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FT LSTM new version\"/>
    </mc:Choice>
  </mc:AlternateContent>
  <xr:revisionPtr revIDLastSave="0" documentId="13_ncr:1_{C4726C33-2128-4095-A1D0-D37B28731197}" xr6:coauthVersionLast="47" xr6:coauthVersionMax="47" xr10:uidLastSave="{00000000-0000-0000-0000-000000000000}"/>
  <bookViews>
    <workbookView xWindow="120" yWindow="348" windowWidth="11460" windowHeight="11808" activeTab="1" xr2:uid="{00000000-000D-0000-FFFF-FFFF00000000}"/>
  </bookViews>
  <sheets>
    <sheet name="LSTM models" sheetId="1" r:id="rId1"/>
    <sheet name="All Models" sheetId="3" r:id="rId2"/>
    <sheet name="DM tes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G3" i="3"/>
  <c r="F3" i="3"/>
  <c r="E3" i="3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" i="4"/>
  <c r="C2" i="4"/>
  <c r="B2" i="4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W10" i="3" s="1"/>
  <c r="N13" i="3"/>
  <c r="N12" i="3"/>
  <c r="N11" i="3"/>
  <c r="N10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V10" i="3" s="1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U11" i="3" s="1"/>
  <c r="J13" i="3"/>
  <c r="J12" i="3"/>
  <c r="J11" i="3"/>
  <c r="J10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10" i="3"/>
  <c r="V9" i="3" l="1"/>
  <c r="T11" i="3"/>
  <c r="V7" i="3"/>
  <c r="U8" i="3"/>
  <c r="W12" i="3"/>
  <c r="W7" i="3"/>
  <c r="R9" i="3"/>
  <c r="S8" i="3"/>
  <c r="S11" i="3"/>
  <c r="W8" i="3"/>
  <c r="W13" i="3" s="1"/>
  <c r="W9" i="3"/>
  <c r="V8" i="3"/>
  <c r="V13" i="3" s="1"/>
  <c r="V11" i="3"/>
  <c r="V12" i="3"/>
  <c r="S9" i="3"/>
  <c r="S7" i="3"/>
  <c r="S13" i="3" s="1"/>
  <c r="R11" i="3"/>
  <c r="R7" i="3"/>
  <c r="R8" i="3"/>
  <c r="T8" i="3"/>
  <c r="R10" i="3"/>
  <c r="R12" i="3"/>
  <c r="S10" i="3"/>
  <c r="W11" i="3"/>
  <c r="S12" i="3"/>
  <c r="T7" i="3"/>
  <c r="T10" i="3"/>
  <c r="T12" i="3"/>
  <c r="U7" i="3"/>
  <c r="U10" i="3"/>
  <c r="U12" i="3"/>
  <c r="T9" i="3"/>
  <c r="U9" i="3"/>
  <c r="R13" i="3" l="1"/>
  <c r="W14" i="3"/>
  <c r="V14" i="3"/>
  <c r="S14" i="3"/>
  <c r="R14" i="3"/>
  <c r="U13" i="3"/>
  <c r="U14" i="3"/>
  <c r="T13" i="3"/>
  <c r="T14" i="3"/>
  <c r="Q25" i="1" l="1"/>
  <c r="P25" i="1"/>
  <c r="P21" i="1"/>
  <c r="Q21" i="1"/>
  <c r="P17" i="1"/>
  <c r="Q17" i="1"/>
  <c r="L25" i="1"/>
  <c r="K25" i="1"/>
  <c r="K21" i="1"/>
  <c r="L21" i="1"/>
  <c r="K17" i="1"/>
  <c r="L17" i="1"/>
  <c r="P4" i="1"/>
  <c r="R4" i="1"/>
  <c r="S4" i="1"/>
  <c r="U4" i="1"/>
  <c r="V4" i="1"/>
  <c r="O4" i="1"/>
  <c r="O3" i="1"/>
  <c r="C3" i="3" s="1"/>
  <c r="P3" i="1"/>
  <c r="D3" i="3" s="1"/>
  <c r="R3" i="1"/>
  <c r="S3" i="1"/>
  <c r="U3" i="1"/>
  <c r="V3" i="1"/>
  <c r="E121" i="1"/>
  <c r="C121" i="1"/>
  <c r="E120" i="1"/>
  <c r="C120" i="1"/>
  <c r="C84" i="1"/>
  <c r="C83" i="1"/>
  <c r="D63" i="1"/>
  <c r="D100" i="1" s="1"/>
  <c r="D64" i="1"/>
  <c r="D101" i="1" s="1"/>
  <c r="D65" i="1"/>
  <c r="D102" i="1" s="1"/>
  <c r="D66" i="1"/>
  <c r="D103" i="1" s="1"/>
  <c r="D67" i="1"/>
  <c r="D104" i="1" s="1"/>
  <c r="D68" i="1"/>
  <c r="D69" i="1"/>
  <c r="D70" i="1"/>
  <c r="D71" i="1"/>
  <c r="D108" i="1" s="1"/>
  <c r="D72" i="1"/>
  <c r="D109" i="1" s="1"/>
  <c r="B63" i="1"/>
  <c r="B100" i="1" s="1"/>
  <c r="B64" i="1"/>
  <c r="B101" i="1" s="1"/>
  <c r="B65" i="1"/>
  <c r="B102" i="1" s="1"/>
  <c r="B66" i="1"/>
  <c r="B67" i="1"/>
  <c r="B104" i="1" s="1"/>
  <c r="B68" i="1"/>
  <c r="B105" i="1" s="1"/>
  <c r="B69" i="1"/>
  <c r="B70" i="1"/>
  <c r="B71" i="1"/>
  <c r="B108" i="1" s="1"/>
  <c r="B72" i="1"/>
  <c r="B109" i="1" s="1"/>
  <c r="D54" i="1"/>
  <c r="D55" i="1"/>
  <c r="D56" i="1"/>
  <c r="D57" i="1"/>
  <c r="D58" i="1"/>
  <c r="D59" i="1"/>
  <c r="D60" i="1"/>
  <c r="D61" i="1"/>
  <c r="D62" i="1"/>
  <c r="B54" i="1"/>
  <c r="B55" i="1"/>
  <c r="B56" i="1"/>
  <c r="B57" i="1"/>
  <c r="B58" i="1"/>
  <c r="B59" i="1"/>
  <c r="B60" i="1"/>
  <c r="B61" i="1"/>
  <c r="B62" i="1"/>
  <c r="D53" i="1"/>
  <c r="B53" i="1"/>
  <c r="E84" i="1"/>
  <c r="E83" i="1"/>
  <c r="E47" i="1"/>
  <c r="E46" i="1"/>
  <c r="C47" i="1"/>
  <c r="C46" i="1"/>
  <c r="D27" i="1"/>
  <c r="D28" i="1"/>
  <c r="D92" i="1" s="1"/>
  <c r="D29" i="1"/>
  <c r="D93" i="1" s="1"/>
  <c r="D30" i="1"/>
  <c r="D31" i="1"/>
  <c r="D95" i="1" s="1"/>
  <c r="D32" i="1"/>
  <c r="D96" i="1" s="1"/>
  <c r="D33" i="1"/>
  <c r="D97" i="1" s="1"/>
  <c r="D34" i="1"/>
  <c r="D98" i="1" s="1"/>
  <c r="D35" i="1"/>
  <c r="D26" i="1"/>
  <c r="D90" i="1" s="1"/>
  <c r="D17" i="1"/>
  <c r="D18" i="1"/>
  <c r="D19" i="1"/>
  <c r="D20" i="1"/>
  <c r="D21" i="1"/>
  <c r="D22" i="1"/>
  <c r="D23" i="1"/>
  <c r="D24" i="1"/>
  <c r="D25" i="1"/>
  <c r="D16" i="1"/>
  <c r="B27" i="1"/>
  <c r="B91" i="1" s="1"/>
  <c r="B28" i="1"/>
  <c r="B29" i="1"/>
  <c r="B93" i="1" s="1"/>
  <c r="B30" i="1"/>
  <c r="B94" i="1" s="1"/>
  <c r="B31" i="1"/>
  <c r="B32" i="1"/>
  <c r="B96" i="1" s="1"/>
  <c r="B33" i="1"/>
  <c r="B97" i="1" s="1"/>
  <c r="B34" i="1"/>
  <c r="B98" i="1" s="1"/>
  <c r="B35" i="1"/>
  <c r="B99" i="1" s="1"/>
  <c r="B26" i="1"/>
  <c r="B17" i="1"/>
  <c r="B18" i="1"/>
  <c r="B19" i="1"/>
  <c r="B20" i="1"/>
  <c r="B21" i="1"/>
  <c r="B22" i="1"/>
  <c r="B23" i="1"/>
  <c r="B24" i="1"/>
  <c r="B25" i="1"/>
  <c r="B16" i="1"/>
  <c r="U5" i="1" l="1"/>
  <c r="V6" i="1"/>
  <c r="E20" i="1"/>
  <c r="C24" i="1"/>
  <c r="C26" i="1"/>
  <c r="C28" i="1"/>
  <c r="C61" i="1"/>
  <c r="C56" i="1"/>
  <c r="C33" i="1"/>
  <c r="C32" i="1"/>
  <c r="E63" i="1"/>
  <c r="E23" i="1"/>
  <c r="C71" i="1"/>
  <c r="C63" i="1"/>
  <c r="E55" i="1"/>
  <c r="C58" i="1"/>
  <c r="C70" i="1"/>
  <c r="E34" i="1"/>
  <c r="E72" i="1"/>
  <c r="E64" i="1"/>
  <c r="E75" i="1" s="1"/>
  <c r="E80" i="1" s="1"/>
  <c r="E53" i="1"/>
  <c r="E65" i="1"/>
  <c r="E59" i="1"/>
  <c r="E66" i="1"/>
  <c r="E58" i="1"/>
  <c r="C69" i="1"/>
  <c r="B106" i="1"/>
  <c r="E71" i="1"/>
  <c r="B92" i="1"/>
  <c r="C17" i="1"/>
  <c r="E25" i="1"/>
  <c r="E16" i="1"/>
  <c r="C34" i="1"/>
  <c r="E30" i="1"/>
  <c r="E18" i="1"/>
  <c r="C55" i="1"/>
  <c r="C57" i="1"/>
  <c r="C54" i="1"/>
  <c r="C53" i="1"/>
  <c r="C74" i="1" s="1"/>
  <c r="E56" i="1"/>
  <c r="E70" i="1"/>
  <c r="D107" i="1"/>
  <c r="E28" i="1"/>
  <c r="E57" i="1"/>
  <c r="C30" i="1"/>
  <c r="E24" i="1"/>
  <c r="C67" i="1"/>
  <c r="E69" i="1"/>
  <c r="C19" i="1"/>
  <c r="D99" i="1"/>
  <c r="E35" i="1"/>
  <c r="B103" i="1"/>
  <c r="C66" i="1"/>
  <c r="D105" i="1"/>
  <c r="E68" i="1"/>
  <c r="C62" i="1"/>
  <c r="C23" i="1"/>
  <c r="D91" i="1"/>
  <c r="E27" i="1"/>
  <c r="C25" i="1"/>
  <c r="E62" i="1"/>
  <c r="C21" i="1"/>
  <c r="C29" i="1"/>
  <c r="C20" i="1"/>
  <c r="C16" i="1"/>
  <c r="C18" i="1"/>
  <c r="E22" i="1"/>
  <c r="E31" i="1"/>
  <c r="C60" i="1"/>
  <c r="E61" i="1"/>
  <c r="C65" i="1"/>
  <c r="B90" i="1"/>
  <c r="C31" i="1"/>
  <c r="B95" i="1"/>
  <c r="E26" i="1"/>
  <c r="E54" i="1"/>
  <c r="E21" i="1"/>
  <c r="E33" i="1"/>
  <c r="C22" i="1"/>
  <c r="E32" i="1"/>
  <c r="C59" i="1"/>
  <c r="E60" i="1"/>
  <c r="C72" i="1"/>
  <c r="C64" i="1"/>
  <c r="C68" i="1"/>
  <c r="S5" i="1"/>
  <c r="U6" i="1"/>
  <c r="R5" i="1"/>
  <c r="E67" i="1"/>
  <c r="B107" i="1"/>
  <c r="D94" i="1"/>
  <c r="D106" i="1"/>
  <c r="S6" i="1"/>
  <c r="E19" i="1"/>
  <c r="C35" i="1"/>
  <c r="C27" i="1"/>
  <c r="C38" i="1" s="1"/>
  <c r="C43" i="1" s="1"/>
  <c r="E29" i="1"/>
  <c r="P5" i="1"/>
  <c r="R6" i="1"/>
  <c r="O5" i="1"/>
  <c r="V5" i="1"/>
  <c r="O6" i="1"/>
  <c r="P6" i="1"/>
  <c r="E17" i="1"/>
  <c r="E103" i="1" l="1"/>
  <c r="E93" i="1"/>
  <c r="C94" i="1"/>
  <c r="E96" i="1"/>
  <c r="E98" i="1"/>
  <c r="E106" i="1"/>
  <c r="E38" i="1"/>
  <c r="E43" i="1" s="1"/>
  <c r="E108" i="1"/>
  <c r="E104" i="1"/>
  <c r="E109" i="1"/>
  <c r="C99" i="1"/>
  <c r="C107" i="1"/>
  <c r="C108" i="1"/>
  <c r="E100" i="1"/>
  <c r="E74" i="1"/>
  <c r="E79" i="1" s="1"/>
  <c r="E81" i="1" s="1"/>
  <c r="E86" i="1" s="1"/>
  <c r="E87" i="1" s="1"/>
  <c r="C93" i="1"/>
  <c r="C109" i="1"/>
  <c r="C91" i="1"/>
  <c r="E92" i="1"/>
  <c r="E107" i="1"/>
  <c r="C106" i="1"/>
  <c r="C101" i="1"/>
  <c r="E90" i="1"/>
  <c r="C98" i="1"/>
  <c r="E101" i="1"/>
  <c r="E99" i="1"/>
  <c r="C104" i="1"/>
  <c r="E91" i="1"/>
  <c r="E102" i="1"/>
  <c r="C100" i="1"/>
  <c r="C112" i="1" s="1"/>
  <c r="C117" i="1" s="1"/>
  <c r="C105" i="1"/>
  <c r="E97" i="1"/>
  <c r="E95" i="1"/>
  <c r="C37" i="1"/>
  <c r="E105" i="1"/>
  <c r="C92" i="1"/>
  <c r="C75" i="1"/>
  <c r="C80" i="1" s="1"/>
  <c r="C97" i="1"/>
  <c r="C90" i="1"/>
  <c r="E94" i="1"/>
  <c r="C95" i="1"/>
  <c r="C96" i="1"/>
  <c r="C102" i="1"/>
  <c r="C103" i="1"/>
  <c r="C79" i="1"/>
  <c r="E37" i="1"/>
  <c r="E77" i="1" l="1"/>
  <c r="E112" i="1"/>
  <c r="E117" i="1" s="1"/>
  <c r="C77" i="1"/>
  <c r="E111" i="1"/>
  <c r="C81" i="1"/>
  <c r="C86" i="1" s="1"/>
  <c r="C87" i="1" s="1"/>
  <c r="C40" i="1"/>
  <c r="C42" i="1"/>
  <c r="C44" i="1" s="1"/>
  <c r="C49" i="1" s="1"/>
  <c r="C50" i="1" s="1"/>
  <c r="E42" i="1"/>
  <c r="E44" i="1" s="1"/>
  <c r="E49" i="1" s="1"/>
  <c r="E50" i="1" s="1"/>
  <c r="E40" i="1"/>
  <c r="C111" i="1"/>
  <c r="E116" i="1" l="1"/>
  <c r="E118" i="1" s="1"/>
  <c r="E123" i="1" s="1"/>
  <c r="E124" i="1" s="1"/>
  <c r="E114" i="1"/>
  <c r="C114" i="1"/>
  <c r="C116" i="1"/>
  <c r="C118" i="1" s="1"/>
  <c r="C123" i="1" s="1"/>
  <c r="C124" i="1" s="1"/>
</calcChain>
</file>

<file path=xl/sharedStrings.xml><?xml version="1.0" encoding="utf-8"?>
<sst xmlns="http://schemas.openxmlformats.org/spreadsheetml/2006/main" count="483" uniqueCount="311">
  <si>
    <t>Model 1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</si>
  <si>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</si>
  <si>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</si>
  <si>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</si>
  <si>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</si>
  <si>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</si>
  <si>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</si>
  <si>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</si>
  <si>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</si>
  <si>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</si>
  <si>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</si>
  <si>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RMSE</t>
  </si>
  <si>
    <t>Accuracy</t>
  </si>
  <si>
    <t>Model 2</t>
  </si>
  <si>
    <t>Model 3</t>
  </si>
  <si>
    <t>MW U test</t>
  </si>
  <si>
    <t>Model 1 vs 2</t>
  </si>
  <si>
    <t>Model 1 vs 3</t>
  </si>
  <si>
    <t>Model 2 vs 3</t>
  </si>
  <si>
    <t>RMSE rank</t>
  </si>
  <si>
    <t>Accuracy rank</t>
  </si>
  <si>
    <t>Model 1 rank sum</t>
  </si>
  <si>
    <t>Model 2 rank sum</t>
  </si>
  <si>
    <t>Total sum</t>
  </si>
  <si>
    <t>N1=N2</t>
  </si>
  <si>
    <t>U(Model 1)</t>
  </si>
  <si>
    <t>U(Model 2)</t>
  </si>
  <si>
    <t>U</t>
  </si>
  <si>
    <t>Exp. Val. Of U</t>
  </si>
  <si>
    <t>SE of U</t>
  </si>
  <si>
    <t>Z-value</t>
  </si>
  <si>
    <t>P-value</t>
  </si>
  <si>
    <t>Model 3 rank sum</t>
  </si>
  <si>
    <t>Model 4</t>
  </si>
  <si>
    <t>Model 5</t>
  </si>
  <si>
    <t>Model 6</t>
  </si>
  <si>
    <t>Mean</t>
  </si>
  <si>
    <t>Std</t>
  </si>
  <si>
    <t>95% CI (upper)</t>
  </si>
  <si>
    <t>95% CI (down)</t>
  </si>
  <si>
    <t>T-test</t>
  </si>
  <si>
    <t>F-test</t>
  </si>
  <si>
    <t>Actuals</t>
  </si>
  <si>
    <t>Forecast</t>
  </si>
  <si>
    <t>Residuals</t>
  </si>
  <si>
    <t>Nov 01, 2021</t>
  </si>
  <si>
    <t>Nov 02, 2021</t>
  </si>
  <si>
    <t>Nov 03, 2021</t>
  </si>
  <si>
    <t>Nov 04, 2021</t>
  </si>
  <si>
    <t>Nov 05, 2021</t>
  </si>
  <si>
    <t>Nov 08, 2021</t>
  </si>
  <si>
    <t>Nov 09, 2021</t>
  </si>
  <si>
    <t>Nov 10, 2021</t>
  </si>
  <si>
    <t>Nov 11, 2021</t>
  </si>
  <si>
    <t>Nov 12, 2021</t>
  </si>
  <si>
    <t>Nov 15, 2021</t>
  </si>
  <si>
    <t>Nov 16, 2021</t>
  </si>
  <si>
    <t>Nov 17, 2021</t>
  </si>
  <si>
    <t>Nov 18, 2021</t>
  </si>
  <si>
    <t>Nov 19, 2021</t>
  </si>
  <si>
    <t>Nov 22, 2021</t>
  </si>
  <si>
    <t>Nov 23, 2021</t>
  </si>
  <si>
    <t>Nov 24, 2021</t>
  </si>
  <si>
    <t>Nov 26, 2021</t>
  </si>
  <si>
    <t>Nov 29, 2021</t>
  </si>
  <si>
    <t>Nov 30, 2021</t>
  </si>
  <si>
    <t>Dec 01, 2021</t>
  </si>
  <si>
    <t>Dec 02, 2021</t>
  </si>
  <si>
    <t>Dec 03, 2021</t>
  </si>
  <si>
    <t>Dec 06, 2021</t>
  </si>
  <si>
    <t>Dec 07, 2021</t>
  </si>
  <si>
    <t>Dec 08, 2021</t>
  </si>
  <si>
    <t>Dec 09, 2021</t>
  </si>
  <si>
    <t>Dec 10, 2021</t>
  </si>
  <si>
    <t>Dec 13, 2021</t>
  </si>
  <si>
    <t>Dec 14, 2021</t>
  </si>
  <si>
    <t>Dec 15, 2021</t>
  </si>
  <si>
    <t>Dec 16, 2021</t>
  </si>
  <si>
    <t>Dec 17, 2021</t>
  </si>
  <si>
    <t>Dec 20, 2021</t>
  </si>
  <si>
    <t>Dec 21, 2021</t>
  </si>
  <si>
    <t>Dec 22, 2021</t>
  </si>
  <si>
    <t>Dec 23, 2021</t>
  </si>
  <si>
    <t>Dec 27, 2021</t>
  </si>
  <si>
    <t>Dec 28, 2021</t>
  </si>
  <si>
    <t>Dec 29, 2021</t>
  </si>
  <si>
    <t>Dec 30, 2021</t>
  </si>
  <si>
    <t>Dec 31, 2021</t>
  </si>
  <si>
    <t>Jan 03, 2022</t>
  </si>
  <si>
    <t>Jan 04, 2022</t>
  </si>
  <si>
    <t>Jan 05, 2022</t>
  </si>
  <si>
    <t>Jan 06, 2022</t>
  </si>
  <si>
    <t>Jan 07, 2022</t>
  </si>
  <si>
    <t>Jan 10, 2022</t>
  </si>
  <si>
    <t>Jan 11, 2022</t>
  </si>
  <si>
    <t>Jan 12, 2022</t>
  </si>
  <si>
    <t>Jan 13, 2022</t>
  </si>
  <si>
    <t>Jan 14, 2022</t>
  </si>
  <si>
    <t>Jan 18, 2022</t>
  </si>
  <si>
    <t>Jan 19, 2022</t>
  </si>
  <si>
    <t>Jan 20, 2022</t>
  </si>
  <si>
    <t>Jan 21, 2022</t>
  </si>
  <si>
    <t>Jan 24, 2022</t>
  </si>
  <si>
    <t>Jan 25, 2022</t>
  </si>
  <si>
    <t>Jan 26, 2022</t>
  </si>
  <si>
    <t>Jan 27, 2022</t>
  </si>
  <si>
    <t>Jan 28, 2022</t>
  </si>
  <si>
    <t>Jan 31, 2022</t>
  </si>
  <si>
    <t>Feb 01, 2022</t>
  </si>
  <si>
    <t>Feb 02, 2022</t>
  </si>
  <si>
    <t>Feb 03, 2022</t>
  </si>
  <si>
    <t>Feb 04, 2022</t>
  </si>
  <si>
    <t>Feb 07, 2022</t>
  </si>
  <si>
    <t>Feb 08, 2022</t>
  </si>
  <si>
    <t>Feb 09, 2022</t>
  </si>
  <si>
    <t>Feb 10, 2022</t>
  </si>
  <si>
    <t>Feb 11, 2022</t>
  </si>
  <si>
    <t>Feb 14, 2022</t>
  </si>
  <si>
    <t>Feb 15, 2022</t>
  </si>
  <si>
    <t>Feb 16, 2022</t>
  </si>
  <si>
    <t>Feb 17, 2022</t>
  </si>
  <si>
    <t>Feb 18, 2022</t>
  </si>
  <si>
    <t>Feb 22, 2022</t>
  </si>
  <si>
    <t>Feb 23, 2022</t>
  </si>
  <si>
    <t>Feb 24, 2022</t>
  </si>
  <si>
    <t>Feb 25, 2022</t>
  </si>
  <si>
    <t>Feb 28, 2022</t>
  </si>
  <si>
    <t>Mar 01, 2022</t>
  </si>
  <si>
    <t>Mar 02, 2022</t>
  </si>
  <si>
    <t>Mar 03, 2022</t>
  </si>
  <si>
    <t>Mar 04, 2022</t>
  </si>
  <si>
    <t>Mar 07, 2022</t>
  </si>
  <si>
    <t>Mar 08, 2022</t>
  </si>
  <si>
    <t>Mar 09, 2022</t>
  </si>
  <si>
    <t>Mar 10, 2022</t>
  </si>
  <si>
    <t>Mar 11, 2022</t>
  </si>
  <si>
    <t>Mar 14, 2022</t>
  </si>
  <si>
    <t>Mar 15, 2022</t>
  </si>
  <si>
    <t>Mar 16, 2022</t>
  </si>
  <si>
    <t>Mar 17, 2022</t>
  </si>
  <si>
    <t>Mar 18, 2022</t>
  </si>
  <si>
    <t>Mar 21, 2022</t>
  </si>
  <si>
    <t>Mar 22, 2022</t>
  </si>
  <si>
    <t>Mar 23, 2022</t>
  </si>
  <si>
    <t>Mar 24, 2022</t>
  </si>
  <si>
    <t>Mar 25, 2022</t>
  </si>
  <si>
    <t>Mar 28, 2022</t>
  </si>
  <si>
    <t>Mar 29, 2022</t>
  </si>
  <si>
    <t>Mar 30, 2022</t>
  </si>
  <si>
    <t>Mar 31, 2022</t>
  </si>
  <si>
    <t>Apr 01, 2022</t>
  </si>
  <si>
    <t>Apr 04, 2022</t>
  </si>
  <si>
    <t>Apr 05, 2022</t>
  </si>
  <si>
    <t>Apr 06, 2022</t>
  </si>
  <si>
    <t>Apr 07, 2022</t>
  </si>
  <si>
    <t>Apr 08, 2022</t>
  </si>
  <si>
    <t>Apr 11, 2022</t>
  </si>
  <si>
    <t>Apr 12, 2022</t>
  </si>
  <si>
    <t>Apr 13, 2022</t>
  </si>
  <si>
    <t>Apr 14, 2022</t>
  </si>
  <si>
    <t>Apr 18, 2022</t>
  </si>
  <si>
    <t>Apr 19, 2022</t>
  </si>
  <si>
    <t>Apr 20, 2022</t>
  </si>
  <si>
    <t>Apr 21, 2022</t>
  </si>
  <si>
    <t>Apr 22, 2022</t>
  </si>
  <si>
    <t>Apr 25, 2022</t>
  </si>
  <si>
    <t>Apr 26, 2022</t>
  </si>
  <si>
    <t>Apr 27, 2022</t>
  </si>
  <si>
    <t>Apr 28, 2022</t>
  </si>
  <si>
    <t>Apr 29, 2022</t>
  </si>
  <si>
    <t>May 02, 2022</t>
  </si>
  <si>
    <t>May 03, 2022</t>
  </si>
  <si>
    <t>May 04, 2022</t>
  </si>
  <si>
    <t>May 05, 2022</t>
  </si>
  <si>
    <t>May 06, 2022</t>
  </si>
  <si>
    <t>May 09, 2022</t>
  </si>
  <si>
    <t>May 10, 2022</t>
  </si>
  <si>
    <t>May 11, 2022</t>
  </si>
  <si>
    <t>May 12, 2022</t>
  </si>
  <si>
    <t>May 13, 2022</t>
  </si>
  <si>
    <t>May 16, 2022</t>
  </si>
  <si>
    <t>May 17, 2022</t>
  </si>
  <si>
    <t>May 18, 2022</t>
  </si>
  <si>
    <t>May 19, 2022</t>
  </si>
  <si>
    <t>May 20, 2022</t>
  </si>
  <si>
    <t>May 23, 2022</t>
  </si>
  <si>
    <t>May 24, 2022</t>
  </si>
  <si>
    <t>May 25, 2022</t>
  </si>
  <si>
    <t>May 26, 2022</t>
  </si>
  <si>
    <t>May 27, 2022</t>
  </si>
  <si>
    <t>May 31, 2022</t>
  </si>
  <si>
    <t>Jun 01, 2022</t>
  </si>
  <si>
    <t>Jun 02, 2022</t>
  </si>
  <si>
    <t>Jun 03, 2022</t>
  </si>
  <si>
    <t>Jun 06, 2022</t>
  </si>
  <si>
    <t>Jun 07, 2022</t>
  </si>
  <si>
    <t>Jun 08, 2022</t>
  </si>
  <si>
    <t>Jun 09, 2022</t>
  </si>
  <si>
    <t>Jun 10, 2022</t>
  </si>
  <si>
    <t>Jun 13, 2022</t>
  </si>
  <si>
    <t>Jun 14, 2022</t>
  </si>
  <si>
    <t>Jun 15, 2022</t>
  </si>
  <si>
    <t>Jun 16, 2022</t>
  </si>
  <si>
    <t>Jun 17, 2022</t>
  </si>
  <si>
    <t>Jun 21, 2022</t>
  </si>
  <si>
    <t>Jun 22, 2022</t>
  </si>
  <si>
    <t>Jun 23, 2022</t>
  </si>
  <si>
    <t>Jun 24, 2022</t>
  </si>
  <si>
    <t>Jun 27, 2022</t>
  </si>
  <si>
    <t>Jun 28, 2022</t>
  </si>
  <si>
    <t>Jun 29, 2022</t>
  </si>
  <si>
    <t>Jun 30, 2022</t>
  </si>
  <si>
    <t>Jul 01, 2022</t>
  </si>
  <si>
    <t>Jul 05, 2022</t>
  </si>
  <si>
    <t>Jul 06, 2022</t>
  </si>
  <si>
    <t>Jul 07, 2022</t>
  </si>
  <si>
    <t>Jul 08, 2022</t>
  </si>
  <si>
    <t>Jul 11, 2022</t>
  </si>
  <si>
    <t>Jul 12, 2022</t>
  </si>
  <si>
    <t>Jul 13, 2022</t>
  </si>
  <si>
    <t>Jul 14, 2022</t>
  </si>
  <si>
    <t>Jul 15, 2022</t>
  </si>
  <si>
    <t>Jul 18, 2022</t>
  </si>
  <si>
    <t>Jul 19, 2022</t>
  </si>
  <si>
    <t>Jul 20, 2022</t>
  </si>
  <si>
    <t>Jul 21, 2022</t>
  </si>
  <si>
    <t>Jul 22, 2022</t>
  </si>
  <si>
    <t>Jul 25, 2022</t>
  </si>
  <si>
    <t>Jul 26, 2022</t>
  </si>
  <si>
    <t>Jul 27, 2022</t>
  </si>
  <si>
    <t>Jul 28, 2022</t>
  </si>
  <si>
    <t>Jul 29, 2022</t>
  </si>
  <si>
    <t>Aug 01, 2022</t>
  </si>
  <si>
    <t>Aug 02, 2022</t>
  </si>
  <si>
    <t>Aug 03, 2022</t>
  </si>
  <si>
    <t>Aug 04, 2022</t>
  </si>
  <si>
    <t>Aug 05, 2022</t>
  </si>
  <si>
    <t>Aug 08, 2022</t>
  </si>
  <si>
    <t>Aug 09, 2022</t>
  </si>
  <si>
    <t>Aug 10, 2022</t>
  </si>
  <si>
    <t>Aug 11, 2022</t>
  </si>
  <si>
    <t>Aug 12, 2022</t>
  </si>
  <si>
    <t>Aug 15, 2022</t>
  </si>
  <si>
    <t>Aug 16, 2022</t>
  </si>
  <si>
    <t>Aug 17, 2022</t>
  </si>
  <si>
    <t>Aug 18, 2022</t>
  </si>
  <si>
    <t>Aug 19, 2022</t>
  </si>
  <si>
    <t>Aug 22, 2022</t>
  </si>
  <si>
    <t>Aug 23, 2022</t>
  </si>
  <si>
    <t>Aug 24, 2022</t>
  </si>
  <si>
    <t>Aug 25, 2022</t>
  </si>
  <si>
    <t>Aug 26, 2022</t>
  </si>
  <si>
    <t>Aug 29, 2022</t>
  </si>
  <si>
    <t>Aug 30, 2022</t>
  </si>
  <si>
    <t>Aug 31, 2022</t>
  </si>
  <si>
    <t>Sep 01, 2022</t>
  </si>
  <si>
    <t>Sep 02, 2022</t>
  </si>
  <si>
    <t>Sep 06, 2022</t>
  </si>
  <si>
    <t>Sep 07, 2022</t>
  </si>
  <si>
    <t>Sep 08, 2022</t>
  </si>
  <si>
    <t>Sep 09, 2022</t>
  </si>
  <si>
    <t>Sep 12, 2022</t>
  </si>
  <si>
    <t>Sep 13, 2022</t>
  </si>
  <si>
    <t>Sep 14, 2022</t>
  </si>
  <si>
    <t>Sep 15, 2022</t>
  </si>
  <si>
    <t>Sep 16, 2022</t>
  </si>
  <si>
    <t>Sep 19, 2022</t>
  </si>
  <si>
    <t>Sep 20, 2022</t>
  </si>
  <si>
    <t>Sep 21, 2022</t>
  </si>
  <si>
    <t>Sep 22, 2022</t>
  </si>
  <si>
    <t>Sep 23, 2022</t>
  </si>
  <si>
    <t>Sep 26, 2022</t>
  </si>
  <si>
    <t>Sep 27, 2022</t>
  </si>
  <si>
    <t>Sep 28, 2022</t>
  </si>
  <si>
    <t>Sep 29, 2022</t>
  </si>
  <si>
    <t>Sep 30, 2022</t>
  </si>
  <si>
    <t>Oct 03, 2022</t>
  </si>
  <si>
    <t>Oct 04, 2022</t>
  </si>
  <si>
    <t>Oct 05, 2022</t>
  </si>
  <si>
    <t>Oct 06, 2022</t>
  </si>
  <si>
    <t>Oct 07, 2022</t>
  </si>
  <si>
    <t>Oct 10, 2022</t>
  </si>
  <si>
    <t>Oct 11, 2022</t>
  </si>
  <si>
    <t>Oct 12, 2022</t>
  </si>
  <si>
    <t>Oct 13, 2022</t>
  </si>
  <si>
    <t>Oct 14, 2022</t>
  </si>
  <si>
    <t>Oct 17, 2022</t>
  </si>
  <si>
    <t>Oct 18, 2022</t>
  </si>
  <si>
    <t>Oct 19, 2022</t>
  </si>
  <si>
    <t>Oct 20, 2022</t>
  </si>
  <si>
    <t>Oct 21, 2022</t>
  </si>
  <si>
    <t>Oct 24, 2022</t>
  </si>
  <si>
    <t>Oct 25, 2022</t>
  </si>
  <si>
    <t>Oct 26, 2022</t>
  </si>
  <si>
    <t>Oct 27, 2022</t>
  </si>
  <si>
    <t>Oct 28, 2022</t>
  </si>
  <si>
    <t>Oct 31, 2022</t>
  </si>
  <si>
    <t>Residuals Mean</t>
  </si>
  <si>
    <t>Residuals Std</t>
  </si>
  <si>
    <t>Residuals Skew</t>
  </si>
  <si>
    <t>Residuals Kurtosis</t>
  </si>
  <si>
    <t>Residuals max</t>
  </si>
  <si>
    <t>Residuals min</t>
  </si>
  <si>
    <t>Residuals 95% (upper)</t>
  </si>
  <si>
    <t>Residuals 95% (lower)</t>
  </si>
  <si>
    <t>Forecast Model 2</t>
  </si>
  <si>
    <t>Forecast Model 6</t>
  </si>
  <si>
    <t>Forecast Model 1</t>
  </si>
  <si>
    <t>Forecast Model 3</t>
  </si>
  <si>
    <t>Forecast Model 4</t>
  </si>
  <si>
    <t>Forecast Model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</si>
</sst>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212121"/>
      <name val="Courier New"/>
      <family val="3"/>
    </font>
    <font>
      <sz val="11"/>
      <color rgb="FF21212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4" fillId="0" borderId="0" xfId="2" applyNumberFormat="1" applyFont="1"/>
    <xf numFmtId="10" fontId="5" fillId="0" borderId="0" xfId="2" applyNumberFormat="1" applyFont="1"/>
    <xf numFmtId="10" fontId="4" fillId="0" borderId="0" xfId="2" applyNumberFormat="1" applyFont="1"/>
    <xf numFmtId="164" fontId="5" fillId="0" borderId="0" xfId="2" applyNumberFormat="1" applyFont="1"/>
    <xf numFmtId="164" fontId="4" fillId="0" borderId="0" xfId="2" applyNumberFormat="1" applyFont="1" applyAlignment="1">
      <alignment horizontal="right"/>
    </xf>
    <xf numFmtId="10" fontId="5" fillId="0" borderId="0" xfId="2" applyNumberFormat="1" applyFont="1" applyAlignment="1">
      <alignment horizontal="right"/>
    </xf>
    <xf numFmtId="10" fontId="4" fillId="0" borderId="0" xfId="2" applyNumberFormat="1" applyFont="1" applyAlignment="1">
      <alignment horizontal="right"/>
    </xf>
    <xf numFmtId="164" fontId="5" fillId="0" borderId="0" xfId="2" applyNumberFormat="1" applyFont="1" applyAlignment="1">
      <alignment horizontal="right"/>
    </xf>
    <xf numFmtId="49" fontId="4" fillId="0" borderId="0" xfId="0" applyNumberFormat="1" applyFont="1"/>
    <xf numFmtId="43" fontId="5" fillId="0" borderId="0" xfId="1" applyFont="1"/>
    <xf numFmtId="43" fontId="0" fillId="0" borderId="0" xfId="0" applyNumberFormat="1"/>
    <xf numFmtId="14" fontId="1" fillId="0" borderId="0" xfId="3" applyNumberFormat="1" applyAlignment="1">
      <alignment horizontal="center"/>
    </xf>
    <xf numFmtId="10" fontId="0" fillId="0" borderId="0" xfId="4" applyNumberFormat="1" applyFont="1" applyAlignment="1">
      <alignment horizontal="center"/>
    </xf>
    <xf numFmtId="10" fontId="0" fillId="0" borderId="0" xfId="0" applyNumberFormat="1"/>
    <xf numFmtId="0" fontId="0" fillId="0" borderId="0" xfId="0" applyAlignment="1">
      <alignment wrapText="1"/>
    </xf>
    <xf numFmtId="10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2" applyNumberFormat="1" applyFont="1"/>
    <xf numFmtId="43" fontId="0" fillId="0" borderId="0" xfId="1" applyFont="1"/>
    <xf numFmtId="0" fontId="0" fillId="0" borderId="0" xfId="0" applyAlignment="1"/>
    <xf numFmtId="0" fontId="0" fillId="0" borderId="0" xfId="0" applyAlignment="1">
      <alignment horizontal="center"/>
    </xf>
    <xf numFmtId="11" fontId="0" fillId="0" borderId="0" xfId="2" applyNumberFormat="1" applyFont="1"/>
  </cellXfs>
  <cellStyles count="5">
    <cellStyle name="Comma" xfId="1" builtinId="3"/>
    <cellStyle name="Normal" xfId="0" builtinId="0"/>
    <cellStyle name="Normal 2" xfId="3" xr:uid="{0F53ADAC-BD32-47CB-8ABC-8302933E77E4}"/>
    <cellStyle name="Percent" xfId="2" builtinId="5"/>
    <cellStyle name="Percent 2" xfId="4" xr:uid="{C57DBAF7-CFF5-46B9-B5B4-D43D215892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4"/>
  <sheetViews>
    <sheetView topLeftCell="J7" workbookViewId="0">
      <selection activeCell="Q19" sqref="Q19"/>
    </sheetView>
  </sheetViews>
  <sheetFormatPr defaultRowHeight="14.4" x14ac:dyDescent="0.3"/>
  <cols>
    <col min="1" max="1" width="11.44140625" customWidth="1"/>
    <col min="2" max="2" width="16.77734375" customWidth="1"/>
    <col min="3" max="3" width="10.21875" customWidth="1"/>
    <col min="4" max="4" width="10.77734375" customWidth="1"/>
    <col min="5" max="5" width="12.21875" customWidth="1"/>
    <col min="6" max="6" width="17.109375" customWidth="1"/>
    <col min="7" max="7" width="11.109375" customWidth="1"/>
    <col min="9" max="9" width="11.44140625" customWidth="1"/>
    <col min="10" max="10" width="12.44140625" customWidth="1"/>
    <col min="11" max="11" width="12" bestFit="1" customWidth="1"/>
    <col min="14" max="14" width="15.21875" customWidth="1"/>
    <col min="15" max="16" width="12" bestFit="1" customWidth="1"/>
  </cols>
  <sheetData>
    <row r="1" spans="1:24" x14ac:dyDescent="0.3">
      <c r="B1" s="25" t="s">
        <v>0</v>
      </c>
      <c r="C1" s="25"/>
      <c r="D1" s="24"/>
      <c r="E1" s="25" t="s">
        <v>13</v>
      </c>
      <c r="F1" s="25"/>
      <c r="G1" s="21"/>
      <c r="H1" s="25" t="s">
        <v>14</v>
      </c>
      <c r="I1" s="25"/>
      <c r="J1" s="24"/>
      <c r="O1" s="25" t="s">
        <v>0</v>
      </c>
      <c r="P1" s="25"/>
      <c r="Q1" s="24"/>
      <c r="R1" s="25" t="s">
        <v>13</v>
      </c>
      <c r="S1" s="25"/>
      <c r="T1" s="24"/>
      <c r="U1" s="25" t="s">
        <v>14</v>
      </c>
      <c r="V1" s="25"/>
      <c r="W1" s="24"/>
    </row>
    <row r="2" spans="1:24" x14ac:dyDescent="0.3">
      <c r="B2" t="s">
        <v>11</v>
      </c>
      <c r="C2" t="s">
        <v>12</v>
      </c>
      <c r="E2" t="s">
        <v>11</v>
      </c>
      <c r="F2" t="s">
        <v>12</v>
      </c>
      <c r="H2" t="s">
        <v>11</v>
      </c>
      <c r="I2" t="s">
        <v>12</v>
      </c>
      <c r="O2" t="s">
        <v>11</v>
      </c>
      <c r="P2" t="s">
        <v>12</v>
      </c>
      <c r="R2" t="s">
        <v>11</v>
      </c>
      <c r="S2" t="s">
        <v>12</v>
      </c>
      <c r="U2" t="s">
        <v>11</v>
      </c>
      <c r="V2" t="s">
        <v>12</v>
      </c>
    </row>
    <row r="3" spans="1:24" x14ac:dyDescent="0.3">
      <c r="A3" t="s">
        <v>1</v>
      </c>
      <c r="B3" s="9">
        <v>2.8468283132516699E-3</v>
      </c>
      <c r="C3" s="10">
        <v>0.73120579945557196</v>
      </c>
      <c r="D3" s="11"/>
      <c r="E3" s="9">
        <v>2.83652757203594E-3</v>
      </c>
      <c r="F3" s="10">
        <v>0.73110360964666798</v>
      </c>
      <c r="G3" s="10"/>
      <c r="H3" s="9">
        <v>2.8602234107181399E-3</v>
      </c>
      <c r="I3" s="10">
        <v>0.69176177197894406</v>
      </c>
      <c r="J3" s="11"/>
      <c r="N3" t="s">
        <v>36</v>
      </c>
      <c r="O3" s="4">
        <f>AVERAGE(B3:B12)</f>
        <v>2.8270811565393088E-3</v>
      </c>
      <c r="P3" s="3">
        <f>AVERAGE(C3:C12)</f>
        <v>0.72619628413978776</v>
      </c>
      <c r="Q3" s="3"/>
      <c r="R3" s="4">
        <f>AVERAGE(E3:E12)</f>
        <v>2.8346569792982897E-3</v>
      </c>
      <c r="S3" s="3">
        <f>AVERAGE(F3:F12)</f>
        <v>0.73014834266210116</v>
      </c>
      <c r="T3" s="3"/>
      <c r="U3" s="4">
        <f t="shared" ref="U3:V3" si="0">AVERAGE(H3:H12)</f>
        <v>2.9565095887562711E-3</v>
      </c>
      <c r="V3" s="3">
        <f t="shared" si="0"/>
        <v>0.67848210359018724</v>
      </c>
      <c r="W3" s="3"/>
    </row>
    <row r="4" spans="1:24" x14ac:dyDescent="0.3">
      <c r="A4" t="s">
        <v>2</v>
      </c>
      <c r="B4" s="12">
        <v>2.8022395393943601E-3</v>
      </c>
      <c r="C4" s="10">
        <v>0.73046712565189198</v>
      </c>
      <c r="D4" s="10"/>
      <c r="E4" s="12">
        <v>2.8878268240061602E-3</v>
      </c>
      <c r="F4" s="10">
        <v>0.72383067529414302</v>
      </c>
      <c r="G4" s="10"/>
      <c r="H4" s="12">
        <v>4.1055984232824796E-3</v>
      </c>
      <c r="I4" s="10">
        <v>0.44076638467543799</v>
      </c>
      <c r="J4" s="10"/>
      <c r="N4" t="s">
        <v>37</v>
      </c>
      <c r="O4" s="4">
        <f>_xlfn.STDEV.S(B3:B12)</f>
        <v>1.0908998120451862E-4</v>
      </c>
      <c r="P4" s="3">
        <f>_xlfn.STDEV.S(C3:C12)</f>
        <v>7.9542532118130425E-3</v>
      </c>
      <c r="Q4" s="3"/>
      <c r="R4" s="4">
        <f>_xlfn.STDEV.S(E3:E12)</f>
        <v>6.7126928704728755E-5</v>
      </c>
      <c r="S4" s="3">
        <f>_xlfn.STDEV.S(F3:F12)</f>
        <v>1.2179278245261316E-2</v>
      </c>
      <c r="T4" s="3"/>
      <c r="U4" s="4">
        <f t="shared" ref="U4:V4" si="1">_xlfn.STDEV.S(H3:H12)</f>
        <v>4.1435123375721614E-4</v>
      </c>
      <c r="V4" s="3">
        <f t="shared" si="1"/>
        <v>9.1080618887646653E-2</v>
      </c>
      <c r="W4" s="3"/>
    </row>
    <row r="5" spans="1:24" x14ac:dyDescent="0.3">
      <c r="A5" t="s">
        <v>3</v>
      </c>
      <c r="B5" s="12">
        <v>2.99341624323223E-3</v>
      </c>
      <c r="C5" s="10">
        <v>0.7304731412007951</v>
      </c>
      <c r="D5" s="10"/>
      <c r="E5" s="12">
        <v>2.89473686404784E-3</v>
      </c>
      <c r="F5" s="10">
        <v>0.73525055475621803</v>
      </c>
      <c r="G5" s="10"/>
      <c r="H5" s="12">
        <v>2.7718037732986302E-3</v>
      </c>
      <c r="I5" s="10">
        <v>0.74449112717533694</v>
      </c>
      <c r="J5" s="10"/>
      <c r="N5" t="s">
        <v>38</v>
      </c>
      <c r="O5" s="4">
        <f>O3+2*O4</f>
        <v>3.045261118948346E-3</v>
      </c>
      <c r="P5" s="3">
        <f t="shared" ref="P5:V5" si="2">P3+2*P4</f>
        <v>0.74210479056341383</v>
      </c>
      <c r="Q5" s="3"/>
      <c r="R5" s="4">
        <f t="shared" si="2"/>
        <v>2.9689108367077473E-3</v>
      </c>
      <c r="S5" s="3">
        <f t="shared" si="2"/>
        <v>0.75450689915262381</v>
      </c>
      <c r="T5" s="3"/>
      <c r="U5" s="4">
        <f t="shared" si="2"/>
        <v>3.7852120562707034E-3</v>
      </c>
      <c r="V5" s="3">
        <f t="shared" si="2"/>
        <v>0.8606433413654806</v>
      </c>
      <c r="W5" s="3"/>
    </row>
    <row r="6" spans="1:24" x14ac:dyDescent="0.3">
      <c r="A6" t="s">
        <v>4</v>
      </c>
      <c r="B6" s="12">
        <v>3.02124364539342E-3</v>
      </c>
      <c r="C6" s="10">
        <v>0.72776486474413404</v>
      </c>
      <c r="D6" s="10"/>
      <c r="E6" s="12">
        <v>2.8872202949692298E-3</v>
      </c>
      <c r="F6" s="10">
        <v>0.74643814764506</v>
      </c>
      <c r="G6" s="10"/>
      <c r="H6" s="12">
        <v>2.9093724115562799E-3</v>
      </c>
      <c r="I6" s="10">
        <v>0.64053805329529989</v>
      </c>
      <c r="J6" s="10"/>
      <c r="N6" t="s">
        <v>39</v>
      </c>
      <c r="O6" s="4">
        <f>O3-2*O4</f>
        <v>2.6089011941302716E-3</v>
      </c>
      <c r="P6" s="3">
        <f t="shared" ref="P6:V6" si="3">P3-2*P4</f>
        <v>0.71028777771616169</v>
      </c>
      <c r="Q6" s="3"/>
      <c r="R6" s="4">
        <f t="shared" si="3"/>
        <v>2.700403121888832E-3</v>
      </c>
      <c r="S6" s="3">
        <f t="shared" si="3"/>
        <v>0.7057897861715785</v>
      </c>
      <c r="T6" s="3"/>
      <c r="U6" s="4">
        <f t="shared" si="3"/>
        <v>2.1278071212418388E-3</v>
      </c>
      <c r="V6" s="3">
        <f t="shared" si="3"/>
        <v>0.49632086581489393</v>
      </c>
      <c r="W6" s="3"/>
    </row>
    <row r="7" spans="1:24" x14ac:dyDescent="0.3">
      <c r="A7" t="s">
        <v>5</v>
      </c>
      <c r="B7" s="12">
        <v>2.77653634958374E-3</v>
      </c>
      <c r="C7" s="10">
        <v>0.73014392534775496</v>
      </c>
      <c r="D7" s="10"/>
      <c r="E7" s="12">
        <v>2.9319990809775799E-3</v>
      </c>
      <c r="F7" s="10">
        <v>0.73613682407054393</v>
      </c>
      <c r="G7" s="10"/>
      <c r="H7" s="12">
        <v>2.9529867415794002E-3</v>
      </c>
      <c r="I7" s="10">
        <v>0.73109355958234301</v>
      </c>
      <c r="J7" s="10"/>
    </row>
    <row r="8" spans="1:24" x14ac:dyDescent="0.3">
      <c r="A8" t="s">
        <v>6</v>
      </c>
      <c r="B8" s="12">
        <v>2.7062069095600901E-3</v>
      </c>
      <c r="C8" s="10">
        <v>0.71610492667553705</v>
      </c>
      <c r="D8" s="10"/>
      <c r="E8" s="12">
        <v>2.8093570711637899E-3</v>
      </c>
      <c r="F8" s="10">
        <v>0.72060038618835098</v>
      </c>
      <c r="G8" s="10"/>
      <c r="H8" s="12">
        <v>2.9135706476634301E-3</v>
      </c>
      <c r="I8" s="10">
        <v>0.73180145978911693</v>
      </c>
      <c r="J8" s="10"/>
    </row>
    <row r="9" spans="1:24" x14ac:dyDescent="0.3">
      <c r="A9" t="s">
        <v>7</v>
      </c>
      <c r="B9" s="12">
        <v>2.7906867255053998E-3</v>
      </c>
      <c r="C9" s="10">
        <v>0.73179795810605597</v>
      </c>
      <c r="D9" s="10"/>
      <c r="E9" s="12">
        <v>2.73158778757899E-3</v>
      </c>
      <c r="F9" s="10">
        <v>0.73790637798911107</v>
      </c>
      <c r="G9" s="10"/>
      <c r="H9" s="12">
        <v>2.63439259994828E-3</v>
      </c>
      <c r="I9" s="10">
        <v>0.73771238337384404</v>
      </c>
      <c r="J9" s="10"/>
      <c r="O9" s="1"/>
      <c r="P9" s="2"/>
      <c r="Q9" s="2"/>
      <c r="R9" s="2"/>
      <c r="S9" s="2"/>
      <c r="T9" s="2"/>
      <c r="U9" s="2"/>
      <c r="V9" s="2"/>
      <c r="W9" s="2"/>
      <c r="X9" s="2"/>
    </row>
    <row r="10" spans="1:24" x14ac:dyDescent="0.3">
      <c r="A10" t="s">
        <v>8</v>
      </c>
      <c r="B10" s="12">
        <v>2.7397516633100301E-3</v>
      </c>
      <c r="C10" s="10">
        <v>0.72212445868629305</v>
      </c>
      <c r="D10" s="10"/>
      <c r="E10" s="12">
        <v>2.8430760720692398E-3</v>
      </c>
      <c r="F10" s="10">
        <v>0.73408356727071289</v>
      </c>
      <c r="G10" s="10"/>
      <c r="H10" s="12">
        <v>2.8368544726249099E-3</v>
      </c>
      <c r="I10" s="10">
        <v>0.65284415737952006</v>
      </c>
      <c r="J10" s="10"/>
      <c r="O10" s="1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3">
      <c r="A11" t="s">
        <v>9</v>
      </c>
      <c r="B11" s="12">
        <v>2.87695148985359E-3</v>
      </c>
      <c r="C11" s="10">
        <v>0.73287170443873406</v>
      </c>
      <c r="D11" s="10"/>
      <c r="E11" s="12">
        <v>2.7651192144159502E-3</v>
      </c>
      <c r="F11" s="10">
        <v>0.70212669015921303</v>
      </c>
      <c r="G11" s="10"/>
      <c r="H11" s="12">
        <v>2.7460894045862601E-3</v>
      </c>
      <c r="I11" s="10">
        <v>0.68707220383091894</v>
      </c>
      <c r="J11" s="10"/>
      <c r="O11" s="1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3">
      <c r="A12" t="s">
        <v>10</v>
      </c>
      <c r="B12" s="12">
        <v>2.71695068630856E-3</v>
      </c>
      <c r="C12" s="10">
        <v>0.70900893709110901</v>
      </c>
      <c r="D12" s="10"/>
      <c r="E12" s="12">
        <v>2.7591190117181798E-3</v>
      </c>
      <c r="F12" s="10">
        <v>0.73400659360099096</v>
      </c>
      <c r="G12" s="10"/>
      <c r="H12" s="12">
        <v>2.8342040023049001E-3</v>
      </c>
      <c r="I12" s="10">
        <v>0.72673993482111099</v>
      </c>
      <c r="J12" s="10"/>
    </row>
    <row r="14" spans="1:24" x14ac:dyDescent="0.3">
      <c r="A14" t="s">
        <v>15</v>
      </c>
      <c r="B14" s="1"/>
      <c r="C14" s="2"/>
      <c r="D14" s="2"/>
      <c r="E14" s="2"/>
      <c r="F14" s="2"/>
      <c r="G14" s="2"/>
      <c r="H14" s="2"/>
      <c r="I14" s="2"/>
      <c r="J14" s="2" t="s">
        <v>40</v>
      </c>
      <c r="K14" s="2"/>
      <c r="O14" t="s">
        <v>41</v>
      </c>
    </row>
    <row r="15" spans="1:24" x14ac:dyDescent="0.3">
      <c r="A15" t="s">
        <v>16</v>
      </c>
      <c r="B15" s="13" t="s">
        <v>11</v>
      </c>
      <c r="C15" s="2" t="s">
        <v>19</v>
      </c>
      <c r="D15" s="2" t="s">
        <v>12</v>
      </c>
      <c r="E15" s="2" t="s">
        <v>20</v>
      </c>
      <c r="F15" s="2"/>
      <c r="G15" s="2"/>
      <c r="H15" s="2"/>
      <c r="I15" s="2"/>
      <c r="J15" t="s">
        <v>16</v>
      </c>
      <c r="K15" s="2"/>
      <c r="O15" t="s">
        <v>16</v>
      </c>
    </row>
    <row r="16" spans="1:24" x14ac:dyDescent="0.3">
      <c r="A16" t="s">
        <v>0</v>
      </c>
      <c r="B16" s="7">
        <f>B3</f>
        <v>2.8468283132516699E-3</v>
      </c>
      <c r="C16" s="14">
        <f>_xlfn.RANK.AVG(B16,B$16:B$35,1)</f>
        <v>13</v>
      </c>
      <c r="D16" s="6">
        <f>C3</f>
        <v>0.73120579945557196</v>
      </c>
      <c r="E16" s="14">
        <f>_xlfn.RANK.AVG(D16,D$16:D$35,1)</f>
        <v>12</v>
      </c>
      <c r="F16" s="6"/>
      <c r="G16" s="6"/>
      <c r="H16" s="2"/>
      <c r="I16" s="2"/>
      <c r="J16" s="2"/>
      <c r="K16" s="2" t="s">
        <v>11</v>
      </c>
      <c r="L16" t="s">
        <v>12</v>
      </c>
      <c r="O16" s="2"/>
      <c r="P16" s="2" t="s">
        <v>11</v>
      </c>
      <c r="Q16" t="s">
        <v>12</v>
      </c>
    </row>
    <row r="17" spans="1:18" x14ac:dyDescent="0.3">
      <c r="A17" t="s">
        <v>0</v>
      </c>
      <c r="B17" s="7">
        <f t="shared" ref="B17:B25" si="4">B4</f>
        <v>2.8022395393943601E-3</v>
      </c>
      <c r="C17" s="14">
        <f t="shared" ref="C17:E35" si="5">_xlfn.RANK.AVG(B17,B$16:B$35,1)</f>
        <v>9</v>
      </c>
      <c r="D17" s="6">
        <f t="shared" ref="D17:D25" si="6">C4</f>
        <v>0.73046712565189198</v>
      </c>
      <c r="E17" s="14">
        <f t="shared" si="5"/>
        <v>9</v>
      </c>
      <c r="F17" s="6"/>
      <c r="G17" s="6"/>
      <c r="J17" t="s">
        <v>31</v>
      </c>
      <c r="K17" s="3">
        <f>_xlfn.T.TEST(B3:B12,E3:E12,2,3)</f>
        <v>0.85414697726940569</v>
      </c>
      <c r="L17" s="3">
        <f>_xlfn.T.TEST(C3:C12,F3:F12,2,3)</f>
        <v>0.40336225342648557</v>
      </c>
      <c r="M17" s="3"/>
      <c r="O17" t="s">
        <v>31</v>
      </c>
      <c r="P17" s="3">
        <f>_xlfn.F.TEST(B3:B12,E3:E12)</f>
        <v>0.16415092520782468</v>
      </c>
      <c r="Q17" s="3">
        <f>_xlfn.F.TEST(C3:C12,F3:F12)</f>
        <v>0.22035040308761292</v>
      </c>
      <c r="R17" s="3"/>
    </row>
    <row r="18" spans="1:18" x14ac:dyDescent="0.3">
      <c r="A18" t="s">
        <v>0</v>
      </c>
      <c r="B18" s="7">
        <f t="shared" si="4"/>
        <v>2.99341624323223E-3</v>
      </c>
      <c r="C18" s="14">
        <f t="shared" si="5"/>
        <v>19</v>
      </c>
      <c r="D18" s="6">
        <f t="shared" si="6"/>
        <v>0.7304731412007951</v>
      </c>
      <c r="E18" s="14">
        <f t="shared" si="5"/>
        <v>10</v>
      </c>
      <c r="F18" s="6"/>
      <c r="G18" s="6"/>
    </row>
    <row r="19" spans="1:18" x14ac:dyDescent="0.3">
      <c r="A19" t="s">
        <v>0</v>
      </c>
      <c r="B19" s="7">
        <f t="shared" si="4"/>
        <v>3.02124364539342E-3</v>
      </c>
      <c r="C19" s="14">
        <f t="shared" si="5"/>
        <v>20</v>
      </c>
      <c r="D19" s="6">
        <f t="shared" si="6"/>
        <v>0.72776486474413404</v>
      </c>
      <c r="E19" s="14">
        <f t="shared" si="5"/>
        <v>7</v>
      </c>
      <c r="F19" s="6"/>
      <c r="G19" s="6"/>
      <c r="J19" t="s">
        <v>17</v>
      </c>
      <c r="O19" t="s">
        <v>17</v>
      </c>
    </row>
    <row r="20" spans="1:18" x14ac:dyDescent="0.3">
      <c r="A20" t="s">
        <v>0</v>
      </c>
      <c r="B20" s="7">
        <f t="shared" si="4"/>
        <v>2.77653634958374E-3</v>
      </c>
      <c r="C20" s="14">
        <f t="shared" si="5"/>
        <v>7</v>
      </c>
      <c r="D20" s="6">
        <f t="shared" si="6"/>
        <v>0.73014392534775496</v>
      </c>
      <c r="E20" s="14">
        <f t="shared" si="5"/>
        <v>8</v>
      </c>
      <c r="F20" s="6"/>
      <c r="G20" s="6"/>
      <c r="K20" s="2" t="s">
        <v>11</v>
      </c>
      <c r="L20" t="s">
        <v>12</v>
      </c>
      <c r="P20" s="2" t="s">
        <v>11</v>
      </c>
      <c r="Q20" t="s">
        <v>12</v>
      </c>
    </row>
    <row r="21" spans="1:18" x14ac:dyDescent="0.3">
      <c r="A21" t="s">
        <v>0</v>
      </c>
      <c r="B21" s="7">
        <f t="shared" si="4"/>
        <v>2.7062069095600901E-3</v>
      </c>
      <c r="C21" s="14">
        <f t="shared" si="5"/>
        <v>1</v>
      </c>
      <c r="D21" s="6">
        <f t="shared" si="6"/>
        <v>0.71610492667553705</v>
      </c>
      <c r="E21" s="14">
        <f t="shared" si="5"/>
        <v>3</v>
      </c>
      <c r="F21" s="6"/>
      <c r="G21" s="6"/>
      <c r="J21" t="s">
        <v>31</v>
      </c>
      <c r="K21" s="3">
        <f>_xlfn.T.TEST(B3:B12,H3:H12,2,3)</f>
        <v>0.36146428739297476</v>
      </c>
      <c r="L21" s="3">
        <f>_xlfn.T.TEST(C3:C12,I3:I12,2,3)</f>
        <v>0.1327644516624972</v>
      </c>
      <c r="M21" s="3"/>
      <c r="O21" t="s">
        <v>31</v>
      </c>
      <c r="P21" s="26">
        <f>_xlfn.F.TEST(B3:B12,H3:H12)</f>
        <v>4.9225432896814842E-4</v>
      </c>
      <c r="Q21" s="26">
        <f>_xlfn.F.TEST(C3:C12,I3:I12)</f>
        <v>3.7010196950111187E-8</v>
      </c>
      <c r="R21" s="3"/>
    </row>
    <row r="22" spans="1:18" x14ac:dyDescent="0.3">
      <c r="A22" t="s">
        <v>0</v>
      </c>
      <c r="B22" s="7">
        <f t="shared" si="4"/>
        <v>2.7906867255053998E-3</v>
      </c>
      <c r="C22" s="14">
        <f t="shared" si="5"/>
        <v>8</v>
      </c>
      <c r="D22" s="6">
        <f t="shared" si="6"/>
        <v>0.73179795810605597</v>
      </c>
      <c r="E22" s="14">
        <f t="shared" si="5"/>
        <v>13</v>
      </c>
      <c r="F22" s="6"/>
      <c r="G22" s="6"/>
    </row>
    <row r="23" spans="1:18" x14ac:dyDescent="0.3">
      <c r="A23" t="s">
        <v>0</v>
      </c>
      <c r="B23" s="7">
        <f t="shared" si="4"/>
        <v>2.7397516633100301E-3</v>
      </c>
      <c r="C23" s="14">
        <f t="shared" si="5"/>
        <v>4</v>
      </c>
      <c r="D23" s="6">
        <f t="shared" si="6"/>
        <v>0.72212445868629305</v>
      </c>
      <c r="E23" s="14">
        <f t="shared" si="5"/>
        <v>5</v>
      </c>
      <c r="F23" s="6"/>
      <c r="G23" s="6"/>
      <c r="J23" t="s">
        <v>18</v>
      </c>
      <c r="O23" t="s">
        <v>18</v>
      </c>
    </row>
    <row r="24" spans="1:18" x14ac:dyDescent="0.3">
      <c r="A24" t="s">
        <v>0</v>
      </c>
      <c r="B24" s="7">
        <f t="shared" si="4"/>
        <v>2.87695148985359E-3</v>
      </c>
      <c r="C24" s="14">
        <f t="shared" si="5"/>
        <v>14</v>
      </c>
      <c r="D24" s="6">
        <f t="shared" si="6"/>
        <v>0.73287170443873406</v>
      </c>
      <c r="E24" s="14">
        <f t="shared" si="5"/>
        <v>14</v>
      </c>
      <c r="F24" s="6"/>
      <c r="G24" s="6"/>
      <c r="K24" s="2" t="s">
        <v>11</v>
      </c>
      <c r="L24" t="s">
        <v>12</v>
      </c>
      <c r="P24" s="2" t="s">
        <v>11</v>
      </c>
      <c r="Q24" t="s">
        <v>12</v>
      </c>
    </row>
    <row r="25" spans="1:18" x14ac:dyDescent="0.3">
      <c r="A25" t="s">
        <v>0</v>
      </c>
      <c r="B25" s="7">
        <f t="shared" si="4"/>
        <v>2.71695068630856E-3</v>
      </c>
      <c r="C25" s="14">
        <f t="shared" si="5"/>
        <v>2</v>
      </c>
      <c r="D25" s="6">
        <f t="shared" si="6"/>
        <v>0.70900893709110901</v>
      </c>
      <c r="E25" s="14">
        <f t="shared" si="5"/>
        <v>2</v>
      </c>
      <c r="F25" s="6"/>
      <c r="G25" s="6"/>
      <c r="J25" t="s">
        <v>31</v>
      </c>
      <c r="K25" s="3">
        <f>_xlfn.T.TEST(E3:E12,H3:H12,2,3)</f>
        <v>0.38140199485181259</v>
      </c>
      <c r="L25" s="3">
        <f>_xlfn.T.TEST(F3:F12,I3:I12,2,3)</f>
        <v>0.10796438302934684</v>
      </c>
      <c r="M25" s="3"/>
      <c r="O25" t="s">
        <v>31</v>
      </c>
      <c r="P25">
        <f>_xlfn.F.TEST(E3:E12,H3:H12)</f>
        <v>8.4150810474529099E-6</v>
      </c>
      <c r="Q25" s="26">
        <f>_xlfn.F.TEST(F3:F12,I3:I12)</f>
        <v>1.589210082844284E-6</v>
      </c>
      <c r="R25" s="22"/>
    </row>
    <row r="26" spans="1:18" x14ac:dyDescent="0.3">
      <c r="A26" t="s">
        <v>13</v>
      </c>
      <c r="B26" s="6">
        <f>E3</f>
        <v>2.83652757203594E-3</v>
      </c>
      <c r="C26" s="14">
        <f t="shared" si="5"/>
        <v>11</v>
      </c>
      <c r="D26" s="6">
        <f>F3</f>
        <v>0.73110360964666798</v>
      </c>
      <c r="E26" s="14">
        <f t="shared" si="5"/>
        <v>11</v>
      </c>
      <c r="F26" s="6"/>
      <c r="G26" s="6"/>
    </row>
    <row r="27" spans="1:18" x14ac:dyDescent="0.3">
      <c r="A27" t="s">
        <v>13</v>
      </c>
      <c r="B27" s="6">
        <f t="shared" ref="B27:B35" si="7">E4</f>
        <v>2.8878268240061602E-3</v>
      </c>
      <c r="C27" s="14">
        <f t="shared" si="5"/>
        <v>16</v>
      </c>
      <c r="D27" s="6">
        <f t="shared" ref="D27:D35" si="8">F4</f>
        <v>0.72383067529414302</v>
      </c>
      <c r="E27" s="14">
        <f t="shared" si="5"/>
        <v>6</v>
      </c>
      <c r="F27" s="6"/>
      <c r="G27" s="6"/>
    </row>
    <row r="28" spans="1:18" x14ac:dyDescent="0.3">
      <c r="A28" t="s">
        <v>13</v>
      </c>
      <c r="B28" s="6">
        <f t="shared" si="7"/>
        <v>2.89473686404784E-3</v>
      </c>
      <c r="C28" s="14">
        <f t="shared" si="5"/>
        <v>17</v>
      </c>
      <c r="D28" s="6">
        <f t="shared" si="8"/>
        <v>0.73525055475621803</v>
      </c>
      <c r="E28" s="14">
        <f t="shared" si="5"/>
        <v>17</v>
      </c>
      <c r="F28" s="6"/>
      <c r="G28" s="6"/>
    </row>
    <row r="29" spans="1:18" x14ac:dyDescent="0.3">
      <c r="A29" t="s">
        <v>13</v>
      </c>
      <c r="B29" s="6">
        <f t="shared" si="7"/>
        <v>2.8872202949692298E-3</v>
      </c>
      <c r="C29" s="14">
        <f t="shared" si="5"/>
        <v>15</v>
      </c>
      <c r="D29" s="6">
        <f t="shared" si="8"/>
        <v>0.74643814764506</v>
      </c>
      <c r="E29" s="14">
        <f t="shared" si="5"/>
        <v>20</v>
      </c>
      <c r="F29" s="6"/>
      <c r="G29" s="6"/>
    </row>
    <row r="30" spans="1:18" x14ac:dyDescent="0.3">
      <c r="A30" t="s">
        <v>13</v>
      </c>
      <c r="B30" s="6">
        <f t="shared" si="7"/>
        <v>2.9319990809775799E-3</v>
      </c>
      <c r="C30" s="14">
        <f t="shared" si="5"/>
        <v>18</v>
      </c>
      <c r="D30" s="6">
        <f t="shared" si="8"/>
        <v>0.73613682407054393</v>
      </c>
      <c r="E30" s="14">
        <f t="shared" si="5"/>
        <v>18</v>
      </c>
      <c r="F30" s="6"/>
      <c r="G30" s="6"/>
    </row>
    <row r="31" spans="1:18" x14ac:dyDescent="0.3">
      <c r="A31" t="s">
        <v>13</v>
      </c>
      <c r="B31" s="6">
        <f t="shared" si="7"/>
        <v>2.8093570711637899E-3</v>
      </c>
      <c r="C31" s="14">
        <f t="shared" si="5"/>
        <v>10</v>
      </c>
      <c r="D31" s="6">
        <f t="shared" si="8"/>
        <v>0.72060038618835098</v>
      </c>
      <c r="E31" s="14">
        <f t="shared" si="5"/>
        <v>4</v>
      </c>
      <c r="F31" s="6"/>
      <c r="G31" s="6"/>
    </row>
    <row r="32" spans="1:18" x14ac:dyDescent="0.3">
      <c r="A32" t="s">
        <v>13</v>
      </c>
      <c r="B32" s="6">
        <f t="shared" si="7"/>
        <v>2.73158778757899E-3</v>
      </c>
      <c r="C32" s="14">
        <f t="shared" si="5"/>
        <v>3</v>
      </c>
      <c r="D32" s="6">
        <f t="shared" si="8"/>
        <v>0.73790637798911107</v>
      </c>
      <c r="E32" s="14">
        <f t="shared" si="5"/>
        <v>19</v>
      </c>
      <c r="F32" s="6"/>
      <c r="G32" s="6"/>
    </row>
    <row r="33" spans="1:7" x14ac:dyDescent="0.3">
      <c r="A33" t="s">
        <v>13</v>
      </c>
      <c r="B33" s="6">
        <f t="shared" si="7"/>
        <v>2.8430760720692398E-3</v>
      </c>
      <c r="C33" s="14">
        <f t="shared" si="5"/>
        <v>12</v>
      </c>
      <c r="D33" s="6">
        <f t="shared" si="8"/>
        <v>0.73408356727071289</v>
      </c>
      <c r="E33" s="14">
        <f t="shared" si="5"/>
        <v>16</v>
      </c>
      <c r="F33" s="6"/>
      <c r="G33" s="6"/>
    </row>
    <row r="34" spans="1:7" x14ac:dyDescent="0.3">
      <c r="A34" t="s">
        <v>13</v>
      </c>
      <c r="B34" s="6">
        <f t="shared" si="7"/>
        <v>2.7651192144159502E-3</v>
      </c>
      <c r="C34" s="14">
        <f t="shared" si="5"/>
        <v>6</v>
      </c>
      <c r="D34" s="6">
        <f t="shared" si="8"/>
        <v>0.70212669015921303</v>
      </c>
      <c r="E34" s="14">
        <f t="shared" si="5"/>
        <v>1</v>
      </c>
      <c r="F34" s="6"/>
      <c r="G34" s="6"/>
    </row>
    <row r="35" spans="1:7" x14ac:dyDescent="0.3">
      <c r="A35" t="s">
        <v>13</v>
      </c>
      <c r="B35" s="6">
        <f t="shared" si="7"/>
        <v>2.7591190117181798E-3</v>
      </c>
      <c r="C35" s="14">
        <f t="shared" si="5"/>
        <v>5</v>
      </c>
      <c r="D35" s="6">
        <f t="shared" si="8"/>
        <v>0.73400659360099096</v>
      </c>
      <c r="E35" s="14">
        <f t="shared" si="5"/>
        <v>15</v>
      </c>
      <c r="F35" s="6"/>
      <c r="G35" s="6"/>
    </row>
    <row r="37" spans="1:7" x14ac:dyDescent="0.3">
      <c r="B37" t="s">
        <v>21</v>
      </c>
      <c r="C37" s="14">
        <f>SUMIF($A$16:$A$35,"Model 1",C16:C35)</f>
        <v>97</v>
      </c>
      <c r="D37" t="s">
        <v>21</v>
      </c>
      <c r="E37" s="14">
        <f>SUMIF($A$16:$A$35,"Model 1",E16:E35)</f>
        <v>83</v>
      </c>
    </row>
    <row r="38" spans="1:7" x14ac:dyDescent="0.3">
      <c r="B38" t="s">
        <v>22</v>
      </c>
      <c r="C38">
        <f>SUMIF($A$16:$A$35,"Model 2",C16:C35)</f>
        <v>113</v>
      </c>
      <c r="D38" t="s">
        <v>22</v>
      </c>
      <c r="E38">
        <f>SUMIF($A$16:$A$35,"Model 2",E16:E35)</f>
        <v>127</v>
      </c>
    </row>
    <row r="40" spans="1:7" x14ac:dyDescent="0.3">
      <c r="B40" t="s">
        <v>23</v>
      </c>
      <c r="C40" s="15">
        <f>C37+C38</f>
        <v>210</v>
      </c>
      <c r="E40" s="15">
        <f>E37+E38</f>
        <v>210</v>
      </c>
    </row>
    <row r="41" spans="1:7" x14ac:dyDescent="0.3">
      <c r="B41" t="s">
        <v>24</v>
      </c>
      <c r="C41">
        <v>10</v>
      </c>
      <c r="E41">
        <v>10</v>
      </c>
    </row>
    <row r="42" spans="1:7" x14ac:dyDescent="0.3">
      <c r="B42" t="s">
        <v>25</v>
      </c>
      <c r="C42" s="15">
        <f>C$41*C$41+(C$41*(C$41+1))/2-C37</f>
        <v>58</v>
      </c>
      <c r="E42" s="15">
        <f>E$41*E$41+(E$41*(E$41+1))/2-E37</f>
        <v>72</v>
      </c>
    </row>
    <row r="43" spans="1:7" x14ac:dyDescent="0.3">
      <c r="B43" t="s">
        <v>26</v>
      </c>
      <c r="C43" s="15">
        <f>C$41*C$41+(C$41*(C$41+1))/2-C38</f>
        <v>42</v>
      </c>
      <c r="E43" s="15">
        <f>E$41*E$41+(E$41*(E$41+1))/2-E38</f>
        <v>28</v>
      </c>
    </row>
    <row r="44" spans="1:7" x14ac:dyDescent="0.3">
      <c r="B44" t="s">
        <v>27</v>
      </c>
      <c r="C44" s="15">
        <f>MIN(C42:C43)</f>
        <v>42</v>
      </c>
      <c r="E44" s="15">
        <f>MIN(E42:E43)</f>
        <v>28</v>
      </c>
    </row>
    <row r="46" spans="1:7" x14ac:dyDescent="0.3">
      <c r="B46" t="s">
        <v>28</v>
      </c>
      <c r="C46">
        <f>C41*C41/2</f>
        <v>50</v>
      </c>
      <c r="E46">
        <f>E41*E41/2</f>
        <v>50</v>
      </c>
    </row>
    <row r="47" spans="1:7" x14ac:dyDescent="0.3">
      <c r="B47" t="s">
        <v>29</v>
      </c>
      <c r="C47">
        <f>SQRT((C41*C41*(C41+C41+1))/12)</f>
        <v>13.228756555322953</v>
      </c>
      <c r="E47">
        <f>SQRT((E41*E41*(E41+E41+1))/12)</f>
        <v>13.228756555322953</v>
      </c>
    </row>
    <row r="49" spans="1:7" x14ac:dyDescent="0.3">
      <c r="B49" t="s">
        <v>30</v>
      </c>
      <c r="C49" s="15">
        <f>(C44-C46)/C47</f>
        <v>-0.60474315681476354</v>
      </c>
      <c r="E49" s="15">
        <f>(E44-E46)/E47</f>
        <v>-1.6630436812405998</v>
      </c>
    </row>
    <row r="50" spans="1:7" x14ac:dyDescent="0.3">
      <c r="B50" t="s">
        <v>31</v>
      </c>
      <c r="C50" s="3">
        <f>_xlfn.NORM.S.DIST(C49,TRUE)*2</f>
        <v>0.54534966801112361</v>
      </c>
      <c r="E50" s="3">
        <f>_xlfn.NORM.S.DIST(E49,TRUE)*2</f>
        <v>9.630369202868827E-2</v>
      </c>
    </row>
    <row r="52" spans="1:7" x14ac:dyDescent="0.3">
      <c r="A52" t="s">
        <v>17</v>
      </c>
      <c r="B52" s="13" t="s">
        <v>11</v>
      </c>
      <c r="C52" s="2" t="s">
        <v>19</v>
      </c>
      <c r="D52" s="2" t="s">
        <v>12</v>
      </c>
      <c r="E52" s="2" t="s">
        <v>20</v>
      </c>
      <c r="F52" s="2"/>
      <c r="G52" s="2"/>
    </row>
    <row r="53" spans="1:7" x14ac:dyDescent="0.3">
      <c r="A53" t="s">
        <v>0</v>
      </c>
      <c r="B53" s="7">
        <f>B3</f>
        <v>2.8468283132516699E-3</v>
      </c>
      <c r="C53" s="14">
        <f t="shared" ref="C53:E61" si="9">_xlfn.RANK.AVG(B53,B$53:B$72,1)</f>
        <v>12</v>
      </c>
      <c r="D53" s="6">
        <f>C3</f>
        <v>0.73120579945557196</v>
      </c>
      <c r="E53" s="14">
        <f t="shared" si="9"/>
        <v>15</v>
      </c>
      <c r="F53" s="6"/>
      <c r="G53" s="6"/>
    </row>
    <row r="54" spans="1:7" x14ac:dyDescent="0.3">
      <c r="A54" t="s">
        <v>0</v>
      </c>
      <c r="B54" s="7">
        <f t="shared" ref="B54:B62" si="10">B4</f>
        <v>2.8022395393943601E-3</v>
      </c>
      <c r="C54" s="14">
        <f t="shared" si="9"/>
        <v>9</v>
      </c>
      <c r="D54" s="6">
        <f t="shared" ref="D54:D62" si="11">C4</f>
        <v>0.73046712565189198</v>
      </c>
      <c r="E54" s="14">
        <f t="shared" si="9"/>
        <v>12</v>
      </c>
      <c r="F54" s="6"/>
      <c r="G54" s="6"/>
    </row>
    <row r="55" spans="1:7" x14ac:dyDescent="0.3">
      <c r="A55" t="s">
        <v>0</v>
      </c>
      <c r="B55" s="7">
        <f t="shared" si="10"/>
        <v>2.99341624323223E-3</v>
      </c>
      <c r="C55" s="14">
        <f t="shared" si="9"/>
        <v>18</v>
      </c>
      <c r="D55" s="6">
        <f t="shared" si="11"/>
        <v>0.7304731412007951</v>
      </c>
      <c r="E55" s="14">
        <f t="shared" si="9"/>
        <v>13</v>
      </c>
      <c r="F55" s="6"/>
      <c r="G55" s="6"/>
    </row>
    <row r="56" spans="1:7" x14ac:dyDescent="0.3">
      <c r="A56" t="s">
        <v>0</v>
      </c>
      <c r="B56" s="7">
        <f t="shared" si="10"/>
        <v>3.02124364539342E-3</v>
      </c>
      <c r="C56" s="14">
        <f t="shared" si="9"/>
        <v>19</v>
      </c>
      <c r="D56" s="6">
        <f t="shared" si="11"/>
        <v>0.72776486474413404</v>
      </c>
      <c r="E56" s="14">
        <f t="shared" si="9"/>
        <v>10</v>
      </c>
      <c r="F56" s="6"/>
      <c r="G56" s="6"/>
    </row>
    <row r="57" spans="1:7" x14ac:dyDescent="0.3">
      <c r="A57" t="s">
        <v>0</v>
      </c>
      <c r="B57" s="7">
        <f t="shared" si="10"/>
        <v>2.77653634958374E-3</v>
      </c>
      <c r="C57" s="14">
        <f t="shared" si="9"/>
        <v>7</v>
      </c>
      <c r="D57" s="6">
        <f t="shared" si="11"/>
        <v>0.73014392534775496</v>
      </c>
      <c r="E57" s="14">
        <f t="shared" si="9"/>
        <v>11</v>
      </c>
      <c r="F57" s="6"/>
      <c r="G57" s="6"/>
    </row>
    <row r="58" spans="1:7" x14ac:dyDescent="0.3">
      <c r="A58" t="s">
        <v>0</v>
      </c>
      <c r="B58" s="7">
        <f t="shared" si="10"/>
        <v>2.7062069095600901E-3</v>
      </c>
      <c r="C58" s="14">
        <f t="shared" si="9"/>
        <v>2</v>
      </c>
      <c r="D58" s="6">
        <f t="shared" si="11"/>
        <v>0.71610492667553705</v>
      </c>
      <c r="E58" s="14">
        <f t="shared" si="9"/>
        <v>7</v>
      </c>
      <c r="F58" s="6"/>
      <c r="G58" s="6"/>
    </row>
    <row r="59" spans="1:7" x14ac:dyDescent="0.3">
      <c r="A59" t="s">
        <v>0</v>
      </c>
      <c r="B59" s="7">
        <f t="shared" si="10"/>
        <v>2.7906867255053998E-3</v>
      </c>
      <c r="C59" s="14">
        <f t="shared" si="9"/>
        <v>8</v>
      </c>
      <c r="D59" s="6">
        <f t="shared" si="11"/>
        <v>0.73179795810605597</v>
      </c>
      <c r="E59" s="14">
        <f t="shared" si="9"/>
        <v>16</v>
      </c>
      <c r="F59" s="6"/>
      <c r="G59" s="6"/>
    </row>
    <row r="60" spans="1:7" x14ac:dyDescent="0.3">
      <c r="A60" t="s">
        <v>0</v>
      </c>
      <c r="B60" s="7">
        <f t="shared" si="10"/>
        <v>2.7397516633100301E-3</v>
      </c>
      <c r="C60" s="14">
        <f t="shared" si="9"/>
        <v>4</v>
      </c>
      <c r="D60" s="6">
        <f t="shared" si="11"/>
        <v>0.72212445868629305</v>
      </c>
      <c r="E60" s="14">
        <f t="shared" si="9"/>
        <v>8</v>
      </c>
      <c r="F60" s="6"/>
      <c r="G60" s="6"/>
    </row>
    <row r="61" spans="1:7" x14ac:dyDescent="0.3">
      <c r="A61" t="s">
        <v>0</v>
      </c>
      <c r="B61" s="7">
        <f t="shared" si="10"/>
        <v>2.87695148985359E-3</v>
      </c>
      <c r="C61" s="14">
        <f t="shared" si="9"/>
        <v>14</v>
      </c>
      <c r="D61" s="6">
        <f t="shared" si="11"/>
        <v>0.73287170443873406</v>
      </c>
      <c r="E61" s="14">
        <f t="shared" si="9"/>
        <v>18</v>
      </c>
      <c r="F61" s="6"/>
      <c r="G61" s="6"/>
    </row>
    <row r="62" spans="1:7" x14ac:dyDescent="0.3">
      <c r="A62" t="s">
        <v>0</v>
      </c>
      <c r="B62" s="7">
        <f t="shared" si="10"/>
        <v>2.71695068630856E-3</v>
      </c>
      <c r="C62" s="14">
        <f>_xlfn.RANK.AVG(B62,B$53:B$72,1)</f>
        <v>3</v>
      </c>
      <c r="D62" s="6">
        <f t="shared" si="11"/>
        <v>0.70900893709110901</v>
      </c>
      <c r="E62" s="14">
        <f>_xlfn.RANK.AVG(D62,D$53:D$72,1)</f>
        <v>6</v>
      </c>
      <c r="F62" s="6"/>
      <c r="G62" s="6"/>
    </row>
    <row r="63" spans="1:7" x14ac:dyDescent="0.3">
      <c r="A63" t="s">
        <v>14</v>
      </c>
      <c r="B63" s="6">
        <f>H3</f>
        <v>2.8602234107181399E-3</v>
      </c>
      <c r="C63" s="14">
        <f t="shared" ref="C63:E72" si="12">_xlfn.RANK.AVG(B63,B$53:B$72,1)</f>
        <v>13</v>
      </c>
      <c r="D63" s="6">
        <f>I3</f>
        <v>0.69176177197894406</v>
      </c>
      <c r="E63" s="14">
        <f t="shared" si="12"/>
        <v>5</v>
      </c>
      <c r="F63" s="6"/>
      <c r="G63" s="6"/>
    </row>
    <row r="64" spans="1:7" x14ac:dyDescent="0.3">
      <c r="A64" t="s">
        <v>14</v>
      </c>
      <c r="B64" s="6">
        <f t="shared" ref="B64:B72" si="13">H4</f>
        <v>4.1055984232824796E-3</v>
      </c>
      <c r="C64" s="14">
        <f t="shared" si="12"/>
        <v>20</v>
      </c>
      <c r="D64" s="6">
        <f t="shared" ref="D64:D72" si="14">I4</f>
        <v>0.44076638467543799</v>
      </c>
      <c r="E64" s="14">
        <f t="shared" si="12"/>
        <v>1</v>
      </c>
      <c r="F64" s="6"/>
      <c r="G64" s="6"/>
    </row>
    <row r="65" spans="1:7" x14ac:dyDescent="0.3">
      <c r="A65" t="s">
        <v>14</v>
      </c>
      <c r="B65" s="6">
        <f t="shared" si="13"/>
        <v>2.7718037732986302E-3</v>
      </c>
      <c r="C65" s="14">
        <f t="shared" si="12"/>
        <v>6</v>
      </c>
      <c r="D65" s="6">
        <f t="shared" si="14"/>
        <v>0.74449112717533694</v>
      </c>
      <c r="E65" s="14">
        <f t="shared" si="12"/>
        <v>20</v>
      </c>
      <c r="F65" s="6"/>
      <c r="G65" s="6"/>
    </row>
    <row r="66" spans="1:7" x14ac:dyDescent="0.3">
      <c r="A66" t="s">
        <v>14</v>
      </c>
      <c r="B66" s="6">
        <f t="shared" si="13"/>
        <v>2.9093724115562799E-3</v>
      </c>
      <c r="C66" s="14">
        <f t="shared" si="12"/>
        <v>15</v>
      </c>
      <c r="D66" s="6">
        <f t="shared" si="14"/>
        <v>0.64053805329529989</v>
      </c>
      <c r="E66" s="14">
        <f t="shared" si="12"/>
        <v>2</v>
      </c>
      <c r="F66" s="6"/>
      <c r="G66" s="6"/>
    </row>
    <row r="67" spans="1:7" x14ac:dyDescent="0.3">
      <c r="A67" t="s">
        <v>14</v>
      </c>
      <c r="B67" s="6">
        <f t="shared" si="13"/>
        <v>2.9529867415794002E-3</v>
      </c>
      <c r="C67" s="14">
        <f t="shared" si="12"/>
        <v>17</v>
      </c>
      <c r="D67" s="6">
        <f t="shared" si="14"/>
        <v>0.73109355958234301</v>
      </c>
      <c r="E67" s="14">
        <f t="shared" si="12"/>
        <v>14</v>
      </c>
      <c r="F67" s="6"/>
      <c r="G67" s="6"/>
    </row>
    <row r="68" spans="1:7" x14ac:dyDescent="0.3">
      <c r="A68" t="s">
        <v>14</v>
      </c>
      <c r="B68" s="6">
        <f t="shared" si="13"/>
        <v>2.9135706476634301E-3</v>
      </c>
      <c r="C68" s="14">
        <f t="shared" si="12"/>
        <v>16</v>
      </c>
      <c r="D68" s="6">
        <f t="shared" si="14"/>
        <v>0.73180145978911693</v>
      </c>
      <c r="E68" s="14">
        <f t="shared" si="12"/>
        <v>17</v>
      </c>
      <c r="F68" s="6"/>
      <c r="G68" s="6"/>
    </row>
    <row r="69" spans="1:7" x14ac:dyDescent="0.3">
      <c r="A69" t="s">
        <v>14</v>
      </c>
      <c r="B69" s="6">
        <f t="shared" si="13"/>
        <v>2.63439259994828E-3</v>
      </c>
      <c r="C69" s="14">
        <f t="shared" si="12"/>
        <v>1</v>
      </c>
      <c r="D69" s="6">
        <f t="shared" si="14"/>
        <v>0.73771238337384404</v>
      </c>
      <c r="E69" s="14">
        <f t="shared" si="12"/>
        <v>19</v>
      </c>
      <c r="F69" s="6"/>
      <c r="G69" s="6"/>
    </row>
    <row r="70" spans="1:7" x14ac:dyDescent="0.3">
      <c r="A70" t="s">
        <v>14</v>
      </c>
      <c r="B70" s="6">
        <f t="shared" si="13"/>
        <v>2.8368544726249099E-3</v>
      </c>
      <c r="C70" s="14">
        <f t="shared" si="12"/>
        <v>11</v>
      </c>
      <c r="D70" s="6">
        <f t="shared" si="14"/>
        <v>0.65284415737952006</v>
      </c>
      <c r="E70" s="14">
        <f t="shared" si="12"/>
        <v>3</v>
      </c>
      <c r="F70" s="6"/>
      <c r="G70" s="6"/>
    </row>
    <row r="71" spans="1:7" x14ac:dyDescent="0.3">
      <c r="A71" t="s">
        <v>14</v>
      </c>
      <c r="B71" s="6">
        <f t="shared" si="13"/>
        <v>2.7460894045862601E-3</v>
      </c>
      <c r="C71" s="14">
        <f t="shared" si="12"/>
        <v>5</v>
      </c>
      <c r="D71" s="6">
        <f t="shared" si="14"/>
        <v>0.68707220383091894</v>
      </c>
      <c r="E71" s="14">
        <f t="shared" si="12"/>
        <v>4</v>
      </c>
      <c r="F71" s="6"/>
      <c r="G71" s="6"/>
    </row>
    <row r="72" spans="1:7" x14ac:dyDescent="0.3">
      <c r="A72" t="s">
        <v>14</v>
      </c>
      <c r="B72" s="6">
        <f t="shared" si="13"/>
        <v>2.8342040023049001E-3</v>
      </c>
      <c r="C72" s="14">
        <f t="shared" si="12"/>
        <v>10</v>
      </c>
      <c r="D72" s="6">
        <f t="shared" si="14"/>
        <v>0.72673993482111099</v>
      </c>
      <c r="E72" s="14">
        <f t="shared" si="12"/>
        <v>9</v>
      </c>
      <c r="F72" s="6"/>
      <c r="G72" s="6"/>
    </row>
    <row r="74" spans="1:7" x14ac:dyDescent="0.3">
      <c r="B74" t="s">
        <v>21</v>
      </c>
      <c r="C74" s="14">
        <f>SUMIF($A$53:$A$72,"Model 1",C53:C72)</f>
        <v>96</v>
      </c>
      <c r="D74" t="s">
        <v>21</v>
      </c>
      <c r="E74" s="14">
        <f>SUMIF($A$53:$A$72,"Model 1",E53:E72)</f>
        <v>116</v>
      </c>
    </row>
    <row r="75" spans="1:7" x14ac:dyDescent="0.3">
      <c r="B75" t="s">
        <v>32</v>
      </c>
      <c r="C75">
        <f>SUMIF($A$53:$A$72,"Model 3",C53:C72)</f>
        <v>114</v>
      </c>
      <c r="D75" t="s">
        <v>32</v>
      </c>
      <c r="E75">
        <f>SUMIF($A$53:$A$72,"Model 3",E53:E72)</f>
        <v>94</v>
      </c>
    </row>
    <row r="77" spans="1:7" x14ac:dyDescent="0.3">
      <c r="B77" t="s">
        <v>23</v>
      </c>
      <c r="C77" s="15">
        <f>C74+C75</f>
        <v>210</v>
      </c>
      <c r="E77" s="15">
        <f>E74+E75</f>
        <v>210</v>
      </c>
    </row>
    <row r="78" spans="1:7" x14ac:dyDescent="0.3">
      <c r="B78" t="s">
        <v>24</v>
      </c>
      <c r="C78">
        <v>10</v>
      </c>
      <c r="E78">
        <v>10</v>
      </c>
    </row>
    <row r="79" spans="1:7" x14ac:dyDescent="0.3">
      <c r="B79" t="s">
        <v>25</v>
      </c>
      <c r="C79" s="15">
        <f>C$41*C$41+(C$41*(C$41+1))/2-C74</f>
        <v>59</v>
      </c>
      <c r="E79" s="15">
        <f>E$41*E$41+(E$41*(E$41+1))/2-E74</f>
        <v>39</v>
      </c>
    </row>
    <row r="80" spans="1:7" x14ac:dyDescent="0.3">
      <c r="B80" t="s">
        <v>26</v>
      </c>
      <c r="C80" s="15">
        <f>C$41*C$41+(C$41*(C$41+1))/2-C75</f>
        <v>41</v>
      </c>
      <c r="E80" s="15">
        <f>E$41*E$41+(E$41*(E$41+1))/2-E75</f>
        <v>61</v>
      </c>
    </row>
    <row r="81" spans="1:7" x14ac:dyDescent="0.3">
      <c r="B81" t="s">
        <v>27</v>
      </c>
      <c r="C81" s="15">
        <f>MIN(C79:C80)</f>
        <v>41</v>
      </c>
      <c r="E81" s="15">
        <f>MIN(E79:E80)</f>
        <v>39</v>
      </c>
    </row>
    <row r="83" spans="1:7" x14ac:dyDescent="0.3">
      <c r="B83" t="s">
        <v>28</v>
      </c>
      <c r="C83">
        <f>C78*C78/2</f>
        <v>50</v>
      </c>
      <c r="E83">
        <f>E78*E78/2</f>
        <v>50</v>
      </c>
    </row>
    <row r="84" spans="1:7" x14ac:dyDescent="0.3">
      <c r="B84" t="s">
        <v>29</v>
      </c>
      <c r="C84">
        <f>SQRT((C78*C78*(C78+C78+1))/12)</f>
        <v>13.228756555322953</v>
      </c>
      <c r="E84">
        <f>SQRT((E78*E78*(E78+E78+1))/12)</f>
        <v>13.228756555322953</v>
      </c>
    </row>
    <row r="86" spans="1:7" x14ac:dyDescent="0.3">
      <c r="B86" t="s">
        <v>30</v>
      </c>
      <c r="C86" s="15">
        <f>(C81-C83)/C84</f>
        <v>-0.68033605141660902</v>
      </c>
      <c r="E86" s="15">
        <f>(E81-E83)/E84</f>
        <v>-0.83152184062029988</v>
      </c>
    </row>
    <row r="87" spans="1:7" x14ac:dyDescent="0.3">
      <c r="B87" t="s">
        <v>31</v>
      </c>
      <c r="C87" s="3">
        <f>_xlfn.NORM.S.DIST(C86,TRUE)*2</f>
        <v>0.49629170223109276</v>
      </c>
      <c r="E87" s="3">
        <f>_xlfn.NORM.S.DIST(E86,TRUE)*2</f>
        <v>0.40567889528505313</v>
      </c>
    </row>
    <row r="89" spans="1:7" x14ac:dyDescent="0.3">
      <c r="A89" t="s">
        <v>18</v>
      </c>
      <c r="B89" s="13" t="s">
        <v>11</v>
      </c>
      <c r="C89" s="2" t="s">
        <v>19</v>
      </c>
      <c r="D89" s="2" t="s">
        <v>12</v>
      </c>
      <c r="E89" s="2" t="s">
        <v>20</v>
      </c>
      <c r="F89" s="2"/>
      <c r="G89" s="2"/>
    </row>
    <row r="90" spans="1:7" x14ac:dyDescent="0.3">
      <c r="A90" t="s">
        <v>13</v>
      </c>
      <c r="B90" s="5">
        <f>B26</f>
        <v>2.83652757203594E-3</v>
      </c>
      <c r="C90" s="14">
        <f t="shared" ref="C90:E99" si="15">_xlfn.RANK.AVG(B90,B$90:B$109,1)</f>
        <v>9</v>
      </c>
      <c r="D90" s="6">
        <f>D26</f>
        <v>0.73110360964666798</v>
      </c>
      <c r="E90" s="14">
        <f t="shared" si="15"/>
        <v>11</v>
      </c>
      <c r="F90" s="6"/>
      <c r="G90" s="6"/>
    </row>
    <row r="91" spans="1:7" x14ac:dyDescent="0.3">
      <c r="A91" t="s">
        <v>13</v>
      </c>
      <c r="B91" s="5">
        <f t="shared" ref="B91:B99" si="16">B27</f>
        <v>2.8878268240061602E-3</v>
      </c>
      <c r="C91" s="14">
        <f t="shared" si="15"/>
        <v>14</v>
      </c>
      <c r="D91" s="6">
        <f t="shared" ref="D91:D99" si="17">D27</f>
        <v>0.72383067529414302</v>
      </c>
      <c r="E91" s="14">
        <f t="shared" si="15"/>
        <v>8</v>
      </c>
      <c r="F91" s="6"/>
      <c r="G91" s="6"/>
    </row>
    <row r="92" spans="1:7" x14ac:dyDescent="0.3">
      <c r="A92" t="s">
        <v>13</v>
      </c>
      <c r="B92" s="5">
        <f t="shared" si="16"/>
        <v>2.89473686404784E-3</v>
      </c>
      <c r="C92" s="14">
        <f t="shared" si="15"/>
        <v>15</v>
      </c>
      <c r="D92" s="6">
        <f t="shared" si="17"/>
        <v>0.73525055475621803</v>
      </c>
      <c r="E92" s="14">
        <f t="shared" si="15"/>
        <v>15</v>
      </c>
      <c r="F92" s="6"/>
      <c r="G92" s="6"/>
    </row>
    <row r="93" spans="1:7" x14ac:dyDescent="0.3">
      <c r="A93" t="s">
        <v>13</v>
      </c>
      <c r="B93" s="5">
        <f t="shared" si="16"/>
        <v>2.8872202949692298E-3</v>
      </c>
      <c r="C93" s="14">
        <f>_xlfn.RANK.AVG(B93,B$90:B$109,1)</f>
        <v>13</v>
      </c>
      <c r="D93" s="6">
        <f t="shared" si="17"/>
        <v>0.74643814764506</v>
      </c>
      <c r="E93" s="14">
        <f>_xlfn.RANK.AVG(D93,D$90:D$109,1)</f>
        <v>20</v>
      </c>
      <c r="F93" s="6"/>
      <c r="G93" s="6"/>
    </row>
    <row r="94" spans="1:7" x14ac:dyDescent="0.3">
      <c r="A94" t="s">
        <v>13</v>
      </c>
      <c r="B94" s="5">
        <f t="shared" si="16"/>
        <v>2.9319990809775799E-3</v>
      </c>
      <c r="C94" s="14">
        <f t="shared" si="15"/>
        <v>18</v>
      </c>
      <c r="D94" s="6">
        <f t="shared" si="17"/>
        <v>0.73613682407054393</v>
      </c>
      <c r="E94" s="14">
        <f t="shared" si="15"/>
        <v>16</v>
      </c>
      <c r="F94" s="6"/>
      <c r="G94" s="6"/>
    </row>
    <row r="95" spans="1:7" x14ac:dyDescent="0.3">
      <c r="A95" t="s">
        <v>13</v>
      </c>
      <c r="B95" s="5">
        <f t="shared" si="16"/>
        <v>2.8093570711637899E-3</v>
      </c>
      <c r="C95" s="14">
        <f t="shared" si="15"/>
        <v>7</v>
      </c>
      <c r="D95" s="6">
        <f t="shared" si="17"/>
        <v>0.72060038618835098</v>
      </c>
      <c r="E95" s="14">
        <f t="shared" si="15"/>
        <v>7</v>
      </c>
      <c r="F95" s="6"/>
      <c r="G95" s="6"/>
    </row>
    <row r="96" spans="1:7" x14ac:dyDescent="0.3">
      <c r="A96" t="s">
        <v>13</v>
      </c>
      <c r="B96" s="5">
        <f t="shared" si="16"/>
        <v>2.73158778757899E-3</v>
      </c>
      <c r="C96" s="14">
        <f t="shared" si="15"/>
        <v>2</v>
      </c>
      <c r="D96" s="6">
        <f t="shared" si="17"/>
        <v>0.73790637798911107</v>
      </c>
      <c r="E96" s="14">
        <f t="shared" si="15"/>
        <v>18</v>
      </c>
      <c r="F96" s="6"/>
      <c r="G96" s="6"/>
    </row>
    <row r="97" spans="1:7" x14ac:dyDescent="0.3">
      <c r="A97" t="s">
        <v>13</v>
      </c>
      <c r="B97" s="5">
        <f t="shared" si="16"/>
        <v>2.8430760720692398E-3</v>
      </c>
      <c r="C97" s="14">
        <f t="shared" si="15"/>
        <v>11</v>
      </c>
      <c r="D97" s="6">
        <f t="shared" si="17"/>
        <v>0.73408356727071289</v>
      </c>
      <c r="E97" s="14">
        <f t="shared" si="15"/>
        <v>14</v>
      </c>
      <c r="F97" s="6"/>
      <c r="G97" s="6"/>
    </row>
    <row r="98" spans="1:7" x14ac:dyDescent="0.3">
      <c r="A98" t="s">
        <v>13</v>
      </c>
      <c r="B98" s="5">
        <f t="shared" si="16"/>
        <v>2.7651192144159502E-3</v>
      </c>
      <c r="C98" s="14">
        <f t="shared" si="15"/>
        <v>5</v>
      </c>
      <c r="D98" s="6">
        <f t="shared" si="17"/>
        <v>0.70212669015921303</v>
      </c>
      <c r="E98" s="14">
        <f t="shared" si="15"/>
        <v>6</v>
      </c>
      <c r="F98" s="6"/>
      <c r="G98" s="6"/>
    </row>
    <row r="99" spans="1:7" x14ac:dyDescent="0.3">
      <c r="A99" t="s">
        <v>13</v>
      </c>
      <c r="B99" s="5">
        <f t="shared" si="16"/>
        <v>2.7591190117181798E-3</v>
      </c>
      <c r="C99" s="14">
        <f t="shared" si="15"/>
        <v>4</v>
      </c>
      <c r="D99" s="6">
        <f t="shared" si="17"/>
        <v>0.73400659360099096</v>
      </c>
      <c r="E99" s="14">
        <f t="shared" si="15"/>
        <v>13</v>
      </c>
      <c r="F99" s="6"/>
      <c r="G99" s="6"/>
    </row>
    <row r="100" spans="1:7" x14ac:dyDescent="0.3">
      <c r="A100" t="s">
        <v>14</v>
      </c>
      <c r="B100" s="8">
        <f>B63</f>
        <v>2.8602234107181399E-3</v>
      </c>
      <c r="C100" s="14">
        <f>_xlfn.RANK.AVG(B100,B$90:B$109,1)</f>
        <v>12</v>
      </c>
      <c r="D100" s="6">
        <f>D63</f>
        <v>0.69176177197894406</v>
      </c>
      <c r="E100" s="14">
        <f>_xlfn.RANK.AVG(D100,D$90:D$109,1)</f>
        <v>5</v>
      </c>
      <c r="F100" s="6"/>
      <c r="G100" s="6"/>
    </row>
    <row r="101" spans="1:7" x14ac:dyDescent="0.3">
      <c r="A101" t="s">
        <v>14</v>
      </c>
      <c r="B101" s="8">
        <f t="shared" ref="B101:B109" si="18">B64</f>
        <v>4.1055984232824796E-3</v>
      </c>
      <c r="C101" s="14">
        <f t="shared" ref="C101:E109" si="19">_xlfn.RANK.AVG(B101,B$90:B$109,1)</f>
        <v>20</v>
      </c>
      <c r="D101" s="6">
        <f t="shared" ref="D101:D109" si="20">D64</f>
        <v>0.44076638467543799</v>
      </c>
      <c r="E101" s="14">
        <f t="shared" si="19"/>
        <v>1</v>
      </c>
      <c r="F101" s="6"/>
      <c r="G101" s="6"/>
    </row>
    <row r="102" spans="1:7" x14ac:dyDescent="0.3">
      <c r="A102" t="s">
        <v>14</v>
      </c>
      <c r="B102" s="8">
        <f t="shared" si="18"/>
        <v>2.7718037732986302E-3</v>
      </c>
      <c r="C102" s="14">
        <f t="shared" si="19"/>
        <v>6</v>
      </c>
      <c r="D102" s="6">
        <f t="shared" si="20"/>
        <v>0.74449112717533694</v>
      </c>
      <c r="E102" s="14">
        <f t="shared" si="19"/>
        <v>19</v>
      </c>
      <c r="F102" s="6"/>
      <c r="G102" s="6"/>
    </row>
    <row r="103" spans="1:7" x14ac:dyDescent="0.3">
      <c r="A103" t="s">
        <v>14</v>
      </c>
      <c r="B103" s="8">
        <f t="shared" si="18"/>
        <v>2.9093724115562799E-3</v>
      </c>
      <c r="C103" s="14">
        <f t="shared" si="19"/>
        <v>16</v>
      </c>
      <c r="D103" s="6">
        <f t="shared" si="20"/>
        <v>0.64053805329529989</v>
      </c>
      <c r="E103" s="14">
        <f t="shared" si="19"/>
        <v>2</v>
      </c>
      <c r="F103" s="6"/>
      <c r="G103" s="6"/>
    </row>
    <row r="104" spans="1:7" x14ac:dyDescent="0.3">
      <c r="A104" t="s">
        <v>14</v>
      </c>
      <c r="B104" s="8">
        <f t="shared" si="18"/>
        <v>2.9529867415794002E-3</v>
      </c>
      <c r="C104" s="14">
        <f t="shared" si="19"/>
        <v>19</v>
      </c>
      <c r="D104" s="6">
        <f t="shared" si="20"/>
        <v>0.73109355958234301</v>
      </c>
      <c r="E104" s="14">
        <f t="shared" si="19"/>
        <v>10</v>
      </c>
      <c r="F104" s="6"/>
      <c r="G104" s="6"/>
    </row>
    <row r="105" spans="1:7" x14ac:dyDescent="0.3">
      <c r="A105" t="s">
        <v>14</v>
      </c>
      <c r="B105" s="8">
        <f t="shared" si="18"/>
        <v>2.9135706476634301E-3</v>
      </c>
      <c r="C105" s="14">
        <f t="shared" si="19"/>
        <v>17</v>
      </c>
      <c r="D105" s="6">
        <f t="shared" si="20"/>
        <v>0.73180145978911693</v>
      </c>
      <c r="E105" s="14">
        <f t="shared" si="19"/>
        <v>12</v>
      </c>
      <c r="F105" s="6"/>
      <c r="G105" s="6"/>
    </row>
    <row r="106" spans="1:7" x14ac:dyDescent="0.3">
      <c r="A106" t="s">
        <v>14</v>
      </c>
      <c r="B106" s="8">
        <f t="shared" si="18"/>
        <v>2.63439259994828E-3</v>
      </c>
      <c r="C106" s="14">
        <f t="shared" si="19"/>
        <v>1</v>
      </c>
      <c r="D106" s="6">
        <f t="shared" si="20"/>
        <v>0.73771238337384404</v>
      </c>
      <c r="E106" s="14">
        <f t="shared" si="19"/>
        <v>17</v>
      </c>
      <c r="F106" s="6"/>
      <c r="G106" s="6"/>
    </row>
    <row r="107" spans="1:7" x14ac:dyDescent="0.3">
      <c r="A107" t="s">
        <v>14</v>
      </c>
      <c r="B107" s="8">
        <f t="shared" si="18"/>
        <v>2.8368544726249099E-3</v>
      </c>
      <c r="C107" s="14">
        <f t="shared" si="19"/>
        <v>10</v>
      </c>
      <c r="D107" s="6">
        <f t="shared" si="20"/>
        <v>0.65284415737952006</v>
      </c>
      <c r="E107" s="14">
        <f t="shared" si="19"/>
        <v>3</v>
      </c>
      <c r="F107" s="6"/>
      <c r="G107" s="6"/>
    </row>
    <row r="108" spans="1:7" x14ac:dyDescent="0.3">
      <c r="A108" t="s">
        <v>14</v>
      </c>
      <c r="B108" s="8">
        <f t="shared" si="18"/>
        <v>2.7460894045862601E-3</v>
      </c>
      <c r="C108" s="14">
        <f t="shared" si="19"/>
        <v>3</v>
      </c>
      <c r="D108" s="6">
        <f t="shared" si="20"/>
        <v>0.68707220383091894</v>
      </c>
      <c r="E108" s="14">
        <f t="shared" si="19"/>
        <v>4</v>
      </c>
      <c r="F108" s="6"/>
      <c r="G108" s="6"/>
    </row>
    <row r="109" spans="1:7" x14ac:dyDescent="0.3">
      <c r="A109" t="s">
        <v>14</v>
      </c>
      <c r="B109" s="8">
        <f t="shared" si="18"/>
        <v>2.8342040023049001E-3</v>
      </c>
      <c r="C109" s="14">
        <f t="shared" si="19"/>
        <v>8</v>
      </c>
      <c r="D109" s="6">
        <f t="shared" si="20"/>
        <v>0.72673993482111099</v>
      </c>
      <c r="E109" s="14">
        <f t="shared" si="19"/>
        <v>9</v>
      </c>
      <c r="F109" s="6"/>
      <c r="G109" s="6"/>
    </row>
    <row r="111" spans="1:7" x14ac:dyDescent="0.3">
      <c r="B111" t="s">
        <v>22</v>
      </c>
      <c r="C111" s="14">
        <f>SUMIF($A$90:$A$109,"Model 2",C90:C109)</f>
        <v>98</v>
      </c>
      <c r="D111" t="s">
        <v>22</v>
      </c>
      <c r="E111" s="14">
        <f>SUMIF($A$90:$A$109,"Model 2",E90:E109)</f>
        <v>128</v>
      </c>
    </row>
    <row r="112" spans="1:7" x14ac:dyDescent="0.3">
      <c r="B112" t="s">
        <v>32</v>
      </c>
      <c r="C112">
        <f>SUMIF($A$90:$A$109,"Model 3",C90:C109)</f>
        <v>112</v>
      </c>
      <c r="D112" t="s">
        <v>32</v>
      </c>
      <c r="E112">
        <f>SUMIF($A$90:$A$109,"Model 3",E90:E109)</f>
        <v>82</v>
      </c>
    </row>
    <row r="114" spans="2:5" x14ac:dyDescent="0.3">
      <c r="B114" t="s">
        <v>23</v>
      </c>
      <c r="C114" s="15">
        <f>C111+C112</f>
        <v>210</v>
      </c>
      <c r="E114" s="15">
        <f>E111+E112</f>
        <v>210</v>
      </c>
    </row>
    <row r="115" spans="2:5" x14ac:dyDescent="0.3">
      <c r="B115" t="s">
        <v>24</v>
      </c>
      <c r="C115">
        <v>10</v>
      </c>
      <c r="E115">
        <v>10</v>
      </c>
    </row>
    <row r="116" spans="2:5" x14ac:dyDescent="0.3">
      <c r="B116" t="s">
        <v>25</v>
      </c>
      <c r="C116" s="15">
        <f>C$41*C$41+(C$41*(C$41+1))/2-C111</f>
        <v>57</v>
      </c>
      <c r="E116" s="15">
        <f>E$41*E$41+(E$41*(E$41+1))/2-E111</f>
        <v>27</v>
      </c>
    </row>
    <row r="117" spans="2:5" x14ac:dyDescent="0.3">
      <c r="B117" t="s">
        <v>26</v>
      </c>
      <c r="C117" s="15">
        <f>C$41*C$41+(C$41*(C$41+1))/2-C112</f>
        <v>43</v>
      </c>
      <c r="E117" s="15">
        <f>E$41*E$41+(E$41*(E$41+1))/2-E112</f>
        <v>73</v>
      </c>
    </row>
    <row r="118" spans="2:5" x14ac:dyDescent="0.3">
      <c r="B118" t="s">
        <v>27</v>
      </c>
      <c r="C118" s="15">
        <f>MIN(C116:C117)</f>
        <v>43</v>
      </c>
      <c r="E118" s="15">
        <f>MIN(E116:E117)</f>
        <v>27</v>
      </c>
    </row>
    <row r="120" spans="2:5" x14ac:dyDescent="0.3">
      <c r="B120" t="s">
        <v>28</v>
      </c>
      <c r="C120">
        <f>C115*C115/2</f>
        <v>50</v>
      </c>
      <c r="E120">
        <f>E115*E115/2</f>
        <v>50</v>
      </c>
    </row>
    <row r="121" spans="2:5" x14ac:dyDescent="0.3">
      <c r="B121" t="s">
        <v>29</v>
      </c>
      <c r="C121">
        <f>SQRT((C115*C115*(C115+C115+1))/12)</f>
        <v>13.228756555322953</v>
      </c>
      <c r="E121">
        <f>SQRT((E115*E115*(E115+E115+1))/12)</f>
        <v>13.228756555322953</v>
      </c>
    </row>
    <row r="123" spans="2:5" x14ac:dyDescent="0.3">
      <c r="B123" t="s">
        <v>30</v>
      </c>
      <c r="C123" s="15">
        <f>(C118-C120)/C121</f>
        <v>-0.52915026221291817</v>
      </c>
      <c r="E123" s="15">
        <f>(E118-E120)/E121</f>
        <v>-1.7386365758424454</v>
      </c>
    </row>
    <row r="124" spans="2:5" x14ac:dyDescent="0.3">
      <c r="B124" t="s">
        <v>31</v>
      </c>
      <c r="C124" s="3">
        <f>_xlfn.NORM.S.DIST(C123,TRUE)*2</f>
        <v>0.59670121672935617</v>
      </c>
      <c r="E124" s="3">
        <f>_xlfn.NORM.S.DIST(E123,TRUE)*2</f>
        <v>8.2098708654274516E-2</v>
      </c>
    </row>
  </sheetData>
  <mergeCells count="6">
    <mergeCell ref="E1:F1"/>
    <mergeCell ref="B1:C1"/>
    <mergeCell ref="H1:I1"/>
    <mergeCell ref="U1:V1"/>
    <mergeCell ref="R1:S1"/>
    <mergeCell ref="O1:P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0FAD7-B2F2-4641-9683-643CBC8C365A}">
  <dimension ref="A1:AF269"/>
  <sheetViews>
    <sheetView tabSelected="1" topLeftCell="S1" workbookViewId="0">
      <selection activeCell="R7" sqref="R7:W14"/>
    </sheetView>
  </sheetViews>
  <sheetFormatPr defaultRowHeight="14.4" x14ac:dyDescent="0.3"/>
  <cols>
    <col min="1" max="1" width="12" customWidth="1"/>
    <col min="17" max="17" width="18.44140625" customWidth="1"/>
    <col min="18" max="18" width="18.5546875" customWidth="1"/>
    <col min="19" max="19" width="16.5546875" customWidth="1"/>
    <col min="20" max="20" width="17.5546875" customWidth="1"/>
    <col min="21" max="21" width="17.109375" customWidth="1"/>
    <col min="22" max="22" width="16.77734375" customWidth="1"/>
    <col min="23" max="23" width="19.33203125" customWidth="1"/>
    <col min="24" max="29" width="17" bestFit="1" customWidth="1"/>
    <col min="30" max="32" width="11.21875" bestFit="1" customWidth="1"/>
  </cols>
  <sheetData>
    <row r="1" spans="1:32" x14ac:dyDescent="0.3">
      <c r="C1" s="25" t="s">
        <v>0</v>
      </c>
      <c r="D1" s="25"/>
      <c r="E1" s="25" t="s">
        <v>13</v>
      </c>
      <c r="F1" s="25"/>
      <c r="G1" s="25" t="s">
        <v>14</v>
      </c>
      <c r="H1" s="25"/>
      <c r="I1" s="25" t="s">
        <v>33</v>
      </c>
      <c r="J1" s="25"/>
      <c r="K1" s="25" t="s">
        <v>34</v>
      </c>
      <c r="L1" s="25"/>
      <c r="M1" s="25" t="s">
        <v>35</v>
      </c>
      <c r="N1" s="25"/>
      <c r="O1" s="24"/>
      <c r="P1" s="24"/>
      <c r="Q1" s="24"/>
      <c r="R1" s="24"/>
      <c r="S1" s="24"/>
      <c r="T1" s="24"/>
    </row>
    <row r="2" spans="1:32" x14ac:dyDescent="0.3">
      <c r="C2" t="s">
        <v>11</v>
      </c>
      <c r="D2" t="s">
        <v>12</v>
      </c>
      <c r="E2" t="s">
        <v>11</v>
      </c>
      <c r="F2" t="s">
        <v>12</v>
      </c>
      <c r="G2" t="s">
        <v>11</v>
      </c>
      <c r="H2" t="s">
        <v>12</v>
      </c>
      <c r="I2" t="s">
        <v>11</v>
      </c>
      <c r="J2" t="s">
        <v>12</v>
      </c>
      <c r="K2" t="s">
        <v>11</v>
      </c>
      <c r="L2" t="s">
        <v>12</v>
      </c>
      <c r="M2" t="s">
        <v>11</v>
      </c>
      <c r="N2" t="s">
        <v>12</v>
      </c>
    </row>
    <row r="3" spans="1:32" x14ac:dyDescent="0.3">
      <c r="C3" s="4">
        <f>'LSTM models'!O3</f>
        <v>2.8270811565393088E-3</v>
      </c>
      <c r="D3" s="4">
        <f>'LSTM models'!P3</f>
        <v>0.72619628413978776</v>
      </c>
      <c r="E3" s="4">
        <f>'LSTM models'!R3</f>
        <v>2.8346569792982897E-3</v>
      </c>
      <c r="F3" s="4">
        <f>'LSTM models'!S3</f>
        <v>0.73014834266210116</v>
      </c>
      <c r="G3" s="4">
        <f>'LSTM models'!U3</f>
        <v>2.9565095887562711E-3</v>
      </c>
      <c r="H3" s="4">
        <f>'LSTM models'!V3</f>
        <v>0.67848210359018724</v>
      </c>
      <c r="I3" s="4">
        <v>3.2656994932936702E-3</v>
      </c>
      <c r="J3" s="3">
        <v>0.65579618079210644</v>
      </c>
      <c r="K3" s="4">
        <v>3.4009500668136751E-3</v>
      </c>
      <c r="L3" s="3">
        <v>0.63292521960180903</v>
      </c>
      <c r="M3" s="4">
        <v>2.8184258138892809E-3</v>
      </c>
      <c r="N3" s="3">
        <v>0.69272013284194522</v>
      </c>
      <c r="O3" s="4"/>
      <c r="P3" s="3"/>
      <c r="Q3" s="3"/>
      <c r="R3" s="4"/>
      <c r="S3" s="3"/>
      <c r="T3" s="3"/>
    </row>
    <row r="4" spans="1:32" x14ac:dyDescent="0.3">
      <c r="C4" s="4"/>
      <c r="D4" s="3"/>
      <c r="E4" s="3"/>
      <c r="F4" s="4"/>
      <c r="G4" s="3"/>
      <c r="H4" s="3"/>
      <c r="I4" s="4"/>
      <c r="J4" s="3"/>
      <c r="K4" s="3"/>
      <c r="L4" s="4"/>
      <c r="M4" s="3"/>
      <c r="N4" s="3"/>
      <c r="O4" s="4"/>
      <c r="P4" s="3"/>
      <c r="Q4" s="3"/>
      <c r="R4" s="4"/>
      <c r="S4" s="3"/>
      <c r="T4" s="3"/>
    </row>
    <row r="5" spans="1:32" x14ac:dyDescent="0.3">
      <c r="C5" s="4"/>
      <c r="D5" s="3"/>
      <c r="E5" s="3"/>
      <c r="F5" s="4"/>
      <c r="G5" s="3"/>
      <c r="H5" s="3"/>
      <c r="I5" s="4"/>
      <c r="J5" s="3"/>
      <c r="K5" s="3"/>
      <c r="L5" s="4"/>
      <c r="M5" s="3"/>
      <c r="N5" s="3"/>
      <c r="O5" s="4"/>
      <c r="P5" s="3"/>
      <c r="Q5" s="3"/>
      <c r="R5" s="4"/>
      <c r="S5" s="3"/>
      <c r="T5" s="3"/>
    </row>
    <row r="6" spans="1:32" x14ac:dyDescent="0.3">
      <c r="D6" s="18"/>
      <c r="F6" s="18"/>
      <c r="H6" s="18"/>
      <c r="J6" s="18"/>
      <c r="L6" s="18"/>
      <c r="N6" s="18"/>
      <c r="R6" t="s">
        <v>0</v>
      </c>
      <c r="S6" t="s">
        <v>13</v>
      </c>
      <c r="T6" t="s">
        <v>14</v>
      </c>
      <c r="U6" t="s">
        <v>33</v>
      </c>
      <c r="V6" t="s">
        <v>34</v>
      </c>
      <c r="W6" t="s">
        <v>35</v>
      </c>
    </row>
    <row r="7" spans="1:32" x14ac:dyDescent="0.3">
      <c r="Q7" t="s">
        <v>297</v>
      </c>
      <c r="R7" s="18">
        <f>AVERAGE($D$10:$D$261)</f>
        <v>5.7823899974920379E-4</v>
      </c>
      <c r="S7" s="18">
        <f>AVERAGE($F$10:$F$261)</f>
        <v>1.0347381812650404E-3</v>
      </c>
      <c r="T7" s="18">
        <f>AVERAGE($H$10:$H$261)</f>
        <v>3.7730834910736891E-4</v>
      </c>
      <c r="U7" s="18">
        <f>AVERAGE($J$10:$J$261)</f>
        <v>6.3218733318867127E-5</v>
      </c>
      <c r="V7" s="18">
        <f>AVERAGE($L$10:$L$261)</f>
        <v>-5.4098061915565062E-4</v>
      </c>
      <c r="W7" s="18">
        <f>AVERAGE($N$10:$N$261)</f>
        <v>3.3077962505598881E-4</v>
      </c>
    </row>
    <row r="8" spans="1:32" x14ac:dyDescent="0.3">
      <c r="C8" s="25" t="s">
        <v>0</v>
      </c>
      <c r="D8" s="25"/>
      <c r="E8" s="25" t="s">
        <v>13</v>
      </c>
      <c r="F8" s="25"/>
      <c r="G8" s="25" t="s">
        <v>14</v>
      </c>
      <c r="H8" s="25"/>
      <c r="I8" s="25" t="s">
        <v>33</v>
      </c>
      <c r="J8" s="25"/>
      <c r="K8" s="25" t="s">
        <v>34</v>
      </c>
      <c r="L8" s="25"/>
      <c r="M8" s="25" t="s">
        <v>35</v>
      </c>
      <c r="N8" s="25"/>
      <c r="Q8" t="s">
        <v>298</v>
      </c>
      <c r="R8" s="18">
        <f>_xlfn.STDEV.S($D$10:$D$261)</f>
        <v>3.7711674682044034E-3</v>
      </c>
      <c r="S8" s="18">
        <f>_xlfn.STDEV.S($F$10:$F$261)</f>
        <v>2.9022373459725889E-3</v>
      </c>
      <c r="T8" s="18">
        <f>_xlfn.STDEV.S($H$10:$H$261)</f>
        <v>3.9358553087959899E-3</v>
      </c>
      <c r="U8" s="18">
        <f>_xlfn.STDEV.S($J$10:$J$261)</f>
        <v>4.6339162208826326E-3</v>
      </c>
      <c r="V8" s="18">
        <f>_xlfn.STDEV.S($L$10:$L$261)</f>
        <v>4.8364595652302762E-3</v>
      </c>
      <c r="W8" s="18">
        <f>_xlfn.STDEV.S($N$10:$N$261)</f>
        <v>3.8978157919130028E-3</v>
      </c>
    </row>
    <row r="9" spans="1:32" x14ac:dyDescent="0.3">
      <c r="B9" t="s">
        <v>42</v>
      </c>
      <c r="C9" t="s">
        <v>43</v>
      </c>
      <c r="D9" t="s">
        <v>44</v>
      </c>
      <c r="E9" t="s">
        <v>43</v>
      </c>
      <c r="F9" t="s">
        <v>44</v>
      </c>
      <c r="G9" t="s">
        <v>43</v>
      </c>
      <c r="H9" t="s">
        <v>44</v>
      </c>
      <c r="I9" t="s">
        <v>43</v>
      </c>
      <c r="J9" t="s">
        <v>44</v>
      </c>
      <c r="K9" t="s">
        <v>43</v>
      </c>
      <c r="L9" t="s">
        <v>44</v>
      </c>
      <c r="M9" t="s">
        <v>43</v>
      </c>
      <c r="N9" t="s">
        <v>44</v>
      </c>
      <c r="Q9" t="s">
        <v>299</v>
      </c>
      <c r="R9" s="23">
        <f>SKEW($D$10:$D$261)</f>
        <v>1.4384634649705628</v>
      </c>
      <c r="S9" s="23">
        <f>SKEW($F$10:$F$261)</f>
        <v>1.4498554268253832</v>
      </c>
      <c r="T9" s="23">
        <f>SKEW($H$10:$H$261)</f>
        <v>1.2582647216707956</v>
      </c>
      <c r="U9" s="23">
        <f>SKEW($J$10:$J$261)</f>
        <v>0.57868199070860027</v>
      </c>
      <c r="V9" s="23">
        <f>SKEW($L$10:$L$261)</f>
        <v>0.14813535035953004</v>
      </c>
      <c r="W9" s="23">
        <f>SKEW($N$10:$N$261)</f>
        <v>1.422652743821051</v>
      </c>
    </row>
    <row r="10" spans="1:32" x14ac:dyDescent="0.3">
      <c r="A10" s="16" t="s">
        <v>45</v>
      </c>
      <c r="B10" s="17">
        <v>3.8E-3</v>
      </c>
      <c r="C10" s="3">
        <v>4.2280551656853202E-3</v>
      </c>
      <c r="D10" s="3">
        <f>$B10-C10</f>
        <v>-4.2805516568532017E-4</v>
      </c>
      <c r="E10" s="3">
        <v>4.724165261686398E-3</v>
      </c>
      <c r="F10" s="3">
        <f>$B10-E10</f>
        <v>-9.2416526168639804E-4</v>
      </c>
      <c r="G10" s="3">
        <v>3.5350500527320601E-3</v>
      </c>
      <c r="H10" s="3">
        <f>$B10-G10</f>
        <v>2.6494994726793987E-4</v>
      </c>
      <c r="I10" s="3">
        <v>3.5141130113951137E-3</v>
      </c>
      <c r="J10" s="3">
        <f>$B10-I10</f>
        <v>2.8588698860488627E-4</v>
      </c>
      <c r="K10" s="3">
        <v>3.6331660951668932E-3</v>
      </c>
      <c r="L10" s="3">
        <f>$B10-K10</f>
        <v>1.6683390483310679E-4</v>
      </c>
      <c r="M10" s="3">
        <v>4.9531982522028478E-3</v>
      </c>
      <c r="N10" s="3">
        <f>$B10-M10</f>
        <v>-1.1531982522028478E-3</v>
      </c>
      <c r="Q10" s="19" t="s">
        <v>300</v>
      </c>
      <c r="R10" s="23">
        <f>KURT($D$10:$D$261)</f>
        <v>4.151933059037507</v>
      </c>
      <c r="S10" s="23">
        <f>KURT($F$10:$F$261)</f>
        <v>3.8917038250910787</v>
      </c>
      <c r="T10" s="23">
        <f>KURT($H$10:$H$261)</f>
        <v>4.0229697683985846</v>
      </c>
      <c r="U10" s="23">
        <f>KURT($J$10:$J$261)</f>
        <v>3.0284139102849146</v>
      </c>
      <c r="V10" s="23">
        <f>KURT($L$10:$L$261)</f>
        <v>3.0762747946777811</v>
      </c>
      <c r="W10" s="23">
        <f>KURT($N$10:$N$261)</f>
        <v>4.1245120142636962</v>
      </c>
    </row>
    <row r="11" spans="1:32" x14ac:dyDescent="0.3">
      <c r="A11" s="16" t="s">
        <v>46</v>
      </c>
      <c r="B11" s="17">
        <v>3.3999999999999998E-3</v>
      </c>
      <c r="C11" s="3">
        <v>4.2949998881933599E-3</v>
      </c>
      <c r="D11" s="3">
        <f t="shared" ref="D11:F74" si="0">$B11-C11</f>
        <v>-8.9499988819336006E-4</v>
      </c>
      <c r="E11" s="3">
        <v>4.3634349931321419E-3</v>
      </c>
      <c r="F11" s="3">
        <f t="shared" si="0"/>
        <v>-9.6343499313214205E-4</v>
      </c>
      <c r="G11" s="3">
        <v>3.4677418016667702E-3</v>
      </c>
      <c r="H11" s="3">
        <f t="shared" ref="H11" si="1">$B11-G11</f>
        <v>-6.7741801666770362E-5</v>
      </c>
      <c r="I11" s="3">
        <v>3.5236807338585871E-3</v>
      </c>
      <c r="J11" s="3">
        <f t="shared" ref="J11" si="2">$B11-I11</f>
        <v>-1.2368073385858732E-4</v>
      </c>
      <c r="K11" s="3">
        <v>3.6480700594749556E-3</v>
      </c>
      <c r="L11" s="3">
        <f t="shared" ref="L11" si="3">$B11-K11</f>
        <v>-2.4807005947495575E-4</v>
      </c>
      <c r="M11" s="3">
        <v>4.9807398948199071E-3</v>
      </c>
      <c r="N11" s="3">
        <f t="shared" ref="N11" si="4">$B11-M11</f>
        <v>-1.5807398948199072E-3</v>
      </c>
      <c r="Q11" t="s">
        <v>301</v>
      </c>
      <c r="R11" s="20">
        <f>MAX($D$10:$D$261)</f>
        <v>1.9703129551126297E-2</v>
      </c>
      <c r="S11" s="20">
        <f>MAX($F$10:$F$261)</f>
        <v>1.5473568097548546E-2</v>
      </c>
      <c r="T11" s="20">
        <f>MAX($H$10:$H$261)</f>
        <v>2.1473369408250301E-2</v>
      </c>
      <c r="U11" s="20">
        <f>MAX($J$10:$J$261)</f>
        <v>2.1974547812361925E-2</v>
      </c>
      <c r="V11" s="20">
        <f>MAX($L$10:$L$261)</f>
        <v>2.1562943352356284E-2</v>
      </c>
      <c r="W11" s="20">
        <f>MAX($N$10:$N$261)</f>
        <v>2.0715818178419419E-2</v>
      </c>
    </row>
    <row r="12" spans="1:32" x14ac:dyDescent="0.3">
      <c r="A12" s="16" t="s">
        <v>47</v>
      </c>
      <c r="B12" s="17">
        <v>5.7000000000000002E-3</v>
      </c>
      <c r="C12" s="3">
        <v>4.2423245149111602E-3</v>
      </c>
      <c r="D12" s="3">
        <f t="shared" si="0"/>
        <v>1.45767548508884E-3</v>
      </c>
      <c r="E12" s="3">
        <v>4.9401955978938608E-3</v>
      </c>
      <c r="F12" s="3">
        <f t="shared" si="0"/>
        <v>7.5980440210613939E-4</v>
      </c>
      <c r="G12" s="3">
        <v>3.31344248954715E-3</v>
      </c>
      <c r="H12" s="3">
        <f t="shared" ref="H12" si="5">$B12-G12</f>
        <v>2.3865575104528502E-3</v>
      </c>
      <c r="I12" s="3">
        <v>3.3346907600332334E-3</v>
      </c>
      <c r="J12" s="3">
        <f t="shared" ref="J12" si="6">$B12-I12</f>
        <v>2.3653092399667668E-3</v>
      </c>
      <c r="K12" s="3">
        <v>3.4449567380395131E-3</v>
      </c>
      <c r="L12" s="3">
        <f t="shared" ref="L12" si="7">$B12-K12</f>
        <v>2.2550432619604871E-3</v>
      </c>
      <c r="M12" s="3">
        <v>4.8514411780155222E-3</v>
      </c>
      <c r="N12" s="3">
        <f t="shared" ref="N12" si="8">$B12-M12</f>
        <v>8.48558821984478E-4</v>
      </c>
      <c r="Q12" t="s">
        <v>302</v>
      </c>
      <c r="R12" s="20">
        <f>MIN($D$10:$D$261)</f>
        <v>-6.1403463160928009E-3</v>
      </c>
      <c r="S12" s="20">
        <f>MIN($F$10:$F$261)</f>
        <v>-3.9300798612212249E-3</v>
      </c>
      <c r="T12" s="20">
        <f>MIN($H$10:$H$261)</f>
        <v>-7.5641574074827005E-3</v>
      </c>
      <c r="U12" s="20">
        <f>MIN($J$10:$J$261)</f>
        <v>-1.4615757643817076E-2</v>
      </c>
      <c r="V12" s="20">
        <f>MIN($L$10:$L$261)</f>
        <v>-1.954881386054378E-2</v>
      </c>
      <c r="W12" s="20">
        <f>MIN($N$10:$N$261)</f>
        <v>-6.2567080064847578E-3</v>
      </c>
    </row>
    <row r="13" spans="1:32" x14ac:dyDescent="0.3">
      <c r="A13" s="16" t="s">
        <v>48</v>
      </c>
      <c r="B13" s="17">
        <v>3.8E-3</v>
      </c>
      <c r="C13" s="3">
        <v>4.7160689999250398E-3</v>
      </c>
      <c r="D13" s="3">
        <f t="shared" si="0"/>
        <v>-9.1606899992503982E-4</v>
      </c>
      <c r="E13" s="3">
        <v>4.6088878780338148E-3</v>
      </c>
      <c r="F13" s="3">
        <f t="shared" si="0"/>
        <v>-8.0888787803381481E-4</v>
      </c>
      <c r="G13" s="3">
        <v>3.6893706986872001E-3</v>
      </c>
      <c r="H13" s="3">
        <f t="shared" ref="H13" si="9">$B13-G13</f>
        <v>1.1062930131279991E-4</v>
      </c>
      <c r="I13" s="3">
        <v>5.1230583549156444E-3</v>
      </c>
      <c r="J13" s="3">
        <f t="shared" ref="J13" si="10">$B13-I13</f>
        <v>-1.3230583549156444E-3</v>
      </c>
      <c r="K13" s="3">
        <v>5.2619756569697879E-3</v>
      </c>
      <c r="L13" s="3">
        <f t="shared" ref="L13" si="11">$B13-K13</f>
        <v>-1.4619756569697879E-3</v>
      </c>
      <c r="M13" s="3">
        <v>4.9250120982133857E-3</v>
      </c>
      <c r="N13" s="3">
        <f t="shared" ref="N13" si="12">$B13-M13</f>
        <v>-1.1250120982133857E-3</v>
      </c>
      <c r="Q13" t="s">
        <v>303</v>
      </c>
      <c r="R13" s="3">
        <f>R7+2*R8</f>
        <v>8.1205739361580112E-3</v>
      </c>
      <c r="S13" s="3">
        <f t="shared" ref="S13:W13" si="13">S7+2*S8</f>
        <v>6.8392128732102184E-3</v>
      </c>
      <c r="T13" s="3">
        <f t="shared" si="13"/>
        <v>8.2490189666993494E-3</v>
      </c>
      <c r="U13" s="3">
        <f t="shared" si="13"/>
        <v>9.3310511750841329E-3</v>
      </c>
      <c r="V13" s="3">
        <f t="shared" si="13"/>
        <v>9.1319385113049021E-3</v>
      </c>
      <c r="W13" s="3">
        <f t="shared" si="13"/>
        <v>8.1264112088819951E-3</v>
      </c>
      <c r="X13" s="3"/>
      <c r="Y13" s="3"/>
      <c r="Z13" s="3"/>
      <c r="AA13" s="3"/>
      <c r="AB13" s="3"/>
      <c r="AC13" s="3"/>
      <c r="AD13" s="3"/>
      <c r="AE13" s="3"/>
      <c r="AF13" s="3"/>
    </row>
    <row r="14" spans="1:32" x14ac:dyDescent="0.3">
      <c r="A14" s="16" t="s">
        <v>49</v>
      </c>
      <c r="B14" s="17">
        <v>6.7000000000000002E-3</v>
      </c>
      <c r="C14" s="3">
        <v>4.7115750274727697E-3</v>
      </c>
      <c r="D14" s="3">
        <f t="shared" si="0"/>
        <v>1.9884249725272305E-3</v>
      </c>
      <c r="E14" s="3">
        <v>5.5667557775148629E-3</v>
      </c>
      <c r="F14" s="3">
        <f t="shared" si="0"/>
        <v>1.1332442224851373E-3</v>
      </c>
      <c r="G14" s="3">
        <v>3.79585085850402E-3</v>
      </c>
      <c r="H14" s="3">
        <f t="shared" ref="H14" si="14">$B14-G14</f>
        <v>2.9041491414959803E-3</v>
      </c>
      <c r="I14" s="3">
        <v>3.5743997188637578E-3</v>
      </c>
      <c r="J14" s="3">
        <f t="shared" ref="J14" si="15">$B14-I14</f>
        <v>3.1256002811362424E-3</v>
      </c>
      <c r="K14" s="3">
        <v>4.0727672077002881E-3</v>
      </c>
      <c r="L14" s="3">
        <f t="shared" ref="L14" si="16">$B14-K14</f>
        <v>2.6272327922997121E-3</v>
      </c>
      <c r="M14" s="3">
        <v>4.9990953002160433E-3</v>
      </c>
      <c r="N14" s="3">
        <f t="shared" ref="N14" si="17">$B14-M14</f>
        <v>1.700904699783957E-3</v>
      </c>
      <c r="Q14" t="s">
        <v>304</v>
      </c>
      <c r="R14" s="3">
        <f>R7-2*R8</f>
        <v>-6.9640959366596032E-3</v>
      </c>
      <c r="S14" s="3">
        <f t="shared" ref="S14:W14" si="18">S7-2*S8</f>
        <v>-4.7697365106801372E-3</v>
      </c>
      <c r="T14" s="3">
        <f t="shared" si="18"/>
        <v>-7.4944022684846111E-3</v>
      </c>
      <c r="U14" s="3">
        <f t="shared" si="18"/>
        <v>-9.2046137084463974E-3</v>
      </c>
      <c r="V14" s="3">
        <f t="shared" si="18"/>
        <v>-1.0213899749616203E-2</v>
      </c>
      <c r="W14" s="3">
        <f t="shared" si="18"/>
        <v>-7.4648519587700171E-3</v>
      </c>
      <c r="X14" s="3"/>
      <c r="Y14" s="3"/>
      <c r="Z14" s="3"/>
      <c r="AA14" s="3"/>
      <c r="AB14" s="3"/>
      <c r="AC14" s="3"/>
      <c r="AD14" s="3"/>
      <c r="AE14" s="3"/>
      <c r="AF14" s="3"/>
    </row>
    <row r="15" spans="1:32" x14ac:dyDescent="0.3">
      <c r="A15" s="16" t="s">
        <v>50</v>
      </c>
      <c r="B15" s="17">
        <v>4.8999999999999998E-3</v>
      </c>
      <c r="C15" s="3">
        <v>5.3209325180743903E-3</v>
      </c>
      <c r="D15" s="3">
        <f t="shared" si="0"/>
        <v>-4.2093251807439041E-4</v>
      </c>
      <c r="E15" s="3">
        <v>5.1368133377264584E-3</v>
      </c>
      <c r="F15" s="3">
        <f t="shared" si="0"/>
        <v>-2.3681333772645856E-4</v>
      </c>
      <c r="G15" s="3">
        <v>4.3528054089030203E-3</v>
      </c>
      <c r="H15" s="3">
        <f t="shared" ref="H15" si="19">$B15-G15</f>
        <v>5.471945910969795E-4</v>
      </c>
      <c r="I15" s="3">
        <v>6.209195620980849E-3</v>
      </c>
      <c r="J15" s="3">
        <f t="shared" ref="J15" si="20">$B15-I15</f>
        <v>-1.3091956209808492E-3</v>
      </c>
      <c r="K15" s="3">
        <v>6.3630260172126661E-3</v>
      </c>
      <c r="L15" s="3">
        <f t="shared" ref="L15" si="21">$B15-K15</f>
        <v>-1.4630260172126663E-3</v>
      </c>
      <c r="M15" s="3">
        <v>5.219987227565971E-3</v>
      </c>
      <c r="N15" s="3">
        <f t="shared" ref="N15" si="22">$B15-M15</f>
        <v>-3.1998722756597115E-4</v>
      </c>
      <c r="R15" s="18"/>
      <c r="S15" s="18"/>
      <c r="T15" s="18"/>
      <c r="U15" s="18"/>
      <c r="V15" s="18"/>
      <c r="W15" s="18"/>
    </row>
    <row r="16" spans="1:32" x14ac:dyDescent="0.3">
      <c r="A16" s="16" t="s">
        <v>51</v>
      </c>
      <c r="B16" s="17">
        <v>4.8999999999999998E-3</v>
      </c>
      <c r="C16" s="3">
        <v>5.4164112455903001E-3</v>
      </c>
      <c r="D16" s="3">
        <f t="shared" si="0"/>
        <v>-5.1641124559030031E-4</v>
      </c>
      <c r="E16" s="3">
        <v>5.2563108925773663E-3</v>
      </c>
      <c r="F16" s="3">
        <f t="shared" si="0"/>
        <v>-3.5631089257736649E-4</v>
      </c>
      <c r="G16" s="3">
        <v>4.3287809500473498E-3</v>
      </c>
      <c r="H16" s="3">
        <f t="shared" ref="H16" si="23">$B16-G16</f>
        <v>5.7121904995265007E-4</v>
      </c>
      <c r="I16" s="3">
        <v>4.4493947858031046E-3</v>
      </c>
      <c r="J16" s="3">
        <f t="shared" ref="J16" si="24">$B16-I16</f>
        <v>4.5060521419689522E-4</v>
      </c>
      <c r="K16" s="3">
        <v>4.5961027186771104E-3</v>
      </c>
      <c r="L16" s="3">
        <f t="shared" ref="L16" si="25">$B16-K16</f>
        <v>3.0389728132288948E-4</v>
      </c>
      <c r="M16" s="3">
        <v>5.3058969627693573E-3</v>
      </c>
      <c r="N16" s="3">
        <f t="shared" ref="N16" si="26">$B16-M16</f>
        <v>-4.058969627693575E-4</v>
      </c>
    </row>
    <row r="17" spans="1:32" x14ac:dyDescent="0.3">
      <c r="A17" s="16" t="s">
        <v>52</v>
      </c>
      <c r="B17" s="17">
        <v>5.1999999999999998E-3</v>
      </c>
      <c r="C17" s="3">
        <v>5.4424338314807696E-3</v>
      </c>
      <c r="D17" s="3">
        <f t="shared" si="0"/>
        <v>-2.4243383148076988E-4</v>
      </c>
      <c r="E17" s="3">
        <v>5.5703688065188309E-3</v>
      </c>
      <c r="F17" s="3">
        <f t="shared" si="0"/>
        <v>-3.7036880651883115E-4</v>
      </c>
      <c r="G17" s="3">
        <v>4.3905274701926096E-3</v>
      </c>
      <c r="H17" s="3">
        <f t="shared" ref="H17" si="27">$B17-G17</f>
        <v>8.0947252980739012E-4</v>
      </c>
      <c r="I17" s="3">
        <v>4.7298812243252242E-3</v>
      </c>
      <c r="J17" s="3">
        <f t="shared" ref="J17" si="28">$B17-I17</f>
        <v>4.7011877567477555E-4</v>
      </c>
      <c r="K17" s="3">
        <v>5.6396649620635468E-3</v>
      </c>
      <c r="L17" s="3">
        <f t="shared" ref="L17" si="29">$B17-K17</f>
        <v>-4.3966496206354708E-4</v>
      </c>
      <c r="M17" s="3">
        <v>5.4994634316084907E-3</v>
      </c>
      <c r="N17" s="3">
        <f t="shared" ref="N17" si="30">$B17-M17</f>
        <v>-2.9946343160849095E-4</v>
      </c>
      <c r="Q17" s="18"/>
      <c r="R17" s="18"/>
    </row>
    <row r="18" spans="1:32" x14ac:dyDescent="0.3">
      <c r="A18" s="16" t="s">
        <v>53</v>
      </c>
      <c r="B18" s="17">
        <v>3.3999999999999998E-3</v>
      </c>
      <c r="C18" s="3">
        <v>5.5030325912750599E-3</v>
      </c>
      <c r="D18" s="3">
        <f t="shared" si="0"/>
        <v>-2.1030325912750601E-3</v>
      </c>
      <c r="E18" s="3">
        <v>4.6349065805885124E-3</v>
      </c>
      <c r="F18" s="3">
        <f t="shared" si="0"/>
        <v>-1.2349065805885126E-3</v>
      </c>
      <c r="G18" s="3">
        <v>4.8241082364416498E-3</v>
      </c>
      <c r="H18" s="3">
        <f t="shared" ref="H18" si="31">$B18-G18</f>
        <v>-1.42410823644165E-3</v>
      </c>
      <c r="I18" s="3">
        <v>5.6563080179862727E-3</v>
      </c>
      <c r="J18" s="3">
        <f t="shared" ref="J18" si="32">$B18-I18</f>
        <v>-2.2563080179862729E-3</v>
      </c>
      <c r="K18" s="3">
        <v>7.1229553842204934E-3</v>
      </c>
      <c r="L18" s="3">
        <f t="shared" ref="L18" si="33">$B18-K18</f>
        <v>-3.7229553842204935E-3</v>
      </c>
      <c r="M18" s="3">
        <v>5.3864428769996543E-3</v>
      </c>
      <c r="N18" s="3">
        <f t="shared" ref="N18" si="34">$B18-M18</f>
        <v>-1.9864428769996545E-3</v>
      </c>
      <c r="Q18" s="18"/>
      <c r="R18" s="18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x14ac:dyDescent="0.3">
      <c r="A19" s="16" t="s">
        <v>54</v>
      </c>
      <c r="B19" s="17">
        <v>3.5000000000000001E-3</v>
      </c>
      <c r="C19" s="3">
        <v>5.1408595859248202E-3</v>
      </c>
      <c r="D19" s="3">
        <f t="shared" si="0"/>
        <v>-1.6408595859248201E-3</v>
      </c>
      <c r="E19" s="3">
        <v>4.7643054458002994E-3</v>
      </c>
      <c r="F19" s="3">
        <f t="shared" si="0"/>
        <v>-1.2643054458002993E-3</v>
      </c>
      <c r="G19" s="3">
        <v>4.6527591363128796E-3</v>
      </c>
      <c r="H19" s="3">
        <f t="shared" ref="H19" si="35">$B19-G19</f>
        <v>-1.1527591363128795E-3</v>
      </c>
      <c r="I19" s="3">
        <v>3.8946137466065382E-3</v>
      </c>
      <c r="J19" s="3">
        <f t="shared" ref="J19" si="36">$B19-I19</f>
        <v>-3.9461374660653813E-4</v>
      </c>
      <c r="K19" s="3">
        <v>4.9977269307498722E-3</v>
      </c>
      <c r="L19" s="3">
        <f t="shared" ref="L19" si="37">$B19-K19</f>
        <v>-1.4977269307498721E-3</v>
      </c>
      <c r="M19" s="3">
        <v>5.3336524514408625E-3</v>
      </c>
      <c r="N19" s="3">
        <f t="shared" ref="N19" si="38">$B19-M19</f>
        <v>-1.8336524514408624E-3</v>
      </c>
      <c r="R19" s="18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x14ac:dyDescent="0.3">
      <c r="A20" s="16" t="s">
        <v>55</v>
      </c>
      <c r="B20" s="17">
        <v>3.8E-3</v>
      </c>
      <c r="C20" s="3">
        <v>4.8361669736309201E-3</v>
      </c>
      <c r="D20" s="3">
        <f t="shared" si="0"/>
        <v>-1.0361669736309201E-3</v>
      </c>
      <c r="E20" s="3">
        <v>4.4669982241777127E-3</v>
      </c>
      <c r="F20" s="3">
        <f t="shared" si="0"/>
        <v>-6.6699822417771266E-4</v>
      </c>
      <c r="G20" s="3">
        <v>4.3043912559275702E-3</v>
      </c>
      <c r="H20" s="3">
        <f t="shared" ref="H20" si="39">$B20-G20</f>
        <v>-5.0439125592757024E-4</v>
      </c>
      <c r="I20" s="3">
        <v>3.5913046390888526E-3</v>
      </c>
      <c r="J20" s="3">
        <f t="shared" ref="J20" si="40">$B20-I20</f>
        <v>2.0869536091114738E-4</v>
      </c>
      <c r="K20" s="3">
        <v>3.6582161042658713E-3</v>
      </c>
      <c r="L20" s="3">
        <f t="shared" ref="L20" si="41">$B20-K20</f>
        <v>1.4178389573412872E-4</v>
      </c>
      <c r="M20" s="3">
        <v>4.9114028069839584E-3</v>
      </c>
      <c r="N20" s="3">
        <f t="shared" ref="N20" si="42">$B20-M20</f>
        <v>-1.1114028069839584E-3</v>
      </c>
      <c r="R20" s="18"/>
    </row>
    <row r="21" spans="1:32" x14ac:dyDescent="0.3">
      <c r="A21" s="16" t="s">
        <v>56</v>
      </c>
      <c r="B21" s="17">
        <v>5.3E-3</v>
      </c>
      <c r="C21" s="3">
        <v>4.6798304935575102E-3</v>
      </c>
      <c r="D21" s="3">
        <f t="shared" si="0"/>
        <v>6.2016950644248978E-4</v>
      </c>
      <c r="E21" s="3">
        <v>4.7877643660825522E-3</v>
      </c>
      <c r="F21" s="3">
        <f t="shared" si="0"/>
        <v>5.1223563391744782E-4</v>
      </c>
      <c r="G21" s="3">
        <v>4.14684130728979E-3</v>
      </c>
      <c r="H21" s="3">
        <f t="shared" ref="H21" si="43">$B21-G21</f>
        <v>1.15315869271021E-3</v>
      </c>
      <c r="I21" s="3">
        <v>3.5253372716134803E-3</v>
      </c>
      <c r="J21" s="3">
        <f t="shared" ref="J21" si="44">$B21-I21</f>
        <v>1.7746627283865197E-3</v>
      </c>
      <c r="K21" s="3">
        <v>3.9048586588798992E-3</v>
      </c>
      <c r="L21" s="3">
        <f t="shared" ref="L21" si="45">$B21-K21</f>
        <v>1.3951413411201008E-3</v>
      </c>
      <c r="M21" s="3">
        <v>4.7538754496856414E-3</v>
      </c>
      <c r="N21" s="3">
        <f t="shared" ref="N21" si="46">$B21-M21</f>
        <v>5.4612455031435858E-4</v>
      </c>
      <c r="R21" s="18"/>
    </row>
    <row r="22" spans="1:32" x14ac:dyDescent="0.3">
      <c r="A22" s="16" t="s">
        <v>57</v>
      </c>
      <c r="B22" s="17">
        <v>3.0999999999999999E-3</v>
      </c>
      <c r="C22" s="3">
        <v>4.9124859968047597E-3</v>
      </c>
      <c r="D22" s="3">
        <f t="shared" si="0"/>
        <v>-1.8124859968047598E-3</v>
      </c>
      <c r="E22" s="3">
        <v>4.3531454514333622E-3</v>
      </c>
      <c r="F22" s="3">
        <f t="shared" si="0"/>
        <v>-1.2531454514333623E-3</v>
      </c>
      <c r="G22" s="3">
        <v>4.16300040766598E-3</v>
      </c>
      <c r="H22" s="3">
        <f t="shared" ref="H22" si="47">$B22-G22</f>
        <v>-1.0630004076659801E-3</v>
      </c>
      <c r="I22" s="3">
        <v>4.7332160575281335E-3</v>
      </c>
      <c r="J22" s="3">
        <f t="shared" ref="J22" si="48">$B22-I22</f>
        <v>-1.6332160575281336E-3</v>
      </c>
      <c r="K22" s="3">
        <v>4.788974170972053E-3</v>
      </c>
      <c r="L22" s="3">
        <f t="shared" ref="L22" si="49">$B22-K22</f>
        <v>-1.6889741709720531E-3</v>
      </c>
      <c r="M22" s="3">
        <v>4.7893247038812157E-3</v>
      </c>
      <c r="N22" s="3">
        <f t="shared" ref="N22" si="50">$B22-M22</f>
        <v>-1.6893247038812158E-3</v>
      </c>
      <c r="R22" s="18"/>
    </row>
    <row r="23" spans="1:32" x14ac:dyDescent="0.3">
      <c r="A23" s="16" t="s">
        <v>58</v>
      </c>
      <c r="B23" s="17">
        <v>6.3E-3</v>
      </c>
      <c r="C23" s="3">
        <v>4.64701692114434E-3</v>
      </c>
      <c r="D23" s="3">
        <f t="shared" si="0"/>
        <v>1.6529830788556601E-3</v>
      </c>
      <c r="E23" s="3">
        <v>5.189322610125024E-3</v>
      </c>
      <c r="F23" s="3">
        <f t="shared" si="0"/>
        <v>1.1106773898749761E-3</v>
      </c>
      <c r="G23" s="3">
        <v>3.9484374903080996E-3</v>
      </c>
      <c r="H23" s="3">
        <f t="shared" ref="H23" si="51">$B23-G23</f>
        <v>2.3515625096919004E-3</v>
      </c>
      <c r="I23" s="3">
        <v>4.1021601227804348E-3</v>
      </c>
      <c r="J23" s="3">
        <f t="shared" ref="J23" si="52">$B23-I23</f>
        <v>2.1978398772195653E-3</v>
      </c>
      <c r="K23" s="3">
        <v>5.4758008054617323E-3</v>
      </c>
      <c r="L23" s="3">
        <f t="shared" ref="L23" si="53">$B23-K23</f>
        <v>8.2419919453826773E-4</v>
      </c>
      <c r="M23" s="3">
        <v>4.5283288277018774E-3</v>
      </c>
      <c r="N23" s="3">
        <f t="shared" ref="N23" si="54">$B23-M23</f>
        <v>1.7716711722981227E-3</v>
      </c>
      <c r="R23" s="18"/>
    </row>
    <row r="24" spans="1:32" x14ac:dyDescent="0.3">
      <c r="A24" s="16" t="s">
        <v>59</v>
      </c>
      <c r="B24" s="17">
        <v>4.4000000000000003E-3</v>
      </c>
      <c r="C24" s="3">
        <v>5.1224847533915202E-3</v>
      </c>
      <c r="D24" s="3">
        <f t="shared" si="0"/>
        <v>-7.2248475339151998E-4</v>
      </c>
      <c r="E24" s="3">
        <v>4.7374972560332044E-3</v>
      </c>
      <c r="F24" s="3">
        <f t="shared" si="0"/>
        <v>-3.3749725603320416E-4</v>
      </c>
      <c r="G24" s="3">
        <v>4.4203071578564901E-3</v>
      </c>
      <c r="H24" s="3">
        <f t="shared" ref="H24" si="55">$B24-G24</f>
        <v>-2.0307157856489823E-5</v>
      </c>
      <c r="I24" s="3">
        <v>5.7041666774428805E-3</v>
      </c>
      <c r="J24" s="3">
        <f t="shared" ref="J24" si="56">$B24-I24</f>
        <v>-1.3041666774428803E-3</v>
      </c>
      <c r="K24" s="3">
        <v>6.3282256813611843E-3</v>
      </c>
      <c r="L24" s="3">
        <f t="shared" ref="L24" si="57">$B24-K24</f>
        <v>-1.928225681361184E-3</v>
      </c>
      <c r="M24" s="3">
        <v>4.8708079117612329E-3</v>
      </c>
      <c r="N24" s="3">
        <f t="shared" ref="N24" si="58">$B24-M24</f>
        <v>-4.7080791176123266E-4</v>
      </c>
      <c r="R24" s="18"/>
    </row>
    <row r="25" spans="1:32" x14ac:dyDescent="0.3">
      <c r="A25" s="16" t="s">
        <v>60</v>
      </c>
      <c r="B25" s="17">
        <v>7.9000000000000008E-3</v>
      </c>
      <c r="C25" s="3">
        <v>5.1181578248713803E-3</v>
      </c>
      <c r="D25" s="3">
        <f t="shared" si="0"/>
        <v>2.7818421751286205E-3</v>
      </c>
      <c r="E25" s="3">
        <v>6.1698721588519497E-3</v>
      </c>
      <c r="F25" s="3">
        <f t="shared" si="0"/>
        <v>1.7301278411480511E-3</v>
      </c>
      <c r="G25" s="3">
        <v>4.4967917315939599E-3</v>
      </c>
      <c r="H25" s="3">
        <f t="shared" ref="H25" si="59">$B25-G25</f>
        <v>3.4032082684060409E-3</v>
      </c>
      <c r="I25" s="3">
        <v>5.358215465953632E-3</v>
      </c>
      <c r="J25" s="3">
        <f t="shared" ref="J25" si="60">$B25-I25</f>
        <v>2.5417845340463688E-3</v>
      </c>
      <c r="K25" s="3">
        <v>6.979256188912421E-3</v>
      </c>
      <c r="L25" s="3">
        <f t="shared" ref="L25" si="61">$B25-K25</f>
        <v>9.2074381108757982E-4</v>
      </c>
      <c r="M25" s="3">
        <v>5.0101711715176064E-3</v>
      </c>
      <c r="N25" s="3">
        <f t="shared" ref="N25" si="62">$B25-M25</f>
        <v>2.8898288284823943E-3</v>
      </c>
      <c r="R25" s="18"/>
    </row>
    <row r="26" spans="1:32" x14ac:dyDescent="0.3">
      <c r="A26" s="16" t="s">
        <v>61</v>
      </c>
      <c r="B26" s="17">
        <v>4.7000000000000002E-3</v>
      </c>
      <c r="C26" s="3">
        <v>5.8833257031624796E-3</v>
      </c>
      <c r="D26" s="3">
        <f t="shared" si="0"/>
        <v>-1.1833257031624795E-3</v>
      </c>
      <c r="E26" s="3">
        <v>5.9530033807407325E-3</v>
      </c>
      <c r="F26" s="3">
        <f t="shared" si="0"/>
        <v>-1.2530033807407323E-3</v>
      </c>
      <c r="G26" s="3">
        <v>5.1848550748873901E-3</v>
      </c>
      <c r="H26" s="3">
        <f t="shared" ref="H26" si="63">$B26-G26</f>
        <v>-4.8485507488738987E-4</v>
      </c>
      <c r="I26" s="3">
        <v>6.9610054207899941E-3</v>
      </c>
      <c r="J26" s="3">
        <f t="shared" ref="J26" si="64">$B26-I26</f>
        <v>-2.261005420789994E-3</v>
      </c>
      <c r="K26" s="3">
        <v>7.0410610530318137E-3</v>
      </c>
      <c r="L26" s="3">
        <f t="shared" ref="L26" si="65">$B26-K26</f>
        <v>-2.3410610530318135E-3</v>
      </c>
      <c r="M26" s="3">
        <v>5.4987831056749334E-3</v>
      </c>
      <c r="N26" s="3">
        <f t="shared" ref="N26" si="66">$B26-M26</f>
        <v>-7.9878310567493317E-4</v>
      </c>
      <c r="R26" s="18"/>
    </row>
    <row r="27" spans="1:32" x14ac:dyDescent="0.3">
      <c r="A27" s="16" t="s">
        <v>62</v>
      </c>
      <c r="B27" s="17">
        <v>5.1999999999999998E-3</v>
      </c>
      <c r="C27" s="3">
        <v>5.8094261502749499E-3</v>
      </c>
      <c r="D27" s="3">
        <f t="shared" si="0"/>
        <v>-6.0942615027495019E-4</v>
      </c>
      <c r="E27" s="3">
        <v>5.8191102191582893E-3</v>
      </c>
      <c r="F27" s="3">
        <f t="shared" si="0"/>
        <v>-6.1911021915828958E-4</v>
      </c>
      <c r="G27" s="3">
        <v>4.8858931574908499E-3</v>
      </c>
      <c r="H27" s="3">
        <f t="shared" ref="H27" si="67">$B27-G27</f>
        <v>3.1410684250914988E-4</v>
      </c>
      <c r="I27" s="3">
        <v>4.5841879620870532E-3</v>
      </c>
      <c r="J27" s="3">
        <f t="shared" ref="J27" si="68">$B27-I27</f>
        <v>6.1581203791294652E-4</v>
      </c>
      <c r="K27" s="3">
        <v>4.7111281888009282E-3</v>
      </c>
      <c r="L27" s="3">
        <f t="shared" ref="L27" si="69">$B27-K27</f>
        <v>4.8887181119907155E-4</v>
      </c>
      <c r="M27" s="3">
        <v>5.4723091483291804E-3</v>
      </c>
      <c r="N27" s="3">
        <f t="shared" ref="N27" si="70">$B27-M27</f>
        <v>-2.7230914832918063E-4</v>
      </c>
      <c r="R27" s="18"/>
    </row>
    <row r="28" spans="1:32" x14ac:dyDescent="0.3">
      <c r="A28" s="16" t="s">
        <v>63</v>
      </c>
      <c r="B28" s="17">
        <v>1.55E-2</v>
      </c>
      <c r="C28" s="3">
        <v>5.77941627052581E-3</v>
      </c>
      <c r="D28" s="3">
        <f t="shared" si="0"/>
        <v>9.7205837294741908E-3</v>
      </c>
      <c r="E28" s="3">
        <v>6.9369078253097485E-3</v>
      </c>
      <c r="F28" s="3">
        <f t="shared" si="0"/>
        <v>8.5630921746902514E-3</v>
      </c>
      <c r="G28" s="3">
        <v>4.4187653615634596E-3</v>
      </c>
      <c r="H28" s="3">
        <f t="shared" ref="H28" si="71">$B28-G28</f>
        <v>1.108123463843654E-2</v>
      </c>
      <c r="I28" s="3">
        <v>4.6826030718968717E-3</v>
      </c>
      <c r="J28" s="3">
        <f t="shared" ref="J28" si="72">$B28-I28</f>
        <v>1.0817396928103129E-2</v>
      </c>
      <c r="K28" s="3">
        <v>5.0403563484118924E-3</v>
      </c>
      <c r="L28" s="3">
        <f t="shared" ref="L28" si="73">$B28-K28</f>
        <v>1.0459643651588107E-2</v>
      </c>
      <c r="M28" s="3">
        <v>5.7420276875336726E-3</v>
      </c>
      <c r="N28" s="3">
        <f t="shared" ref="N28" si="74">$B28-M28</f>
        <v>9.7579723124663273E-3</v>
      </c>
      <c r="R28" s="18"/>
    </row>
    <row r="29" spans="1:32" x14ac:dyDescent="0.3">
      <c r="A29" s="16" t="s">
        <v>64</v>
      </c>
      <c r="B29" s="17">
        <v>7.9000000000000008E-3</v>
      </c>
      <c r="C29" s="3">
        <v>8.0843951151069408E-3</v>
      </c>
      <c r="D29" s="3">
        <f t="shared" si="0"/>
        <v>-1.8439511510694E-4</v>
      </c>
      <c r="E29" s="3">
        <v>7.6292412837947968E-3</v>
      </c>
      <c r="F29" s="3">
        <f t="shared" si="0"/>
        <v>2.7075871620520393E-4</v>
      </c>
      <c r="G29" s="3">
        <v>5.9938085171995399E-3</v>
      </c>
      <c r="H29" s="3">
        <f t="shared" ref="H29" si="75">$B29-G29</f>
        <v>1.9061914828004609E-3</v>
      </c>
      <c r="I29" s="3">
        <v>1.7498942248596248E-2</v>
      </c>
      <c r="J29" s="3">
        <f t="shared" ref="J29" si="76">$B29-I29</f>
        <v>-9.598942248596247E-3</v>
      </c>
      <c r="K29" s="3">
        <v>2.0894523669667223E-2</v>
      </c>
      <c r="L29" s="3">
        <f t="shared" ref="L29" si="77">$B29-K29</f>
        <v>-1.2994523669667222E-2</v>
      </c>
      <c r="M29" s="3">
        <v>6.8566182790472828E-3</v>
      </c>
      <c r="N29" s="3">
        <f t="shared" ref="N29" si="78">$B29-M29</f>
        <v>1.043381720952718E-3</v>
      </c>
      <c r="R29" s="18"/>
    </row>
    <row r="30" spans="1:32" x14ac:dyDescent="0.3">
      <c r="A30" s="16" t="s">
        <v>65</v>
      </c>
      <c r="B30" s="17">
        <v>8.3999999999999995E-3</v>
      </c>
      <c r="C30" s="3">
        <v>8.3200307418379704E-3</v>
      </c>
      <c r="D30" s="3">
        <f t="shared" si="0"/>
        <v>7.9969258162029128E-5</v>
      </c>
      <c r="E30" s="3">
        <v>7.590234050739315E-3</v>
      </c>
      <c r="F30" s="3">
        <f t="shared" si="0"/>
        <v>8.0976594926068443E-4</v>
      </c>
      <c r="G30" s="3">
        <v>5.6280215601122296E-3</v>
      </c>
      <c r="H30" s="3">
        <f t="shared" ref="H30" si="79">$B30-G30</f>
        <v>2.7719784398877699E-3</v>
      </c>
      <c r="I30" s="3">
        <v>7.3343576413529539E-3</v>
      </c>
      <c r="J30" s="3">
        <f t="shared" ref="J30" si="80">$B30-I30</f>
        <v>1.0656423586470455E-3</v>
      </c>
      <c r="K30" s="3">
        <v>7.4465790632534824E-3</v>
      </c>
      <c r="L30" s="3">
        <f t="shared" ref="L30" si="81">$B30-K30</f>
        <v>9.5342093674651712E-4</v>
      </c>
      <c r="M30" s="3">
        <v>7.3915652829033666E-3</v>
      </c>
      <c r="N30" s="3">
        <f t="shared" ref="N30" si="82">$B30-M30</f>
        <v>1.0084347170966328E-3</v>
      </c>
      <c r="R30" s="18"/>
    </row>
    <row r="31" spans="1:32" x14ac:dyDescent="0.3">
      <c r="A31" s="16" t="s">
        <v>66</v>
      </c>
      <c r="B31" s="17">
        <v>1.7899999999999999E-2</v>
      </c>
      <c r="C31" s="3">
        <v>8.4284859881472197E-3</v>
      </c>
      <c r="D31" s="3">
        <f t="shared" si="0"/>
        <v>9.4715140118527795E-3</v>
      </c>
      <c r="E31" s="3">
        <v>1.0036426463495061E-2</v>
      </c>
      <c r="F31" s="3">
        <f t="shared" si="0"/>
        <v>7.8635735365049381E-3</v>
      </c>
      <c r="G31" s="3">
        <v>5.7671433416279201E-3</v>
      </c>
      <c r="H31" s="3">
        <f t="shared" ref="H31" si="83">$B31-G31</f>
        <v>1.213285665837208E-2</v>
      </c>
      <c r="I31" s="3">
        <v>1.1071582374797974E-2</v>
      </c>
      <c r="J31" s="3">
        <f t="shared" ref="J31" si="84">$B31-I31</f>
        <v>6.8284176252020254E-3</v>
      </c>
      <c r="K31" s="3">
        <v>1.4202769180974696E-2</v>
      </c>
      <c r="L31" s="3">
        <f t="shared" ref="L31" si="85">$B31-K31</f>
        <v>3.6972308190253034E-3</v>
      </c>
      <c r="M31" s="3">
        <v>7.5206524917051246E-3</v>
      </c>
      <c r="N31" s="3">
        <f t="shared" ref="N31" si="86">$B31-M31</f>
        <v>1.0379347508294876E-2</v>
      </c>
      <c r="R31" s="18"/>
    </row>
    <row r="32" spans="1:32" x14ac:dyDescent="0.3">
      <c r="A32" s="16" t="s">
        <v>67</v>
      </c>
      <c r="B32" s="17">
        <v>0.01</v>
      </c>
      <c r="C32" s="3">
        <v>1.0583733734808601E-2</v>
      </c>
      <c r="D32" s="3">
        <f t="shared" si="0"/>
        <v>-5.8373373480860059E-4</v>
      </c>
      <c r="E32" s="3">
        <v>9.1450487372394251E-3</v>
      </c>
      <c r="F32" s="3">
        <f t="shared" si="0"/>
        <v>8.5495126276057508E-4</v>
      </c>
      <c r="G32" s="3">
        <v>7.7965799134312001E-3</v>
      </c>
      <c r="H32" s="3">
        <f t="shared" ref="H32" si="87">$B32-G32</f>
        <v>2.2034200865688001E-3</v>
      </c>
      <c r="I32" s="3">
        <v>1.6752326553635611E-2</v>
      </c>
      <c r="J32" s="3">
        <f t="shared" ref="J32" si="88">$B32-I32</f>
        <v>-6.7523265536356108E-3</v>
      </c>
      <c r="K32" s="3">
        <v>1.8470049486693917E-2</v>
      </c>
      <c r="L32" s="3">
        <f t="shared" ref="L32" si="89">$B32-K32</f>
        <v>-8.4700494866939164E-3</v>
      </c>
      <c r="M32" s="3">
        <v>9.1339820215615743E-3</v>
      </c>
      <c r="N32" s="3">
        <f t="shared" ref="N32" si="90">$B32-M32</f>
        <v>8.6601797843842594E-4</v>
      </c>
      <c r="R32" s="18"/>
    </row>
    <row r="33" spans="1:18" x14ac:dyDescent="0.3">
      <c r="A33" s="16" t="s">
        <v>68</v>
      </c>
      <c r="B33" s="17">
        <v>1.09E-2</v>
      </c>
      <c r="C33" s="3">
        <v>1.0599761418758E-2</v>
      </c>
      <c r="D33" s="3">
        <f t="shared" si="0"/>
        <v>3.0023858124200026E-4</v>
      </c>
      <c r="E33" s="3">
        <v>1.0139308928408607E-2</v>
      </c>
      <c r="F33" s="3">
        <f t="shared" si="0"/>
        <v>7.6069107159139338E-4</v>
      </c>
      <c r="G33" s="3">
        <v>7.4238035651508598E-3</v>
      </c>
      <c r="H33" s="3">
        <f t="shared" ref="H33" si="91">$B33-G33</f>
        <v>3.4761964348491402E-3</v>
      </c>
      <c r="I33" s="3">
        <v>1.1210981697409283E-2</v>
      </c>
      <c r="J33" s="3">
        <f t="shared" ref="J33" si="92">$B33-I33</f>
        <v>-3.1098169740928321E-4</v>
      </c>
      <c r="K33" s="3">
        <v>1.0333493919378689E-2</v>
      </c>
      <c r="L33" s="3">
        <f t="shared" ref="L33" si="93">$B33-K33</f>
        <v>5.6650608062131132E-4</v>
      </c>
      <c r="M33" s="3">
        <v>9.8577518760355545E-3</v>
      </c>
      <c r="N33" s="3">
        <f t="shared" ref="N33" si="94">$B33-M33</f>
        <v>1.0422481239644454E-3</v>
      </c>
      <c r="R33" s="18"/>
    </row>
    <row r="34" spans="1:18" x14ac:dyDescent="0.3">
      <c r="A34" s="16" t="s">
        <v>69</v>
      </c>
      <c r="B34" s="17">
        <v>1.0500000000000001E-2</v>
      </c>
      <c r="C34" s="3">
        <v>1.0588792413887001E-2</v>
      </c>
      <c r="D34" s="3">
        <f t="shared" si="0"/>
        <v>-8.8792413887000057E-5</v>
      </c>
      <c r="E34" s="3">
        <v>8.9162150140610422E-3</v>
      </c>
      <c r="F34" s="3">
        <f t="shared" si="0"/>
        <v>1.5837849859389585E-3</v>
      </c>
      <c r="G34" s="3">
        <v>7.5466429367210498E-3</v>
      </c>
      <c r="H34" s="3">
        <f t="shared" ref="H34" si="95">$B34-G34</f>
        <v>2.9533570632789509E-3</v>
      </c>
      <c r="I34" s="3">
        <v>9.6191178855876362E-3</v>
      </c>
      <c r="J34" s="3">
        <f t="shared" ref="J34" si="96">$B34-I34</f>
        <v>8.808821144123645E-4</v>
      </c>
      <c r="K34" s="3">
        <v>9.9796296659384453E-3</v>
      </c>
      <c r="L34" s="3">
        <f t="shared" ref="L34" si="97">$B34-K34</f>
        <v>5.2037033406155536E-4</v>
      </c>
      <c r="M34" s="3">
        <v>9.4204175376980791E-3</v>
      </c>
      <c r="N34" s="3">
        <f t="shared" ref="N34" si="98">$B34-M34</f>
        <v>1.0795824623019215E-3</v>
      </c>
      <c r="R34" s="18"/>
    </row>
    <row r="35" spans="1:18" x14ac:dyDescent="0.3">
      <c r="A35" s="16" t="s">
        <v>70</v>
      </c>
      <c r="B35" s="17">
        <v>8.2000000000000007E-3</v>
      </c>
      <c r="C35" s="3">
        <v>1.0411540668146599E-2</v>
      </c>
      <c r="D35" s="3">
        <f t="shared" si="0"/>
        <v>-2.2115406681465985E-3</v>
      </c>
      <c r="E35" s="3">
        <v>9.0767185008389512E-3</v>
      </c>
      <c r="F35" s="3">
        <f t="shared" si="0"/>
        <v>-8.7671850083895046E-4</v>
      </c>
      <c r="G35" s="3">
        <v>7.2276884420437396E-3</v>
      </c>
      <c r="H35" s="3">
        <f t="shared" ref="H35" si="99">$B35-G35</f>
        <v>9.7231155795626106E-4</v>
      </c>
      <c r="I35" s="3">
        <v>1.1689320429227807E-2</v>
      </c>
      <c r="J35" s="3">
        <f t="shared" ref="J35" si="100">$B35-I35</f>
        <v>-3.4893204292278067E-3</v>
      </c>
      <c r="K35" s="3">
        <v>1.0776285206794717E-2</v>
      </c>
      <c r="L35" s="3">
        <f t="shared" ref="L35" si="101">$B35-K35</f>
        <v>-2.5762852067947161E-3</v>
      </c>
      <c r="M35" s="3">
        <v>9.7904208120157508E-3</v>
      </c>
      <c r="N35" s="3">
        <f t="shared" ref="N35" si="102">$B35-M35</f>
        <v>-1.5904208120157502E-3</v>
      </c>
      <c r="R35" s="18"/>
    </row>
    <row r="36" spans="1:18" x14ac:dyDescent="0.3">
      <c r="A36" s="16" t="s">
        <v>71</v>
      </c>
      <c r="B36" s="17">
        <v>4.3E-3</v>
      </c>
      <c r="C36" s="3">
        <v>9.7296873910347401E-3</v>
      </c>
      <c r="D36" s="3">
        <f t="shared" si="0"/>
        <v>-5.4296873910347401E-3</v>
      </c>
      <c r="E36" s="3">
        <v>7.5081218022234773E-3</v>
      </c>
      <c r="F36" s="3">
        <f t="shared" si="0"/>
        <v>-3.2081218022234773E-3</v>
      </c>
      <c r="G36" s="3">
        <v>6.0901380380759904E-3</v>
      </c>
      <c r="H36" s="3">
        <f t="shared" ref="H36" si="103">$B36-G36</f>
        <v>-1.7901380380759904E-3</v>
      </c>
      <c r="I36" s="3">
        <v>8.940616464620188E-3</v>
      </c>
      <c r="J36" s="3">
        <f t="shared" ref="J36" si="104">$B36-I36</f>
        <v>-4.640616464620188E-3</v>
      </c>
      <c r="K36" s="3">
        <v>8.4727511577479004E-3</v>
      </c>
      <c r="L36" s="3">
        <f t="shared" ref="L36" si="105">$B36-K36</f>
        <v>-4.1727511577479004E-3</v>
      </c>
      <c r="M36" s="3">
        <v>9.8524998590622595E-3</v>
      </c>
      <c r="N36" s="3">
        <f t="shared" ref="N36" si="106">$B36-M36</f>
        <v>-5.5524998590622595E-3</v>
      </c>
      <c r="R36" s="18"/>
    </row>
    <row r="37" spans="1:18" x14ac:dyDescent="0.3">
      <c r="A37" s="16" t="s">
        <v>72</v>
      </c>
      <c r="B37" s="17">
        <v>5.4000000000000003E-3</v>
      </c>
      <c r="C37" s="3">
        <v>8.2714962660301906E-3</v>
      </c>
      <c r="D37" s="3">
        <f t="shared" si="0"/>
        <v>-2.8714962660301904E-3</v>
      </c>
      <c r="E37" s="3">
        <v>6.690104830776175E-3</v>
      </c>
      <c r="F37" s="3">
        <f t="shared" si="0"/>
        <v>-1.2901048307761747E-3</v>
      </c>
      <c r="G37" s="3">
        <v>4.6081381392928701E-3</v>
      </c>
      <c r="H37" s="3">
        <f t="shared" ref="H37" si="107">$B37-G37</f>
        <v>7.9186186070713017E-4</v>
      </c>
      <c r="I37" s="3">
        <v>3.8873505291456773E-3</v>
      </c>
      <c r="J37" s="3">
        <f t="shared" ref="J37" si="108">$B37-I37</f>
        <v>1.512649470854323E-3</v>
      </c>
      <c r="K37" s="3">
        <v>3.956520951537563E-3</v>
      </c>
      <c r="L37" s="3">
        <f t="shared" ref="L37" si="109">$B37-K37</f>
        <v>1.4434790484624373E-3</v>
      </c>
      <c r="M37" s="3">
        <v>8.2931608950228986E-3</v>
      </c>
      <c r="N37" s="3">
        <f t="shared" ref="N37" si="110">$B37-M37</f>
        <v>-2.8931608950228983E-3</v>
      </c>
      <c r="R37" s="18"/>
    </row>
    <row r="38" spans="1:18" x14ac:dyDescent="0.3">
      <c r="A38" s="16" t="s">
        <v>73</v>
      </c>
      <c r="B38" s="17">
        <v>5.4000000000000003E-3</v>
      </c>
      <c r="C38" s="3">
        <v>7.3147569449209899E-3</v>
      </c>
      <c r="D38" s="3">
        <f t="shared" si="0"/>
        <v>-1.9147569449209896E-3</v>
      </c>
      <c r="E38" s="3">
        <v>6.9141377955171902E-3</v>
      </c>
      <c r="F38" s="3">
        <f t="shared" si="0"/>
        <v>-1.5141377955171899E-3</v>
      </c>
      <c r="G38" s="3">
        <v>4.2656707711356597E-3</v>
      </c>
      <c r="H38" s="3">
        <f t="shared" ref="H38" si="111">$B38-G38</f>
        <v>1.1343292288643406E-3</v>
      </c>
      <c r="I38" s="3">
        <v>4.8391870128713273E-3</v>
      </c>
      <c r="J38" s="3">
        <f t="shared" ref="J38" si="112">$B38-I38</f>
        <v>5.6081298712867302E-4</v>
      </c>
      <c r="K38" s="3">
        <v>5.1341391562876532E-3</v>
      </c>
      <c r="L38" s="3">
        <f t="shared" ref="L38" si="113">$B38-K38</f>
        <v>2.6586084371234709E-4</v>
      </c>
      <c r="M38" s="3">
        <v>7.7576547214403312E-3</v>
      </c>
      <c r="N38" s="3">
        <f t="shared" ref="N38" si="114">$B38-M38</f>
        <v>-2.3576547214403309E-3</v>
      </c>
      <c r="R38" s="18"/>
    </row>
    <row r="39" spans="1:18" x14ac:dyDescent="0.3">
      <c r="A39" s="16" t="s">
        <v>74</v>
      </c>
      <c r="B39" s="17">
        <v>4.4999999999999997E-3</v>
      </c>
      <c r="C39" s="3">
        <v>6.6569183131004002E-3</v>
      </c>
      <c r="D39" s="3">
        <f t="shared" si="0"/>
        <v>-2.1569183131004005E-3</v>
      </c>
      <c r="E39" s="3">
        <v>6.0937275759727818E-3</v>
      </c>
      <c r="F39" s="3">
        <f t="shared" si="0"/>
        <v>-1.5937275759727821E-3</v>
      </c>
      <c r="G39" s="3">
        <v>4.3449426104838103E-3</v>
      </c>
      <c r="H39" s="3">
        <f t="shared" ref="H39" si="115">$B39-G39</f>
        <v>1.5505738951618938E-4</v>
      </c>
      <c r="I39" s="3">
        <v>5.2243612961069873E-3</v>
      </c>
      <c r="J39" s="3">
        <f t="shared" ref="J39" si="116">$B39-I39</f>
        <v>-7.2436129610698764E-4</v>
      </c>
      <c r="K39" s="3">
        <v>5.3511280818119176E-3</v>
      </c>
      <c r="L39" s="3">
        <f t="shared" ref="L39" si="117">$B39-K39</f>
        <v>-8.5112808181191796E-4</v>
      </c>
      <c r="M39" s="3">
        <v>7.130210464478942E-3</v>
      </c>
      <c r="N39" s="3">
        <f t="shared" ref="N39" si="118">$B39-M39</f>
        <v>-2.6302104644789423E-3</v>
      </c>
      <c r="R39" s="18"/>
    </row>
    <row r="40" spans="1:18" x14ac:dyDescent="0.3">
      <c r="A40" s="16" t="s">
        <v>75</v>
      </c>
      <c r="B40" s="17">
        <v>6.4000000000000003E-3</v>
      </c>
      <c r="C40" s="3">
        <v>6.0467113091683799E-3</v>
      </c>
      <c r="D40" s="3">
        <f t="shared" si="0"/>
        <v>3.5328869083162042E-4</v>
      </c>
      <c r="E40" s="3">
        <v>6.8688174429936185E-3</v>
      </c>
      <c r="F40" s="3">
        <f t="shared" si="0"/>
        <v>-4.688174429936182E-4</v>
      </c>
      <c r="G40" s="3">
        <v>4.4500812987231303E-3</v>
      </c>
      <c r="H40" s="3">
        <f t="shared" ref="H40" si="119">$B40-G40</f>
        <v>1.94991870127687E-3</v>
      </c>
      <c r="I40" s="3">
        <v>5.8255159254867331E-3</v>
      </c>
      <c r="J40" s="3">
        <f t="shared" ref="J40" si="120">$B40-I40</f>
        <v>5.7448407451326719E-4</v>
      </c>
      <c r="K40" s="3">
        <v>7.6898154659193092E-3</v>
      </c>
      <c r="L40" s="3">
        <f t="shared" ref="L40" si="121">$B40-K40</f>
        <v>-1.2898154659193089E-3</v>
      </c>
      <c r="M40" s="3">
        <v>6.4383435298212919E-3</v>
      </c>
      <c r="N40" s="3">
        <f t="shared" ref="N40" si="122">$B40-M40</f>
        <v>-3.8343529821291585E-5</v>
      </c>
      <c r="R40" s="18"/>
    </row>
    <row r="41" spans="1:18" x14ac:dyDescent="0.3">
      <c r="A41" s="16" t="s">
        <v>76</v>
      </c>
      <c r="B41" s="17">
        <v>8.8999999999999999E-3</v>
      </c>
      <c r="C41" s="3">
        <v>6.0526651559852799E-3</v>
      </c>
      <c r="D41" s="3">
        <f t="shared" si="0"/>
        <v>2.8473348440147201E-3</v>
      </c>
      <c r="E41" s="3">
        <v>7.3569791499272629E-3</v>
      </c>
      <c r="F41" s="3">
        <f t="shared" si="0"/>
        <v>1.543020850072737E-3</v>
      </c>
      <c r="G41" s="3">
        <v>4.7283735028994999E-3</v>
      </c>
      <c r="H41" s="3">
        <f t="shared" ref="H41" si="123">$B41-G41</f>
        <v>4.1716264971005E-3</v>
      </c>
      <c r="I41" s="3">
        <v>5.9235564232886159E-3</v>
      </c>
      <c r="J41" s="3">
        <f t="shared" ref="J41" si="124">$B41-I41</f>
        <v>2.976443576711384E-3</v>
      </c>
      <c r="K41" s="3">
        <v>6.7944595619832387E-3</v>
      </c>
      <c r="L41" s="3">
        <f t="shared" ref="L41" si="125">$B41-K41</f>
        <v>2.1055404380167612E-3</v>
      </c>
      <c r="M41" s="3">
        <v>6.2514232738576292E-3</v>
      </c>
      <c r="N41" s="3">
        <f t="shared" ref="N41" si="126">$B41-M41</f>
        <v>2.6485767261423708E-3</v>
      </c>
      <c r="R41" s="18"/>
    </row>
    <row r="42" spans="1:18" x14ac:dyDescent="0.3">
      <c r="A42" s="16" t="s">
        <v>77</v>
      </c>
      <c r="B42" s="17">
        <v>7.7999999999999996E-3</v>
      </c>
      <c r="C42" s="3">
        <v>6.7156051345553898E-3</v>
      </c>
      <c r="D42" s="3">
        <f t="shared" si="0"/>
        <v>1.0843948654446099E-3</v>
      </c>
      <c r="E42" s="3">
        <v>7.3229834447096111E-3</v>
      </c>
      <c r="F42" s="3">
        <f t="shared" si="0"/>
        <v>4.7701655529038857E-4</v>
      </c>
      <c r="G42" s="3">
        <v>4.9611023945409401E-3</v>
      </c>
      <c r="H42" s="3">
        <f t="shared" ref="H42" si="127">$B42-G42</f>
        <v>2.8388976054590596E-3</v>
      </c>
      <c r="I42" s="3">
        <v>8.7685347543492321E-3</v>
      </c>
      <c r="J42" s="3">
        <f t="shared" ref="J42" si="128">$B42-I42</f>
        <v>-9.6853475434923245E-4</v>
      </c>
      <c r="K42" s="3">
        <v>8.6641301848080499E-3</v>
      </c>
      <c r="L42" s="3">
        <f t="shared" ref="L42" si="129">$B42-K42</f>
        <v>-8.6413018480805022E-4</v>
      </c>
      <c r="M42" s="3">
        <v>6.8290529218660344E-3</v>
      </c>
      <c r="N42" s="3">
        <f t="shared" ref="N42" si="130">$B42-M42</f>
        <v>9.7094707813396523E-4</v>
      </c>
      <c r="R42" s="18"/>
    </row>
    <row r="43" spans="1:18" x14ac:dyDescent="0.3">
      <c r="A43" s="16" t="s">
        <v>78</v>
      </c>
      <c r="B43" s="17">
        <v>7.6E-3</v>
      </c>
      <c r="C43" s="3">
        <v>7.0760398589874698E-3</v>
      </c>
      <c r="D43" s="3">
        <f t="shared" si="0"/>
        <v>5.2396014101253018E-4</v>
      </c>
      <c r="E43" s="3">
        <v>7.4339324394796982E-3</v>
      </c>
      <c r="F43" s="3">
        <f t="shared" si="0"/>
        <v>1.6606756052030183E-4</v>
      </c>
      <c r="G43" s="3">
        <v>5.2366037063546001E-3</v>
      </c>
      <c r="H43" s="3">
        <f t="shared" ref="H43" si="131">$B43-G43</f>
        <v>2.3633962936453999E-3</v>
      </c>
      <c r="I43" s="3">
        <v>6.9183185512102759E-3</v>
      </c>
      <c r="J43" s="3">
        <f t="shared" ref="J43" si="132">$B43-I43</f>
        <v>6.8168144878972409E-4</v>
      </c>
      <c r="K43" s="3">
        <v>7.2999058742465386E-3</v>
      </c>
      <c r="L43" s="3">
        <f t="shared" ref="L43" si="133">$B43-K43</f>
        <v>3.0009412575346135E-4</v>
      </c>
      <c r="M43" s="3">
        <v>7.1725626738467696E-3</v>
      </c>
      <c r="N43" s="3">
        <f t="shared" ref="N43" si="134">$B43-M43</f>
        <v>4.2743732615323042E-4</v>
      </c>
      <c r="R43" s="18"/>
    </row>
    <row r="44" spans="1:18" x14ac:dyDescent="0.3">
      <c r="A44" s="16" t="s">
        <v>79</v>
      </c>
      <c r="B44" s="17">
        <v>1.14E-2</v>
      </c>
      <c r="C44" s="3">
        <v>7.2750725974402904E-3</v>
      </c>
      <c r="D44" s="3">
        <f t="shared" si="0"/>
        <v>4.12492740255971E-3</v>
      </c>
      <c r="E44" s="3">
        <v>8.0501472421589601E-3</v>
      </c>
      <c r="F44" s="3">
        <f t="shared" si="0"/>
        <v>3.3498527578410403E-3</v>
      </c>
      <c r="G44" s="3">
        <v>5.1787318374164597E-3</v>
      </c>
      <c r="H44" s="3">
        <f t="shared" ref="H44" si="135">$B44-G44</f>
        <v>6.2212681625835407E-3</v>
      </c>
      <c r="I44" s="3">
        <v>9.453232588732428E-3</v>
      </c>
      <c r="J44" s="3">
        <f t="shared" ref="J44" si="136">$B44-I44</f>
        <v>1.9467674112675724E-3</v>
      </c>
      <c r="K44" s="3">
        <v>1.206018839600043E-2</v>
      </c>
      <c r="L44" s="3">
        <f t="shared" ref="L44" si="137">$B44-K44</f>
        <v>-6.6018839600042942E-4</v>
      </c>
      <c r="M44" s="3">
        <v>7.4599876152898464E-3</v>
      </c>
      <c r="N44" s="3">
        <f t="shared" ref="N44" si="138">$B44-M44</f>
        <v>3.940012384710154E-3</v>
      </c>
      <c r="R44" s="18"/>
    </row>
    <row r="45" spans="1:18" x14ac:dyDescent="0.3">
      <c r="A45" s="16" t="s">
        <v>80</v>
      </c>
      <c r="B45" s="17">
        <v>6.4000000000000003E-3</v>
      </c>
      <c r="C45" s="3">
        <v>8.2687753486479793E-3</v>
      </c>
      <c r="D45" s="3">
        <f t="shared" si="0"/>
        <v>-1.868775348647979E-3</v>
      </c>
      <c r="E45" s="3">
        <v>7.7451614147685073E-3</v>
      </c>
      <c r="F45" s="3">
        <f t="shared" si="0"/>
        <v>-1.345161414768507E-3</v>
      </c>
      <c r="G45" s="3">
        <v>5.7059924621703801E-3</v>
      </c>
      <c r="H45" s="3">
        <f t="shared" ref="H45" si="139">$B45-G45</f>
        <v>6.9400753782962021E-4</v>
      </c>
      <c r="I45" s="3">
        <v>1.1436423173977823E-2</v>
      </c>
      <c r="J45" s="3">
        <f t="shared" ref="J45" si="140">$B45-I45</f>
        <v>-5.0364231739778225E-3</v>
      </c>
      <c r="K45" s="3">
        <v>1.3483317414850347E-2</v>
      </c>
      <c r="L45" s="3">
        <f t="shared" ref="L45" si="141">$B45-K45</f>
        <v>-7.0833174148503463E-3</v>
      </c>
      <c r="M45" s="3">
        <v>8.3286364536786957E-3</v>
      </c>
      <c r="N45" s="3">
        <f t="shared" ref="N45" si="142">$B45-M45</f>
        <v>-1.9286364536786954E-3</v>
      </c>
      <c r="R45" s="18"/>
    </row>
    <row r="46" spans="1:18" x14ac:dyDescent="0.3">
      <c r="A46" s="16" t="s">
        <v>81</v>
      </c>
      <c r="B46" s="17">
        <v>4.7999999999999996E-3</v>
      </c>
      <c r="C46" s="3">
        <v>7.9439809298354497E-3</v>
      </c>
      <c r="D46" s="3">
        <f t="shared" si="0"/>
        <v>-3.1439809298354502E-3</v>
      </c>
      <c r="E46" s="3">
        <v>6.5348082966466591E-3</v>
      </c>
      <c r="F46" s="3">
        <f t="shared" si="0"/>
        <v>-1.7348082966466595E-3</v>
      </c>
      <c r="G46" s="3">
        <v>4.9849743164726498E-3</v>
      </c>
      <c r="H46" s="3">
        <f t="shared" ref="H46" si="143">$B46-G46</f>
        <v>-1.8497431647265025E-4</v>
      </c>
      <c r="I46" s="3">
        <v>8.3468215799608614E-3</v>
      </c>
      <c r="J46" s="3">
        <f t="shared" ref="J46" si="144">$B46-I46</f>
        <v>-3.5468215799608618E-3</v>
      </c>
      <c r="K46" s="3">
        <v>7.3312130110870554E-3</v>
      </c>
      <c r="L46" s="3">
        <f t="shared" ref="L46" si="145">$B46-K46</f>
        <v>-2.5312130110870558E-3</v>
      </c>
      <c r="M46" s="3">
        <v>8.3839030141412661E-3</v>
      </c>
      <c r="N46" s="3">
        <f t="shared" ref="N46" si="146">$B46-M46</f>
        <v>-3.5839030141412665E-3</v>
      </c>
      <c r="R46" s="18"/>
    </row>
    <row r="47" spans="1:18" x14ac:dyDescent="0.3">
      <c r="A47" s="16" t="s">
        <v>82</v>
      </c>
      <c r="B47" s="17">
        <v>4.8999999999999998E-3</v>
      </c>
      <c r="C47" s="3">
        <v>7.1767300158441898E-3</v>
      </c>
      <c r="D47" s="3">
        <f t="shared" si="0"/>
        <v>-2.2767300158441899E-3</v>
      </c>
      <c r="E47" s="3">
        <v>6.0747999681711237E-3</v>
      </c>
      <c r="F47" s="3">
        <f t="shared" si="0"/>
        <v>-1.1747999681711238E-3</v>
      </c>
      <c r="G47" s="3">
        <v>4.3195297456124996E-3</v>
      </c>
      <c r="H47" s="3">
        <f t="shared" ref="H47" si="147">$B47-G47</f>
        <v>5.8047025438750025E-4</v>
      </c>
      <c r="I47" s="3">
        <v>5.0134176930100886E-3</v>
      </c>
      <c r="J47" s="3">
        <f t="shared" ref="J47" si="148">$B47-I47</f>
        <v>-1.1341769301008876E-4</v>
      </c>
      <c r="K47" s="3">
        <v>5.0095838503885059E-3</v>
      </c>
      <c r="L47" s="3">
        <f t="shared" ref="L47" si="149">$B47-K47</f>
        <v>-1.0958385038850604E-4</v>
      </c>
      <c r="M47" s="3">
        <v>7.9337922981176177E-3</v>
      </c>
      <c r="N47" s="3">
        <f t="shared" ref="N47" si="150">$B47-M47</f>
        <v>-3.0337922981176178E-3</v>
      </c>
      <c r="R47" s="18"/>
    </row>
    <row r="48" spans="1:18" x14ac:dyDescent="0.3">
      <c r="A48" s="16" t="s">
        <v>83</v>
      </c>
      <c r="B48" s="17">
        <v>3.8E-3</v>
      </c>
      <c r="C48" s="3">
        <v>6.5508097886983396E-3</v>
      </c>
      <c r="D48" s="3">
        <f t="shared" si="0"/>
        <v>-2.7508097886983396E-3</v>
      </c>
      <c r="E48" s="3">
        <v>5.5713270545639498E-3</v>
      </c>
      <c r="F48" s="3">
        <f t="shared" si="0"/>
        <v>-1.7713270545639498E-3</v>
      </c>
      <c r="G48" s="3">
        <v>4.0866163162938101E-3</v>
      </c>
      <c r="H48" s="3">
        <f t="shared" ref="H48" si="151">$B48-G48</f>
        <v>-2.8661631629381011E-4</v>
      </c>
      <c r="I48" s="3">
        <v>4.7462161610558355E-3</v>
      </c>
      <c r="J48" s="3">
        <f t="shared" ref="J48" si="152">$B48-I48</f>
        <v>-9.4621616105583549E-4</v>
      </c>
      <c r="K48" s="3">
        <v>4.8802822539298256E-3</v>
      </c>
      <c r="L48" s="3">
        <f t="shared" ref="L48" si="153">$B48-K48</f>
        <v>-1.0802822539298256E-3</v>
      </c>
      <c r="M48" s="3">
        <v>7.557114235938159E-3</v>
      </c>
      <c r="N48" s="3">
        <f t="shared" ref="N48" si="154">$B48-M48</f>
        <v>-3.757114235938159E-3</v>
      </c>
      <c r="R48" s="18"/>
    </row>
    <row r="49" spans="1:18" x14ac:dyDescent="0.3">
      <c r="A49" s="16" t="s">
        <v>84</v>
      </c>
      <c r="B49" s="17">
        <v>4.4000000000000003E-3</v>
      </c>
      <c r="C49" s="3">
        <v>5.8332509244301599E-3</v>
      </c>
      <c r="D49" s="3">
        <f t="shared" si="0"/>
        <v>-1.4332509244301597E-3</v>
      </c>
      <c r="E49" s="3">
        <v>4.9632662061212356E-3</v>
      </c>
      <c r="F49" s="3">
        <f t="shared" si="0"/>
        <v>-5.632662061212353E-4</v>
      </c>
      <c r="G49" s="3">
        <v>3.8641389726347501E-3</v>
      </c>
      <c r="H49" s="3">
        <f t="shared" ref="H49" si="155">$B49-G49</f>
        <v>5.3586102736525015E-4</v>
      </c>
      <c r="I49" s="3">
        <v>4.9736098237246574E-3</v>
      </c>
      <c r="J49" s="3">
        <f t="shared" ref="J49" si="156">$B49-I49</f>
        <v>-5.7360982372465716E-4</v>
      </c>
      <c r="K49" s="3">
        <v>4.5004637526799684E-3</v>
      </c>
      <c r="L49" s="3">
        <f t="shared" ref="L49" si="157">$B49-K49</f>
        <v>-1.0046375267996812E-4</v>
      </c>
      <c r="M49" s="3">
        <v>7.1183808001754898E-3</v>
      </c>
      <c r="N49" s="3">
        <f t="shared" ref="N49" si="158">$B49-M49</f>
        <v>-2.7183808001754895E-3</v>
      </c>
      <c r="R49" s="18"/>
    </row>
    <row r="50" spans="1:18" x14ac:dyDescent="0.3">
      <c r="A50" s="16" t="s">
        <v>85</v>
      </c>
      <c r="B50" s="17">
        <v>3.2000000000000002E-3</v>
      </c>
      <c r="C50" s="3">
        <v>5.4436161526452802E-3</v>
      </c>
      <c r="D50" s="3">
        <f t="shared" si="0"/>
        <v>-2.24361615264528E-3</v>
      </c>
      <c r="E50" s="3">
        <v>4.6206515409301877E-3</v>
      </c>
      <c r="F50" s="3">
        <f t="shared" si="0"/>
        <v>-1.4206515409301876E-3</v>
      </c>
      <c r="G50" s="3">
        <v>4.2011990668410796E-3</v>
      </c>
      <c r="H50" s="3">
        <f t="shared" ref="H50" si="159">$B50-G50</f>
        <v>-1.0011990668410795E-3</v>
      </c>
      <c r="I50" s="3">
        <v>4.0184003256858091E-3</v>
      </c>
      <c r="J50" s="3">
        <f t="shared" ref="J50" si="160">$B50-I50</f>
        <v>-8.1840032568580899E-4</v>
      </c>
      <c r="K50" s="3">
        <v>4.1543931085416793E-3</v>
      </c>
      <c r="L50" s="3">
        <f t="shared" ref="L50" si="161">$B50-K50</f>
        <v>-9.5439310854167911E-4</v>
      </c>
      <c r="M50" s="3">
        <v>6.2936460014475391E-3</v>
      </c>
      <c r="N50" s="3">
        <f t="shared" ref="N50" si="162">$B50-M50</f>
        <v>-3.0936460014475389E-3</v>
      </c>
      <c r="R50" s="18"/>
    </row>
    <row r="51" spans="1:18" x14ac:dyDescent="0.3">
      <c r="A51" s="16" t="s">
        <v>86</v>
      </c>
      <c r="B51" s="17">
        <v>5.7999999999999996E-3</v>
      </c>
      <c r="C51" s="3">
        <v>4.9309674985156598E-3</v>
      </c>
      <c r="D51" s="3">
        <f t="shared" si="0"/>
        <v>8.6903250148433978E-4</v>
      </c>
      <c r="E51" s="3">
        <v>4.5556311799428584E-3</v>
      </c>
      <c r="F51" s="3">
        <f t="shared" si="0"/>
        <v>1.2443688200571412E-3</v>
      </c>
      <c r="G51" s="3">
        <v>4.2562704431905202E-3</v>
      </c>
      <c r="H51" s="3">
        <f t="shared" ref="H51" si="163">$B51-G51</f>
        <v>1.5437295568094794E-3</v>
      </c>
      <c r="I51" s="3">
        <v>3.0270538158819514E-3</v>
      </c>
      <c r="J51" s="3">
        <f t="shared" ref="J51" si="164">$B51-I51</f>
        <v>2.7729461841180482E-3</v>
      </c>
      <c r="K51" s="3">
        <v>3.1208756679107644E-3</v>
      </c>
      <c r="L51" s="3">
        <f t="shared" ref="L51" si="165">$B51-K51</f>
        <v>2.6791243320892352E-3</v>
      </c>
      <c r="M51" s="3">
        <v>5.7688181270448783E-3</v>
      </c>
      <c r="N51" s="3">
        <f t="shared" ref="N51" si="166">$B51-M51</f>
        <v>3.1181872955121301E-5</v>
      </c>
      <c r="R51" s="18"/>
    </row>
    <row r="52" spans="1:18" x14ac:dyDescent="0.3">
      <c r="A52" s="16" t="s">
        <v>87</v>
      </c>
      <c r="B52" s="17">
        <v>3.3999999999999998E-3</v>
      </c>
      <c r="C52" s="3">
        <v>5.1366947945546198E-3</v>
      </c>
      <c r="D52" s="3">
        <f t="shared" si="0"/>
        <v>-1.73669479455462E-3</v>
      </c>
      <c r="E52" s="3">
        <v>4.3074045083816058E-3</v>
      </c>
      <c r="F52" s="3">
        <f t="shared" si="0"/>
        <v>-9.0740450838160602E-4</v>
      </c>
      <c r="G52" s="3">
        <v>4.4973306242792003E-3</v>
      </c>
      <c r="H52" s="3">
        <f t="shared" ref="H52" si="167">$B52-G52</f>
        <v>-1.0973306242792005E-3</v>
      </c>
      <c r="I52" s="3">
        <v>5.3716118073966366E-3</v>
      </c>
      <c r="J52" s="3">
        <f t="shared" ref="J52" si="168">$B52-I52</f>
        <v>-1.9716118073966368E-3</v>
      </c>
      <c r="K52" s="3">
        <v>6.1646590133475013E-3</v>
      </c>
      <c r="L52" s="3">
        <f t="shared" ref="L52" si="169">$B52-K52</f>
        <v>-2.7646590133475015E-3</v>
      </c>
      <c r="M52" s="3">
        <v>5.8273157014091257E-3</v>
      </c>
      <c r="N52" s="3">
        <f t="shared" ref="N52" si="170">$B52-M52</f>
        <v>-2.4273157014091259E-3</v>
      </c>
      <c r="R52" s="18"/>
    </row>
    <row r="53" spans="1:18" x14ac:dyDescent="0.3">
      <c r="A53" s="16" t="s">
        <v>88</v>
      </c>
      <c r="B53" s="17">
        <v>5.1000000000000004E-3</v>
      </c>
      <c r="C53" s="3">
        <v>4.8473836643322197E-3</v>
      </c>
      <c r="D53" s="3">
        <f t="shared" si="0"/>
        <v>2.5261633566778068E-4</v>
      </c>
      <c r="E53" s="3">
        <v>4.6664199004944409E-3</v>
      </c>
      <c r="F53" s="3">
        <f t="shared" si="0"/>
        <v>4.3358009950555942E-4</v>
      </c>
      <c r="G53" s="3">
        <v>4.1734862011623703E-3</v>
      </c>
      <c r="H53" s="3">
        <f t="shared" ref="H53" si="171">$B53-G53</f>
        <v>9.2651379883763006E-4</v>
      </c>
      <c r="I53" s="3">
        <v>3.3462686382071971E-3</v>
      </c>
      <c r="J53" s="3">
        <f t="shared" ref="J53" si="172">$B53-I53</f>
        <v>1.7537313617928033E-3</v>
      </c>
      <c r="K53" s="3">
        <v>3.9722355504144833E-3</v>
      </c>
      <c r="L53" s="3">
        <f t="shared" ref="L53" si="173">$B53-K53</f>
        <v>1.1277644495855171E-3</v>
      </c>
      <c r="M53" s="3">
        <v>5.6116107663277707E-3</v>
      </c>
      <c r="N53" s="3">
        <f t="shared" ref="N53" si="174">$B53-M53</f>
        <v>-5.1161076632777035E-4</v>
      </c>
      <c r="R53" s="18"/>
    </row>
    <row r="54" spans="1:18" x14ac:dyDescent="0.3">
      <c r="A54" s="16" t="s">
        <v>89</v>
      </c>
      <c r="B54" s="17">
        <v>5.4999999999999997E-3</v>
      </c>
      <c r="C54" s="3">
        <v>4.9895318637547701E-3</v>
      </c>
      <c r="D54" s="3">
        <f t="shared" si="0"/>
        <v>5.1046813624522954E-4</v>
      </c>
      <c r="E54" s="3">
        <v>5.1257331569561871E-3</v>
      </c>
      <c r="F54" s="3">
        <f t="shared" si="0"/>
        <v>3.7426684304381255E-4</v>
      </c>
      <c r="G54" s="3">
        <v>4.0505538140693199E-3</v>
      </c>
      <c r="H54" s="3">
        <f t="shared" ref="H54" si="175">$B54-G54</f>
        <v>1.4494461859306798E-3</v>
      </c>
      <c r="I54" s="3">
        <v>5.1223269869204923E-3</v>
      </c>
      <c r="J54" s="3">
        <f t="shared" ref="J54" si="176">$B54-I54</f>
        <v>3.7767301307950734E-4</v>
      </c>
      <c r="K54" s="3">
        <v>5.1890962444972252E-3</v>
      </c>
      <c r="L54" s="3">
        <f t="shared" ref="L54" si="177">$B54-K54</f>
        <v>3.1090375550277445E-4</v>
      </c>
      <c r="M54" s="3">
        <v>5.5676403697451412E-3</v>
      </c>
      <c r="N54" s="3">
        <f t="shared" ref="N54" si="178">$B54-M54</f>
        <v>-6.764036974514151E-5</v>
      </c>
      <c r="R54" s="18"/>
    </row>
    <row r="55" spans="1:18" x14ac:dyDescent="0.3">
      <c r="A55" s="16" t="s">
        <v>90</v>
      </c>
      <c r="B55" s="17">
        <v>9.7999999999999997E-3</v>
      </c>
      <c r="C55" s="3">
        <v>5.2292106789935304E-3</v>
      </c>
      <c r="D55" s="3">
        <f t="shared" si="0"/>
        <v>4.5707893210064693E-3</v>
      </c>
      <c r="E55" s="3">
        <v>6.1638458446394654E-3</v>
      </c>
      <c r="F55" s="3">
        <f t="shared" si="0"/>
        <v>3.6361541553605343E-3</v>
      </c>
      <c r="G55" s="3">
        <v>4.1419507388352102E-3</v>
      </c>
      <c r="H55" s="3">
        <f t="shared" ref="H55" si="179">$B55-G55</f>
        <v>5.6580492611647895E-3</v>
      </c>
      <c r="I55" s="3">
        <v>5.2742797168132526E-3</v>
      </c>
      <c r="J55" s="3">
        <f t="shared" ref="J55" si="180">$B55-I55</f>
        <v>4.5257202831867471E-3</v>
      </c>
      <c r="K55" s="3">
        <v>5.4125366352598568E-3</v>
      </c>
      <c r="L55" s="3">
        <f t="shared" ref="L55" si="181">$B55-K55</f>
        <v>4.3874633647401429E-3</v>
      </c>
      <c r="M55" s="3">
        <v>5.6284646900319193E-3</v>
      </c>
      <c r="N55" s="3">
        <f t="shared" ref="N55" si="182">$B55-M55</f>
        <v>4.1715353099680804E-3</v>
      </c>
      <c r="R55" s="18"/>
    </row>
    <row r="56" spans="1:18" x14ac:dyDescent="0.3">
      <c r="A56" s="16" t="s">
        <v>91</v>
      </c>
      <c r="B56" s="17">
        <v>4.0000000000000001E-3</v>
      </c>
      <c r="C56" s="3">
        <v>6.4079972536376997E-3</v>
      </c>
      <c r="D56" s="3">
        <f t="shared" si="0"/>
        <v>-2.4079972536376996E-3</v>
      </c>
      <c r="E56" s="3">
        <v>6.3436452150949013E-3</v>
      </c>
      <c r="F56" s="3">
        <f t="shared" si="0"/>
        <v>-2.3436452150949012E-3</v>
      </c>
      <c r="G56" s="3">
        <v>5.54546687015428E-3</v>
      </c>
      <c r="H56" s="3">
        <f t="shared" ref="H56" si="183">$B56-G56</f>
        <v>-1.5454668701542799E-3</v>
      </c>
      <c r="I56" s="3">
        <v>9.9047892870049292E-3</v>
      </c>
      <c r="J56" s="3">
        <f t="shared" ref="J56" si="184">$B56-I56</f>
        <v>-5.9047892870049291E-3</v>
      </c>
      <c r="K56" s="3">
        <v>1.1819356360051672E-2</v>
      </c>
      <c r="L56" s="3">
        <f t="shared" ref="L56" si="185">$B56-K56</f>
        <v>-7.819356360051672E-3</v>
      </c>
      <c r="M56" s="3">
        <v>6.3281898935018113E-3</v>
      </c>
      <c r="N56" s="3">
        <f t="shared" ref="N56" si="186">$B56-M56</f>
        <v>-2.3281898935018112E-3</v>
      </c>
      <c r="R56" s="18"/>
    </row>
    <row r="57" spans="1:18" x14ac:dyDescent="0.3">
      <c r="A57" s="16" t="s">
        <v>92</v>
      </c>
      <c r="B57" s="17">
        <v>4.8999999999999998E-3</v>
      </c>
      <c r="C57" s="3">
        <v>6.0872737573190901E-3</v>
      </c>
      <c r="D57" s="3">
        <f t="shared" si="0"/>
        <v>-1.1872737573190902E-3</v>
      </c>
      <c r="E57" s="3">
        <v>5.9641263426369173E-3</v>
      </c>
      <c r="F57" s="3">
        <f t="shared" si="0"/>
        <v>-1.0641263426369174E-3</v>
      </c>
      <c r="G57" s="3">
        <v>5.3093401385295802E-3</v>
      </c>
      <c r="H57" s="3">
        <f t="shared" ref="H57" si="187">$B57-G57</f>
        <v>-4.0934013852958039E-4</v>
      </c>
      <c r="I57" s="3">
        <v>4.3702952277804288E-3</v>
      </c>
      <c r="J57" s="3">
        <f t="shared" ref="J57" si="188">$B57-I57</f>
        <v>5.2970477221957104E-4</v>
      </c>
      <c r="K57" s="3">
        <v>5.532653900625433E-3</v>
      </c>
      <c r="L57" s="3">
        <f t="shared" ref="L57" si="189">$B57-K57</f>
        <v>-6.3265390062543312E-4</v>
      </c>
      <c r="M57" s="3">
        <v>6.0939603061067856E-3</v>
      </c>
      <c r="N57" s="3">
        <f t="shared" ref="N57" si="190">$B57-M57</f>
        <v>-1.1939603061067857E-3</v>
      </c>
      <c r="R57" s="18"/>
    </row>
    <row r="58" spans="1:18" x14ac:dyDescent="0.3">
      <c r="A58" s="16" t="s">
        <v>93</v>
      </c>
      <c r="B58" s="17">
        <v>1.2500000000000001E-2</v>
      </c>
      <c r="C58" s="3">
        <v>5.88628470614909E-3</v>
      </c>
      <c r="D58" s="3">
        <f t="shared" si="0"/>
        <v>6.6137152938509107E-3</v>
      </c>
      <c r="E58" s="3">
        <v>8.1276863243335724E-3</v>
      </c>
      <c r="F58" s="3">
        <f t="shared" si="0"/>
        <v>4.3723136756664283E-3</v>
      </c>
      <c r="G58" s="3">
        <v>5.0944840942716502E-3</v>
      </c>
      <c r="H58" s="3">
        <f t="shared" ref="H58" si="191">$B58-G58</f>
        <v>7.4055159057283505E-3</v>
      </c>
      <c r="I58" s="3">
        <v>4.4239094478961787E-3</v>
      </c>
      <c r="J58" s="3">
        <f t="shared" ref="J58" si="192">$B58-I58</f>
        <v>8.076090552103822E-3</v>
      </c>
      <c r="K58" s="3">
        <v>4.7570967375110181E-3</v>
      </c>
      <c r="L58" s="3">
        <f t="shared" ref="L58" si="193">$B58-K58</f>
        <v>7.7429032624889826E-3</v>
      </c>
      <c r="M58" s="3">
        <v>6.2119861227566573E-3</v>
      </c>
      <c r="N58" s="3">
        <f t="shared" ref="N58" si="194">$B58-M58</f>
        <v>6.2880138772433434E-3</v>
      </c>
      <c r="R58" s="18"/>
    </row>
    <row r="59" spans="1:18" x14ac:dyDescent="0.3">
      <c r="A59" s="16" t="s">
        <v>94</v>
      </c>
      <c r="B59" s="17">
        <v>0.01</v>
      </c>
      <c r="C59" s="3">
        <v>7.4332915751599803E-3</v>
      </c>
      <c r="D59" s="3">
        <f t="shared" si="0"/>
        <v>2.5667084248400199E-3</v>
      </c>
      <c r="E59" s="3">
        <v>7.6104060864000313E-3</v>
      </c>
      <c r="F59" s="3">
        <f t="shared" si="0"/>
        <v>2.3895939135999689E-3</v>
      </c>
      <c r="G59" s="3">
        <v>6.1249642445321004E-3</v>
      </c>
      <c r="H59" s="3">
        <f t="shared" ref="H59" si="195">$B59-G59</f>
        <v>3.8750357554678998E-3</v>
      </c>
      <c r="I59" s="3">
        <v>1.1178763574886548E-2</v>
      </c>
      <c r="J59" s="3">
        <f t="shared" ref="J59" si="196">$B59-I59</f>
        <v>-1.1787635748865474E-3</v>
      </c>
      <c r="K59" s="3">
        <v>1.1948371631077339E-2</v>
      </c>
      <c r="L59" s="3">
        <f t="shared" ref="L59" si="197">$B59-K59</f>
        <v>-1.9483716310773388E-3</v>
      </c>
      <c r="M59" s="3">
        <v>7.0959670451155822E-3</v>
      </c>
      <c r="N59" s="3">
        <f t="shared" ref="N59" si="198">$B59-M59</f>
        <v>2.904032954884418E-3</v>
      </c>
      <c r="R59" s="18"/>
    </row>
    <row r="60" spans="1:18" x14ac:dyDescent="0.3">
      <c r="A60" s="16" t="s">
        <v>95</v>
      </c>
      <c r="B60" s="17">
        <v>5.5999999999999999E-3</v>
      </c>
      <c r="C60" s="3">
        <v>8.2093226424978204E-3</v>
      </c>
      <c r="D60" s="3">
        <f t="shared" si="0"/>
        <v>-2.6093226424978204E-3</v>
      </c>
      <c r="E60" s="3">
        <v>7.0864511279943474E-3</v>
      </c>
      <c r="F60" s="3">
        <f t="shared" si="0"/>
        <v>-1.4864511279943475E-3</v>
      </c>
      <c r="G60" s="3">
        <v>6.1920877445817996E-3</v>
      </c>
      <c r="H60" s="3">
        <f t="shared" ref="H60" si="199">$B60-G60</f>
        <v>-5.9208774458179968E-4</v>
      </c>
      <c r="I60" s="3">
        <v>8.9161468671565686E-3</v>
      </c>
      <c r="J60" s="3">
        <f t="shared" ref="J60" si="200">$B60-I60</f>
        <v>-3.3161468671565686E-3</v>
      </c>
      <c r="K60" s="3">
        <v>8.9377767836028126E-3</v>
      </c>
      <c r="L60" s="3">
        <f t="shared" ref="L60" si="201">$B60-K60</f>
        <v>-3.3377767836028126E-3</v>
      </c>
      <c r="M60" s="3">
        <v>7.7049855607152279E-3</v>
      </c>
      <c r="N60" s="3">
        <f t="shared" ref="N60" si="202">$B60-M60</f>
        <v>-2.1049855607152279E-3</v>
      </c>
      <c r="R60" s="18"/>
    </row>
    <row r="61" spans="1:18" x14ac:dyDescent="0.3">
      <c r="A61" s="16" t="s">
        <v>96</v>
      </c>
      <c r="B61" s="17">
        <v>8.3000000000000001E-3</v>
      </c>
      <c r="C61" s="3">
        <v>7.73793362626369E-3</v>
      </c>
      <c r="D61" s="3">
        <f t="shared" si="0"/>
        <v>5.6206637373631008E-4</v>
      </c>
      <c r="E61" s="3">
        <v>7.4137531783556388E-3</v>
      </c>
      <c r="F61" s="3">
        <f t="shared" si="0"/>
        <v>8.8624682164436131E-4</v>
      </c>
      <c r="G61" s="3">
        <v>5.64315492967663E-3</v>
      </c>
      <c r="H61" s="3">
        <f t="shared" ref="H61" si="203">$B61-G61</f>
        <v>2.6568450703233701E-3</v>
      </c>
      <c r="I61" s="3">
        <v>4.9858438307938333E-3</v>
      </c>
      <c r="J61" s="3">
        <f t="shared" ref="J61" si="204">$B61-I61</f>
        <v>3.3141561692061668E-3</v>
      </c>
      <c r="K61" s="3">
        <v>5.0233687664330874E-3</v>
      </c>
      <c r="L61" s="3">
        <f t="shared" ref="L61" si="205">$B61-K61</f>
        <v>3.2766312335669127E-3</v>
      </c>
      <c r="M61" s="3">
        <v>7.2707799012796748E-3</v>
      </c>
      <c r="N61" s="3">
        <f t="shared" ref="N61" si="206">$B61-M61</f>
        <v>1.0292200987203253E-3</v>
      </c>
      <c r="R61" s="18"/>
    </row>
    <row r="62" spans="1:18" x14ac:dyDescent="0.3">
      <c r="A62" s="16" t="s">
        <v>97</v>
      </c>
      <c r="B62" s="17">
        <v>8.6999999999999994E-3</v>
      </c>
      <c r="C62" s="3">
        <v>7.8279709456918999E-3</v>
      </c>
      <c r="D62" s="3">
        <f t="shared" si="0"/>
        <v>8.7202905430809954E-4</v>
      </c>
      <c r="E62" s="3">
        <v>7.1588938028754063E-3</v>
      </c>
      <c r="F62" s="3">
        <f t="shared" si="0"/>
        <v>1.5411061971245931E-3</v>
      </c>
      <c r="G62" s="3">
        <v>6.2654018970226596E-3</v>
      </c>
      <c r="H62" s="3">
        <f t="shared" ref="H62" si="207">$B62-G62</f>
        <v>2.4345981029773398E-3</v>
      </c>
      <c r="I62" s="3">
        <v>7.7163229062471809E-3</v>
      </c>
      <c r="J62" s="3">
        <f t="shared" ref="J62" si="208">$B62-I62</f>
        <v>9.8367709375281852E-4</v>
      </c>
      <c r="K62" s="3">
        <v>8.8368478862905549E-3</v>
      </c>
      <c r="L62" s="3">
        <f t="shared" ref="L62" si="209">$B62-K62</f>
        <v>-1.3684788629055554E-4</v>
      </c>
      <c r="M62" s="3">
        <v>7.7897089092848178E-3</v>
      </c>
      <c r="N62" s="3">
        <f t="shared" ref="N62" si="210">$B62-M62</f>
        <v>9.102910907151816E-4</v>
      </c>
      <c r="R62" s="18"/>
    </row>
    <row r="63" spans="1:18" x14ac:dyDescent="0.3">
      <c r="A63" s="16" t="s">
        <v>98</v>
      </c>
      <c r="B63" s="17">
        <v>9.4000000000000004E-3</v>
      </c>
      <c r="C63" s="3">
        <v>7.9981910592449492E-3</v>
      </c>
      <c r="D63" s="3">
        <f t="shared" si="0"/>
        <v>1.4018089407550512E-3</v>
      </c>
      <c r="E63" s="3">
        <v>7.5844483236516208E-3</v>
      </c>
      <c r="F63" s="3">
        <f t="shared" si="0"/>
        <v>1.8155516763483795E-3</v>
      </c>
      <c r="G63" s="3">
        <v>6.51764122126212E-3</v>
      </c>
      <c r="H63" s="3">
        <f t="shared" ref="H63" si="211">$B63-G63</f>
        <v>2.8823587787378804E-3</v>
      </c>
      <c r="I63" s="3">
        <v>8.1414141389744392E-3</v>
      </c>
      <c r="J63" s="3">
        <f t="shared" ref="J63" si="212">$B63-I63</f>
        <v>1.2585858610255612E-3</v>
      </c>
      <c r="K63" s="3">
        <v>9.3609315500967367E-3</v>
      </c>
      <c r="L63" s="3">
        <f t="shared" ref="L63" si="213">$B63-K63</f>
        <v>3.9068449903263691E-5</v>
      </c>
      <c r="M63" s="3">
        <v>8.2551908392609098E-3</v>
      </c>
      <c r="N63" s="3">
        <f t="shared" ref="N63" si="214">$B63-M63</f>
        <v>1.1448091607390905E-3</v>
      </c>
      <c r="R63" s="18"/>
    </row>
    <row r="64" spans="1:18" x14ac:dyDescent="0.3">
      <c r="A64" s="16" t="s">
        <v>99</v>
      </c>
      <c r="B64" s="17">
        <v>8.3999999999999995E-3</v>
      </c>
      <c r="C64" s="3">
        <v>8.2964491734076901E-3</v>
      </c>
      <c r="D64" s="3">
        <f t="shared" si="0"/>
        <v>1.0355082659230935E-4</v>
      </c>
      <c r="E64" s="3">
        <v>8.1059059927888772E-3</v>
      </c>
      <c r="F64" s="3">
        <f t="shared" si="0"/>
        <v>2.9409400721112228E-4</v>
      </c>
      <c r="G64" s="3">
        <v>6.9741195931746804E-3</v>
      </c>
      <c r="H64" s="3">
        <f t="shared" ref="H64" si="215">$B64-G64</f>
        <v>1.4258804068253191E-3</v>
      </c>
      <c r="I64" s="3">
        <v>1.0689807014956133E-2</v>
      </c>
      <c r="J64" s="3">
        <f t="shared" ref="J64" si="216">$B64-I64</f>
        <v>-2.2898070149561332E-3</v>
      </c>
      <c r="K64" s="3">
        <v>1.3217603202016698E-2</v>
      </c>
      <c r="L64" s="3">
        <f t="shared" ref="L64" si="217">$B64-K64</f>
        <v>-4.8176032020166987E-3</v>
      </c>
      <c r="M64" s="3">
        <v>7.8969878612094695E-3</v>
      </c>
      <c r="N64" s="3">
        <f t="shared" ref="N64" si="218">$B64-M64</f>
        <v>5.0301213879053001E-4</v>
      </c>
      <c r="R64" s="18"/>
    </row>
    <row r="65" spans="1:18" x14ac:dyDescent="0.3">
      <c r="A65" s="16" t="s">
        <v>100</v>
      </c>
      <c r="B65" s="17">
        <v>1.5599999999999999E-2</v>
      </c>
      <c r="C65" s="3">
        <v>8.3131313794308302E-3</v>
      </c>
      <c r="D65" s="3">
        <f t="shared" si="0"/>
        <v>7.2868686205691691E-3</v>
      </c>
      <c r="E65" s="3">
        <v>9.7083974540192412E-3</v>
      </c>
      <c r="F65" s="3">
        <f t="shared" si="0"/>
        <v>5.8916025459807581E-3</v>
      </c>
      <c r="G65" s="3">
        <v>7.1108652120901597E-3</v>
      </c>
      <c r="H65" s="3">
        <f t="shared" ref="H65" si="219">$B65-G65</f>
        <v>8.4891347879098404E-3</v>
      </c>
      <c r="I65" s="3">
        <v>8.638784296940618E-3</v>
      </c>
      <c r="J65" s="3">
        <f t="shared" ref="J65" si="220">$B65-I65</f>
        <v>6.9612157030593813E-3</v>
      </c>
      <c r="K65" s="3">
        <v>1.0465309496374593E-2</v>
      </c>
      <c r="L65" s="3">
        <f t="shared" ref="L65" si="221">$B65-K65</f>
        <v>5.134690503625406E-3</v>
      </c>
      <c r="M65" s="3">
        <v>7.7314724111088489E-3</v>
      </c>
      <c r="N65" s="3">
        <f t="shared" ref="N65" si="222">$B65-M65</f>
        <v>7.8685275888911513E-3</v>
      </c>
      <c r="R65" s="18"/>
    </row>
    <row r="66" spans="1:18" x14ac:dyDescent="0.3">
      <c r="A66" s="16" t="s">
        <v>101</v>
      </c>
      <c r="B66" s="17">
        <v>1.11E-2</v>
      </c>
      <c r="C66" s="3">
        <v>9.9384364115367406E-3</v>
      </c>
      <c r="D66" s="3">
        <f t="shared" si="0"/>
        <v>1.1615635884632599E-3</v>
      </c>
      <c r="E66" s="3">
        <v>9.232058171994937E-3</v>
      </c>
      <c r="F66" s="3">
        <f t="shared" si="0"/>
        <v>1.8679418280050635E-3</v>
      </c>
      <c r="G66" s="3">
        <v>8.27736136409132E-3</v>
      </c>
      <c r="H66" s="3">
        <f t="shared" ref="H66" si="223">$B66-G66</f>
        <v>2.8226386359086805E-3</v>
      </c>
      <c r="I66" s="3">
        <v>1.4252057272777343E-2</v>
      </c>
      <c r="J66" s="3">
        <f t="shared" ref="J66" si="224">$B66-I66</f>
        <v>-3.1520572727773422E-3</v>
      </c>
      <c r="K66" s="3">
        <v>1.5509478696455026E-2</v>
      </c>
      <c r="L66" s="3">
        <f t="shared" ref="L66" si="225">$B66-K66</f>
        <v>-4.4094786964550253E-3</v>
      </c>
      <c r="M66" s="3">
        <v>8.9168737226892562E-3</v>
      </c>
      <c r="N66" s="3">
        <f t="shared" ref="N66" si="226">$B66-M66</f>
        <v>2.1831262773107443E-3</v>
      </c>
      <c r="R66" s="18"/>
    </row>
    <row r="67" spans="1:18" x14ac:dyDescent="0.3">
      <c r="A67" s="16" t="s">
        <v>102</v>
      </c>
      <c r="B67" s="17">
        <v>0.03</v>
      </c>
      <c r="C67" s="3">
        <v>1.02968704488737E-2</v>
      </c>
      <c r="D67" s="3">
        <f t="shared" si="0"/>
        <v>1.9703129551126297E-2</v>
      </c>
      <c r="E67" s="3">
        <v>1.4526431902451453E-2</v>
      </c>
      <c r="F67" s="3">
        <f t="shared" si="0"/>
        <v>1.5473568097548546E-2</v>
      </c>
      <c r="G67" s="3">
        <v>8.5266305917496999E-3</v>
      </c>
      <c r="H67" s="3">
        <f t="shared" ref="H67" si="227">$B67-G67</f>
        <v>2.1473369408250301E-2</v>
      </c>
      <c r="I67" s="3">
        <v>1.136261175219936E-2</v>
      </c>
      <c r="J67" s="3">
        <f t="shared" ref="J67" si="228">$B67-I67</f>
        <v>1.8637388247800639E-2</v>
      </c>
      <c r="K67" s="3">
        <v>1.3519327900045711E-2</v>
      </c>
      <c r="L67" s="3">
        <f t="shared" ref="L67" si="229">$B67-K67</f>
        <v>1.648067209995429E-2</v>
      </c>
      <c r="M67" s="3">
        <v>9.2841818215805803E-3</v>
      </c>
      <c r="N67" s="3">
        <f t="shared" ref="N67" si="230">$B67-M67</f>
        <v>2.0715818178419419E-2</v>
      </c>
      <c r="R67" s="18"/>
    </row>
    <row r="68" spans="1:18" x14ac:dyDescent="0.3">
      <c r="A68" s="16" t="s">
        <v>103</v>
      </c>
      <c r="B68" s="17">
        <v>2.1700000000000001E-2</v>
      </c>
      <c r="C68" s="3">
        <v>1.4779365297631899E-2</v>
      </c>
      <c r="D68" s="3">
        <f t="shared" si="0"/>
        <v>6.9206347023681013E-3</v>
      </c>
      <c r="E68" s="3">
        <v>1.36805471004076E-2</v>
      </c>
      <c r="F68" s="3">
        <f t="shared" si="0"/>
        <v>8.0194528995924004E-3</v>
      </c>
      <c r="G68" s="3">
        <v>1.1558263341357801E-2</v>
      </c>
      <c r="H68" s="3">
        <f t="shared" ref="H68" si="231">$B68-G68</f>
        <v>1.01417366586422E-2</v>
      </c>
      <c r="I68" s="3">
        <v>2.614275451267168E-2</v>
      </c>
      <c r="J68" s="3">
        <f t="shared" ref="J68" si="232">$B68-I68</f>
        <v>-4.4427545126716796E-3</v>
      </c>
      <c r="K68" s="3">
        <v>2.3807960429699775E-2</v>
      </c>
      <c r="L68" s="3">
        <f t="shared" ref="L68" si="233">$B68-K68</f>
        <v>-2.1079604296997748E-3</v>
      </c>
      <c r="M68" s="3">
        <v>1.1860651073805259E-2</v>
      </c>
      <c r="N68" s="3">
        <f t="shared" ref="N68" si="234">$B68-M68</f>
        <v>9.8393489261947419E-3</v>
      </c>
      <c r="R68" s="18"/>
    </row>
    <row r="69" spans="1:18" x14ac:dyDescent="0.3">
      <c r="A69" s="16" t="s">
        <v>104</v>
      </c>
      <c r="B69" s="17">
        <v>1.8200000000000001E-2</v>
      </c>
      <c r="C69" s="3">
        <v>1.66554883938549E-2</v>
      </c>
      <c r="D69" s="3">
        <f t="shared" si="0"/>
        <v>1.5445116061451013E-3</v>
      </c>
      <c r="E69" s="3">
        <v>1.5012619823296455E-2</v>
      </c>
      <c r="F69" s="3">
        <f t="shared" si="0"/>
        <v>3.187380176703546E-3</v>
      </c>
      <c r="G69" s="3">
        <v>1.22671252542379E-2</v>
      </c>
      <c r="H69" s="3">
        <f t="shared" ref="H69" si="235">$B69-G69</f>
        <v>5.9328747457621008E-3</v>
      </c>
      <c r="I69" s="3">
        <v>1.8960005606671406E-2</v>
      </c>
      <c r="J69" s="3">
        <f t="shared" ref="J69" si="236">$B69-I69</f>
        <v>-7.6000560667140518E-4</v>
      </c>
      <c r="K69" s="3">
        <v>1.8244686310368626E-2</v>
      </c>
      <c r="L69" s="3">
        <f t="shared" ref="L69" si="237">$B69-K69</f>
        <v>-4.4686310368625276E-5</v>
      </c>
      <c r="M69" s="3">
        <v>1.3600457911157309E-2</v>
      </c>
      <c r="N69" s="3">
        <f t="shared" ref="N69" si="238">$B69-M69</f>
        <v>4.5995420888426918E-3</v>
      </c>
      <c r="R69" s="18"/>
    </row>
    <row r="70" spans="1:18" x14ac:dyDescent="0.3">
      <c r="A70" s="16" t="s">
        <v>105</v>
      </c>
      <c r="B70" s="17">
        <v>1.6199999999999999E-2</v>
      </c>
      <c r="C70" s="3">
        <v>1.69914724093977E-2</v>
      </c>
      <c r="D70" s="3">
        <f t="shared" si="0"/>
        <v>-7.9147240939770117E-4</v>
      </c>
      <c r="E70" s="3">
        <v>1.4121603163030084E-2</v>
      </c>
      <c r="F70" s="3">
        <f t="shared" si="0"/>
        <v>2.078396836969915E-3</v>
      </c>
      <c r="G70" s="3">
        <v>1.20423630567947E-2</v>
      </c>
      <c r="H70" s="3">
        <f t="shared" ref="H70" si="239">$B70-G70</f>
        <v>4.1576369432052996E-3</v>
      </c>
      <c r="I70" s="3">
        <v>1.6007173232541552E-2</v>
      </c>
      <c r="J70" s="3">
        <f t="shared" ref="J70" si="240">$B70-I70</f>
        <v>1.928267674584476E-4</v>
      </c>
      <c r="K70" s="3">
        <v>1.60762791080853E-2</v>
      </c>
      <c r="L70" s="3">
        <f t="shared" ref="L70" si="241">$B70-K70</f>
        <v>1.2372089191469912E-4</v>
      </c>
      <c r="M70" s="3">
        <v>1.4950826625739426E-2</v>
      </c>
      <c r="N70" s="3">
        <f t="shared" ref="N70" si="242">$B70-M70</f>
        <v>1.2491733742605732E-3</v>
      </c>
      <c r="R70" s="18"/>
    </row>
    <row r="71" spans="1:18" x14ac:dyDescent="0.3">
      <c r="A71" s="16" t="s">
        <v>106</v>
      </c>
      <c r="B71" s="17">
        <v>1.6299999999999999E-2</v>
      </c>
      <c r="C71" s="3">
        <v>1.6488644146434601E-2</v>
      </c>
      <c r="D71" s="3">
        <f t="shared" si="0"/>
        <v>-1.8864414643460226E-4</v>
      </c>
      <c r="E71" s="3">
        <v>1.4261455301369561E-2</v>
      </c>
      <c r="F71" s="3">
        <f t="shared" si="0"/>
        <v>2.038544698630438E-3</v>
      </c>
      <c r="G71" s="3">
        <v>1.17421848974352E-2</v>
      </c>
      <c r="H71" s="3">
        <f t="shared" ref="H71" si="243">$B71-G71</f>
        <v>4.5578151025647985E-3</v>
      </c>
      <c r="I71" s="3">
        <v>1.415054127571303E-2</v>
      </c>
      <c r="J71" s="3">
        <f t="shared" ref="J71" si="244">$B71-I71</f>
        <v>2.1494587242869689E-3</v>
      </c>
      <c r="K71" s="3">
        <v>1.3690840200047289E-2</v>
      </c>
      <c r="L71" s="3">
        <f t="shared" ref="L71" si="245">$B71-K71</f>
        <v>2.6091597999527098E-3</v>
      </c>
      <c r="M71" s="3">
        <v>1.5211666783206347E-2</v>
      </c>
      <c r="N71" s="3">
        <f t="shared" ref="N71" si="246">$B71-M71</f>
        <v>1.0883332167936511E-3</v>
      </c>
      <c r="R71" s="18"/>
    </row>
    <row r="72" spans="1:18" x14ac:dyDescent="0.3">
      <c r="A72" s="16" t="s">
        <v>107</v>
      </c>
      <c r="B72" s="17">
        <v>1.0800000000000001E-2</v>
      </c>
      <c r="C72" s="3">
        <v>1.59538697448105E-2</v>
      </c>
      <c r="D72" s="3">
        <f t="shared" si="0"/>
        <v>-5.1538697448104999E-3</v>
      </c>
      <c r="E72" s="3">
        <v>1.2670394814914802E-2</v>
      </c>
      <c r="F72" s="3">
        <f t="shared" si="0"/>
        <v>-1.8703948149148015E-3</v>
      </c>
      <c r="G72" s="3">
        <v>1.11126199978291E-2</v>
      </c>
      <c r="H72" s="3">
        <f t="shared" ref="H72" si="247">$B72-G72</f>
        <v>-3.1261999782909895E-4</v>
      </c>
      <c r="I72" s="3">
        <v>1.5568532994652145E-2</v>
      </c>
      <c r="J72" s="3">
        <f t="shared" ref="J72" si="248">$B72-I72</f>
        <v>-4.7685329946521443E-3</v>
      </c>
      <c r="K72" s="3">
        <v>1.4934452076065849E-2</v>
      </c>
      <c r="L72" s="3">
        <f t="shared" ref="L72" si="249">$B72-K72</f>
        <v>-4.1344520760658483E-3</v>
      </c>
      <c r="M72" s="3">
        <v>1.5973520376489019E-2</v>
      </c>
      <c r="N72" s="3">
        <f t="shared" ref="N72" si="250">$B72-M72</f>
        <v>-5.1735203764890179E-3</v>
      </c>
      <c r="R72" s="18"/>
    </row>
    <row r="73" spans="1:18" x14ac:dyDescent="0.3">
      <c r="A73" s="16" t="s">
        <v>108</v>
      </c>
      <c r="B73" s="17">
        <v>8.0999999999999996E-3</v>
      </c>
      <c r="C73" s="3">
        <v>1.42403463160928E-2</v>
      </c>
      <c r="D73" s="3">
        <f t="shared" si="0"/>
        <v>-6.1403463160928009E-3</v>
      </c>
      <c r="E73" s="3">
        <v>1.1395259036919354E-2</v>
      </c>
      <c r="F73" s="3">
        <f t="shared" si="0"/>
        <v>-3.2952590369193548E-3</v>
      </c>
      <c r="G73" s="3">
        <v>9.3108461717463994E-3</v>
      </c>
      <c r="H73" s="3">
        <f t="shared" ref="H73" si="251">$B73-G73</f>
        <v>-1.2108461717463999E-3</v>
      </c>
      <c r="I73" s="3">
        <v>1.0410854643355191E-2</v>
      </c>
      <c r="J73" s="3">
        <f t="shared" ref="J73" si="252">$B73-I73</f>
        <v>-2.3108546433551914E-3</v>
      </c>
      <c r="K73" s="3">
        <v>1.0242631720156182E-2</v>
      </c>
      <c r="L73" s="3">
        <f t="shared" ref="L73" si="253">$B73-K73</f>
        <v>-2.142631720156182E-3</v>
      </c>
      <c r="M73" s="3">
        <v>1.3922758232500426E-2</v>
      </c>
      <c r="N73" s="3">
        <f t="shared" ref="N73" si="254">$B73-M73</f>
        <v>-5.822758232500426E-3</v>
      </c>
      <c r="R73" s="18"/>
    </row>
    <row r="74" spans="1:18" x14ac:dyDescent="0.3">
      <c r="A74" s="16" t="s">
        <v>109</v>
      </c>
      <c r="B74" s="17">
        <v>6.1999999999999998E-3</v>
      </c>
      <c r="C74" s="3">
        <v>1.22112783929673E-2</v>
      </c>
      <c r="D74" s="3">
        <f t="shared" si="0"/>
        <v>-6.0112783929673003E-3</v>
      </c>
      <c r="E74" s="3">
        <v>1.0058732481736938E-2</v>
      </c>
      <c r="F74" s="3">
        <f t="shared" si="0"/>
        <v>-3.8587324817369378E-3</v>
      </c>
      <c r="G74" s="3">
        <v>7.5635811487704298E-3</v>
      </c>
      <c r="H74" s="3">
        <f t="shared" ref="H74" si="255">$B74-G74</f>
        <v>-1.36358114877043E-3</v>
      </c>
      <c r="I74" s="3">
        <v>7.6359195852042545E-3</v>
      </c>
      <c r="J74" s="3">
        <f t="shared" ref="J74" si="256">$B74-I74</f>
        <v>-1.4359195852042548E-3</v>
      </c>
      <c r="K74" s="3">
        <v>7.7115450064044562E-3</v>
      </c>
      <c r="L74" s="3">
        <f t="shared" ref="L74" si="257">$B74-K74</f>
        <v>-1.5115450064044564E-3</v>
      </c>
      <c r="M74" s="3">
        <v>1.2414952403788928E-2</v>
      </c>
      <c r="N74" s="3">
        <f t="shared" ref="N74" si="258">$B74-M74</f>
        <v>-6.2149524037889278E-3</v>
      </c>
      <c r="R74" s="18"/>
    </row>
    <row r="75" spans="1:18" x14ac:dyDescent="0.3">
      <c r="A75" s="16" t="s">
        <v>110</v>
      </c>
      <c r="B75" s="17">
        <v>6.7999999999999996E-3</v>
      </c>
      <c r="C75" s="3">
        <v>1.0207235912260099E-2</v>
      </c>
      <c r="D75" s="3">
        <f t="shared" ref="D75:F138" si="259">$B75-C75</f>
        <v>-3.4072359122600997E-3</v>
      </c>
      <c r="E75" s="3">
        <v>1.0654102281088191E-2</v>
      </c>
      <c r="F75" s="3">
        <f t="shared" si="259"/>
        <v>-3.8541022810881917E-3</v>
      </c>
      <c r="G75" s="3">
        <v>6.4765001994921204E-3</v>
      </c>
      <c r="H75" s="3">
        <f t="shared" ref="H75" si="260">$B75-G75</f>
        <v>3.2349980050787926E-4</v>
      </c>
      <c r="I75" s="3">
        <v>5.8995572127129242E-3</v>
      </c>
      <c r="J75" s="3">
        <f t="shared" ref="J75" si="261">$B75-I75</f>
        <v>9.0044278728707537E-4</v>
      </c>
      <c r="K75" s="3">
        <v>6.0324530570574422E-3</v>
      </c>
      <c r="L75" s="3">
        <f t="shared" ref="L75" si="262">$B75-K75</f>
        <v>7.675469429425574E-4</v>
      </c>
      <c r="M75" s="3">
        <v>1.1089906056009641E-2</v>
      </c>
      <c r="N75" s="3">
        <f t="shared" ref="N75" si="263">$B75-M75</f>
        <v>-4.2899060560096418E-3</v>
      </c>
      <c r="R75" s="18"/>
    </row>
    <row r="76" spans="1:18" x14ac:dyDescent="0.3">
      <c r="A76" s="16" t="s">
        <v>111</v>
      </c>
      <c r="B76" s="17">
        <v>0.01</v>
      </c>
      <c r="C76" s="3">
        <v>8.8701966524361905E-3</v>
      </c>
      <c r="D76" s="3">
        <f t="shared" si="259"/>
        <v>1.1298033475638097E-3</v>
      </c>
      <c r="E76" s="3">
        <v>1.0059773215805975E-2</v>
      </c>
      <c r="F76" s="3">
        <f t="shared" si="259"/>
        <v>-5.9773215805974597E-5</v>
      </c>
      <c r="G76" s="3">
        <v>6.5365890806174803E-3</v>
      </c>
      <c r="H76" s="3">
        <f t="shared" ref="H76" si="264">$B76-G76</f>
        <v>3.4634109193825199E-3</v>
      </c>
      <c r="I76" s="3">
        <v>8.8918913814332607E-3</v>
      </c>
      <c r="J76" s="3">
        <f t="shared" ref="J76" si="265">$B76-I76</f>
        <v>1.1081086185667395E-3</v>
      </c>
      <c r="K76" s="3">
        <v>1.1534605957864151E-2</v>
      </c>
      <c r="L76" s="3">
        <f t="shared" ref="L76" si="266">$B76-K76</f>
        <v>-1.5346059578641505E-3</v>
      </c>
      <c r="M76" s="3">
        <v>1.0022676134533344E-2</v>
      </c>
      <c r="N76" s="3">
        <f t="shared" ref="N76" si="267">$B76-M76</f>
        <v>-2.2676134533343786E-5</v>
      </c>
      <c r="R76" s="18"/>
    </row>
    <row r="77" spans="1:18" x14ac:dyDescent="0.3">
      <c r="A77" s="16" t="s">
        <v>112</v>
      </c>
      <c r="B77" s="17">
        <v>6.6E-3</v>
      </c>
      <c r="C77" s="3">
        <v>8.7328878202629807E-3</v>
      </c>
      <c r="D77" s="3">
        <f t="shared" si="259"/>
        <v>-2.1328878202629808E-3</v>
      </c>
      <c r="E77" s="3">
        <v>8.7085177202879099E-3</v>
      </c>
      <c r="F77" s="3">
        <f t="shared" si="259"/>
        <v>-2.1085177202879099E-3</v>
      </c>
      <c r="G77" s="3">
        <v>6.6704614585651398E-3</v>
      </c>
      <c r="H77" s="3">
        <f t="shared" ref="H77" si="268">$B77-G77</f>
        <v>-7.0461458565139815E-5</v>
      </c>
      <c r="I77" s="3">
        <v>8.7971073188444788E-3</v>
      </c>
      <c r="J77" s="3">
        <f t="shared" ref="J77" si="269">$B77-I77</f>
        <v>-2.1971073188444788E-3</v>
      </c>
      <c r="K77" s="3">
        <v>8.9886795258818566E-3</v>
      </c>
      <c r="L77" s="3">
        <f t="shared" ref="L77" si="270">$B77-K77</f>
        <v>-2.3886795258818566E-3</v>
      </c>
      <c r="M77" s="3">
        <v>9.3233432594499472E-3</v>
      </c>
      <c r="N77" s="3">
        <f t="shared" ref="N77" si="271">$B77-M77</f>
        <v>-2.7233432594499472E-3</v>
      </c>
      <c r="R77" s="18"/>
    </row>
    <row r="78" spans="1:18" x14ac:dyDescent="0.3">
      <c r="A78" s="16" t="s">
        <v>113</v>
      </c>
      <c r="B78" s="17">
        <v>7.4000000000000003E-3</v>
      </c>
      <c r="C78" s="3">
        <v>8.0390291405505795E-3</v>
      </c>
      <c r="D78" s="3">
        <f t="shared" si="259"/>
        <v>-6.3902914055057915E-4</v>
      </c>
      <c r="E78" s="3">
        <v>8.3071665122788976E-3</v>
      </c>
      <c r="F78" s="3">
        <f t="shared" si="259"/>
        <v>-9.071665122788973E-4</v>
      </c>
      <c r="G78" s="3">
        <v>6.1458611631005598E-3</v>
      </c>
      <c r="H78" s="3">
        <f t="shared" ref="H78" si="272">$B78-G78</f>
        <v>1.2541388368994405E-3</v>
      </c>
      <c r="I78" s="3">
        <v>5.8575470232628936E-3</v>
      </c>
      <c r="J78" s="3">
        <f t="shared" ref="J78" si="273">$B78-I78</f>
        <v>1.5424529767371067E-3</v>
      </c>
      <c r="K78" s="3">
        <v>6.1044282311739501E-3</v>
      </c>
      <c r="L78" s="3">
        <f t="shared" ref="L78" si="274">$B78-K78</f>
        <v>1.2955717688260503E-3</v>
      </c>
      <c r="M78" s="3">
        <v>8.8317222575968538E-3</v>
      </c>
      <c r="N78" s="3">
        <f t="shared" ref="N78" si="275">$B78-M78</f>
        <v>-1.4317222575968534E-3</v>
      </c>
      <c r="R78" s="18"/>
    </row>
    <row r="79" spans="1:18" x14ac:dyDescent="0.3">
      <c r="A79" s="16" t="s">
        <v>114</v>
      </c>
      <c r="B79" s="17">
        <v>5.4000000000000003E-3</v>
      </c>
      <c r="C79" s="3">
        <v>7.7025501800238004E-3</v>
      </c>
      <c r="D79" s="3">
        <f t="shared" si="259"/>
        <v>-2.3025501800238001E-3</v>
      </c>
      <c r="E79" s="3">
        <v>7.664980274972197E-3</v>
      </c>
      <c r="F79" s="3">
        <f t="shared" si="259"/>
        <v>-2.2649802749721967E-3</v>
      </c>
      <c r="G79" s="3">
        <v>6.0550993466181001E-3</v>
      </c>
      <c r="H79" s="3">
        <f t="shared" ref="H79" si="276">$B79-G79</f>
        <v>-6.5509934661809981E-4</v>
      </c>
      <c r="I79" s="3">
        <v>7.5991183715617356E-3</v>
      </c>
      <c r="J79" s="3">
        <f t="shared" ref="J79" si="277">$B79-I79</f>
        <v>-2.1991183715617353E-3</v>
      </c>
      <c r="K79" s="3">
        <v>7.4626353296641558E-3</v>
      </c>
      <c r="L79" s="3">
        <f t="shared" ref="L79" si="278">$B79-K79</f>
        <v>-2.0626353296641555E-3</v>
      </c>
      <c r="M79" s="3">
        <v>8.7890060201424314E-3</v>
      </c>
      <c r="N79" s="3">
        <f t="shared" ref="N79" si="279">$B79-M79</f>
        <v>-3.3890060201424311E-3</v>
      </c>
      <c r="R79" s="18"/>
    </row>
    <row r="80" spans="1:18" x14ac:dyDescent="0.3">
      <c r="A80" s="16" t="s">
        <v>115</v>
      </c>
      <c r="B80" s="17">
        <v>1.21E-2</v>
      </c>
      <c r="C80" s="3">
        <v>7.0513809318634296E-3</v>
      </c>
      <c r="D80" s="3">
        <f t="shared" si="259"/>
        <v>5.04861906813657E-3</v>
      </c>
      <c r="E80" s="3">
        <v>9.1707038882951637E-3</v>
      </c>
      <c r="F80" s="3">
        <f t="shared" si="259"/>
        <v>2.929296111704836E-3</v>
      </c>
      <c r="G80" s="3">
        <v>5.6759467415775696E-3</v>
      </c>
      <c r="H80" s="3">
        <f t="shared" ref="H80" si="280">$B80-G80</f>
        <v>6.42405325842243E-3</v>
      </c>
      <c r="I80" s="3">
        <v>5.7160228754044229E-3</v>
      </c>
      <c r="J80" s="3">
        <f t="shared" ref="J80" si="281">$B80-I80</f>
        <v>6.3839771245955768E-3</v>
      </c>
      <c r="K80" s="3">
        <v>5.6412259942677113E-3</v>
      </c>
      <c r="L80" s="3">
        <f t="shared" ref="L80" si="282">$B80-K80</f>
        <v>6.4587740057322884E-3</v>
      </c>
      <c r="M80" s="3">
        <v>8.7251600813241618E-3</v>
      </c>
      <c r="N80" s="3">
        <f t="shared" ref="N80" si="283">$B80-M80</f>
        <v>3.3748399186758378E-3</v>
      </c>
      <c r="R80" s="18"/>
    </row>
    <row r="81" spans="1:18" x14ac:dyDescent="0.3">
      <c r="A81" s="16" t="s">
        <v>116</v>
      </c>
      <c r="B81" s="17">
        <v>1.29E-2</v>
      </c>
      <c r="C81" s="3">
        <v>8.0910128708852197E-3</v>
      </c>
      <c r="D81" s="3">
        <f t="shared" si="259"/>
        <v>4.8089871291147803E-3</v>
      </c>
      <c r="E81" s="3">
        <v>9.5069360812515009E-3</v>
      </c>
      <c r="F81" s="3">
        <f t="shared" si="259"/>
        <v>3.3930639187484991E-3</v>
      </c>
      <c r="G81" s="3">
        <v>6.8556656048339602E-3</v>
      </c>
      <c r="H81" s="3">
        <f t="shared" ref="H81" si="284">$B81-G81</f>
        <v>6.0443343951660398E-3</v>
      </c>
      <c r="I81" s="3">
        <v>1.2487071730256422E-2</v>
      </c>
      <c r="J81" s="3">
        <f t="shared" ref="J81" si="285">$B81-I81</f>
        <v>4.1292826974357807E-4</v>
      </c>
      <c r="K81" s="3">
        <v>1.4815821466680952E-2</v>
      </c>
      <c r="L81" s="3">
        <f t="shared" ref="L81" si="286">$B81-K81</f>
        <v>-1.9158214666809524E-3</v>
      </c>
      <c r="M81" s="3">
        <v>9.2586912791801732E-3</v>
      </c>
      <c r="N81" s="3">
        <f t="shared" ref="N81" si="287">$B81-M81</f>
        <v>3.6413087208198268E-3</v>
      </c>
      <c r="R81" s="18"/>
    </row>
    <row r="82" spans="1:18" x14ac:dyDescent="0.3">
      <c r="A82" s="16" t="s">
        <v>117</v>
      </c>
      <c r="B82" s="17">
        <v>9.1000000000000004E-3</v>
      </c>
      <c r="C82" s="3">
        <v>9.2346502448035096E-3</v>
      </c>
      <c r="D82" s="3">
        <f t="shared" si="259"/>
        <v>-1.3465024480350911E-4</v>
      </c>
      <c r="E82" s="3">
        <v>8.8211601455277511E-3</v>
      </c>
      <c r="F82" s="3">
        <f t="shared" si="259"/>
        <v>2.7883985447224938E-4</v>
      </c>
      <c r="G82" s="3">
        <v>8.0525014576813894E-3</v>
      </c>
      <c r="H82" s="3">
        <f t="shared" ref="H82" si="288">$B82-G82</f>
        <v>1.047498542318611E-3</v>
      </c>
      <c r="I82" s="3">
        <v>1.2988730365459991E-2</v>
      </c>
      <c r="J82" s="3">
        <f t="shared" ref="J82" si="289">$B82-I82</f>
        <v>-3.8887303654599904E-3</v>
      </c>
      <c r="K82" s="3">
        <v>1.5214851691986837E-2</v>
      </c>
      <c r="L82" s="3">
        <f t="shared" ref="L82" si="290">$B82-K82</f>
        <v>-6.1148516919868369E-3</v>
      </c>
      <c r="M82" s="3">
        <v>9.6242966011607905E-3</v>
      </c>
      <c r="N82" s="3">
        <f t="shared" ref="N82" si="291">$B82-M82</f>
        <v>-5.2429660116079004E-4</v>
      </c>
      <c r="R82" s="18"/>
    </row>
    <row r="83" spans="1:18" x14ac:dyDescent="0.3">
      <c r="A83" s="16" t="s">
        <v>118</v>
      </c>
      <c r="B83" s="17">
        <v>6.1999999999999998E-3</v>
      </c>
      <c r="C83" s="3">
        <v>9.2924384851063996E-3</v>
      </c>
      <c r="D83" s="3">
        <f t="shared" si="259"/>
        <v>-3.0924384851063998E-3</v>
      </c>
      <c r="E83" s="3">
        <v>7.9284889260467558E-3</v>
      </c>
      <c r="F83" s="3">
        <f t="shared" si="259"/>
        <v>-1.728488926046756E-3</v>
      </c>
      <c r="G83" s="3">
        <v>8.3489001147402202E-3</v>
      </c>
      <c r="H83" s="3">
        <f t="shared" ref="H83" si="292">$B83-G83</f>
        <v>-2.1489001147402204E-3</v>
      </c>
      <c r="I83" s="3">
        <v>8.3817152612404994E-3</v>
      </c>
      <c r="J83" s="3">
        <f t="shared" ref="J83" si="293">$B83-I83</f>
        <v>-2.1817152612404996E-3</v>
      </c>
      <c r="K83" s="3">
        <v>9.4741102090955785E-3</v>
      </c>
      <c r="L83" s="3">
        <f t="shared" ref="L83" si="294">$B83-K83</f>
        <v>-3.2741102090955787E-3</v>
      </c>
      <c r="M83" s="3">
        <v>1.0001584085676675E-2</v>
      </c>
      <c r="N83" s="3">
        <f t="shared" ref="N83" si="295">$B83-M83</f>
        <v>-3.8015840856766752E-3</v>
      </c>
      <c r="R83" s="18"/>
    </row>
    <row r="84" spans="1:18" x14ac:dyDescent="0.3">
      <c r="A84" s="16" t="s">
        <v>119</v>
      </c>
      <c r="B84" s="17">
        <v>8.5000000000000006E-3</v>
      </c>
      <c r="C84" s="3">
        <v>8.5266169380949705E-3</v>
      </c>
      <c r="D84" s="3">
        <f t="shared" si="259"/>
        <v>-2.66169380949699E-5</v>
      </c>
      <c r="E84" s="3">
        <v>8.0259838933695021E-3</v>
      </c>
      <c r="F84" s="3">
        <f t="shared" si="259"/>
        <v>4.7401610663049855E-4</v>
      </c>
      <c r="G84" s="3">
        <v>7.75501733507132E-3</v>
      </c>
      <c r="H84" s="3">
        <f t="shared" ref="H84" si="296">$B84-G84</f>
        <v>7.4498266492868063E-4</v>
      </c>
      <c r="I84" s="3">
        <v>7.1457095809569016E-3</v>
      </c>
      <c r="J84" s="3">
        <f t="shared" ref="J84" si="297">$B84-I84</f>
        <v>1.354290419043099E-3</v>
      </c>
      <c r="K84" s="3">
        <v>6.7055973139833643E-3</v>
      </c>
      <c r="L84" s="3">
        <f t="shared" ref="L84" si="298">$B84-K84</f>
        <v>1.7944026860166364E-3</v>
      </c>
      <c r="M84" s="3">
        <v>9.8656450348892297E-3</v>
      </c>
      <c r="N84" s="3">
        <f t="shared" ref="N84" si="299">$B84-M84</f>
        <v>-1.3656450348892291E-3</v>
      </c>
      <c r="R84" s="18"/>
    </row>
    <row r="85" spans="1:18" x14ac:dyDescent="0.3">
      <c r="A85" s="16" t="s">
        <v>120</v>
      </c>
      <c r="B85" s="17">
        <v>8.3999999999999995E-3</v>
      </c>
      <c r="C85" s="3">
        <v>8.3441763768793992E-3</v>
      </c>
      <c r="D85" s="3">
        <f t="shared" si="259"/>
        <v>5.5823623120600241E-5</v>
      </c>
      <c r="E85" s="3">
        <v>7.9988255637697073E-3</v>
      </c>
      <c r="F85" s="3">
        <f t="shared" si="259"/>
        <v>4.0117443623029214E-4</v>
      </c>
      <c r="G85" s="3">
        <v>7.8724669264357595E-3</v>
      </c>
      <c r="H85" s="3">
        <f t="shared" ref="H85" si="300">$B85-G85</f>
        <v>5.2753307356423994E-4</v>
      </c>
      <c r="I85" s="3">
        <v>7.5562326858062689E-3</v>
      </c>
      <c r="J85" s="3">
        <f t="shared" ref="J85" si="301">$B85-I85</f>
        <v>8.4376731419373054E-4</v>
      </c>
      <c r="K85" s="3">
        <v>8.0513342928247526E-3</v>
      </c>
      <c r="L85" s="3">
        <f t="shared" ref="L85" si="302">$B85-K85</f>
        <v>3.4866570717524692E-4</v>
      </c>
      <c r="M85" s="3">
        <v>1.0195626044390053E-2</v>
      </c>
      <c r="N85" s="3">
        <f t="shared" ref="N85" si="303">$B85-M85</f>
        <v>-1.795626044390054E-3</v>
      </c>
      <c r="R85" s="18"/>
    </row>
    <row r="86" spans="1:18" x14ac:dyDescent="0.3">
      <c r="A86" s="16" t="s">
        <v>121</v>
      </c>
      <c r="B86" s="17">
        <v>7.7999999999999996E-3</v>
      </c>
      <c r="C86" s="3">
        <v>8.2258017504068092E-3</v>
      </c>
      <c r="D86" s="3">
        <f t="shared" si="259"/>
        <v>-4.2580175040680956E-4</v>
      </c>
      <c r="E86" s="3">
        <v>8.0890804487865828E-3</v>
      </c>
      <c r="F86" s="3">
        <f t="shared" si="259"/>
        <v>-2.8908044878658314E-4</v>
      </c>
      <c r="G86" s="3">
        <v>8.4113438246302703E-3</v>
      </c>
      <c r="H86" s="3">
        <f t="shared" ref="H86" si="304">$B86-G86</f>
        <v>-6.1134382463027062E-4</v>
      </c>
      <c r="I86" s="3">
        <v>1.08372932133935E-2</v>
      </c>
      <c r="J86" s="3">
        <f t="shared" ref="J86" si="305">$B86-I86</f>
        <v>-3.0372932133935007E-3</v>
      </c>
      <c r="K86" s="3">
        <v>1.3842161445112848E-2</v>
      </c>
      <c r="L86" s="3">
        <f t="shared" ref="L86" si="306">$B86-K86</f>
        <v>-6.0421614451128484E-3</v>
      </c>
      <c r="M86" s="3">
        <v>9.7562747439273491E-3</v>
      </c>
      <c r="N86" s="3">
        <f t="shared" ref="N86" si="307">$B86-M86</f>
        <v>-1.9562747439273494E-3</v>
      </c>
      <c r="R86" s="18"/>
    </row>
    <row r="87" spans="1:18" x14ac:dyDescent="0.3">
      <c r="A87" s="16" t="s">
        <v>122</v>
      </c>
      <c r="B87" s="17">
        <v>1.23E-2</v>
      </c>
      <c r="C87" s="3">
        <v>8.0244777580191599E-3</v>
      </c>
      <c r="D87" s="3">
        <f t="shared" si="259"/>
        <v>4.2755222419808402E-3</v>
      </c>
      <c r="E87" s="3">
        <v>9.0510099548192259E-3</v>
      </c>
      <c r="F87" s="3">
        <f t="shared" si="259"/>
        <v>3.2489900451807743E-3</v>
      </c>
      <c r="G87" s="3">
        <v>8.6924926293827504E-3</v>
      </c>
      <c r="H87" s="3">
        <f t="shared" ref="H87" si="308">$B87-G87</f>
        <v>3.6075073706172498E-3</v>
      </c>
      <c r="I87" s="3">
        <v>7.6212219433648316E-3</v>
      </c>
      <c r="J87" s="3">
        <f t="shared" ref="J87" si="309">$B87-I87</f>
        <v>4.6787780566351685E-3</v>
      </c>
      <c r="K87" s="3">
        <v>9.0645885119413402E-3</v>
      </c>
      <c r="L87" s="3">
        <f t="shared" ref="L87" si="310">$B87-K87</f>
        <v>3.23541148805866E-3</v>
      </c>
      <c r="M87" s="3">
        <v>9.1663407347921493E-3</v>
      </c>
      <c r="N87" s="3">
        <f t="shared" ref="N87" si="311">$B87-M87</f>
        <v>3.1336592652078509E-3</v>
      </c>
      <c r="R87" s="18"/>
    </row>
    <row r="88" spans="1:18" x14ac:dyDescent="0.3">
      <c r="A88" s="16" t="s">
        <v>123</v>
      </c>
      <c r="B88" s="17">
        <v>1.21E-2</v>
      </c>
      <c r="C88" s="3">
        <v>8.9097683572653495E-3</v>
      </c>
      <c r="D88" s="3">
        <f t="shared" si="259"/>
        <v>3.1902316427346502E-3</v>
      </c>
      <c r="E88" s="3">
        <v>9.4679787692802699E-3</v>
      </c>
      <c r="F88" s="3">
        <f t="shared" si="259"/>
        <v>2.6320212307197298E-3</v>
      </c>
      <c r="G88" s="3">
        <v>9.5058493753462196E-3</v>
      </c>
      <c r="H88" s="3">
        <f t="shared" ref="H88" si="312">$B88-G88</f>
        <v>2.59415062465378E-3</v>
      </c>
      <c r="I88" s="3">
        <v>1.2512507303926459E-2</v>
      </c>
      <c r="J88" s="3">
        <f t="shared" ref="J88" si="313">$B88-I88</f>
        <v>-4.1250730392645985E-4</v>
      </c>
      <c r="K88" s="3">
        <v>1.4758131864740507E-2</v>
      </c>
      <c r="L88" s="3">
        <f t="shared" ref="L88" si="314">$B88-K88</f>
        <v>-2.6581318647405077E-3</v>
      </c>
      <c r="M88" s="3">
        <v>9.4416193718726681E-3</v>
      </c>
      <c r="N88" s="3">
        <f t="shared" ref="N88" si="315">$B88-M88</f>
        <v>2.6583806281273315E-3</v>
      </c>
      <c r="R88" s="18"/>
    </row>
    <row r="89" spans="1:18" x14ac:dyDescent="0.3">
      <c r="A89" s="16" t="s">
        <v>124</v>
      </c>
      <c r="B89" s="17">
        <v>2.3300000000000001E-2</v>
      </c>
      <c r="C89" s="3">
        <v>9.6665238775342499E-3</v>
      </c>
      <c r="D89" s="3">
        <f t="shared" si="259"/>
        <v>1.3633476122465751E-2</v>
      </c>
      <c r="E89" s="3">
        <v>1.2856517660500629E-2</v>
      </c>
      <c r="F89" s="3">
        <f t="shared" si="259"/>
        <v>1.0443482339499372E-2</v>
      </c>
      <c r="G89" s="3">
        <v>9.9768612093683508E-3</v>
      </c>
      <c r="H89" s="3">
        <f t="shared" ref="H89" si="316">$B89-G89</f>
        <v>1.332313879063165E-2</v>
      </c>
      <c r="I89" s="3">
        <v>1.2293981502101495E-2</v>
      </c>
      <c r="J89" s="3">
        <f t="shared" ref="J89" si="317">$B89-I89</f>
        <v>1.1006018497898507E-2</v>
      </c>
      <c r="K89" s="3">
        <v>1.4509345366703758E-2</v>
      </c>
      <c r="L89" s="3">
        <f t="shared" ref="L89" si="318">$B89-K89</f>
        <v>8.7906546332962437E-3</v>
      </c>
      <c r="M89" s="3">
        <v>1.0137925384689413E-2</v>
      </c>
      <c r="N89" s="3">
        <f t="shared" ref="N89" si="319">$B89-M89</f>
        <v>1.3162074615310588E-2</v>
      </c>
      <c r="R89" s="18"/>
    </row>
    <row r="90" spans="1:18" x14ac:dyDescent="0.3">
      <c r="A90" s="16" t="s">
        <v>125</v>
      </c>
      <c r="B90" s="17">
        <v>1.0200000000000001E-2</v>
      </c>
      <c r="C90" s="3">
        <v>1.2808229831537401E-2</v>
      </c>
      <c r="D90" s="3">
        <f t="shared" si="259"/>
        <v>-2.6082298315373998E-3</v>
      </c>
      <c r="E90" s="3">
        <v>1.0768727574804482E-2</v>
      </c>
      <c r="F90" s="3">
        <f t="shared" si="259"/>
        <v>-5.6872757480448156E-4</v>
      </c>
      <c r="G90" s="3">
        <v>1.15109542810623E-2</v>
      </c>
      <c r="H90" s="3">
        <f t="shared" ref="H90" si="320">$B90-G90</f>
        <v>-1.3109542810622998E-3</v>
      </c>
      <c r="I90" s="3">
        <v>2.0318417221276593E-2</v>
      </c>
      <c r="J90" s="3">
        <f t="shared" ref="J90" si="321">$B90-I90</f>
        <v>-1.0118417221276592E-2</v>
      </c>
      <c r="K90" s="3">
        <v>1.8865493973670114E-2</v>
      </c>
      <c r="L90" s="3">
        <f t="shared" ref="L90" si="322">$B90-K90</f>
        <v>-8.6654939736701131E-3</v>
      </c>
      <c r="M90" s="3">
        <v>1.1632150222471381E-2</v>
      </c>
      <c r="N90" s="3">
        <f t="shared" ref="N90" si="323">$B90-M90</f>
        <v>-1.4321502224713799E-3</v>
      </c>
      <c r="R90" s="18"/>
    </row>
    <row r="91" spans="1:18" x14ac:dyDescent="0.3">
      <c r="A91" s="16" t="s">
        <v>126</v>
      </c>
      <c r="B91" s="17">
        <v>1.2800000000000001E-2</v>
      </c>
      <c r="C91" s="3">
        <v>1.2392428257134E-2</v>
      </c>
      <c r="D91" s="3">
        <f t="shared" si="259"/>
        <v>4.0757174286600029E-4</v>
      </c>
      <c r="E91" s="3">
        <v>1.0857241462537873E-2</v>
      </c>
      <c r="F91" s="3">
        <f t="shared" si="259"/>
        <v>1.9427585374621279E-3</v>
      </c>
      <c r="G91" s="3">
        <v>1.01952155759748E-2</v>
      </c>
      <c r="H91" s="3">
        <f t="shared" ref="H91" si="324">$B91-G91</f>
        <v>2.604784424025201E-3</v>
      </c>
      <c r="I91" s="3">
        <v>1.3278709973346256E-2</v>
      </c>
      <c r="J91" s="3">
        <f t="shared" ref="J91" si="325">$B91-I91</f>
        <v>-4.7870997334625506E-4</v>
      </c>
      <c r="K91" s="3">
        <v>1.130349601719989E-2</v>
      </c>
      <c r="L91" s="3">
        <f t="shared" ref="L91" si="326">$B91-K91</f>
        <v>1.4965039828001101E-3</v>
      </c>
      <c r="M91" s="3">
        <v>1.1823204155955372E-2</v>
      </c>
      <c r="N91" s="3">
        <f t="shared" ref="N91" si="327">$B91-M91</f>
        <v>9.7679584404462838E-4</v>
      </c>
      <c r="R91" s="18"/>
    </row>
    <row r="92" spans="1:18" x14ac:dyDescent="0.3">
      <c r="A92" s="16" t="s">
        <v>127</v>
      </c>
      <c r="B92" s="17">
        <v>1.29E-2</v>
      </c>
      <c r="C92" s="3">
        <v>1.2301440301995E-2</v>
      </c>
      <c r="D92" s="3">
        <f t="shared" si="259"/>
        <v>5.9855969800499953E-4</v>
      </c>
      <c r="E92" s="3">
        <v>1.1152633644596939E-2</v>
      </c>
      <c r="F92" s="3">
        <f t="shared" si="259"/>
        <v>1.7473663554030613E-3</v>
      </c>
      <c r="G92" s="3">
        <v>1.0012406792758201E-2</v>
      </c>
      <c r="H92" s="3">
        <f t="shared" ref="H92" si="328">$B92-G92</f>
        <v>2.8875932072417992E-3</v>
      </c>
      <c r="I92" s="3">
        <v>1.1467050476462579E-2</v>
      </c>
      <c r="J92" s="3">
        <f t="shared" ref="J92" si="329">$B92-I92</f>
        <v>1.4329495235374211E-3</v>
      </c>
      <c r="K92" s="3">
        <v>1.2281606051778641E-2</v>
      </c>
      <c r="L92" s="3">
        <f t="shared" ref="L92" si="330">$B92-K92</f>
        <v>6.1839394822135914E-4</v>
      </c>
      <c r="M92" s="3">
        <v>1.2297747968316865E-2</v>
      </c>
      <c r="N92" s="3">
        <f t="shared" ref="N92" si="331">$B92-M92</f>
        <v>6.0225203168313458E-4</v>
      </c>
      <c r="R92" s="18"/>
    </row>
    <row r="93" spans="1:18" x14ac:dyDescent="0.3">
      <c r="A93" s="16" t="s">
        <v>128</v>
      </c>
      <c r="B93" s="17">
        <v>9.9000000000000008E-3</v>
      </c>
      <c r="C93" s="3">
        <v>1.2180533775922899E-2</v>
      </c>
      <c r="D93" s="3">
        <f t="shared" si="259"/>
        <v>-2.2805337759228984E-3</v>
      </c>
      <c r="E93" s="3">
        <v>1.0395499911984482E-2</v>
      </c>
      <c r="F93" s="3">
        <f t="shared" si="259"/>
        <v>-4.9549991198448093E-4</v>
      </c>
      <c r="G93" s="3">
        <v>1.0162168611401E-2</v>
      </c>
      <c r="H93" s="3">
        <f t="shared" ref="H93" si="332">$B93-G93</f>
        <v>-2.621686114009994E-4</v>
      </c>
      <c r="I93" s="3">
        <v>1.3743140018401146E-2</v>
      </c>
      <c r="J93" s="3">
        <f t="shared" ref="J93" si="333">$B93-I93</f>
        <v>-3.8431400184011453E-3</v>
      </c>
      <c r="K93" s="3">
        <v>1.6390574680363694E-2</v>
      </c>
      <c r="L93" s="3">
        <f t="shared" ref="L93" si="334">$B93-K93</f>
        <v>-6.4905746803636932E-3</v>
      </c>
      <c r="M93" s="3">
        <v>1.2320602007422276E-2</v>
      </c>
      <c r="N93" s="3">
        <f t="shared" ref="N93" si="335">$B93-M93</f>
        <v>-2.4206020074222755E-3</v>
      </c>
      <c r="R93" s="18"/>
    </row>
    <row r="94" spans="1:18" x14ac:dyDescent="0.3">
      <c r="A94" s="16" t="s">
        <v>129</v>
      </c>
      <c r="B94" s="17">
        <v>1.03E-2</v>
      </c>
      <c r="C94" s="3">
        <v>1.1380579798786501E-2</v>
      </c>
      <c r="D94" s="3">
        <f t="shared" si="259"/>
        <v>-1.0805797987865004E-3</v>
      </c>
      <c r="E94" s="3">
        <v>9.9968275316645854E-3</v>
      </c>
      <c r="F94" s="3">
        <f t="shared" si="259"/>
        <v>3.0317246833541471E-4</v>
      </c>
      <c r="G94" s="3">
        <v>9.5909560187090598E-3</v>
      </c>
      <c r="H94" s="3">
        <f t="shared" ref="H94" si="336">$B94-G94</f>
        <v>7.0904398129094034E-4</v>
      </c>
      <c r="I94" s="3">
        <v>1.1081291238554796E-2</v>
      </c>
      <c r="J94" s="3">
        <f t="shared" ref="J94" si="337">$B94-I94</f>
        <v>-7.8129123855479564E-4</v>
      </c>
      <c r="K94" s="3">
        <v>1.0229439729812556E-2</v>
      </c>
      <c r="L94" s="3">
        <f t="shared" ref="L94" si="338">$B94-K94</f>
        <v>7.056027018744436E-5</v>
      </c>
      <c r="M94" s="3">
        <v>1.2011431837967138E-2</v>
      </c>
      <c r="N94" s="3">
        <f t="shared" ref="N94" si="339">$B94-M94</f>
        <v>-1.7114318379671378E-3</v>
      </c>
      <c r="R94" s="18"/>
    </row>
    <row r="95" spans="1:18" x14ac:dyDescent="0.3">
      <c r="A95" s="16" t="s">
        <v>130</v>
      </c>
      <c r="B95" s="17">
        <v>1.1299999999999999E-2</v>
      </c>
      <c r="C95" s="3">
        <v>1.07970174753887E-2</v>
      </c>
      <c r="D95" s="3">
        <f t="shared" si="259"/>
        <v>5.0298252461129962E-4</v>
      </c>
      <c r="E95" s="3">
        <v>9.9993343843319329E-3</v>
      </c>
      <c r="F95" s="3">
        <f t="shared" si="259"/>
        <v>1.3006656156680663E-3</v>
      </c>
      <c r="G95" s="3">
        <v>9.7781109308978202E-3</v>
      </c>
      <c r="H95" s="3">
        <f t="shared" ref="H95" si="340">$B95-G95</f>
        <v>1.5218890691021791E-3</v>
      </c>
      <c r="I95" s="3">
        <v>9.1776967024197707E-3</v>
      </c>
      <c r="J95" s="3">
        <f t="shared" ref="J95" si="341">$B95-I95</f>
        <v>2.1223032975802286E-3</v>
      </c>
      <c r="K95" s="3">
        <v>9.8108817697887922E-3</v>
      </c>
      <c r="L95" s="3">
        <f t="shared" ref="L95" si="342">$B95-K95</f>
        <v>1.4891182302112071E-3</v>
      </c>
      <c r="M95" s="3">
        <v>1.0501001395214283E-2</v>
      </c>
      <c r="N95" s="3">
        <f t="shared" ref="N95" si="343">$B95-M95</f>
        <v>7.9899860478571672E-4</v>
      </c>
      <c r="R95" s="18"/>
    </row>
    <row r="96" spans="1:18" x14ac:dyDescent="0.3">
      <c r="A96" s="16" t="s">
        <v>131</v>
      </c>
      <c r="B96" s="17">
        <v>9.1999999999999998E-3</v>
      </c>
      <c r="C96" s="3">
        <v>1.06037568194741E-2</v>
      </c>
      <c r="D96" s="3">
        <f t="shared" si="259"/>
        <v>-1.4037568194741005E-3</v>
      </c>
      <c r="E96" s="3">
        <v>9.9135514832102024E-3</v>
      </c>
      <c r="F96" s="3">
        <f t="shared" si="259"/>
        <v>-7.1355148321020252E-4</v>
      </c>
      <c r="G96" s="3">
        <v>1.0165142548072501E-2</v>
      </c>
      <c r="H96" s="3">
        <f t="shared" ref="H96" si="344">$B96-G96</f>
        <v>-9.6514254807250101E-4</v>
      </c>
      <c r="I96" s="3">
        <v>1.0250252757983655E-2</v>
      </c>
      <c r="J96" s="3">
        <f t="shared" ref="J96" si="345">$B96-I96</f>
        <v>-1.0502527579836548E-3</v>
      </c>
      <c r="K96" s="3">
        <v>1.1263091888859666E-2</v>
      </c>
      <c r="L96" s="3">
        <f t="shared" ref="L96" si="346">$B96-K96</f>
        <v>-2.063091888859666E-3</v>
      </c>
      <c r="M96" s="3">
        <v>1.0660975970217916E-2</v>
      </c>
      <c r="N96" s="3">
        <f t="shared" ref="N96" si="347">$B96-M96</f>
        <v>-1.4609759702179162E-3</v>
      </c>
      <c r="R96" s="18"/>
    </row>
    <row r="97" spans="1:18" x14ac:dyDescent="0.3">
      <c r="A97" s="16" t="s">
        <v>132</v>
      </c>
      <c r="B97" s="17">
        <v>1.84E-2</v>
      </c>
      <c r="C97" s="3">
        <v>1.0036927049951299E-2</v>
      </c>
      <c r="D97" s="3">
        <f t="shared" si="259"/>
        <v>8.3630729500487003E-3</v>
      </c>
      <c r="E97" s="3">
        <v>1.1770976715323598E-2</v>
      </c>
      <c r="F97" s="3">
        <f t="shared" si="259"/>
        <v>6.6290232846764018E-3</v>
      </c>
      <c r="G97" s="3">
        <v>1.0101286111594301E-2</v>
      </c>
      <c r="H97" s="3">
        <f t="shared" ref="H97" si="348">$B97-G97</f>
        <v>8.2987138884056989E-3</v>
      </c>
      <c r="I97" s="3">
        <v>1.3194337283273129E-2</v>
      </c>
      <c r="J97" s="3">
        <f t="shared" ref="J97" si="349">$B97-I97</f>
        <v>5.2056627167268704E-3</v>
      </c>
      <c r="K97" s="3">
        <v>1.7138664821270567E-2</v>
      </c>
      <c r="L97" s="3">
        <f t="shared" ref="L97" si="350">$B97-K97</f>
        <v>1.2613351787294329E-3</v>
      </c>
      <c r="M97" s="3">
        <v>1.0309581712490443E-2</v>
      </c>
      <c r="N97" s="3">
        <f t="shared" ref="N97" si="351">$B97-M97</f>
        <v>8.0904182875095564E-3</v>
      </c>
      <c r="R97" s="18"/>
    </row>
    <row r="98" spans="1:18" x14ac:dyDescent="0.3">
      <c r="A98" s="16" t="s">
        <v>133</v>
      </c>
      <c r="B98" s="17">
        <v>1.23E-2</v>
      </c>
      <c r="C98" s="3">
        <v>1.1694040404140699E-2</v>
      </c>
      <c r="D98" s="3">
        <f t="shared" si="259"/>
        <v>6.059595958593008E-4</v>
      </c>
      <c r="E98" s="3">
        <v>1.1757419502933264E-2</v>
      </c>
      <c r="F98" s="3">
        <f t="shared" si="259"/>
        <v>5.4258049706673583E-4</v>
      </c>
      <c r="G98" s="3">
        <v>1.1114060458403401E-2</v>
      </c>
      <c r="H98" s="3">
        <f t="shared" ref="H98" si="352">$B98-G98</f>
        <v>1.1859395415965996E-3</v>
      </c>
      <c r="I98" s="3">
        <v>1.6294913987752343E-2</v>
      </c>
      <c r="J98" s="3">
        <f t="shared" ref="J98" si="353">$B98-I98</f>
        <v>-3.9949139877523427E-3</v>
      </c>
      <c r="K98" s="3">
        <v>1.6695730407847723E-2</v>
      </c>
      <c r="L98" s="3">
        <f t="shared" ref="L98" si="354">$B98-K98</f>
        <v>-4.3957304078477231E-3</v>
      </c>
      <c r="M98" s="3">
        <v>1.1003829930305024E-2</v>
      </c>
      <c r="N98" s="3">
        <f t="shared" ref="N98" si="355">$B98-M98</f>
        <v>1.2961700696949765E-3</v>
      </c>
      <c r="R98" s="18"/>
    </row>
    <row r="99" spans="1:18" x14ac:dyDescent="0.3">
      <c r="A99" s="16" t="s">
        <v>134</v>
      </c>
      <c r="B99" s="17">
        <v>1.0800000000000001E-2</v>
      </c>
      <c r="C99" s="3">
        <v>1.1798233150113101E-2</v>
      </c>
      <c r="D99" s="3">
        <f t="shared" si="259"/>
        <v>-9.9823315011310018E-4</v>
      </c>
      <c r="E99" s="3">
        <v>1.070641989152623E-2</v>
      </c>
      <c r="F99" s="3">
        <f t="shared" si="259"/>
        <v>9.358010847377099E-5</v>
      </c>
      <c r="G99" s="3">
        <v>1.02794552122621E-2</v>
      </c>
      <c r="H99" s="3">
        <f t="shared" ref="H99" si="356">$B99-G99</f>
        <v>5.2054478773790047E-4</v>
      </c>
      <c r="I99" s="3">
        <v>1.325786626604583E-2</v>
      </c>
      <c r="J99" s="3">
        <f t="shared" ref="J99" si="357">$B99-I99</f>
        <v>-2.457866266045829E-3</v>
      </c>
      <c r="K99" s="3">
        <v>1.2286078785678648E-2</v>
      </c>
      <c r="L99" s="3">
        <f t="shared" ref="L99" si="358">$B99-K99</f>
        <v>-1.4860787856786472E-3</v>
      </c>
      <c r="M99" s="3">
        <v>1.1377916404113701E-2</v>
      </c>
      <c r="N99" s="3">
        <f t="shared" ref="N99" si="359">$B99-M99</f>
        <v>-5.7791640411370034E-4</v>
      </c>
      <c r="R99" s="18"/>
    </row>
    <row r="100" spans="1:18" x14ac:dyDescent="0.3">
      <c r="A100" s="16" t="s">
        <v>135</v>
      </c>
      <c r="B100" s="17">
        <v>1.18E-2</v>
      </c>
      <c r="C100" s="3">
        <v>1.1398804014441001E-2</v>
      </c>
      <c r="D100" s="3">
        <f t="shared" si="259"/>
        <v>4.0119598555899902E-4</v>
      </c>
      <c r="E100" s="3">
        <v>1.0220505242540173E-2</v>
      </c>
      <c r="F100" s="3">
        <f t="shared" si="259"/>
        <v>1.5794947574598265E-3</v>
      </c>
      <c r="G100" s="3">
        <v>9.7784727527482299E-3</v>
      </c>
      <c r="H100" s="3">
        <f t="shared" ref="H100" si="360">$B100-G100</f>
        <v>2.0215272472517698E-3</v>
      </c>
      <c r="I100" s="3">
        <v>9.6428109312280182E-3</v>
      </c>
      <c r="J100" s="3">
        <f t="shared" ref="J100" si="361">$B100-I100</f>
        <v>2.1571890687719815E-3</v>
      </c>
      <c r="K100" s="3">
        <v>1.0338397392137596E-2</v>
      </c>
      <c r="L100" s="3">
        <f t="shared" ref="L100" si="362">$B100-K100</f>
        <v>1.4616026078624039E-3</v>
      </c>
      <c r="M100" s="3">
        <v>1.1509358366192785E-2</v>
      </c>
      <c r="N100" s="3">
        <f t="shared" ref="N100" si="363">$B100-M100</f>
        <v>2.9064163380721451E-4</v>
      </c>
      <c r="R100" s="18"/>
    </row>
    <row r="101" spans="1:18" x14ac:dyDescent="0.3">
      <c r="A101" s="16" t="s">
        <v>136</v>
      </c>
      <c r="B101" s="17">
        <v>1.26E-2</v>
      </c>
      <c r="C101" s="3">
        <v>1.1223755627233101E-2</v>
      </c>
      <c r="D101" s="3">
        <f t="shared" si="259"/>
        <v>1.3762443727668994E-3</v>
      </c>
      <c r="E101" s="3">
        <v>1.0511327574851941E-2</v>
      </c>
      <c r="F101" s="3">
        <f t="shared" si="259"/>
        <v>2.0886724251480589E-3</v>
      </c>
      <c r="G101" s="3">
        <v>1.0018206182605899E-2</v>
      </c>
      <c r="H101" s="3">
        <f t="shared" ref="H101" si="364">$B101-G101</f>
        <v>2.581793817394101E-3</v>
      </c>
      <c r="I101" s="3">
        <v>1.0857064345007238E-2</v>
      </c>
      <c r="J101" s="3">
        <f t="shared" ref="J101" si="365">$B101-I101</f>
        <v>1.7429356549927624E-3</v>
      </c>
      <c r="K101" s="3">
        <v>1.2103073346236719E-2</v>
      </c>
      <c r="L101" s="3">
        <f t="shared" ref="L101" si="366">$B101-K101</f>
        <v>4.9692665376328132E-4</v>
      </c>
      <c r="M101" s="3">
        <v>1.1616596192295395E-2</v>
      </c>
      <c r="N101" s="3">
        <f t="shared" ref="N101" si="367">$B101-M101</f>
        <v>9.8340380770460534E-4</v>
      </c>
      <c r="R101" s="18"/>
    </row>
    <row r="102" spans="1:18" x14ac:dyDescent="0.3">
      <c r="A102" s="16" t="s">
        <v>137</v>
      </c>
      <c r="B102" s="17">
        <v>8.8999999999999999E-3</v>
      </c>
      <c r="C102" s="3">
        <v>1.1296164371694501E-2</v>
      </c>
      <c r="D102" s="3">
        <f t="shared" si="259"/>
        <v>-2.3961643716945008E-3</v>
      </c>
      <c r="E102" s="3">
        <v>9.8689007108370211E-3</v>
      </c>
      <c r="F102" s="3">
        <f t="shared" si="259"/>
        <v>-9.6890071083702116E-4</v>
      </c>
      <c r="G102" s="3">
        <v>1.0779202869376101E-2</v>
      </c>
      <c r="H102" s="3">
        <f t="shared" ref="H102" si="368">$B102-G102</f>
        <v>-1.8792028693761006E-3</v>
      </c>
      <c r="I102" s="3">
        <v>1.1026653964951132E-2</v>
      </c>
      <c r="J102" s="3">
        <f t="shared" ref="J102" si="369">$B102-I102</f>
        <v>-2.1266539649511321E-3</v>
      </c>
      <c r="K102" s="3">
        <v>1.086244477408824E-2</v>
      </c>
      <c r="L102" s="3">
        <f t="shared" ref="L102" si="370">$B102-K102</f>
        <v>-1.9624447740882404E-3</v>
      </c>
      <c r="M102" s="3">
        <v>1.2098846663228828E-2</v>
      </c>
      <c r="N102" s="3">
        <f t="shared" ref="N102" si="371">$B102-M102</f>
        <v>-3.1988466632288277E-3</v>
      </c>
      <c r="R102" s="18"/>
    </row>
    <row r="103" spans="1:18" x14ac:dyDescent="0.3">
      <c r="A103" s="16" t="s">
        <v>138</v>
      </c>
      <c r="B103" s="17">
        <v>1.2999999999999999E-2</v>
      </c>
      <c r="C103" s="3">
        <v>1.05266546311983E-2</v>
      </c>
      <c r="D103" s="3">
        <f t="shared" si="259"/>
        <v>2.4733453688016993E-3</v>
      </c>
      <c r="E103" s="3">
        <v>1.0682822668619397E-2</v>
      </c>
      <c r="F103" s="3">
        <f t="shared" si="259"/>
        <v>2.3171773313806019E-3</v>
      </c>
      <c r="G103" s="3">
        <v>1.0199975581356E-2</v>
      </c>
      <c r="H103" s="3">
        <f t="shared" ref="H103" si="372">$B103-G103</f>
        <v>2.8000244186439996E-3</v>
      </c>
      <c r="I103" s="3">
        <v>1.0492472596190875E-2</v>
      </c>
      <c r="J103" s="3">
        <f t="shared" ref="J103" si="373">$B103-I103</f>
        <v>2.507527403809124E-3</v>
      </c>
      <c r="K103" s="3">
        <v>9.4991377987390518E-3</v>
      </c>
      <c r="L103" s="3">
        <f t="shared" ref="L103" si="374">$B103-K103</f>
        <v>3.5008622012609476E-3</v>
      </c>
      <c r="M103" s="3">
        <v>1.0999222357178404E-2</v>
      </c>
      <c r="N103" s="3">
        <f t="shared" ref="N103" si="375">$B103-M103</f>
        <v>2.000777642821595E-3</v>
      </c>
      <c r="R103" s="18"/>
    </row>
    <row r="104" spans="1:18" x14ac:dyDescent="0.3">
      <c r="A104" s="16" t="s">
        <v>139</v>
      </c>
      <c r="B104" s="17">
        <v>8.8000000000000005E-3</v>
      </c>
      <c r="C104" s="3">
        <v>1.08056517053003E-2</v>
      </c>
      <c r="D104" s="3">
        <f t="shared" si="259"/>
        <v>-2.0056517053002997E-3</v>
      </c>
      <c r="E104" s="3">
        <v>9.4158107466619304E-3</v>
      </c>
      <c r="F104" s="3">
        <f t="shared" si="259"/>
        <v>-6.1581074666192982E-4</v>
      </c>
      <c r="G104" s="3">
        <v>9.8871140301032192E-3</v>
      </c>
      <c r="H104" s="3">
        <f t="shared" ref="H104" si="376">$B104-G104</f>
        <v>-1.0871140301032187E-3</v>
      </c>
      <c r="I104" s="3">
        <v>1.2799066361946046E-2</v>
      </c>
      <c r="J104" s="3">
        <f t="shared" ref="J104" si="377">$B104-I104</f>
        <v>-3.9990663619460451E-3</v>
      </c>
      <c r="K104" s="3">
        <v>1.2327323653602713E-2</v>
      </c>
      <c r="L104" s="3">
        <f t="shared" ref="L104" si="378">$B104-K104</f>
        <v>-3.5273236536027125E-3</v>
      </c>
      <c r="M104" s="3">
        <v>1.1037129609494725E-2</v>
      </c>
      <c r="N104" s="3">
        <f t="shared" ref="N104" si="379">$B104-M104</f>
        <v>-2.2371296094947247E-3</v>
      </c>
      <c r="R104" s="18"/>
    </row>
    <row r="105" spans="1:18" x14ac:dyDescent="0.3">
      <c r="A105" s="16" t="s">
        <v>140</v>
      </c>
      <c r="B105" s="17">
        <v>8.6E-3</v>
      </c>
      <c r="C105" s="3">
        <v>1.0152877299355399E-2</v>
      </c>
      <c r="D105" s="3">
        <f t="shared" si="259"/>
        <v>-1.5528772993553992E-3</v>
      </c>
      <c r="E105" s="3">
        <v>8.9890640036228656E-3</v>
      </c>
      <c r="F105" s="3">
        <f t="shared" si="259"/>
        <v>-3.8906400362286563E-4</v>
      </c>
      <c r="G105" s="3">
        <v>8.7372919772677107E-3</v>
      </c>
      <c r="H105" s="3">
        <f t="shared" ref="H105" si="380">$B105-G105</f>
        <v>-1.3729197726771065E-4</v>
      </c>
      <c r="I105" s="3">
        <v>8.9851190726110784E-3</v>
      </c>
      <c r="J105" s="3">
        <f t="shared" ref="J105" si="381">$B105-I105</f>
        <v>-3.8511907261107835E-4</v>
      </c>
      <c r="K105" s="3">
        <v>8.7473321961861281E-3</v>
      </c>
      <c r="L105" s="3">
        <f t="shared" ref="L105" si="382">$B105-K105</f>
        <v>-1.4733219618612813E-4</v>
      </c>
      <c r="M105" s="3">
        <v>1.0847630883627531E-2</v>
      </c>
      <c r="N105" s="3">
        <f t="shared" ref="N105" si="383">$B105-M105</f>
        <v>-2.247630883627531E-3</v>
      </c>
      <c r="R105" s="18"/>
    </row>
    <row r="106" spans="1:18" x14ac:dyDescent="0.3">
      <c r="A106" s="16" t="s">
        <v>141</v>
      </c>
      <c r="B106" s="17">
        <v>9.1000000000000004E-3</v>
      </c>
      <c r="C106" s="3">
        <v>9.5519389936034194E-3</v>
      </c>
      <c r="D106" s="3">
        <f t="shared" si="259"/>
        <v>-4.5193899360341898E-4</v>
      </c>
      <c r="E106" s="3">
        <v>8.6628403299176E-3</v>
      </c>
      <c r="F106" s="3">
        <f t="shared" si="259"/>
        <v>4.3715967008240049E-4</v>
      </c>
      <c r="G106" s="3">
        <v>7.9153231885815706E-3</v>
      </c>
      <c r="H106" s="3">
        <f t="shared" ref="H106" si="384">$B106-G106</f>
        <v>1.1846768114184298E-3</v>
      </c>
      <c r="I106" s="3">
        <v>8.0635529534342342E-3</v>
      </c>
      <c r="J106" s="3">
        <f t="shared" ref="J106" si="385">$B106-I106</f>
        <v>1.0364470465657662E-3</v>
      </c>
      <c r="K106" s="3">
        <v>8.1259006706354206E-3</v>
      </c>
      <c r="L106" s="3">
        <f t="shared" ref="L106" si="386">$B106-K106</f>
        <v>9.7409932936457985E-4</v>
      </c>
      <c r="M106" s="3">
        <v>1.0513657710855542E-2</v>
      </c>
      <c r="N106" s="3">
        <f t="shared" ref="N106" si="387">$B106-M106</f>
        <v>-1.4136577108555416E-3</v>
      </c>
      <c r="R106" s="18"/>
    </row>
    <row r="107" spans="1:18" x14ac:dyDescent="0.3">
      <c r="A107" s="16" t="s">
        <v>142</v>
      </c>
      <c r="B107" s="17">
        <v>4.7999999999999996E-3</v>
      </c>
      <c r="C107" s="3">
        <v>9.2033048669508209E-3</v>
      </c>
      <c r="D107" s="3">
        <f t="shared" si="259"/>
        <v>-4.4033048669508213E-3</v>
      </c>
      <c r="E107" s="3">
        <v>7.7713756201738095E-3</v>
      </c>
      <c r="F107" s="3">
        <f t="shared" si="259"/>
        <v>-2.9713756201738099E-3</v>
      </c>
      <c r="G107" s="3">
        <v>7.8268590261845999E-3</v>
      </c>
      <c r="H107" s="3">
        <f t="shared" ref="H107" si="388">$B107-G107</f>
        <v>-3.0268590261846003E-3</v>
      </c>
      <c r="I107" s="3">
        <v>8.4973132759002708E-3</v>
      </c>
      <c r="J107" s="3">
        <f t="shared" ref="J107" si="389">$B107-I107</f>
        <v>-3.6973132759002712E-3</v>
      </c>
      <c r="K107" s="3">
        <v>9.7324574485527227E-3</v>
      </c>
      <c r="L107" s="3">
        <f t="shared" ref="L107" si="390">$B107-K107</f>
        <v>-4.9324574485527231E-3</v>
      </c>
      <c r="M107" s="3">
        <v>1.0112851092400378E-2</v>
      </c>
      <c r="N107" s="3">
        <f t="shared" ref="N107" si="391">$B107-M107</f>
        <v>-5.3128510924003785E-3</v>
      </c>
      <c r="R107" s="18"/>
    </row>
    <row r="108" spans="1:18" x14ac:dyDescent="0.3">
      <c r="A108" s="16" t="s">
        <v>143</v>
      </c>
      <c r="B108" s="17">
        <v>4.7999999999999996E-3</v>
      </c>
      <c r="C108" s="3">
        <v>7.9932428894344699E-3</v>
      </c>
      <c r="D108" s="3">
        <f t="shared" si="259"/>
        <v>-3.1932428894344703E-3</v>
      </c>
      <c r="E108" s="3">
        <v>7.1779144657599702E-3</v>
      </c>
      <c r="F108" s="3">
        <f t="shared" si="259"/>
        <v>-2.3779144657599706E-3</v>
      </c>
      <c r="G108" s="3">
        <v>7.0635698054493804E-3</v>
      </c>
      <c r="H108" s="3">
        <f t="shared" ref="H108" si="392">$B108-G108</f>
        <v>-2.2635698054493808E-3</v>
      </c>
      <c r="I108" s="3">
        <v>5.0146089104268895E-3</v>
      </c>
      <c r="J108" s="3">
        <f t="shared" ref="J108" si="393">$B108-I108</f>
        <v>-2.1460891042688994E-4</v>
      </c>
      <c r="K108" s="3">
        <v>5.0102410949103169E-3</v>
      </c>
      <c r="L108" s="3">
        <f t="shared" ref="L108" si="394">$B108-K108</f>
        <v>-2.1024109491031735E-4</v>
      </c>
      <c r="M108" s="3">
        <v>9.6369773157905271E-3</v>
      </c>
      <c r="N108" s="3">
        <f t="shared" ref="N108" si="395">$B108-M108</f>
        <v>-4.8369773157905275E-3</v>
      </c>
      <c r="R108" s="18"/>
    </row>
    <row r="109" spans="1:18" x14ac:dyDescent="0.3">
      <c r="A109" s="16" t="s">
        <v>144</v>
      </c>
      <c r="B109" s="17">
        <v>5.1999999999999998E-3</v>
      </c>
      <c r="C109" s="3">
        <v>7.0193392176193803E-3</v>
      </c>
      <c r="D109" s="3">
        <f t="shared" si="259"/>
        <v>-1.8193392176193805E-3</v>
      </c>
      <c r="E109" s="3">
        <v>6.7683727383743173E-3</v>
      </c>
      <c r="F109" s="3">
        <f t="shared" si="259"/>
        <v>-1.5683727383743176E-3</v>
      </c>
      <c r="G109" s="3">
        <v>6.90545067007992E-3</v>
      </c>
      <c r="H109" s="3">
        <f t="shared" ref="H109" si="396">$B109-G109</f>
        <v>-1.7054506700799202E-3</v>
      </c>
      <c r="I109" s="3">
        <v>7.2734086149524937E-3</v>
      </c>
      <c r="J109" s="3">
        <f t="shared" ref="J109" si="397">$B109-I109</f>
        <v>-2.073408614952494E-3</v>
      </c>
      <c r="K109" s="3">
        <v>9.9553282680508691E-3</v>
      </c>
      <c r="L109" s="3">
        <f t="shared" ref="L109" si="398">$B109-K109</f>
        <v>-4.7553282680508693E-3</v>
      </c>
      <c r="M109" s="3">
        <v>8.6501401533033082E-3</v>
      </c>
      <c r="N109" s="3">
        <f t="shared" ref="N109" si="399">$B109-M109</f>
        <v>-3.4501401533033084E-3</v>
      </c>
      <c r="R109" s="18"/>
    </row>
    <row r="110" spans="1:18" x14ac:dyDescent="0.3">
      <c r="A110" s="16" t="s">
        <v>145</v>
      </c>
      <c r="B110" s="17">
        <v>5.3E-3</v>
      </c>
      <c r="C110" s="3">
        <v>6.4141268912592799E-3</v>
      </c>
      <c r="D110" s="3">
        <f t="shared" si="259"/>
        <v>-1.1141268912592799E-3</v>
      </c>
      <c r="E110" s="3">
        <v>6.5174417427123826E-3</v>
      </c>
      <c r="F110" s="3">
        <f t="shared" si="259"/>
        <v>-1.2174417427123826E-3</v>
      </c>
      <c r="G110" s="3">
        <v>6.71751835292482E-3</v>
      </c>
      <c r="H110" s="3">
        <f t="shared" ref="H110" si="400">$B110-G110</f>
        <v>-1.41751835292482E-3</v>
      </c>
      <c r="I110" s="3">
        <v>5.952450957546501E-3</v>
      </c>
      <c r="J110" s="3">
        <f t="shared" ref="J110" si="401">$B110-I110</f>
        <v>-6.5245095754650102E-4</v>
      </c>
      <c r="K110" s="3">
        <v>5.6660324302360279E-3</v>
      </c>
      <c r="L110" s="3">
        <f t="shared" ref="L110" si="402">$B110-K110</f>
        <v>-3.6603243023602787E-4</v>
      </c>
      <c r="M110" s="3">
        <v>8.1332610163012062E-3</v>
      </c>
      <c r="N110" s="3">
        <f t="shared" ref="N110" si="403">$B110-M110</f>
        <v>-2.8332610163012062E-3</v>
      </c>
      <c r="R110" s="18"/>
    </row>
    <row r="111" spans="1:18" x14ac:dyDescent="0.3">
      <c r="A111" s="16" t="s">
        <v>146</v>
      </c>
      <c r="B111" s="17">
        <v>9.1000000000000004E-3</v>
      </c>
      <c r="C111" s="3">
        <v>6.0542741538601903E-3</v>
      </c>
      <c r="D111" s="3">
        <f t="shared" si="259"/>
        <v>3.0457258461398101E-3</v>
      </c>
      <c r="E111" s="3">
        <v>6.6509059678176424E-3</v>
      </c>
      <c r="F111" s="3">
        <f t="shared" si="259"/>
        <v>2.4490940321823581E-3</v>
      </c>
      <c r="G111" s="3">
        <v>6.8460303913597496E-3</v>
      </c>
      <c r="H111" s="3">
        <f t="shared" ref="H111" si="404">$B111-G111</f>
        <v>2.2539696086402508E-3</v>
      </c>
      <c r="I111" s="3">
        <v>4.9201461763502003E-3</v>
      </c>
      <c r="J111" s="3">
        <f t="shared" ref="J111" si="405">$B111-I111</f>
        <v>4.1798538236498001E-3</v>
      </c>
      <c r="K111" s="3">
        <v>5.0912515295859391E-3</v>
      </c>
      <c r="L111" s="3">
        <f t="shared" ref="L111" si="406">$B111-K111</f>
        <v>4.0087484704140613E-3</v>
      </c>
      <c r="M111" s="3">
        <v>7.6583288672325686E-3</v>
      </c>
      <c r="N111" s="3">
        <f t="shared" ref="N111" si="407">$B111-M111</f>
        <v>1.4416711327674319E-3</v>
      </c>
      <c r="R111" s="18"/>
    </row>
    <row r="112" spans="1:18" x14ac:dyDescent="0.3">
      <c r="A112" s="16" t="s">
        <v>147</v>
      </c>
      <c r="B112" s="17">
        <v>7.3000000000000001E-3</v>
      </c>
      <c r="C112" s="3">
        <v>6.7072729917547402E-3</v>
      </c>
      <c r="D112" s="3">
        <f t="shared" si="259"/>
        <v>5.9272700824525987E-4</v>
      </c>
      <c r="E112" s="3">
        <v>6.9094159501745106E-3</v>
      </c>
      <c r="F112" s="3">
        <f t="shared" si="259"/>
        <v>3.9058404982548946E-4</v>
      </c>
      <c r="G112" s="3">
        <v>7.7203238250721402E-3</v>
      </c>
      <c r="H112" s="3">
        <f t="shared" ref="H112" si="408">$B112-G112</f>
        <v>-4.2032382507214017E-4</v>
      </c>
      <c r="I112" s="3">
        <v>8.0159500626014266E-3</v>
      </c>
      <c r="J112" s="3">
        <f t="shared" ref="J112" si="409">$B112-I112</f>
        <v>-7.1595006260142657E-4</v>
      </c>
      <c r="K112" s="3">
        <v>7.9907853100970941E-3</v>
      </c>
      <c r="L112" s="3">
        <f t="shared" ref="L112" si="410">$B112-K112</f>
        <v>-6.9078531009709402E-4</v>
      </c>
      <c r="M112" s="3">
        <v>7.4225933474612949E-3</v>
      </c>
      <c r="N112" s="3">
        <f t="shared" ref="N112" si="411">$B112-M112</f>
        <v>-1.2259334746129481E-4</v>
      </c>
      <c r="R112" s="18"/>
    </row>
    <row r="113" spans="1:18" x14ac:dyDescent="0.3">
      <c r="A113" s="16" t="s">
        <v>148</v>
      </c>
      <c r="B113" s="17">
        <v>5.7999999999999996E-3</v>
      </c>
      <c r="C113" s="3">
        <v>6.9291491479288496E-3</v>
      </c>
      <c r="D113" s="3">
        <f t="shared" si="259"/>
        <v>-1.12914914792885E-3</v>
      </c>
      <c r="E113" s="3">
        <v>6.6153239632355905E-3</v>
      </c>
      <c r="F113" s="3">
        <f t="shared" si="259"/>
        <v>-8.1532396323559086E-4</v>
      </c>
      <c r="G113" s="3">
        <v>7.9390165463099696E-3</v>
      </c>
      <c r="H113" s="3">
        <f t="shared" ref="H113" si="412">$B113-G113</f>
        <v>-2.13901654630997E-3</v>
      </c>
      <c r="I113" s="3">
        <v>7.3385084077733633E-3</v>
      </c>
      <c r="J113" s="3">
        <f t="shared" ref="J113" si="413">$B113-I113</f>
        <v>-1.5385084077733637E-3</v>
      </c>
      <c r="K113" s="3">
        <v>7.2817066621460235E-3</v>
      </c>
      <c r="L113" s="3">
        <f t="shared" ref="L113" si="414">$B113-K113</f>
        <v>-1.4817066621460239E-3</v>
      </c>
      <c r="M113" s="3">
        <v>7.6905367779497953E-3</v>
      </c>
      <c r="N113" s="3">
        <f t="shared" ref="N113" si="415">$B113-M113</f>
        <v>-1.8905367779497957E-3</v>
      </c>
      <c r="R113" s="18"/>
    </row>
    <row r="114" spans="1:18" x14ac:dyDescent="0.3">
      <c r="A114" s="16" t="s">
        <v>149</v>
      </c>
      <c r="B114" s="17">
        <v>5.7999999999999996E-3</v>
      </c>
      <c r="C114" s="3">
        <v>6.7370968404581498E-3</v>
      </c>
      <c r="D114" s="3">
        <f t="shared" si="259"/>
        <v>-9.3709684045815023E-4</v>
      </c>
      <c r="E114" s="3">
        <v>6.4064249493735233E-3</v>
      </c>
      <c r="F114" s="3">
        <f t="shared" si="259"/>
        <v>-6.0642494937352374E-4</v>
      </c>
      <c r="G114" s="3">
        <v>8.0904330172357798E-3</v>
      </c>
      <c r="H114" s="3">
        <f t="shared" ref="H114" si="416">$B114-G114</f>
        <v>-2.2904330172357802E-3</v>
      </c>
      <c r="I114" s="3">
        <v>5.3042045263199796E-3</v>
      </c>
      <c r="J114" s="3">
        <f t="shared" ref="J114" si="417">$B114-I114</f>
        <v>4.9579547368001995E-4</v>
      </c>
      <c r="K114" s="3">
        <v>5.9782669533631119E-3</v>
      </c>
      <c r="L114" s="3">
        <f t="shared" ref="L114" si="418">$B114-K114</f>
        <v>-1.7826695336311225E-4</v>
      </c>
      <c r="M114" s="3">
        <v>7.7260169451835075E-3</v>
      </c>
      <c r="N114" s="3">
        <f t="shared" ref="N114" si="419">$B114-M114</f>
        <v>-1.9260169451835079E-3</v>
      </c>
      <c r="R114" s="18"/>
    </row>
    <row r="115" spans="1:18" x14ac:dyDescent="0.3">
      <c r="A115" s="16" t="s">
        <v>150</v>
      </c>
      <c r="B115" s="17">
        <v>6.7999999999999996E-3</v>
      </c>
      <c r="C115" s="3">
        <v>6.5239137955816796E-3</v>
      </c>
      <c r="D115" s="3">
        <f t="shared" si="259"/>
        <v>2.7608620441831998E-4</v>
      </c>
      <c r="E115" s="3">
        <v>6.4955928551344603E-3</v>
      </c>
      <c r="F115" s="3">
        <f t="shared" si="259"/>
        <v>3.044071448655393E-4</v>
      </c>
      <c r="G115" s="3">
        <v>8.2789763354401795E-3</v>
      </c>
      <c r="H115" s="3">
        <f t="shared" ref="H115" si="420">$B115-G115</f>
        <v>-1.4789763354401799E-3</v>
      </c>
      <c r="I115" s="3">
        <v>8.7005117874340183E-3</v>
      </c>
      <c r="J115" s="3">
        <f t="shared" ref="J115" si="421">$B115-I115</f>
        <v>-1.9005117874340187E-3</v>
      </c>
      <c r="K115" s="3">
        <v>1.1759799973479198E-2</v>
      </c>
      <c r="L115" s="3">
        <f t="shared" ref="L115" si="422">$B115-K115</f>
        <v>-4.9597999734791983E-3</v>
      </c>
      <c r="M115" s="3">
        <v>7.6978258896710262E-3</v>
      </c>
      <c r="N115" s="3">
        <f t="shared" ref="N115" si="423">$B115-M115</f>
        <v>-8.9782588967102662E-4</v>
      </c>
      <c r="R115" s="18"/>
    </row>
    <row r="116" spans="1:18" x14ac:dyDescent="0.3">
      <c r="A116" s="16" t="s">
        <v>151</v>
      </c>
      <c r="B116" s="17">
        <v>6.6E-3</v>
      </c>
      <c r="C116" s="3">
        <v>6.58747497177627E-3</v>
      </c>
      <c r="D116" s="3">
        <f t="shared" si="259"/>
        <v>1.2525028223729986E-5</v>
      </c>
      <c r="E116" s="3">
        <v>6.091375198815847E-3</v>
      </c>
      <c r="F116" s="3">
        <f t="shared" si="259"/>
        <v>5.0862480118415293E-4</v>
      </c>
      <c r="G116" s="3">
        <v>8.2481945975219299E-3</v>
      </c>
      <c r="H116" s="3">
        <f t="shared" ref="H116" si="424">$B116-G116</f>
        <v>-1.6481945975219299E-3</v>
      </c>
      <c r="I116" s="3">
        <v>6.1283049067733337E-3</v>
      </c>
      <c r="J116" s="3">
        <f t="shared" ref="J116" si="425">$B116-I116</f>
        <v>4.7169509322666624E-4</v>
      </c>
      <c r="K116" s="3">
        <v>6.2761908251015948E-3</v>
      </c>
      <c r="L116" s="3">
        <f t="shared" ref="L116" si="426">$B116-K116</f>
        <v>3.2380917489840521E-4</v>
      </c>
      <c r="M116" s="3">
        <v>7.8175171236695359E-3</v>
      </c>
      <c r="N116" s="3">
        <f t="shared" ref="N116" si="427">$B116-M116</f>
        <v>-1.217517123669536E-3</v>
      </c>
      <c r="R116" s="18"/>
    </row>
    <row r="117" spans="1:18" x14ac:dyDescent="0.3">
      <c r="A117" s="16" t="s">
        <v>152</v>
      </c>
      <c r="B117" s="17">
        <v>1.01E-2</v>
      </c>
      <c r="C117" s="3">
        <v>6.6224667287960101E-3</v>
      </c>
      <c r="D117" s="3">
        <f t="shared" si="259"/>
        <v>3.4775332712039895E-3</v>
      </c>
      <c r="E117" s="3">
        <v>7.0953195882687307E-3</v>
      </c>
      <c r="F117" s="3">
        <f t="shared" si="259"/>
        <v>3.0046804117312689E-3</v>
      </c>
      <c r="G117" s="3">
        <v>7.9825627446964906E-3</v>
      </c>
      <c r="H117" s="3">
        <f t="shared" ref="H117" si="428">$B117-G117</f>
        <v>2.117437255303509E-3</v>
      </c>
      <c r="I117" s="3">
        <v>5.8882865561214453E-3</v>
      </c>
      <c r="J117" s="3">
        <f t="shared" ref="J117" si="429">$B117-I117</f>
        <v>4.2117134438785543E-3</v>
      </c>
      <c r="K117" s="3">
        <v>6.0051508597628468E-3</v>
      </c>
      <c r="L117" s="3">
        <f t="shared" ref="L117" si="430">$B117-K117</f>
        <v>4.0948491402371529E-3</v>
      </c>
      <c r="M117" s="3">
        <v>7.4806022459583208E-3</v>
      </c>
      <c r="N117" s="3">
        <f t="shared" ref="N117" si="431">$B117-M117</f>
        <v>2.6193977540416788E-3</v>
      </c>
      <c r="R117" s="18"/>
    </row>
    <row r="118" spans="1:18" x14ac:dyDescent="0.3">
      <c r="A118" s="16" t="s">
        <v>153</v>
      </c>
      <c r="B118" s="17">
        <v>7.6E-3</v>
      </c>
      <c r="C118" s="3">
        <v>7.4526592843983698E-3</v>
      </c>
      <c r="D118" s="3">
        <f t="shared" si="259"/>
        <v>1.4734071560163018E-4</v>
      </c>
      <c r="E118" s="3">
        <v>7.5509708896801791E-3</v>
      </c>
      <c r="F118" s="3">
        <f t="shared" si="259"/>
        <v>4.90291103198209E-5</v>
      </c>
      <c r="G118" s="3">
        <v>8.8086126961175893E-3</v>
      </c>
      <c r="H118" s="3">
        <f t="shared" ref="H118" si="432">$B118-G118</f>
        <v>-1.2086126961175893E-3</v>
      </c>
      <c r="I118" s="3">
        <v>9.6435838909072567E-3</v>
      </c>
      <c r="J118" s="3">
        <f t="shared" ref="J118" si="433">$B118-I118</f>
        <v>-2.0435838909072567E-3</v>
      </c>
      <c r="K118" s="3">
        <v>1.1170633513151141E-2</v>
      </c>
      <c r="L118" s="3">
        <f t="shared" ref="L118" si="434">$B118-K118</f>
        <v>-3.5706335131511406E-3</v>
      </c>
      <c r="M118" s="3">
        <v>7.7493335811152963E-3</v>
      </c>
      <c r="N118" s="3">
        <f t="shared" ref="N118" si="435">$B118-M118</f>
        <v>-1.4933358111529627E-4</v>
      </c>
      <c r="R118" s="18"/>
    </row>
    <row r="119" spans="1:18" x14ac:dyDescent="0.3">
      <c r="A119" s="16" t="s">
        <v>154</v>
      </c>
      <c r="B119" s="17">
        <v>0.01</v>
      </c>
      <c r="C119" s="3">
        <v>7.5932565139786197E-3</v>
      </c>
      <c r="D119" s="3">
        <f t="shared" si="259"/>
        <v>2.4067434860213805E-3</v>
      </c>
      <c r="E119" s="3">
        <v>7.5511333401716493E-3</v>
      </c>
      <c r="F119" s="3">
        <f t="shared" si="259"/>
        <v>2.4488666598283509E-3</v>
      </c>
      <c r="G119" s="3">
        <v>9.1631665354502505E-3</v>
      </c>
      <c r="H119" s="3">
        <f t="shared" ref="H119" si="436">$B119-G119</f>
        <v>8.3683346454974973E-4</v>
      </c>
      <c r="I119" s="3">
        <v>7.0533289042140788E-3</v>
      </c>
      <c r="J119" s="3">
        <f t="shared" ref="J119" si="437">$B119-I119</f>
        <v>2.9466710957859214E-3</v>
      </c>
      <c r="K119" s="3">
        <v>8.0880235150167946E-3</v>
      </c>
      <c r="L119" s="3">
        <f t="shared" ref="L119" si="438">$B119-K119</f>
        <v>1.9119764849832056E-3</v>
      </c>
      <c r="M119" s="3">
        <v>7.9619244332371688E-3</v>
      </c>
      <c r="N119" s="3">
        <f t="shared" ref="N119" si="439">$B119-M119</f>
        <v>2.0380755667628314E-3</v>
      </c>
      <c r="R119" s="18"/>
    </row>
    <row r="120" spans="1:18" x14ac:dyDescent="0.3">
      <c r="A120" s="16" t="s">
        <v>155</v>
      </c>
      <c r="B120" s="17">
        <v>8.0999999999999996E-3</v>
      </c>
      <c r="C120" s="3">
        <v>8.1658233785494392E-3</v>
      </c>
      <c r="D120" s="3">
        <f t="shared" si="259"/>
        <v>-6.5823378549439635E-5</v>
      </c>
      <c r="E120" s="3">
        <v>7.2484537274306532E-3</v>
      </c>
      <c r="F120" s="3">
        <f t="shared" si="259"/>
        <v>8.5154627256934633E-4</v>
      </c>
      <c r="G120" s="3">
        <v>9.6588240696183995E-3</v>
      </c>
      <c r="H120" s="3">
        <f t="shared" ref="H120" si="440">$B120-G120</f>
        <v>-1.5588240696183999E-3</v>
      </c>
      <c r="I120" s="3">
        <v>8.7853203256516906E-3</v>
      </c>
      <c r="J120" s="3">
        <f t="shared" ref="J120" si="441">$B120-I120</f>
        <v>-6.8532032565169106E-4</v>
      </c>
      <c r="K120" s="3">
        <v>8.6861705209959478E-3</v>
      </c>
      <c r="L120" s="3">
        <f t="shared" ref="L120" si="442">$B120-K120</f>
        <v>-5.8617052099594821E-4</v>
      </c>
      <c r="M120" s="3">
        <v>8.3052121222192271E-3</v>
      </c>
      <c r="N120" s="3">
        <f t="shared" ref="N120" si="443">$B120-M120</f>
        <v>-2.0521212221922755E-4</v>
      </c>
      <c r="R120" s="18"/>
    </row>
    <row r="121" spans="1:18" x14ac:dyDescent="0.3">
      <c r="A121" s="16" t="s">
        <v>156</v>
      </c>
      <c r="B121" s="17">
        <v>7.0000000000000001E-3</v>
      </c>
      <c r="C121" s="3">
        <v>8.1969084836087894E-3</v>
      </c>
      <c r="D121" s="3">
        <f t="shared" si="259"/>
        <v>-1.1969084836087893E-3</v>
      </c>
      <c r="E121" s="3">
        <v>7.3649640402369057E-3</v>
      </c>
      <c r="F121" s="3">
        <f t="shared" si="259"/>
        <v>-3.6496404023690556E-4</v>
      </c>
      <c r="G121" s="3">
        <v>9.7239349356251503E-3</v>
      </c>
      <c r="H121" s="3">
        <f t="shared" ref="H121" si="444">$B121-G121</f>
        <v>-2.7239349356251502E-3</v>
      </c>
      <c r="I121" s="3">
        <v>7.223178804909725E-3</v>
      </c>
      <c r="J121" s="3">
        <f t="shared" ref="J121" si="445">$B121-I121</f>
        <v>-2.231788049097249E-4</v>
      </c>
      <c r="K121" s="3">
        <v>7.3178654342159147E-3</v>
      </c>
      <c r="L121" s="3">
        <f t="shared" ref="L121" si="446">$B121-K121</f>
        <v>-3.178654342159146E-4</v>
      </c>
      <c r="M121" s="3">
        <v>8.4180086179897109E-3</v>
      </c>
      <c r="N121" s="3">
        <f t="shared" ref="N121" si="447">$B121-M121</f>
        <v>-1.4180086179897107E-3</v>
      </c>
      <c r="R121" s="18"/>
    </row>
    <row r="122" spans="1:18" x14ac:dyDescent="0.3">
      <c r="A122" s="16" t="s">
        <v>157</v>
      </c>
      <c r="B122" s="17">
        <v>1.11E-2</v>
      </c>
      <c r="C122" s="3">
        <v>7.9011647753004302E-3</v>
      </c>
      <c r="D122" s="3">
        <f t="shared" si="259"/>
        <v>3.1988352246995703E-3</v>
      </c>
      <c r="E122" s="3">
        <v>8.4299435684530612E-3</v>
      </c>
      <c r="F122" s="3">
        <f t="shared" si="259"/>
        <v>2.6700564315469393E-3</v>
      </c>
      <c r="G122" s="3">
        <v>9.6965789850146904E-3</v>
      </c>
      <c r="H122" s="3">
        <f t="shared" ref="H122" si="448">$B122-G122</f>
        <v>1.4034210149853101E-3</v>
      </c>
      <c r="I122" s="3">
        <v>8.234778814074013E-3</v>
      </c>
      <c r="J122" s="3">
        <f t="shared" ref="J122" si="449">$B122-I122</f>
        <v>2.8652211859259875E-3</v>
      </c>
      <c r="K122" s="3">
        <v>1.0435392154640385E-2</v>
      </c>
      <c r="L122" s="3">
        <f t="shared" ref="L122" si="450">$B122-K122</f>
        <v>6.6460784535961499E-4</v>
      </c>
      <c r="M122" s="3">
        <v>8.4238735981400237E-3</v>
      </c>
      <c r="N122" s="3">
        <f t="shared" ref="N122" si="451">$B122-M122</f>
        <v>2.6761264018599767E-3</v>
      </c>
      <c r="R122" s="18"/>
    </row>
    <row r="123" spans="1:18" x14ac:dyDescent="0.3">
      <c r="A123" s="16" t="s">
        <v>158</v>
      </c>
      <c r="B123" s="17">
        <v>6.4000000000000003E-3</v>
      </c>
      <c r="C123" s="3">
        <v>8.5637834663076107E-3</v>
      </c>
      <c r="D123" s="3">
        <f t="shared" si="259"/>
        <v>-2.1637834663076104E-3</v>
      </c>
      <c r="E123" s="3">
        <v>7.1667438903147626E-3</v>
      </c>
      <c r="F123" s="3">
        <f t="shared" si="259"/>
        <v>-7.667438903147623E-4</v>
      </c>
      <c r="G123" s="3">
        <v>1.01311355609004E-2</v>
      </c>
      <c r="H123" s="3">
        <f t="shared" ref="H123" si="452">$B123-G123</f>
        <v>-3.7311355609003999E-3</v>
      </c>
      <c r="I123" s="3">
        <v>9.8390014493634579E-3</v>
      </c>
      <c r="J123" s="3">
        <f t="shared" ref="J123" si="453">$B123-I123</f>
        <v>-3.4390014493634576E-3</v>
      </c>
      <c r="K123" s="3">
        <v>1.0353050501197806E-2</v>
      </c>
      <c r="L123" s="3">
        <f t="shared" ref="L123" si="454">$B123-K123</f>
        <v>-3.953050501197806E-3</v>
      </c>
      <c r="M123" s="3">
        <v>8.485405909503009E-3</v>
      </c>
      <c r="N123" s="3">
        <f t="shared" ref="N123" si="455">$B123-M123</f>
        <v>-2.0854059095030087E-3</v>
      </c>
      <c r="R123" s="18"/>
    </row>
    <row r="124" spans="1:18" x14ac:dyDescent="0.3">
      <c r="A124" s="16" t="s">
        <v>159</v>
      </c>
      <c r="B124" s="17">
        <v>9.4999999999999998E-3</v>
      </c>
      <c r="C124" s="3">
        <v>8.0726905195873007E-3</v>
      </c>
      <c r="D124" s="3">
        <f t="shared" si="259"/>
        <v>1.4273094804126991E-3</v>
      </c>
      <c r="E124" s="3">
        <v>7.2603729275732788E-3</v>
      </c>
      <c r="F124" s="3">
        <f t="shared" si="259"/>
        <v>2.239627072426721E-3</v>
      </c>
      <c r="G124" s="3">
        <v>9.2132524077770395E-3</v>
      </c>
      <c r="H124" s="3">
        <f t="shared" ref="H124" si="456">$B124-G124</f>
        <v>2.867475922229603E-4</v>
      </c>
      <c r="I124" s="3">
        <v>6.7556990998067163E-3</v>
      </c>
      <c r="J124" s="3">
        <f t="shared" ref="J124" si="457">$B124-I124</f>
        <v>2.7443009001932835E-3</v>
      </c>
      <c r="K124" s="3">
        <v>6.609470723040428E-3</v>
      </c>
      <c r="L124" s="3">
        <f t="shared" ref="L124" si="458">$B124-K124</f>
        <v>2.8905292769595718E-3</v>
      </c>
      <c r="M124" s="3">
        <v>8.3126310579305206E-3</v>
      </c>
      <c r="N124" s="3">
        <f t="shared" ref="N124" si="459">$B124-M124</f>
        <v>1.1873689420694791E-3</v>
      </c>
      <c r="R124" s="18"/>
    </row>
    <row r="125" spans="1:18" x14ac:dyDescent="0.3">
      <c r="A125" s="16" t="s">
        <v>160</v>
      </c>
      <c r="B125" s="17">
        <v>6.7000000000000002E-3</v>
      </c>
      <c r="C125" s="3">
        <v>8.3065746384221508E-3</v>
      </c>
      <c r="D125" s="3">
        <f t="shared" si="259"/>
        <v>-1.6065746384221506E-3</v>
      </c>
      <c r="E125" s="3">
        <v>7.1404706764980862E-3</v>
      </c>
      <c r="F125" s="3">
        <f t="shared" si="259"/>
        <v>-4.4047067649808595E-4</v>
      </c>
      <c r="G125" s="3">
        <v>9.3634391964234898E-3</v>
      </c>
      <c r="H125" s="3">
        <f t="shared" ref="H125" si="460">$B125-G125</f>
        <v>-2.6634391964234895E-3</v>
      </c>
      <c r="I125" s="3">
        <v>8.5352996225848618E-3</v>
      </c>
      <c r="J125" s="3">
        <f t="shared" ref="J125" si="461">$B125-I125</f>
        <v>-1.8352996225848616E-3</v>
      </c>
      <c r="K125" s="3">
        <v>9.305482005853228E-3</v>
      </c>
      <c r="L125" s="3">
        <f t="shared" ref="L125" si="462">$B125-K125</f>
        <v>-2.6054820058532277E-3</v>
      </c>
      <c r="M125" s="3">
        <v>8.2297822966603713E-3</v>
      </c>
      <c r="N125" s="3">
        <f t="shared" ref="N125" si="463">$B125-M125</f>
        <v>-1.5297822966603711E-3</v>
      </c>
      <c r="R125" s="18"/>
    </row>
    <row r="126" spans="1:18" x14ac:dyDescent="0.3">
      <c r="A126" s="16" t="s">
        <v>161</v>
      </c>
      <c r="B126" s="17">
        <v>7.9000000000000008E-3</v>
      </c>
      <c r="C126" s="3">
        <v>7.8985262065233292E-3</v>
      </c>
      <c r="D126" s="3">
        <f t="shared" si="259"/>
        <v>1.4737934766716199E-6</v>
      </c>
      <c r="E126" s="3">
        <v>7.3352524422164739E-3</v>
      </c>
      <c r="F126" s="3">
        <f t="shared" si="259"/>
        <v>5.6474755778352682E-4</v>
      </c>
      <c r="G126" s="3">
        <v>9.1360947515289094E-3</v>
      </c>
      <c r="H126" s="3">
        <f t="shared" ref="H126" si="464">$B126-G126</f>
        <v>-1.2360947515289086E-3</v>
      </c>
      <c r="I126" s="3">
        <v>6.0011764035248971E-3</v>
      </c>
      <c r="J126" s="3">
        <f t="shared" ref="J126" si="465">$B126-I126</f>
        <v>1.8988235964751037E-3</v>
      </c>
      <c r="K126" s="3">
        <v>6.5032719908860032E-3</v>
      </c>
      <c r="L126" s="3">
        <f t="shared" ref="L126" si="466">$B126-K126</f>
        <v>1.3967280091139976E-3</v>
      </c>
      <c r="M126" s="3">
        <v>8.0120901772288769E-3</v>
      </c>
      <c r="N126" s="3">
        <f t="shared" ref="N126" si="467">$B126-M126</f>
        <v>-1.1209017722887613E-4</v>
      </c>
      <c r="R126" s="18"/>
    </row>
    <row r="127" spans="1:18" x14ac:dyDescent="0.3">
      <c r="A127" s="16" t="s">
        <v>162</v>
      </c>
      <c r="B127" s="17">
        <v>6.7000000000000002E-3</v>
      </c>
      <c r="C127" s="3">
        <v>7.8096759017034501E-3</v>
      </c>
      <c r="D127" s="3">
        <f t="shared" si="259"/>
        <v>-1.1096759017034498E-3</v>
      </c>
      <c r="E127" s="3">
        <v>6.9676818942818342E-3</v>
      </c>
      <c r="F127" s="3">
        <f t="shared" si="259"/>
        <v>-2.67681894281834E-4</v>
      </c>
      <c r="G127" s="3">
        <v>9.0486456530259798E-3</v>
      </c>
      <c r="H127" s="3">
        <f t="shared" ref="H127" si="468">$B127-G127</f>
        <v>-2.3486456530259795E-3</v>
      </c>
      <c r="I127" s="3">
        <v>8.8683208789779432E-3</v>
      </c>
      <c r="J127" s="3">
        <f t="shared" ref="J127" si="469">$B127-I127</f>
        <v>-2.168320878977943E-3</v>
      </c>
      <c r="K127" s="3">
        <v>8.3020053400735747E-3</v>
      </c>
      <c r="L127" s="3">
        <f t="shared" ref="L127" si="470">$B127-K127</f>
        <v>-1.6020053400735744E-3</v>
      </c>
      <c r="M127" s="3">
        <v>8.0906054432351715E-3</v>
      </c>
      <c r="N127" s="3">
        <f t="shared" ref="N127" si="471">$B127-M127</f>
        <v>-1.3906054432351713E-3</v>
      </c>
      <c r="R127" s="18"/>
    </row>
    <row r="128" spans="1:18" x14ac:dyDescent="0.3">
      <c r="A128" s="16" t="s">
        <v>163</v>
      </c>
      <c r="B128" s="17">
        <v>1.3100000000000001E-2</v>
      </c>
      <c r="C128" s="3">
        <v>7.4887813080239604E-3</v>
      </c>
      <c r="D128" s="3">
        <f t="shared" si="259"/>
        <v>5.6112186919760401E-3</v>
      </c>
      <c r="E128" s="3">
        <v>9.1971269537955494E-3</v>
      </c>
      <c r="F128" s="3">
        <f t="shared" si="259"/>
        <v>3.9028730462044511E-3</v>
      </c>
      <c r="G128" s="3">
        <v>9.0398330722494206E-3</v>
      </c>
      <c r="H128" s="3">
        <f t="shared" ref="H128" si="472">$B128-G128</f>
        <v>4.06016692775058E-3</v>
      </c>
      <c r="I128" s="3">
        <v>6.4227667891212882E-3</v>
      </c>
      <c r="J128" s="3">
        <f t="shared" ref="J128" si="473">$B128-I128</f>
        <v>6.6772332108787124E-3</v>
      </c>
      <c r="K128" s="3">
        <v>6.5249529557478217E-3</v>
      </c>
      <c r="L128" s="3">
        <f t="shared" ref="L128" si="474">$B128-K128</f>
        <v>6.5750470442521788E-3</v>
      </c>
      <c r="M128" s="3">
        <v>7.570036687184368E-3</v>
      </c>
      <c r="N128" s="3">
        <f t="shared" ref="N128" si="475">$B128-M128</f>
        <v>5.5299633128156325E-3</v>
      </c>
      <c r="R128" s="18"/>
    </row>
    <row r="129" spans="1:18" x14ac:dyDescent="0.3">
      <c r="A129" s="16" t="s">
        <v>164</v>
      </c>
      <c r="B129" s="17">
        <v>1.1599999999999999E-2</v>
      </c>
      <c r="C129" s="3">
        <v>8.6989636083726497E-3</v>
      </c>
      <c r="D129" s="3">
        <f t="shared" si="259"/>
        <v>2.9010363916273495E-3</v>
      </c>
      <c r="E129" s="3">
        <v>8.8354779904653725E-3</v>
      </c>
      <c r="F129" s="3">
        <f t="shared" si="259"/>
        <v>2.7645220095346267E-3</v>
      </c>
      <c r="G129" s="3">
        <v>1.05648703574419E-2</v>
      </c>
      <c r="H129" s="3">
        <f t="shared" ref="H129" si="476">$B129-G129</f>
        <v>1.0351296425580997E-3</v>
      </c>
      <c r="I129" s="3">
        <v>1.2431290411406443E-2</v>
      </c>
      <c r="J129" s="3">
        <f t="shared" ref="J129" si="477">$B129-I129</f>
        <v>-8.3129041140644379E-4</v>
      </c>
      <c r="K129" s="3">
        <v>1.4124600991718998E-2</v>
      </c>
      <c r="L129" s="3">
        <f t="shared" ref="L129" si="478">$B129-K129</f>
        <v>-2.5246009917189987E-3</v>
      </c>
      <c r="M129" s="3">
        <v>8.3286133478469217E-3</v>
      </c>
      <c r="N129" s="3">
        <f t="shared" ref="N129" si="479">$B129-M129</f>
        <v>3.2713866521530775E-3</v>
      </c>
      <c r="R129" s="18"/>
    </row>
    <row r="130" spans="1:18" x14ac:dyDescent="0.3">
      <c r="A130" s="16" t="s">
        <v>165</v>
      </c>
      <c r="B130" s="17">
        <v>1.61E-2</v>
      </c>
      <c r="C130" s="3">
        <v>9.4326674926855803E-3</v>
      </c>
      <c r="D130" s="3">
        <f t="shared" si="259"/>
        <v>6.6673325073144194E-3</v>
      </c>
      <c r="E130" s="3">
        <v>1.038274089133304E-2</v>
      </c>
      <c r="F130" s="3">
        <f t="shared" si="259"/>
        <v>5.7172591086669597E-3</v>
      </c>
      <c r="G130" s="3">
        <v>1.1323788275279099E-2</v>
      </c>
      <c r="H130" s="3">
        <f t="shared" ref="H130" si="480">$B130-G130</f>
        <v>4.7762117247209003E-3</v>
      </c>
      <c r="I130" s="3">
        <v>1.5981146766791843E-2</v>
      </c>
      <c r="J130" s="3">
        <f t="shared" ref="J130" si="481">$B130-I130</f>
        <v>1.1885323320815627E-4</v>
      </c>
      <c r="K130" s="3">
        <v>2.0252066104025111E-2</v>
      </c>
      <c r="L130" s="3">
        <f t="shared" ref="L130" si="482">$B130-K130</f>
        <v>-4.1520661040251108E-3</v>
      </c>
      <c r="M130" s="3">
        <v>8.6802427870403195E-3</v>
      </c>
      <c r="N130" s="3">
        <f t="shared" ref="N130" si="483">$B130-M130</f>
        <v>7.4197572129596802E-3</v>
      </c>
      <c r="R130" s="18"/>
    </row>
    <row r="131" spans="1:18" x14ac:dyDescent="0.3">
      <c r="A131" s="16" t="s">
        <v>166</v>
      </c>
      <c r="B131" s="17">
        <v>8.9999999999999993E-3</v>
      </c>
      <c r="C131" s="3">
        <v>1.09865302030791E-2</v>
      </c>
      <c r="D131" s="3">
        <f t="shared" si="259"/>
        <v>-1.9865302030791007E-3</v>
      </c>
      <c r="E131" s="3">
        <v>9.4705146960466363E-3</v>
      </c>
      <c r="F131" s="3">
        <f t="shared" si="259"/>
        <v>-4.70514696046637E-4</v>
      </c>
      <c r="G131" s="3">
        <v>1.20657457938779E-2</v>
      </c>
      <c r="H131" s="3">
        <f t="shared" ref="H131" si="484">$B131-G131</f>
        <v>-3.0657457938779008E-3</v>
      </c>
      <c r="I131" s="3">
        <v>1.4261736588812414E-2</v>
      </c>
      <c r="J131" s="3">
        <f t="shared" ref="J131" si="485">$B131-I131</f>
        <v>-5.261736588812415E-3</v>
      </c>
      <c r="K131" s="3">
        <v>1.3848355416085804E-2</v>
      </c>
      <c r="L131" s="3">
        <f t="shared" ref="L131" si="486">$B131-K131</f>
        <v>-4.8483554160858051E-3</v>
      </c>
      <c r="M131" s="3">
        <v>9.8708154089508504E-3</v>
      </c>
      <c r="N131" s="3">
        <f t="shared" ref="N131" si="487">$B131-M131</f>
        <v>-8.7081540895085109E-4</v>
      </c>
      <c r="R131" s="18"/>
    </row>
    <row r="132" spans="1:18" x14ac:dyDescent="0.3">
      <c r="A132" s="16" t="s">
        <v>167</v>
      </c>
      <c r="B132" s="17">
        <v>1.2999999999999999E-2</v>
      </c>
      <c r="C132" s="3">
        <v>1.0595399076070801E-2</v>
      </c>
      <c r="D132" s="3">
        <f t="shared" si="259"/>
        <v>2.4046009239291986E-3</v>
      </c>
      <c r="E132" s="3">
        <v>1.0070817340046338E-2</v>
      </c>
      <c r="F132" s="3">
        <f t="shared" si="259"/>
        <v>2.9291826599536618E-3</v>
      </c>
      <c r="G132" s="3">
        <v>1.16542528008961E-2</v>
      </c>
      <c r="H132" s="3">
        <f t="shared" ref="H132" si="488">$B132-G132</f>
        <v>1.3457471991038996E-3</v>
      </c>
      <c r="I132" s="3">
        <v>1.3104832243850747E-2</v>
      </c>
      <c r="J132" s="3">
        <f t="shared" ref="J132" si="489">$B132-I132</f>
        <v>-1.0483224385074777E-4</v>
      </c>
      <c r="K132" s="3">
        <v>1.7109085899732576E-2</v>
      </c>
      <c r="L132" s="3">
        <f t="shared" ref="L132" si="490">$B132-K132</f>
        <v>-4.1090858997325768E-3</v>
      </c>
      <c r="M132" s="3">
        <v>1.0126329672638278E-2</v>
      </c>
      <c r="N132" s="3">
        <f t="shared" ref="N132" si="491">$B132-M132</f>
        <v>2.8736703273617211E-3</v>
      </c>
      <c r="R132" s="18"/>
    </row>
    <row r="133" spans="1:18" x14ac:dyDescent="0.3">
      <c r="A133" s="16" t="s">
        <v>168</v>
      </c>
      <c r="B133" s="17">
        <v>1.41E-2</v>
      </c>
      <c r="C133" s="3">
        <v>1.09834461838163E-2</v>
      </c>
      <c r="D133" s="3">
        <f t="shared" si="259"/>
        <v>3.1165538161836998E-3</v>
      </c>
      <c r="E133" s="3">
        <v>1.1522222268783706E-2</v>
      </c>
      <c r="F133" s="3">
        <f t="shared" si="259"/>
        <v>2.577777731216294E-3</v>
      </c>
      <c r="G133" s="3">
        <v>1.1699772379068199E-2</v>
      </c>
      <c r="H133" s="3">
        <f t="shared" ref="H133" si="492">$B133-G133</f>
        <v>2.4002276209318003E-3</v>
      </c>
      <c r="I133" s="3">
        <v>1.1367362310656536E-2</v>
      </c>
      <c r="J133" s="3">
        <f t="shared" ref="J133" si="493">$B133-I133</f>
        <v>2.7326376893434638E-3</v>
      </c>
      <c r="K133" s="3">
        <v>1.0972111715465593E-2</v>
      </c>
      <c r="L133" s="3">
        <f t="shared" ref="L133" si="494">$B133-K133</f>
        <v>3.127888284534407E-3</v>
      </c>
      <c r="M133" s="3">
        <v>1.0915396127381048E-2</v>
      </c>
      <c r="N133" s="3">
        <f t="shared" ref="N133" si="495">$B133-M133</f>
        <v>3.1846038726189522E-3</v>
      </c>
      <c r="R133" s="18"/>
    </row>
    <row r="134" spans="1:18" x14ac:dyDescent="0.3">
      <c r="A134" s="16" t="s">
        <v>169</v>
      </c>
      <c r="B134" s="17">
        <v>1.54E-2</v>
      </c>
      <c r="C134" s="3">
        <v>1.1568073492283301E-2</v>
      </c>
      <c r="D134" s="3">
        <f t="shared" si="259"/>
        <v>3.8319265077166997E-3</v>
      </c>
      <c r="E134" s="3">
        <v>1.1948335897715507E-2</v>
      </c>
      <c r="F134" s="3">
        <f t="shared" si="259"/>
        <v>3.4516641022844935E-3</v>
      </c>
      <c r="G134" s="3">
        <v>1.1601099123021499E-2</v>
      </c>
      <c r="H134" s="3">
        <f t="shared" ref="H134" si="496">$B134-G134</f>
        <v>3.7989008769785011E-3</v>
      </c>
      <c r="I134" s="3">
        <v>1.4220746740367687E-2</v>
      </c>
      <c r="J134" s="3">
        <f t="shared" ref="J134" si="497">$B134-I134</f>
        <v>1.1792532596323138E-3</v>
      </c>
      <c r="K134" s="3">
        <v>1.3474956338677615E-2</v>
      </c>
      <c r="L134" s="3">
        <f t="shared" ref="L134" si="498">$B134-K134</f>
        <v>1.9250436613223853E-3</v>
      </c>
      <c r="M134" s="3">
        <v>1.1087449869410078E-2</v>
      </c>
      <c r="N134" s="3">
        <f t="shared" ref="N134" si="499">$B134-M134</f>
        <v>4.3125501305899226E-3</v>
      </c>
      <c r="R134" s="18"/>
    </row>
    <row r="135" spans="1:18" x14ac:dyDescent="0.3">
      <c r="A135" s="16" t="s">
        <v>170</v>
      </c>
      <c r="B135" s="17">
        <v>1.7000000000000001E-2</v>
      </c>
      <c r="C135" s="3">
        <v>1.23217996079083E-2</v>
      </c>
      <c r="D135" s="3">
        <f t="shared" si="259"/>
        <v>4.6782003920917015E-3</v>
      </c>
      <c r="E135" s="3">
        <v>1.2327100575990655E-2</v>
      </c>
      <c r="F135" s="3">
        <f t="shared" si="259"/>
        <v>4.6728994240093462E-3</v>
      </c>
      <c r="G135" s="3">
        <v>1.23334163080256E-2</v>
      </c>
      <c r="H135" s="3">
        <f t="shared" ref="H135" si="500">$B135-G135</f>
        <v>4.6665836919744016E-3</v>
      </c>
      <c r="I135" s="3">
        <v>1.8103864173717978E-2</v>
      </c>
      <c r="J135" s="3">
        <f t="shared" ref="J135" si="501">$B135-I135</f>
        <v>-1.103864173717977E-3</v>
      </c>
      <c r="K135" s="3">
        <v>2.180473631473967E-2</v>
      </c>
      <c r="L135" s="3">
        <f t="shared" ref="L135" si="502">$B135-K135</f>
        <v>-4.8047363147396688E-3</v>
      </c>
      <c r="M135" s="3">
        <v>1.1622786863600836E-2</v>
      </c>
      <c r="N135" s="3">
        <f t="shared" ref="N135" si="503">$B135-M135</f>
        <v>5.377213136399165E-3</v>
      </c>
      <c r="R135" s="18"/>
    </row>
    <row r="136" spans="1:18" x14ac:dyDescent="0.3">
      <c r="A136" s="16" t="s">
        <v>171</v>
      </c>
      <c r="B136" s="17">
        <v>8.5000000000000006E-3</v>
      </c>
      <c r="C136" s="3">
        <v>1.32698394175692E-2</v>
      </c>
      <c r="D136" s="3">
        <f t="shared" si="259"/>
        <v>-4.7698394175691994E-3</v>
      </c>
      <c r="E136" s="3">
        <v>1.0374505487047461E-2</v>
      </c>
      <c r="F136" s="3">
        <f t="shared" si="259"/>
        <v>-1.8745054870474599E-3</v>
      </c>
      <c r="G136" s="3">
        <v>1.26870067113462E-2</v>
      </c>
      <c r="H136" s="3">
        <f t="shared" ref="H136" si="504">$B136-G136</f>
        <v>-4.187006711346199E-3</v>
      </c>
      <c r="I136" s="3">
        <v>1.4845200042901179E-2</v>
      </c>
      <c r="J136" s="3">
        <f t="shared" ref="J136" si="505">$B136-I136</f>
        <v>-6.3452000429011779E-3</v>
      </c>
      <c r="K136" s="3">
        <v>1.4110197157481361E-2</v>
      </c>
      <c r="L136" s="3">
        <f t="shared" ref="L136" si="506">$B136-K136</f>
        <v>-5.6101971574813603E-3</v>
      </c>
      <c r="M136" s="3">
        <v>1.1862961119319062E-2</v>
      </c>
      <c r="N136" s="3">
        <f t="shared" ref="N136" si="507">$B136-M136</f>
        <v>-3.362961119319061E-3</v>
      </c>
      <c r="R136" s="18"/>
    </row>
    <row r="137" spans="1:18" x14ac:dyDescent="0.3">
      <c r="A137" s="16" t="s">
        <v>172</v>
      </c>
      <c r="B137" s="17">
        <v>1.6199999999999999E-2</v>
      </c>
      <c r="C137" s="3">
        <v>1.2026853358371699E-2</v>
      </c>
      <c r="D137" s="3">
        <f t="shared" si="259"/>
        <v>4.1731466416282999E-3</v>
      </c>
      <c r="E137" s="3">
        <v>1.2321505238136649E-2</v>
      </c>
      <c r="F137" s="3">
        <f t="shared" si="259"/>
        <v>3.8784947618633499E-3</v>
      </c>
      <c r="G137" s="3">
        <v>1.1443532533991999E-2</v>
      </c>
      <c r="H137" s="3">
        <f t="shared" ref="H137" si="508">$B137-G137</f>
        <v>4.7564674660079999E-3</v>
      </c>
      <c r="I137" s="3">
        <v>7.4812848165396878E-3</v>
      </c>
      <c r="J137" s="3">
        <f t="shared" ref="J137" si="509">$B137-I137</f>
        <v>8.7187151834603113E-3</v>
      </c>
      <c r="K137" s="3">
        <v>7.4450114886985014E-3</v>
      </c>
      <c r="L137" s="3">
        <f t="shared" ref="L137" si="510">$B137-K137</f>
        <v>8.7549885113014977E-3</v>
      </c>
      <c r="M137" s="3">
        <v>1.1933953344194012E-2</v>
      </c>
      <c r="N137" s="3">
        <f t="shared" ref="N137" si="511">$B137-M137</f>
        <v>4.2660466558059867E-3</v>
      </c>
      <c r="R137" s="18"/>
    </row>
    <row r="138" spans="1:18" x14ac:dyDescent="0.3">
      <c r="A138" s="16" t="s">
        <v>173</v>
      </c>
      <c r="B138" s="17">
        <v>2.0500000000000001E-2</v>
      </c>
      <c r="C138" s="3">
        <v>1.26133068431592E-2</v>
      </c>
      <c r="D138" s="3">
        <f t="shared" si="259"/>
        <v>7.8866931568408009E-3</v>
      </c>
      <c r="E138" s="3">
        <v>1.3479984327823663E-2</v>
      </c>
      <c r="F138" s="3">
        <f t="shared" si="259"/>
        <v>7.0200156721763381E-3</v>
      </c>
      <c r="G138" s="3">
        <v>1.16346026316754E-2</v>
      </c>
      <c r="H138" s="3">
        <f t="shared" ref="H138" si="512">$B138-G138</f>
        <v>8.8653973683246005E-3</v>
      </c>
      <c r="I138" s="3">
        <v>1.7935722538504166E-2</v>
      </c>
      <c r="J138" s="3">
        <f t="shared" ref="J138" si="513">$B138-I138</f>
        <v>2.5642774614958348E-3</v>
      </c>
      <c r="K138" s="3">
        <v>1.6075502526966795E-2</v>
      </c>
      <c r="L138" s="3">
        <f t="shared" ref="L138" si="514">$B138-K138</f>
        <v>4.4244974730332058E-3</v>
      </c>
      <c r="M138" s="3">
        <v>1.2348939771652041E-2</v>
      </c>
      <c r="N138" s="3">
        <f t="shared" ref="N138" si="515">$B138-M138</f>
        <v>8.1510602283479602E-3</v>
      </c>
      <c r="R138" s="18"/>
    </row>
    <row r="139" spans="1:18" x14ac:dyDescent="0.3">
      <c r="A139" s="16" t="s">
        <v>174</v>
      </c>
      <c r="B139" s="17">
        <v>1.3599999999999999E-2</v>
      </c>
      <c r="C139" s="3">
        <v>1.4170600034304299E-2</v>
      </c>
      <c r="D139" s="3">
        <f t="shared" ref="D139:F202" si="516">$B139-C139</f>
        <v>-5.7060003430429995E-4</v>
      </c>
      <c r="E139" s="3">
        <v>1.2726030723040887E-2</v>
      </c>
      <c r="F139" s="3">
        <f t="shared" si="516"/>
        <v>8.7396927695911238E-4</v>
      </c>
      <c r="G139" s="3">
        <v>1.3418967194620501E-2</v>
      </c>
      <c r="H139" s="3">
        <f t="shared" ref="H139" si="517">$B139-G139</f>
        <v>1.8103280537949858E-4</v>
      </c>
      <c r="I139" s="3">
        <v>2.2476592290529406E-2</v>
      </c>
      <c r="J139" s="3">
        <f t="shared" ref="J139" si="518">$B139-I139</f>
        <v>-8.8765922905294069E-3</v>
      </c>
      <c r="K139" s="3">
        <v>2.6143417719198783E-2</v>
      </c>
      <c r="L139" s="3">
        <f t="shared" ref="L139" si="519">$B139-K139</f>
        <v>-1.2543417719198783E-2</v>
      </c>
      <c r="M139" s="3">
        <v>1.3231348083302466E-2</v>
      </c>
      <c r="N139" s="3">
        <f t="shared" ref="N139" si="520">$B139-M139</f>
        <v>3.6865191669753321E-4</v>
      </c>
      <c r="R139" s="18"/>
    </row>
    <row r="140" spans="1:18" x14ac:dyDescent="0.3">
      <c r="A140" s="16" t="s">
        <v>175</v>
      </c>
      <c r="B140" s="17">
        <v>1.12E-2</v>
      </c>
      <c r="C140" s="3">
        <v>1.39070725510146E-2</v>
      </c>
      <c r="D140" s="3">
        <f t="shared" si="516"/>
        <v>-2.7070725510145999E-3</v>
      </c>
      <c r="E140" s="3">
        <v>1.2571457616028106E-2</v>
      </c>
      <c r="F140" s="3">
        <f t="shared" si="516"/>
        <v>-1.3714576160281065E-3</v>
      </c>
      <c r="G140" s="3">
        <v>1.3506291703524E-2</v>
      </c>
      <c r="H140" s="3">
        <f t="shared" ref="H140" si="521">$B140-G140</f>
        <v>-2.3062917035239997E-3</v>
      </c>
      <c r="I140" s="3">
        <v>1.2007097235952851E-2</v>
      </c>
      <c r="J140" s="3">
        <f t="shared" ref="J140" si="522">$B140-I140</f>
        <v>-8.0709723595285068E-4</v>
      </c>
      <c r="K140" s="3">
        <v>1.2391234742367738E-2</v>
      </c>
      <c r="L140" s="3">
        <f t="shared" ref="L140" si="523">$B140-K140</f>
        <v>-1.1912347423677378E-3</v>
      </c>
      <c r="M140" s="3">
        <v>1.3146141144707165E-2</v>
      </c>
      <c r="N140" s="3">
        <f t="shared" ref="N140" si="524">$B140-M140</f>
        <v>-1.9461411447071648E-3</v>
      </c>
      <c r="R140" s="18"/>
    </row>
    <row r="141" spans="1:18" x14ac:dyDescent="0.3">
      <c r="A141" s="16" t="s">
        <v>176</v>
      </c>
      <c r="B141" s="17">
        <v>1.84E-2</v>
      </c>
      <c r="C141" s="3">
        <v>1.2979497863091201E-2</v>
      </c>
      <c r="D141" s="3">
        <f t="shared" si="516"/>
        <v>5.4205021369087992E-3</v>
      </c>
      <c r="E141" s="3">
        <v>1.3201007241250989E-2</v>
      </c>
      <c r="F141" s="3">
        <f t="shared" si="516"/>
        <v>5.198992758749011E-3</v>
      </c>
      <c r="G141" s="3">
        <v>1.4224137721218199E-2</v>
      </c>
      <c r="H141" s="3">
        <f t="shared" ref="H141" si="525">$B141-G141</f>
        <v>4.1758622787818004E-3</v>
      </c>
      <c r="I141" s="3">
        <v>1.3174664655664799E-2</v>
      </c>
      <c r="J141" s="3">
        <f t="shared" ref="J141" si="526">$B141-I141</f>
        <v>5.2253353443352003E-3</v>
      </c>
      <c r="K141" s="3">
        <v>1.6219871590744485E-2</v>
      </c>
      <c r="L141" s="3">
        <f t="shared" ref="L141" si="527">$B141-K141</f>
        <v>2.1801284092555148E-3</v>
      </c>
      <c r="M141" s="3">
        <v>1.2552489509168468E-2</v>
      </c>
      <c r="N141" s="3">
        <f t="shared" ref="N141" si="528">$B141-M141</f>
        <v>5.8475104908315319E-3</v>
      </c>
      <c r="R141" s="18"/>
    </row>
    <row r="142" spans="1:18" x14ac:dyDescent="0.3">
      <c r="A142" s="16" t="s">
        <v>177</v>
      </c>
      <c r="B142" s="17">
        <v>1.7500000000000002E-2</v>
      </c>
      <c r="C142" s="3">
        <v>1.37920695239076E-2</v>
      </c>
      <c r="D142" s="3">
        <f t="shared" si="516"/>
        <v>3.7079304760924015E-3</v>
      </c>
      <c r="E142" s="3">
        <v>1.3539820547364178E-2</v>
      </c>
      <c r="F142" s="3">
        <f t="shared" si="516"/>
        <v>3.9601794526358241E-3</v>
      </c>
      <c r="G142" s="3">
        <v>1.46977591100012E-2</v>
      </c>
      <c r="H142" s="3">
        <f t="shared" ref="H142" si="529">$B142-G142</f>
        <v>2.8022408899988013E-3</v>
      </c>
      <c r="I142" s="3">
        <v>1.6126117272630979E-2</v>
      </c>
      <c r="J142" s="3">
        <f t="shared" ref="J142" si="530">$B142-I142</f>
        <v>1.3738827273690225E-3</v>
      </c>
      <c r="K142" s="3">
        <v>1.5942677577339005E-2</v>
      </c>
      <c r="L142" s="3">
        <f t="shared" ref="L142" si="531">$B142-K142</f>
        <v>1.5573224226609964E-3</v>
      </c>
      <c r="M142" s="3">
        <v>1.3731844678002552E-2</v>
      </c>
      <c r="N142" s="3">
        <f t="shared" ref="N142" si="532">$B142-M142</f>
        <v>3.76815532199745E-3</v>
      </c>
      <c r="R142" s="18"/>
    </row>
    <row r="143" spans="1:18" x14ac:dyDescent="0.3">
      <c r="A143" s="16" t="s">
        <v>178</v>
      </c>
      <c r="B143" s="17">
        <v>1.6E-2</v>
      </c>
      <c r="C143" s="3">
        <v>1.4369786376372901E-2</v>
      </c>
      <c r="D143" s="3">
        <f t="shared" si="516"/>
        <v>1.6302136236270998E-3</v>
      </c>
      <c r="E143" s="3">
        <v>1.3448183296335946E-2</v>
      </c>
      <c r="F143" s="3">
        <f t="shared" si="516"/>
        <v>2.5518167036640543E-3</v>
      </c>
      <c r="G143" s="3">
        <v>1.47915895853848E-2</v>
      </c>
      <c r="H143" s="3">
        <f t="shared" ref="H143" si="533">$B143-G143</f>
        <v>1.2084104146151999E-3</v>
      </c>
      <c r="I143" s="3">
        <v>1.5977899762012273E-2</v>
      </c>
      <c r="J143" s="3">
        <f t="shared" ref="J143" si="534">$B143-I143</f>
        <v>2.2100237987727339E-5</v>
      </c>
      <c r="K143" s="3">
        <v>1.7248375569443666E-2</v>
      </c>
      <c r="L143" s="3">
        <f t="shared" ref="L143" si="535">$B143-K143</f>
        <v>-1.2483755694436653E-3</v>
      </c>
      <c r="M143" s="3">
        <v>1.4020407640682542E-2</v>
      </c>
      <c r="N143" s="3">
        <f t="shared" ref="N143" si="536">$B143-M143</f>
        <v>1.9795923593174582E-3</v>
      </c>
      <c r="R143" s="18"/>
    </row>
    <row r="144" spans="1:18" x14ac:dyDescent="0.3">
      <c r="A144" s="16" t="s">
        <v>179</v>
      </c>
      <c r="B144" s="17">
        <v>1.0500000000000001E-2</v>
      </c>
      <c r="C144" s="3">
        <v>1.44677291618914E-2</v>
      </c>
      <c r="D144" s="3">
        <f t="shared" si="516"/>
        <v>-3.9677291618913993E-3</v>
      </c>
      <c r="E144" s="3">
        <v>1.2146617671023624E-2</v>
      </c>
      <c r="F144" s="3">
        <f t="shared" si="516"/>
        <v>-1.6466176710236233E-3</v>
      </c>
      <c r="G144" s="3">
        <v>1.4038960882258899E-2</v>
      </c>
      <c r="H144" s="3">
        <f t="shared" ref="H144" si="537">$B144-G144</f>
        <v>-3.5389608822588986E-3</v>
      </c>
      <c r="I144" s="3">
        <v>1.40851616353761E-2</v>
      </c>
      <c r="J144" s="3">
        <f t="shared" ref="J144" si="538">$B144-I144</f>
        <v>-3.5851616353760989E-3</v>
      </c>
      <c r="K144" s="3">
        <v>1.4287694159371455E-2</v>
      </c>
      <c r="L144" s="3">
        <f t="shared" ref="L144" si="539">$B144-K144</f>
        <v>-3.7876941593714547E-3</v>
      </c>
      <c r="M144" s="3">
        <v>1.3641050494753056E-2</v>
      </c>
      <c r="N144" s="3">
        <f t="shared" ref="N144" si="540">$B144-M144</f>
        <v>-3.1410504947530556E-3</v>
      </c>
      <c r="R144" s="18"/>
    </row>
    <row r="145" spans="1:18" x14ac:dyDescent="0.3">
      <c r="A145" s="16" t="s">
        <v>180</v>
      </c>
      <c r="B145" s="17">
        <v>1.2E-2</v>
      </c>
      <c r="C145" s="3">
        <v>1.32187781622825E-2</v>
      </c>
      <c r="D145" s="3">
        <f t="shared" si="516"/>
        <v>-1.2187781622825002E-3</v>
      </c>
      <c r="E145" s="3">
        <v>1.1022556568064303E-2</v>
      </c>
      <c r="F145" s="3">
        <f t="shared" si="516"/>
        <v>9.7744343193569699E-4</v>
      </c>
      <c r="G145" s="3">
        <v>1.1859297414198401E-2</v>
      </c>
      <c r="H145" s="3">
        <f t="shared" ref="H145" si="541">$B145-G145</f>
        <v>1.4070258580159943E-4</v>
      </c>
      <c r="I145" s="3">
        <v>1.0757025008813634E-2</v>
      </c>
      <c r="J145" s="3">
        <f t="shared" ref="J145" si="542">$B145-I145</f>
        <v>1.2429749911863665E-3</v>
      </c>
      <c r="K145" s="3">
        <v>1.0331322962368503E-2</v>
      </c>
      <c r="L145" s="3">
        <f t="shared" ref="L145" si="543">$B145-K145</f>
        <v>1.6686770376314972E-3</v>
      </c>
      <c r="M145" s="3">
        <v>1.3334588961403658E-2</v>
      </c>
      <c r="N145" s="3">
        <f t="shared" ref="N145" si="544">$B145-M145</f>
        <v>-1.3345889614036575E-3</v>
      </c>
      <c r="R145" s="18"/>
    </row>
    <row r="146" spans="1:18" x14ac:dyDescent="0.3">
      <c r="A146" s="16" t="s">
        <v>181</v>
      </c>
      <c r="B146" s="17">
        <v>9.4000000000000004E-3</v>
      </c>
      <c r="C146" s="3">
        <v>1.24537160998155E-2</v>
      </c>
      <c r="D146" s="3">
        <f t="shared" si="516"/>
        <v>-3.0537160998154993E-3</v>
      </c>
      <c r="E146" s="3">
        <v>1.1159749637004448E-2</v>
      </c>
      <c r="F146" s="3">
        <f t="shared" si="516"/>
        <v>-1.7597496370044471E-3</v>
      </c>
      <c r="G146" s="3">
        <v>1.09402903946198E-2</v>
      </c>
      <c r="H146" s="3">
        <f t="shared" ref="H146" si="545">$B146-G146</f>
        <v>-1.5402903946198001E-3</v>
      </c>
      <c r="I146" s="3">
        <v>1.0498015436520337E-2</v>
      </c>
      <c r="J146" s="3">
        <f t="shared" ref="J146" si="546">$B146-I146</f>
        <v>-1.0980154365203363E-3</v>
      </c>
      <c r="K146" s="3">
        <v>1.0202017311684587E-2</v>
      </c>
      <c r="L146" s="3">
        <f t="shared" ref="L146" si="547">$B146-K146</f>
        <v>-8.0201731168458648E-4</v>
      </c>
      <c r="M146" s="3">
        <v>1.3487495510315344E-2</v>
      </c>
      <c r="N146" s="3">
        <f t="shared" ref="N146" si="548">$B146-M146</f>
        <v>-4.0874955103153438E-3</v>
      </c>
      <c r="R146" s="18"/>
    </row>
    <row r="147" spans="1:18" x14ac:dyDescent="0.3">
      <c r="A147" s="16" t="s">
        <v>182</v>
      </c>
      <c r="B147" s="17">
        <v>1.6E-2</v>
      </c>
      <c r="C147" s="3">
        <v>1.1305486404463201E-2</v>
      </c>
      <c r="D147" s="3">
        <f t="shared" si="516"/>
        <v>4.6945135955367995E-3</v>
      </c>
      <c r="E147" s="3">
        <v>1.1760766038786879E-2</v>
      </c>
      <c r="F147" s="3">
        <f t="shared" si="516"/>
        <v>4.2392339612131215E-3</v>
      </c>
      <c r="G147" s="3">
        <v>9.7569349657607597E-3</v>
      </c>
      <c r="H147" s="3">
        <f t="shared" ref="H147" si="549">$B147-G147</f>
        <v>6.2430650342392407E-3</v>
      </c>
      <c r="I147" s="3">
        <v>9.6650359301273438E-3</v>
      </c>
      <c r="J147" s="3">
        <f t="shared" ref="J147" si="550">$B147-I147</f>
        <v>6.3349640698726565E-3</v>
      </c>
      <c r="K147" s="3">
        <v>9.3373790115155973E-3</v>
      </c>
      <c r="L147" s="3">
        <f t="shared" ref="L147" si="551">$B147-K147</f>
        <v>6.662620988484403E-3</v>
      </c>
      <c r="M147" s="3">
        <v>1.2476199582187307E-2</v>
      </c>
      <c r="N147" s="3">
        <f t="shared" ref="N147" si="552">$B147-M147</f>
        <v>3.523800417812693E-3</v>
      </c>
      <c r="R147" s="18"/>
    </row>
    <row r="148" spans="1:18" x14ac:dyDescent="0.3">
      <c r="A148" s="16" t="s">
        <v>183</v>
      </c>
      <c r="B148" s="17">
        <v>1.37E-2</v>
      </c>
      <c r="C148" s="3">
        <v>1.19502495284937E-2</v>
      </c>
      <c r="D148" s="3">
        <f t="shared" si="516"/>
        <v>1.7497504715063006E-3</v>
      </c>
      <c r="E148" s="3">
        <v>1.1579871126145436E-2</v>
      </c>
      <c r="F148" s="3">
        <f t="shared" si="516"/>
        <v>2.120128873854564E-3</v>
      </c>
      <c r="G148" s="3">
        <v>1.0936742151096201E-2</v>
      </c>
      <c r="H148" s="3">
        <f t="shared" ref="H148" si="553">$B148-G148</f>
        <v>2.7632578489037996E-3</v>
      </c>
      <c r="I148" s="3">
        <v>2.0891772144454476E-2</v>
      </c>
      <c r="J148" s="3">
        <f t="shared" ref="J148" si="554">$B148-I148</f>
        <v>-7.1917721444544752E-3</v>
      </c>
      <c r="K148" s="3">
        <v>2.560298138422952E-2</v>
      </c>
      <c r="L148" s="3">
        <f t="shared" ref="L148" si="555">$B148-K148</f>
        <v>-1.190298138422952E-2</v>
      </c>
      <c r="M148" s="3">
        <v>1.2359630873511891E-2</v>
      </c>
      <c r="N148" s="3">
        <f t="shared" ref="N148" si="556">$B148-M148</f>
        <v>1.3403691264881092E-3</v>
      </c>
      <c r="R148" s="18"/>
    </row>
    <row r="149" spans="1:18" x14ac:dyDescent="0.3">
      <c r="A149" s="16" t="s">
        <v>184</v>
      </c>
      <c r="B149" s="17">
        <v>2.23E-2</v>
      </c>
      <c r="C149" s="3">
        <v>1.21213059283991E-2</v>
      </c>
      <c r="D149" s="3">
        <f t="shared" si="516"/>
        <v>1.0178694071600901E-2</v>
      </c>
      <c r="E149" s="3">
        <v>1.4354274541230855E-2</v>
      </c>
      <c r="F149" s="3">
        <f t="shared" si="516"/>
        <v>7.9457254587691449E-3</v>
      </c>
      <c r="G149" s="3">
        <v>1.12119836167932E-2</v>
      </c>
      <c r="H149" s="3">
        <f t="shared" ref="H149" si="557">$B149-G149</f>
        <v>1.1088016383206801E-2</v>
      </c>
      <c r="I149" s="3">
        <v>1.2502493260465068E-2</v>
      </c>
      <c r="J149" s="3">
        <f t="shared" ref="J149" si="558">$B149-I149</f>
        <v>9.7975067395349325E-3</v>
      </c>
      <c r="K149" s="3">
        <v>1.3696632395259371E-2</v>
      </c>
      <c r="L149" s="3">
        <f t="shared" ref="L149" si="559">$B149-K149</f>
        <v>8.6033676047406298E-3</v>
      </c>
      <c r="M149" s="3">
        <v>1.2198724883750947E-2</v>
      </c>
      <c r="N149" s="3">
        <f t="shared" ref="N149" si="560">$B149-M149</f>
        <v>1.0101275116249054E-2</v>
      </c>
      <c r="R149" s="18"/>
    </row>
    <row r="150" spans="1:18" x14ac:dyDescent="0.3">
      <c r="A150" s="16" t="s">
        <v>185</v>
      </c>
      <c r="B150" s="17">
        <v>9.7000000000000003E-3</v>
      </c>
      <c r="C150" s="3">
        <v>1.42126959585522E-2</v>
      </c>
      <c r="D150" s="3">
        <f t="shared" si="516"/>
        <v>-4.5126959585522E-3</v>
      </c>
      <c r="E150" s="3">
        <v>1.2068062351829872E-2</v>
      </c>
      <c r="F150" s="3">
        <f t="shared" si="516"/>
        <v>-2.3680623518298714E-3</v>
      </c>
      <c r="G150" s="3">
        <v>1.29238865273648E-2</v>
      </c>
      <c r="H150" s="3">
        <f t="shared" ref="H150" si="561">$B150-G150</f>
        <v>-3.2238865273647999E-3</v>
      </c>
      <c r="I150" s="3">
        <v>1.9441347983697465E-2</v>
      </c>
      <c r="J150" s="3">
        <f t="shared" ref="J150" si="562">$B150-I150</f>
        <v>-9.7413479836974647E-3</v>
      </c>
      <c r="K150" s="3">
        <v>1.8171597420983152E-2</v>
      </c>
      <c r="L150" s="3">
        <f t="shared" ref="L150" si="563">$B150-K150</f>
        <v>-8.471597420983152E-3</v>
      </c>
      <c r="M150" s="3">
        <v>1.3680871531876913E-2</v>
      </c>
      <c r="N150" s="3">
        <f t="shared" ref="N150" si="564">$B150-M150</f>
        <v>-3.9808715318769127E-3</v>
      </c>
      <c r="R150" s="18"/>
    </row>
    <row r="151" spans="1:18" x14ac:dyDescent="0.3">
      <c r="A151" s="16" t="s">
        <v>186</v>
      </c>
      <c r="B151" s="17">
        <v>1.4999999999999999E-2</v>
      </c>
      <c r="C151" s="3">
        <v>1.31180585647327E-2</v>
      </c>
      <c r="D151" s="3">
        <f t="shared" si="516"/>
        <v>1.8819414352672995E-3</v>
      </c>
      <c r="E151" s="3">
        <v>1.2647154561683763E-2</v>
      </c>
      <c r="F151" s="3">
        <f t="shared" si="516"/>
        <v>2.3528454383162367E-3</v>
      </c>
      <c r="G151" s="3">
        <v>1.1910664170009799E-2</v>
      </c>
      <c r="H151" s="3">
        <f t="shared" ref="H151" si="565">$B151-G151</f>
        <v>3.0893358299902002E-3</v>
      </c>
      <c r="I151" s="3">
        <v>1.1439930681700194E-2</v>
      </c>
      <c r="J151" s="3">
        <f t="shared" ref="J151" si="566">$B151-I151</f>
        <v>3.5600693182998057E-3</v>
      </c>
      <c r="K151" s="3">
        <v>1.0292887521054428E-2</v>
      </c>
      <c r="L151" s="3">
        <f t="shared" ref="L151" si="567">$B151-K151</f>
        <v>4.7071124789455718E-3</v>
      </c>
      <c r="M151" s="3">
        <v>1.3504796533225909E-2</v>
      </c>
      <c r="N151" s="3">
        <f t="shared" ref="N151" si="568">$B151-M151</f>
        <v>1.4952034667740904E-3</v>
      </c>
      <c r="R151" s="18"/>
    </row>
    <row r="152" spans="1:18" x14ac:dyDescent="0.3">
      <c r="A152" s="16" t="s">
        <v>187</v>
      </c>
      <c r="B152" s="17">
        <v>9.7000000000000003E-3</v>
      </c>
      <c r="C152" s="3">
        <v>1.31627401498456E-2</v>
      </c>
      <c r="D152" s="3">
        <f t="shared" si="516"/>
        <v>-3.4627401498456001E-3</v>
      </c>
      <c r="E152" s="3">
        <v>1.1158443565843746E-2</v>
      </c>
      <c r="F152" s="3">
        <f t="shared" si="516"/>
        <v>-1.4584435658437454E-3</v>
      </c>
      <c r="G152" s="3">
        <v>1.26846958302827E-2</v>
      </c>
      <c r="H152" s="3">
        <f t="shared" ref="H152" si="569">$B152-G152</f>
        <v>-2.9846958302826992E-3</v>
      </c>
      <c r="I152" s="3">
        <v>1.3098797724261266E-2</v>
      </c>
      <c r="J152" s="3">
        <f t="shared" ref="J152" si="570">$B152-I152</f>
        <v>-3.3987977242612658E-3</v>
      </c>
      <c r="K152" s="3">
        <v>1.2484588211655866E-2</v>
      </c>
      <c r="L152" s="3">
        <f t="shared" ref="L152" si="571">$B152-K152</f>
        <v>-2.7845882116558657E-3</v>
      </c>
      <c r="M152" s="3">
        <v>1.4140139617190061E-2</v>
      </c>
      <c r="N152" s="3">
        <f t="shared" ref="N152" si="572">$B152-M152</f>
        <v>-4.4401396171900604E-3</v>
      </c>
      <c r="R152" s="18"/>
    </row>
    <row r="153" spans="1:18" x14ac:dyDescent="0.3">
      <c r="A153" s="16" t="s">
        <v>188</v>
      </c>
      <c r="B153" s="17">
        <v>9.7000000000000003E-3</v>
      </c>
      <c r="C153" s="3">
        <v>1.20262287036677E-2</v>
      </c>
      <c r="D153" s="3">
        <f t="shared" si="516"/>
        <v>-2.3262287036677001E-3</v>
      </c>
      <c r="E153" s="3">
        <v>1.0600006498130156E-2</v>
      </c>
      <c r="F153" s="3">
        <f t="shared" si="516"/>
        <v>-9.0000649813015525E-4</v>
      </c>
      <c r="G153" s="3">
        <v>1.19684464368387E-2</v>
      </c>
      <c r="H153" s="3">
        <f t="shared" ref="H153" si="573">$B153-G153</f>
        <v>-2.2684464368386992E-3</v>
      </c>
      <c r="I153" s="3">
        <v>8.7410451456131338E-3</v>
      </c>
      <c r="J153" s="3">
        <f t="shared" ref="J153" si="574">$B153-I153</f>
        <v>9.5895485438686652E-4</v>
      </c>
      <c r="K153" s="3">
        <v>8.7941595772969214E-3</v>
      </c>
      <c r="L153" s="3">
        <f t="shared" ref="L153" si="575">$B153-K153</f>
        <v>9.0584042270307891E-4</v>
      </c>
      <c r="M153" s="3">
        <v>1.3382917387290067E-2</v>
      </c>
      <c r="N153" s="3">
        <f t="shared" ref="N153" si="576">$B153-M153</f>
        <v>-3.6829173872900672E-3</v>
      </c>
      <c r="R153" s="18"/>
    </row>
    <row r="154" spans="1:18" x14ac:dyDescent="0.3">
      <c r="A154" s="16" t="s">
        <v>189</v>
      </c>
      <c r="B154" s="17">
        <v>7.9000000000000008E-3</v>
      </c>
      <c r="C154" s="3">
        <v>1.1073140455169401E-2</v>
      </c>
      <c r="D154" s="3">
        <f t="shared" si="516"/>
        <v>-3.1731404551694001E-3</v>
      </c>
      <c r="E154" s="3">
        <v>9.7891002597888868E-3</v>
      </c>
      <c r="F154" s="3">
        <f t="shared" si="516"/>
        <v>-1.889100259788886E-3</v>
      </c>
      <c r="G154" s="3">
        <v>1.11737550902484E-2</v>
      </c>
      <c r="H154" s="3">
        <f t="shared" ref="H154" si="577">$B154-G154</f>
        <v>-3.2737550902483988E-3</v>
      </c>
      <c r="I154" s="3">
        <v>1.0495343409375571E-2</v>
      </c>
      <c r="J154" s="3">
        <f t="shared" ref="J154" si="578">$B154-I154</f>
        <v>-2.5953434093755699E-3</v>
      </c>
      <c r="K154" s="3">
        <v>9.8705335340983427E-3</v>
      </c>
      <c r="L154" s="3">
        <f t="shared" ref="L154" si="579">$B154-K154</f>
        <v>-1.9705335340983419E-3</v>
      </c>
      <c r="M154" s="3">
        <v>1.2931208049042801E-2</v>
      </c>
      <c r="N154" s="3">
        <f t="shared" ref="N154" si="580">$B154-M154</f>
        <v>-5.0312080490427999E-3</v>
      </c>
      <c r="R154" s="18"/>
    </row>
    <row r="155" spans="1:18" x14ac:dyDescent="0.3">
      <c r="A155" s="16" t="s">
        <v>190</v>
      </c>
      <c r="B155" s="17">
        <v>9.9000000000000008E-3</v>
      </c>
      <c r="C155" s="3">
        <v>9.9450652609094897E-3</v>
      </c>
      <c r="D155" s="3">
        <f t="shared" si="516"/>
        <v>-4.5065260909488841E-5</v>
      </c>
      <c r="E155" s="3">
        <v>9.3503473054916443E-3</v>
      </c>
      <c r="F155" s="3">
        <f t="shared" si="516"/>
        <v>5.4965269450835651E-4</v>
      </c>
      <c r="G155" s="3">
        <v>1.0090389641764201E-2</v>
      </c>
      <c r="H155" s="3">
        <f t="shared" ref="H155" si="581">$B155-G155</f>
        <v>-1.9038964176419995E-4</v>
      </c>
      <c r="I155" s="3">
        <v>9.711609866243566E-3</v>
      </c>
      <c r="J155" s="3">
        <f t="shared" ref="J155" si="582">$B155-I155</f>
        <v>1.8839013375643483E-4</v>
      </c>
      <c r="K155" s="3">
        <v>8.6728680703779641E-3</v>
      </c>
      <c r="L155" s="3">
        <f t="shared" ref="L155" si="583">$B155-K155</f>
        <v>1.2271319296220367E-3</v>
      </c>
      <c r="M155" s="3">
        <v>1.121993627945988E-2</v>
      </c>
      <c r="N155" s="3">
        <f t="shared" ref="N155" si="584">$B155-M155</f>
        <v>-1.3199362794598796E-3</v>
      </c>
      <c r="R155" s="18"/>
    </row>
    <row r="156" spans="1:18" x14ac:dyDescent="0.3">
      <c r="A156" s="16" t="s">
        <v>191</v>
      </c>
      <c r="B156" s="17">
        <v>1.3599999999999999E-2</v>
      </c>
      <c r="C156" s="3">
        <v>9.5692458543305894E-3</v>
      </c>
      <c r="D156" s="3">
        <f t="shared" si="516"/>
        <v>4.0307541456694098E-3</v>
      </c>
      <c r="E156" s="3">
        <v>1.0014624608435895E-2</v>
      </c>
      <c r="F156" s="3">
        <f t="shared" si="516"/>
        <v>3.5853753915641041E-3</v>
      </c>
      <c r="G156" s="3">
        <v>1.01930975527844E-2</v>
      </c>
      <c r="H156" s="3">
        <f t="shared" ref="H156" si="585">$B156-G156</f>
        <v>3.4069024472155995E-3</v>
      </c>
      <c r="I156" s="3">
        <v>9.2753205602438601E-3</v>
      </c>
      <c r="J156" s="3">
        <f t="shared" ref="J156" si="586">$B156-I156</f>
        <v>4.3246794397561392E-3</v>
      </c>
      <c r="K156" s="3">
        <v>1.0610005145142366E-2</v>
      </c>
      <c r="L156" s="3">
        <f t="shared" ref="L156" si="587">$B156-K156</f>
        <v>2.9899948548576336E-3</v>
      </c>
      <c r="M156" s="3">
        <v>1.1163834241982858E-2</v>
      </c>
      <c r="N156" s="3">
        <f t="shared" ref="N156" si="588">$B156-M156</f>
        <v>2.4361657580171409E-3</v>
      </c>
      <c r="R156" s="18"/>
    </row>
    <row r="157" spans="1:18" x14ac:dyDescent="0.3">
      <c r="A157" s="16" t="s">
        <v>192</v>
      </c>
      <c r="B157" s="17">
        <v>1.4200000000000001E-2</v>
      </c>
      <c r="C157" s="3">
        <v>1.02472923218323E-2</v>
      </c>
      <c r="D157" s="3">
        <f t="shared" si="516"/>
        <v>3.9527076781677006E-3</v>
      </c>
      <c r="E157" s="3">
        <v>1.0198807741026324E-2</v>
      </c>
      <c r="F157" s="3">
        <f t="shared" si="516"/>
        <v>4.0011922589736765E-3</v>
      </c>
      <c r="G157" s="3">
        <v>1.1058033539561E-2</v>
      </c>
      <c r="H157" s="3">
        <f t="shared" ref="H157" si="589">$B157-G157</f>
        <v>3.1419664604390007E-3</v>
      </c>
      <c r="I157" s="3">
        <v>1.2187854127967867E-2</v>
      </c>
      <c r="J157" s="3">
        <f t="shared" ref="J157" si="590">$B157-I157</f>
        <v>2.0121458720321339E-3</v>
      </c>
      <c r="K157" s="3">
        <v>1.3020057142857909E-2</v>
      </c>
      <c r="L157" s="3">
        <f t="shared" ref="L157" si="591">$B157-K157</f>
        <v>1.1799428571420915E-3</v>
      </c>
      <c r="M157" s="3">
        <v>1.0937803345549092E-2</v>
      </c>
      <c r="N157" s="3">
        <f t="shared" ref="N157" si="592">$B157-M157</f>
        <v>3.2621966544509086E-3</v>
      </c>
      <c r="R157" s="18"/>
    </row>
    <row r="158" spans="1:18" x14ac:dyDescent="0.3">
      <c r="A158" s="16" t="s">
        <v>193</v>
      </c>
      <c r="B158" s="17">
        <v>9.9000000000000008E-3</v>
      </c>
      <c r="C158" s="3">
        <v>1.1044822775253701E-2</v>
      </c>
      <c r="D158" s="3">
        <f t="shared" si="516"/>
        <v>-1.1448227752537E-3</v>
      </c>
      <c r="E158" s="3">
        <v>1.0046526989222081E-2</v>
      </c>
      <c r="F158" s="3">
        <f t="shared" si="516"/>
        <v>-1.4652698922208024E-4</v>
      </c>
      <c r="G158" s="3">
        <v>1.1423203948801801E-2</v>
      </c>
      <c r="H158" s="3">
        <f t="shared" ref="H158" si="593">$B158-G158</f>
        <v>-1.5232039488018E-3</v>
      </c>
      <c r="I158" s="3">
        <v>1.3368991902469079E-2</v>
      </c>
      <c r="J158" s="3">
        <f t="shared" ref="J158" si="594">$B158-I158</f>
        <v>-3.468991902469078E-3</v>
      </c>
      <c r="K158" s="3">
        <v>1.3013873675576855E-2</v>
      </c>
      <c r="L158" s="3">
        <f t="shared" ref="L158" si="595">$B158-K158</f>
        <v>-3.1138736755768545E-3</v>
      </c>
      <c r="M158" s="3">
        <v>1.1411904351494775E-2</v>
      </c>
      <c r="N158" s="3">
        <f t="shared" ref="N158" si="596">$B158-M158</f>
        <v>-1.5119043514947739E-3</v>
      </c>
      <c r="R158" s="18"/>
    </row>
    <row r="159" spans="1:18" x14ac:dyDescent="0.3">
      <c r="A159" s="16" t="s">
        <v>194</v>
      </c>
      <c r="B159" s="17">
        <v>9.1999999999999998E-3</v>
      </c>
      <c r="C159" s="3">
        <v>1.0707133759576199E-2</v>
      </c>
      <c r="D159" s="3">
        <f t="shared" si="516"/>
        <v>-1.5071337595761996E-3</v>
      </c>
      <c r="E159" s="3">
        <v>9.7140452985701748E-3</v>
      </c>
      <c r="F159" s="3">
        <f t="shared" si="516"/>
        <v>-5.1404529857017496E-4</v>
      </c>
      <c r="G159" s="3">
        <v>1.12766481789609E-2</v>
      </c>
      <c r="H159" s="3">
        <f t="shared" ref="H159" si="597">$B159-G159</f>
        <v>-2.0766481789609003E-3</v>
      </c>
      <c r="I159" s="3">
        <v>9.9422567803354022E-3</v>
      </c>
      <c r="J159" s="3">
        <f t="shared" ref="J159" si="598">$B159-I159</f>
        <v>-7.4225678033540236E-4</v>
      </c>
      <c r="K159" s="3">
        <v>1.182732201468149E-2</v>
      </c>
      <c r="L159" s="3">
        <f t="shared" ref="L159" si="599">$B159-K159</f>
        <v>-2.62732201468149E-3</v>
      </c>
      <c r="M159" s="3">
        <v>1.1500522722803899E-2</v>
      </c>
      <c r="N159" s="3">
        <f t="shared" ref="N159" si="600">$B159-M159</f>
        <v>-2.3005227228038994E-3</v>
      </c>
      <c r="R159" s="18"/>
    </row>
    <row r="160" spans="1:18" x14ac:dyDescent="0.3">
      <c r="A160" s="16" t="s">
        <v>195</v>
      </c>
      <c r="B160" s="17">
        <v>1.03E-2</v>
      </c>
      <c r="C160" s="3">
        <v>1.01654506086574E-2</v>
      </c>
      <c r="D160" s="3">
        <f t="shared" si="516"/>
        <v>1.3454939134260012E-4</v>
      </c>
      <c r="E160" s="3">
        <v>9.5461348572815196E-3</v>
      </c>
      <c r="F160" s="3">
        <f t="shared" si="516"/>
        <v>7.5386514271848053E-4</v>
      </c>
      <c r="G160" s="3">
        <v>1.10067743062806E-2</v>
      </c>
      <c r="H160" s="3">
        <f t="shared" ref="H160" si="601">$B160-G160</f>
        <v>-7.0677430628060013E-4</v>
      </c>
      <c r="I160" s="3">
        <v>8.0805802706058402E-3</v>
      </c>
      <c r="J160" s="3">
        <f t="shared" ref="J160" si="602">$B160-I160</f>
        <v>2.2194197293941599E-3</v>
      </c>
      <c r="K160" s="3">
        <v>8.0796488163600161E-3</v>
      </c>
      <c r="L160" s="3">
        <f t="shared" ref="L160" si="603">$B160-K160</f>
        <v>2.220351183639984E-3</v>
      </c>
      <c r="M160" s="3">
        <v>1.1561978026257962E-2</v>
      </c>
      <c r="N160" s="3">
        <f t="shared" ref="N160" si="604">$B160-M160</f>
        <v>-1.2619780262579615E-3</v>
      </c>
      <c r="R160" s="18"/>
    </row>
    <row r="161" spans="1:18" x14ac:dyDescent="0.3">
      <c r="A161" s="16" t="s">
        <v>196</v>
      </c>
      <c r="B161" s="17">
        <v>6.6E-3</v>
      </c>
      <c r="C161" s="3">
        <v>9.9595244812714593E-3</v>
      </c>
      <c r="D161" s="3">
        <f t="shared" si="516"/>
        <v>-3.3595244812714593E-3</v>
      </c>
      <c r="E161" s="3">
        <v>8.4856469254558642E-3</v>
      </c>
      <c r="F161" s="3">
        <f t="shared" si="516"/>
        <v>-1.8856469254558642E-3</v>
      </c>
      <c r="G161" s="3">
        <v>1.08409122686476E-2</v>
      </c>
      <c r="H161" s="3">
        <f t="shared" ref="H161" si="605">$B161-G161</f>
        <v>-4.2409122686476002E-3</v>
      </c>
      <c r="I161" s="3">
        <v>9.4629811502557493E-3</v>
      </c>
      <c r="J161" s="3">
        <f t="shared" ref="J161" si="606">$B161-I161</f>
        <v>-2.8629811502557494E-3</v>
      </c>
      <c r="K161" s="3">
        <v>9.4720627980624111E-3</v>
      </c>
      <c r="L161" s="3">
        <f t="shared" ref="L161" si="607">$B161-K161</f>
        <v>-2.8720627980624112E-3</v>
      </c>
      <c r="M161" s="3">
        <v>1.1456343156270464E-2</v>
      </c>
      <c r="N161" s="3">
        <f t="shared" ref="N161" si="608">$B161-M161</f>
        <v>-4.8563431562704644E-3</v>
      </c>
      <c r="R161" s="18"/>
    </row>
    <row r="162" spans="1:18" x14ac:dyDescent="0.3">
      <c r="A162" s="16" t="s">
        <v>197</v>
      </c>
      <c r="B162" s="17">
        <v>1.0999999999999999E-2</v>
      </c>
      <c r="C162" s="3">
        <v>8.98016830777419E-3</v>
      </c>
      <c r="D162" s="3">
        <f t="shared" si="516"/>
        <v>2.0198316922258094E-3</v>
      </c>
      <c r="E162" s="3">
        <v>9.1115609058476446E-3</v>
      </c>
      <c r="F162" s="3">
        <f t="shared" si="516"/>
        <v>1.8884390941523548E-3</v>
      </c>
      <c r="G162" s="3">
        <v>1.02579165719212E-2</v>
      </c>
      <c r="H162" s="3">
        <f t="shared" ref="H162" si="609">$B162-G162</f>
        <v>7.4208342807879912E-4</v>
      </c>
      <c r="I162" s="3">
        <v>6.9974231615729651E-3</v>
      </c>
      <c r="J162" s="3">
        <f t="shared" ref="J162" si="610">$B162-I162</f>
        <v>4.0025768384270343E-3</v>
      </c>
      <c r="K162" s="3">
        <v>8.6654804926691986E-3</v>
      </c>
      <c r="L162" s="3">
        <f t="shared" ref="L162" si="611">$B162-K162</f>
        <v>2.3345195073308008E-3</v>
      </c>
      <c r="M162" s="3">
        <v>1.0592915196397393E-2</v>
      </c>
      <c r="N162" s="3">
        <f t="shared" ref="N162" si="612">$B162-M162</f>
        <v>4.070848036026066E-4</v>
      </c>
      <c r="R162" s="18"/>
    </row>
    <row r="163" spans="1:18" x14ac:dyDescent="0.3">
      <c r="A163" s="16" t="s">
        <v>198</v>
      </c>
      <c r="B163" s="17">
        <v>1.06E-2</v>
      </c>
      <c r="C163" s="3">
        <v>9.1801141343872596E-3</v>
      </c>
      <c r="D163" s="3">
        <f t="shared" si="516"/>
        <v>1.4198858656127404E-3</v>
      </c>
      <c r="E163" s="3">
        <v>9.2995950772311164E-3</v>
      </c>
      <c r="F163" s="3">
        <f t="shared" si="516"/>
        <v>1.3004049227688837E-3</v>
      </c>
      <c r="G163" s="3">
        <v>1.10695896515854E-2</v>
      </c>
      <c r="H163" s="3">
        <f t="shared" ref="H163" si="613">$B163-G163</f>
        <v>-4.6958965158539964E-4</v>
      </c>
      <c r="I163" s="3">
        <v>1.2910342157111185E-2</v>
      </c>
      <c r="J163" s="3">
        <f t="shared" ref="J163" si="614">$B163-I163</f>
        <v>-2.3103421571111851E-3</v>
      </c>
      <c r="K163" s="3">
        <v>1.5906332536769596E-2</v>
      </c>
      <c r="L163" s="3">
        <f t="shared" ref="L163" si="615">$B163-K163</f>
        <v>-5.3063325367695962E-3</v>
      </c>
      <c r="M163" s="3">
        <v>1.017369561283559E-2</v>
      </c>
      <c r="N163" s="3">
        <f t="shared" ref="N163" si="616">$B163-M163</f>
        <v>4.2630438716441052E-4</v>
      </c>
      <c r="R163" s="18"/>
    </row>
    <row r="164" spans="1:18" x14ac:dyDescent="0.3">
      <c r="A164" s="16" t="s">
        <v>199</v>
      </c>
      <c r="B164" s="17">
        <v>1.4999999999999999E-2</v>
      </c>
      <c r="C164" s="3">
        <v>9.3710135613864695E-3</v>
      </c>
      <c r="D164" s="3">
        <f t="shared" si="516"/>
        <v>5.6289864386135299E-3</v>
      </c>
      <c r="E164" s="3">
        <v>1.1012746120832853E-2</v>
      </c>
      <c r="F164" s="3">
        <f t="shared" si="516"/>
        <v>3.9872538791671467E-3</v>
      </c>
      <c r="G164" s="3">
        <v>1.18863538377582E-2</v>
      </c>
      <c r="H164" s="3">
        <f t="shared" ref="H164" si="617">$B164-G164</f>
        <v>3.1136461622417993E-3</v>
      </c>
      <c r="I164" s="3">
        <v>1.5128021668774777E-2</v>
      </c>
      <c r="J164" s="3">
        <f t="shared" ref="J164" si="618">$B164-I164</f>
        <v>-1.2802166877477761E-4</v>
      </c>
      <c r="K164" s="3">
        <v>1.9441800988342108E-2</v>
      </c>
      <c r="L164" s="3">
        <f t="shared" ref="L164" si="619">$B164-K164</f>
        <v>-4.4418009883421088E-3</v>
      </c>
      <c r="M164" s="3">
        <v>1.0151747319184511E-2</v>
      </c>
      <c r="N164" s="3">
        <f t="shared" ref="N164" si="620">$B164-M164</f>
        <v>4.8482526808154881E-3</v>
      </c>
      <c r="R164" s="18"/>
    </row>
    <row r="165" spans="1:18" x14ac:dyDescent="0.3">
      <c r="A165" s="16" t="s">
        <v>200</v>
      </c>
      <c r="B165" s="17">
        <v>1.1599999999999999E-2</v>
      </c>
      <c r="C165" s="3">
        <v>1.0547863877118801E-2</v>
      </c>
      <c r="D165" s="3">
        <f t="shared" si="516"/>
        <v>1.0521361228811987E-3</v>
      </c>
      <c r="E165" s="3">
        <v>9.9919255445195254E-3</v>
      </c>
      <c r="F165" s="3">
        <f t="shared" si="516"/>
        <v>1.6080744554804738E-3</v>
      </c>
      <c r="G165" s="3">
        <v>1.36409423397914E-2</v>
      </c>
      <c r="H165" s="3">
        <f t="shared" ref="H165" si="621">$B165-G165</f>
        <v>-2.0409423397914003E-3</v>
      </c>
      <c r="I165" s="3">
        <v>1.7910075831704387E-2</v>
      </c>
      <c r="J165" s="3">
        <f t="shared" ref="J165" si="622">$B165-I165</f>
        <v>-6.3100758317043877E-3</v>
      </c>
      <c r="K165" s="3">
        <v>2.1676295354250929E-2</v>
      </c>
      <c r="L165" s="3">
        <f t="shared" ref="L165" si="623">$B165-K165</f>
        <v>-1.007629535425093E-2</v>
      </c>
      <c r="M165" s="3">
        <v>1.073892922834011E-2</v>
      </c>
      <c r="N165" s="3">
        <f t="shared" ref="N165" si="624">$B165-M165</f>
        <v>8.61070771659889E-4</v>
      </c>
      <c r="R165" s="18"/>
    </row>
    <row r="166" spans="1:18" x14ac:dyDescent="0.3">
      <c r="A166" s="16" t="s">
        <v>201</v>
      </c>
      <c r="B166" s="17">
        <v>1.89E-2</v>
      </c>
      <c r="C166" s="3">
        <v>1.07884668741123E-2</v>
      </c>
      <c r="D166" s="3">
        <f t="shared" si="516"/>
        <v>8.1115331258877002E-3</v>
      </c>
      <c r="E166" s="3">
        <v>1.1982854256833346E-2</v>
      </c>
      <c r="F166" s="3">
        <f t="shared" si="516"/>
        <v>6.9171457431666545E-3</v>
      </c>
      <c r="G166" s="3">
        <v>1.36677444640318E-2</v>
      </c>
      <c r="H166" s="3">
        <f t="shared" ref="H166" si="625">$B166-G166</f>
        <v>5.2322555359682003E-3</v>
      </c>
      <c r="I166" s="3">
        <v>1.0465224843902781E-2</v>
      </c>
      <c r="J166" s="3">
        <f t="shared" ref="J166" si="626">$B166-I166</f>
        <v>8.4347751560972187E-3</v>
      </c>
      <c r="K166" s="3">
        <v>1.1395023056664285E-2</v>
      </c>
      <c r="L166" s="3">
        <f t="shared" ref="L166" si="627">$B166-K166</f>
        <v>7.5049769433357151E-3</v>
      </c>
      <c r="M166" s="3">
        <v>1.0865150879534942E-2</v>
      </c>
      <c r="N166" s="3">
        <f t="shared" ref="N166" si="628">$B166-M166</f>
        <v>8.0348491204650582E-3</v>
      </c>
      <c r="R166" s="18"/>
    </row>
    <row r="167" spans="1:18" x14ac:dyDescent="0.3">
      <c r="A167" s="16" t="s">
        <v>202</v>
      </c>
      <c r="B167" s="17">
        <v>1.6299999999999999E-2</v>
      </c>
      <c r="C167" s="3">
        <v>1.25305793491335E-2</v>
      </c>
      <c r="D167" s="3">
        <f t="shared" si="516"/>
        <v>3.7694206508664986E-3</v>
      </c>
      <c r="E167" s="3">
        <v>1.2701756466184384E-2</v>
      </c>
      <c r="F167" s="3">
        <f t="shared" si="516"/>
        <v>3.5982435338156142E-3</v>
      </c>
      <c r="G167" s="3">
        <v>1.4338061256247999E-2</v>
      </c>
      <c r="H167" s="3">
        <f t="shared" ref="H167" si="629">$B167-G167</f>
        <v>1.9619387437519991E-3</v>
      </c>
      <c r="I167" s="3">
        <v>1.6883461037834054E-2</v>
      </c>
      <c r="J167" s="3">
        <f t="shared" ref="J167" si="630">$B167-I167</f>
        <v>-5.8346103783405573E-4</v>
      </c>
      <c r="K167" s="3">
        <v>1.6248441346346173E-2</v>
      </c>
      <c r="L167" s="3">
        <f t="shared" ref="L167" si="631">$B167-K167</f>
        <v>5.155865365382567E-5</v>
      </c>
      <c r="M167" s="3">
        <v>1.2320214715610251E-2</v>
      </c>
      <c r="N167" s="3">
        <f t="shared" ref="N167" si="632">$B167-M167</f>
        <v>3.9797852843897474E-3</v>
      </c>
      <c r="R167" s="18"/>
    </row>
    <row r="168" spans="1:18" x14ac:dyDescent="0.3">
      <c r="A168" s="16" t="s">
        <v>203</v>
      </c>
      <c r="B168" s="17">
        <v>1.12E-2</v>
      </c>
      <c r="C168" s="3">
        <v>1.3377996843534599E-2</v>
      </c>
      <c r="D168" s="3">
        <f t="shared" si="516"/>
        <v>-2.1779968435345996E-3</v>
      </c>
      <c r="E168" s="3">
        <v>1.1124364297560158E-2</v>
      </c>
      <c r="F168" s="3">
        <f t="shared" si="516"/>
        <v>7.5635702439841648E-5</v>
      </c>
      <c r="G168" s="3">
        <v>1.4849518629002099E-2</v>
      </c>
      <c r="H168" s="3">
        <f t="shared" ref="H168" si="633">$B168-G168</f>
        <v>-3.6495186290020996E-3</v>
      </c>
      <c r="I168" s="3">
        <v>1.7757150060728016E-2</v>
      </c>
      <c r="J168" s="3">
        <f t="shared" ref="J168" si="634">$B168-I168</f>
        <v>-6.5571500607280158E-3</v>
      </c>
      <c r="K168" s="3">
        <v>2.0959775584334893E-2</v>
      </c>
      <c r="L168" s="3">
        <f t="shared" ref="L168" si="635">$B168-K168</f>
        <v>-9.759775584334893E-3</v>
      </c>
      <c r="M168" s="3">
        <v>1.3018458344591482E-2</v>
      </c>
      <c r="N168" s="3">
        <f t="shared" ref="N168" si="636">$B168-M168</f>
        <v>-1.8184583445914823E-3</v>
      </c>
      <c r="R168" s="18"/>
    </row>
    <row r="169" spans="1:18" x14ac:dyDescent="0.3">
      <c r="A169" s="16" t="s">
        <v>204</v>
      </c>
      <c r="B169" s="17">
        <v>1.17E-2</v>
      </c>
      <c r="C169" s="3">
        <v>1.2763623341525599E-2</v>
      </c>
      <c r="D169" s="3">
        <f t="shared" si="516"/>
        <v>-1.0636233415255991E-3</v>
      </c>
      <c r="E169" s="3">
        <v>1.1202060733694693E-2</v>
      </c>
      <c r="F169" s="3">
        <f t="shared" si="516"/>
        <v>4.9793926630530699E-4</v>
      </c>
      <c r="G169" s="3">
        <v>1.39245014412809E-2</v>
      </c>
      <c r="H169" s="3">
        <f t="shared" ref="H169" si="637">$B169-G169</f>
        <v>-2.2245014412808992E-3</v>
      </c>
      <c r="I169" s="3">
        <v>9.8561868020583549E-3</v>
      </c>
      <c r="J169" s="3">
        <f t="shared" ref="J169" si="638">$B169-I169</f>
        <v>1.8438131979416454E-3</v>
      </c>
      <c r="K169" s="3">
        <v>1.0099346319563256E-2</v>
      </c>
      <c r="L169" s="3">
        <f t="shared" ref="L169" si="639">$B169-K169</f>
        <v>1.6006536804367439E-3</v>
      </c>
      <c r="M169" s="3">
        <v>1.3167317625366083E-2</v>
      </c>
      <c r="N169" s="3">
        <f t="shared" ref="N169" si="640">$B169-M169</f>
        <v>-1.4673176253660828E-3</v>
      </c>
      <c r="R169" s="18"/>
    </row>
    <row r="170" spans="1:18" x14ac:dyDescent="0.3">
      <c r="A170" s="16" t="s">
        <v>205</v>
      </c>
      <c r="B170" s="17">
        <v>1.44E-2</v>
      </c>
      <c r="C170" s="3">
        <v>1.22017771559802E-2</v>
      </c>
      <c r="D170" s="3">
        <f t="shared" si="516"/>
        <v>2.1982228440197999E-3</v>
      </c>
      <c r="E170" s="3">
        <v>1.1628508054394193E-2</v>
      </c>
      <c r="F170" s="3">
        <f t="shared" si="516"/>
        <v>2.7714919456058064E-3</v>
      </c>
      <c r="G170" s="3">
        <v>1.2809877656993001E-2</v>
      </c>
      <c r="H170" s="3">
        <f t="shared" ref="H170" si="641">$B170-G170</f>
        <v>1.5901223430069989E-3</v>
      </c>
      <c r="I170" s="3">
        <v>1.3199363932105081E-2</v>
      </c>
      <c r="J170" s="3">
        <f t="shared" ref="J170" si="642">$B170-I170</f>
        <v>1.2006360678949186E-3</v>
      </c>
      <c r="K170" s="3">
        <v>1.199352985355908E-2</v>
      </c>
      <c r="L170" s="3">
        <f t="shared" ref="L170" si="643">$B170-K170</f>
        <v>2.4064701464409192E-3</v>
      </c>
      <c r="M170" s="3">
        <v>1.2722365326624688E-2</v>
      </c>
      <c r="N170" s="3">
        <f t="shared" ref="N170" si="644">$B170-M170</f>
        <v>1.6776346733753111E-3</v>
      </c>
      <c r="R170" s="18"/>
    </row>
    <row r="171" spans="1:18" x14ac:dyDescent="0.3">
      <c r="A171" s="16" t="s">
        <v>206</v>
      </c>
      <c r="B171" s="17">
        <v>1.06E-2</v>
      </c>
      <c r="C171" s="3">
        <v>1.2340636531319E-2</v>
      </c>
      <c r="D171" s="3">
        <f t="shared" si="516"/>
        <v>-1.7406365313189995E-3</v>
      </c>
      <c r="E171" s="3">
        <v>1.0506080262291776E-2</v>
      </c>
      <c r="F171" s="3">
        <f t="shared" si="516"/>
        <v>9.3919737708223969E-5</v>
      </c>
      <c r="G171" s="3">
        <v>1.2798569870814E-2</v>
      </c>
      <c r="H171" s="3">
        <f t="shared" ref="H171" si="645">$B171-G171</f>
        <v>-2.1985698708139999E-3</v>
      </c>
      <c r="I171" s="3">
        <v>1.262688546300633E-2</v>
      </c>
      <c r="J171" s="3">
        <f t="shared" ref="J171" si="646">$B171-I171</f>
        <v>-2.0268854630063303E-3</v>
      </c>
      <c r="K171" s="3">
        <v>1.2638368318756145E-2</v>
      </c>
      <c r="L171" s="3">
        <f t="shared" ref="L171" si="647">$B171-K171</f>
        <v>-2.0383683187561452E-3</v>
      </c>
      <c r="M171" s="3">
        <v>1.3025781342559922E-2</v>
      </c>
      <c r="N171" s="3">
        <f t="shared" ref="N171" si="648">$B171-M171</f>
        <v>-2.4257813425599215E-3</v>
      </c>
      <c r="R171" s="18"/>
    </row>
    <row r="172" spans="1:18" x14ac:dyDescent="0.3">
      <c r="A172" s="16" t="s">
        <v>207</v>
      </c>
      <c r="B172" s="17">
        <v>1.0200000000000001E-2</v>
      </c>
      <c r="C172" s="3">
        <v>1.1665820006515001E-2</v>
      </c>
      <c r="D172" s="3">
        <f t="shared" si="516"/>
        <v>-1.465820006515E-3</v>
      </c>
      <c r="E172" s="3">
        <v>1.0341368367464543E-2</v>
      </c>
      <c r="F172" s="3">
        <f t="shared" si="516"/>
        <v>-1.4136836746454252E-4</v>
      </c>
      <c r="G172" s="3">
        <v>1.21666701962486E-2</v>
      </c>
      <c r="H172" s="3">
        <f t="shared" ref="H172" si="649">$B172-G172</f>
        <v>-1.9666701962485992E-3</v>
      </c>
      <c r="I172" s="3">
        <v>9.5331171533143289E-3</v>
      </c>
      <c r="J172" s="3">
        <f t="shared" ref="J172" si="650">$B172-I172</f>
        <v>6.6688284668567181E-4</v>
      </c>
      <c r="K172" s="3">
        <v>9.5388201063396783E-3</v>
      </c>
      <c r="L172" s="3">
        <f t="shared" ref="L172" si="651">$B172-K172</f>
        <v>6.6117989366032241E-4</v>
      </c>
      <c r="M172" s="3">
        <v>1.1949037312549406E-2</v>
      </c>
      <c r="N172" s="3">
        <f t="shared" ref="N172" si="652">$B172-M172</f>
        <v>-1.7490373125494049E-3</v>
      </c>
      <c r="R172" s="18"/>
    </row>
    <row r="173" spans="1:18" x14ac:dyDescent="0.3">
      <c r="A173" s="16" t="s">
        <v>208</v>
      </c>
      <c r="B173" s="17">
        <v>5.0000000000000001E-3</v>
      </c>
      <c r="C173" s="3">
        <v>1.0993802480931099E-2</v>
      </c>
      <c r="D173" s="3">
        <f t="shared" si="516"/>
        <v>-5.9938024809310991E-3</v>
      </c>
      <c r="E173" s="3">
        <v>8.930079861221225E-3</v>
      </c>
      <c r="F173" s="3">
        <f t="shared" si="516"/>
        <v>-3.9300798612212249E-3</v>
      </c>
      <c r="G173" s="3">
        <v>1.14247237712442E-2</v>
      </c>
      <c r="H173" s="3">
        <f t="shared" ref="H173" si="653">$B173-G173</f>
        <v>-6.4247237712441998E-3</v>
      </c>
      <c r="I173" s="3">
        <v>1.3797081107450971E-2</v>
      </c>
      <c r="J173" s="3">
        <f t="shared" ref="J173" si="654">$B173-I173</f>
        <v>-8.79708110745097E-3</v>
      </c>
      <c r="K173" s="3">
        <v>1.1512429156408981E-2</v>
      </c>
      <c r="L173" s="3">
        <f t="shared" ref="L173" si="655">$B173-K173</f>
        <v>-6.5124291564089805E-3</v>
      </c>
      <c r="M173" s="3">
        <v>1.1256708006484758E-2</v>
      </c>
      <c r="N173" s="3">
        <f t="shared" ref="N173" si="656">$B173-M173</f>
        <v>-6.2567080064847578E-3</v>
      </c>
      <c r="R173" s="18"/>
    </row>
    <row r="174" spans="1:18" x14ac:dyDescent="0.3">
      <c r="A174" s="16" t="s">
        <v>209</v>
      </c>
      <c r="B174" s="17">
        <v>1.8499999999999999E-2</v>
      </c>
      <c r="C174" s="3">
        <v>9.3002116814164294E-3</v>
      </c>
      <c r="D174" s="3">
        <f t="shared" si="516"/>
        <v>9.1997883185835697E-3</v>
      </c>
      <c r="E174" s="3">
        <v>1.049890659214817E-2</v>
      </c>
      <c r="F174" s="3">
        <f t="shared" si="516"/>
        <v>8.0010934078518295E-3</v>
      </c>
      <c r="G174" s="3">
        <v>1.0361444555578799E-2</v>
      </c>
      <c r="H174" s="3">
        <f t="shared" ref="H174" si="657">$B174-G174</f>
        <v>8.1385554444211999E-3</v>
      </c>
      <c r="I174" s="3">
        <v>4.661070493222173E-3</v>
      </c>
      <c r="J174" s="3">
        <f t="shared" ref="J174" si="658">$B174-I174</f>
        <v>1.3838929506777826E-2</v>
      </c>
      <c r="K174" s="3">
        <v>5.3730943371288762E-3</v>
      </c>
      <c r="L174" s="3">
        <f t="shared" ref="L174" si="659">$B174-K174</f>
        <v>1.3126905662871124E-2</v>
      </c>
      <c r="M174" s="3">
        <v>1.0460560974814312E-2</v>
      </c>
      <c r="N174" s="3">
        <f t="shared" ref="N174" si="660">$B174-M174</f>
        <v>8.0394390251856875E-3</v>
      </c>
      <c r="R174" s="18"/>
    </row>
    <row r="175" spans="1:18" x14ac:dyDescent="0.3">
      <c r="A175" s="16" t="s">
        <v>210</v>
      </c>
      <c r="B175" s="17">
        <v>6.7000000000000002E-3</v>
      </c>
      <c r="C175" s="3">
        <v>1.1017786832176E-2</v>
      </c>
      <c r="D175" s="3">
        <f t="shared" si="516"/>
        <v>-4.3177868321759997E-3</v>
      </c>
      <c r="E175" s="3">
        <v>8.8189722239903918E-3</v>
      </c>
      <c r="F175" s="3">
        <f t="shared" si="516"/>
        <v>-2.1189722239903916E-3</v>
      </c>
      <c r="G175" s="3">
        <v>1.2269993375085201E-2</v>
      </c>
      <c r="H175" s="3">
        <f t="shared" ref="H175" si="661">$B175-G175</f>
        <v>-5.5699933750852004E-3</v>
      </c>
      <c r="I175" s="3">
        <v>1.7592698877677417E-2</v>
      </c>
      <c r="J175" s="3">
        <f t="shared" ref="J175" si="662">$B175-I175</f>
        <v>-1.0892698877677416E-2</v>
      </c>
      <c r="K175" s="3">
        <v>1.9567352470858661E-2</v>
      </c>
      <c r="L175" s="3">
        <f t="shared" ref="L175" si="663">$B175-K175</f>
        <v>-1.286735247085866E-2</v>
      </c>
      <c r="M175" s="3">
        <v>1.1219979216803108E-2</v>
      </c>
      <c r="N175" s="3">
        <f t="shared" ref="N175" si="664">$B175-M175</f>
        <v>-4.5199792168031079E-3</v>
      </c>
      <c r="R175" s="18"/>
    </row>
    <row r="176" spans="1:18" x14ac:dyDescent="0.3">
      <c r="A176" s="16" t="s">
        <v>211</v>
      </c>
      <c r="B176" s="17">
        <v>1.44E-2</v>
      </c>
      <c r="C176" s="3">
        <v>9.9918187881280693E-3</v>
      </c>
      <c r="D176" s="3">
        <f t="shared" si="516"/>
        <v>4.4081812118719303E-3</v>
      </c>
      <c r="E176" s="3">
        <v>1.0369096803171331E-2</v>
      </c>
      <c r="F176" s="3">
        <f t="shared" si="516"/>
        <v>4.0309031968286686E-3</v>
      </c>
      <c r="G176" s="3">
        <v>1.16709350069192E-2</v>
      </c>
      <c r="H176" s="3">
        <f t="shared" ref="H176" si="665">$B176-G176</f>
        <v>2.7290649930807997E-3</v>
      </c>
      <c r="I176" s="3">
        <v>5.9581032317146607E-3</v>
      </c>
      <c r="J176" s="3">
        <f t="shared" ref="J176" si="666">$B176-I176</f>
        <v>8.4418967682853389E-3</v>
      </c>
      <c r="K176" s="3">
        <v>6.0545177573480434E-3</v>
      </c>
      <c r="L176" s="3">
        <f t="shared" ref="L176" si="667">$B176-K176</f>
        <v>8.3454822426519554E-3</v>
      </c>
      <c r="M176" s="3">
        <v>1.0417997892601108E-2</v>
      </c>
      <c r="N176" s="3">
        <f t="shared" ref="N176" si="668">$B176-M176</f>
        <v>3.982002107398892E-3</v>
      </c>
      <c r="R176" s="18"/>
    </row>
    <row r="177" spans="1:18" x14ac:dyDescent="0.3">
      <c r="A177" s="16" t="s">
        <v>212</v>
      </c>
      <c r="B177" s="17">
        <v>1.32E-2</v>
      </c>
      <c r="C177" s="3">
        <v>1.0750898843115199E-2</v>
      </c>
      <c r="D177" s="3">
        <f t="shared" si="516"/>
        <v>2.4491011568848007E-3</v>
      </c>
      <c r="E177" s="3">
        <v>1.0022987943248622E-2</v>
      </c>
      <c r="F177" s="3">
        <f t="shared" si="516"/>
        <v>3.1770120567513778E-3</v>
      </c>
      <c r="G177" s="3">
        <v>1.2798617658605601E-2</v>
      </c>
      <c r="H177" s="3">
        <f t="shared" ref="H177" si="669">$B177-G177</f>
        <v>4.0138234139439934E-4</v>
      </c>
      <c r="I177" s="3">
        <v>1.3163354971765743E-2</v>
      </c>
      <c r="J177" s="3">
        <f t="shared" ref="J177" si="670">$B177-I177</f>
        <v>3.6645028234257027E-5</v>
      </c>
      <c r="K177" s="3">
        <v>1.4404933243487799E-2</v>
      </c>
      <c r="L177" s="3">
        <f t="shared" ref="L177" si="671">$B177-K177</f>
        <v>-1.2049332434877994E-3</v>
      </c>
      <c r="M177" s="3">
        <v>1.0862402888027457E-2</v>
      </c>
      <c r="N177" s="3">
        <f t="shared" ref="N177" si="672">$B177-M177</f>
        <v>2.3375971119725426E-3</v>
      </c>
      <c r="R177" s="18"/>
    </row>
    <row r="178" spans="1:18" x14ac:dyDescent="0.3">
      <c r="A178" s="16" t="s">
        <v>213</v>
      </c>
      <c r="B178" s="17">
        <v>1.8599999999999998E-2</v>
      </c>
      <c r="C178" s="3">
        <v>1.11969791035953E-2</v>
      </c>
      <c r="D178" s="3">
        <f t="shared" si="516"/>
        <v>7.4030208964046985E-3</v>
      </c>
      <c r="E178" s="3">
        <v>1.1516974702438605E-2</v>
      </c>
      <c r="F178" s="3">
        <f t="shared" si="516"/>
        <v>7.0830252975613937E-3</v>
      </c>
      <c r="G178" s="3">
        <v>1.29305716980633E-2</v>
      </c>
      <c r="H178" s="3">
        <f t="shared" ref="H178" si="673">$B178-G178</f>
        <v>5.6694283019366985E-3</v>
      </c>
      <c r="I178" s="3">
        <v>1.2158872869124321E-2</v>
      </c>
      <c r="J178" s="3">
        <f t="shared" ref="J178" si="674">$B178-I178</f>
        <v>6.441127130875678E-3</v>
      </c>
      <c r="K178" s="3">
        <v>1.1965977497995276E-2</v>
      </c>
      <c r="L178" s="3">
        <f t="shared" ref="L178" si="675">$B178-K178</f>
        <v>6.6340225020047223E-3</v>
      </c>
      <c r="M178" s="3">
        <v>1.1266585575474048E-2</v>
      </c>
      <c r="N178" s="3">
        <f t="shared" ref="N178" si="676">$B178-M178</f>
        <v>7.3334144245259508E-3</v>
      </c>
      <c r="R178" s="18"/>
    </row>
    <row r="179" spans="1:18" x14ac:dyDescent="0.3">
      <c r="A179" s="16" t="s">
        <v>214</v>
      </c>
      <c r="B179" s="17">
        <v>8.9999999999999993E-3</v>
      </c>
      <c r="C179" s="3">
        <v>1.27624747278212E-2</v>
      </c>
      <c r="D179" s="3">
        <f t="shared" si="516"/>
        <v>-3.7624747278212009E-3</v>
      </c>
      <c r="E179" s="3">
        <v>1.040910837738976E-2</v>
      </c>
      <c r="F179" s="3">
        <f t="shared" si="516"/>
        <v>-1.409108377389761E-3</v>
      </c>
      <c r="G179" s="3">
        <v>1.37370555355757E-2</v>
      </c>
      <c r="H179" s="3">
        <f t="shared" ref="H179" si="677">$B179-G179</f>
        <v>-4.7370555355757005E-3</v>
      </c>
      <c r="I179" s="3">
        <v>1.6372499359038027E-2</v>
      </c>
      <c r="J179" s="3">
        <f t="shared" ref="J179" si="678">$B179-I179</f>
        <v>-7.3724993590380278E-3</v>
      </c>
      <c r="K179" s="3">
        <v>1.6471949785610354E-2</v>
      </c>
      <c r="L179" s="3">
        <f t="shared" ref="L179" si="679">$B179-K179</f>
        <v>-7.4719497856103548E-3</v>
      </c>
      <c r="M179" s="3">
        <v>1.2845419168935231E-2</v>
      </c>
      <c r="N179" s="3">
        <f t="shared" ref="N179" si="680">$B179-M179</f>
        <v>-3.8454191689352313E-3</v>
      </c>
      <c r="R179" s="18"/>
    </row>
    <row r="180" spans="1:18" x14ac:dyDescent="0.3">
      <c r="A180" s="16" t="s">
        <v>215</v>
      </c>
      <c r="B180" s="17">
        <v>6.7000000000000002E-3</v>
      </c>
      <c r="C180" s="3">
        <v>1.1845391166853099E-2</v>
      </c>
      <c r="D180" s="3">
        <f t="shared" si="516"/>
        <v>-5.1453911668530991E-3</v>
      </c>
      <c r="E180" s="3">
        <v>9.0567604263675494E-3</v>
      </c>
      <c r="F180" s="3">
        <f t="shared" si="516"/>
        <v>-2.3567604263675492E-3</v>
      </c>
      <c r="G180" s="3">
        <v>1.26567502124585E-2</v>
      </c>
      <c r="H180" s="3">
        <f t="shared" ref="H180" si="681">$B180-G180</f>
        <v>-5.9567502124584998E-3</v>
      </c>
      <c r="I180" s="3">
        <v>7.916683029236286E-3</v>
      </c>
      <c r="J180" s="3">
        <f t="shared" ref="J180" si="682">$B180-I180</f>
        <v>-1.2166830292362858E-3</v>
      </c>
      <c r="K180" s="3">
        <v>7.8660904230690182E-3</v>
      </c>
      <c r="L180" s="3">
        <f t="shared" ref="L180" si="683">$B180-K180</f>
        <v>-1.166090423069018E-3</v>
      </c>
      <c r="M180" s="3">
        <v>1.1781957694103895E-2</v>
      </c>
      <c r="N180" s="3">
        <f t="shared" ref="N180" si="684">$B180-M180</f>
        <v>-5.0819576941038948E-3</v>
      </c>
      <c r="R180" s="18"/>
    </row>
    <row r="181" spans="1:18" x14ac:dyDescent="0.3">
      <c r="A181" s="16" t="s">
        <v>216</v>
      </c>
      <c r="B181" s="17">
        <v>6.4000000000000003E-3</v>
      </c>
      <c r="C181" s="3">
        <v>1.03610562797723E-2</v>
      </c>
      <c r="D181" s="3">
        <f t="shared" si="516"/>
        <v>-3.9610562797722992E-3</v>
      </c>
      <c r="E181" s="3">
        <v>8.6443122425106707E-3</v>
      </c>
      <c r="F181" s="3">
        <f t="shared" si="516"/>
        <v>-2.2443122425106704E-3</v>
      </c>
      <c r="G181" s="3">
        <v>1.13342034537799E-2</v>
      </c>
      <c r="H181" s="3">
        <f t="shared" ref="H181" si="685">$B181-G181</f>
        <v>-4.9342034537798998E-3</v>
      </c>
      <c r="I181" s="3">
        <v>7.2246408784967259E-3</v>
      </c>
      <c r="J181" s="3">
        <f t="shared" ref="J181" si="686">$B181-I181</f>
        <v>-8.2464087849672563E-4</v>
      </c>
      <c r="K181" s="3">
        <v>6.975932784004474E-3</v>
      </c>
      <c r="L181" s="3">
        <f t="shared" ref="L181" si="687">$B181-K181</f>
        <v>-5.7593278400447367E-4</v>
      </c>
      <c r="M181" s="3">
        <v>1.1762856302912229E-2</v>
      </c>
      <c r="N181" s="3">
        <f t="shared" ref="N181" si="688">$B181-M181</f>
        <v>-5.3628563029122283E-3</v>
      </c>
      <c r="R181" s="18"/>
    </row>
    <row r="182" spans="1:18" x14ac:dyDescent="0.3">
      <c r="A182" s="16" t="s">
        <v>217</v>
      </c>
      <c r="B182" s="17">
        <v>5.4000000000000003E-3</v>
      </c>
      <c r="C182" s="3">
        <v>9.0535140342916202E-3</v>
      </c>
      <c r="D182" s="3">
        <f t="shared" si="516"/>
        <v>-3.65351403429162E-3</v>
      </c>
      <c r="E182" s="3">
        <v>7.5044633350812035E-3</v>
      </c>
      <c r="F182" s="3">
        <f t="shared" si="516"/>
        <v>-2.1044633350812032E-3</v>
      </c>
      <c r="G182" s="3">
        <v>1.05895962728094E-2</v>
      </c>
      <c r="H182" s="3">
        <f t="shared" ref="H182" si="689">$B182-G182</f>
        <v>-5.1895962728093995E-3</v>
      </c>
      <c r="I182" s="3">
        <v>5.7721142924327135E-3</v>
      </c>
      <c r="J182" s="3">
        <f t="shared" ref="J182" si="690">$B182-I182</f>
        <v>-3.7211429243271324E-4</v>
      </c>
      <c r="K182" s="3">
        <v>6.3537230907284217E-3</v>
      </c>
      <c r="L182" s="3">
        <f t="shared" ref="L182" si="691">$B182-K182</f>
        <v>-9.5372309072842137E-4</v>
      </c>
      <c r="M182" s="3">
        <v>1.0805061697102537E-2</v>
      </c>
      <c r="N182" s="3">
        <f t="shared" ref="N182" si="692">$B182-M182</f>
        <v>-5.4050616971025364E-3</v>
      </c>
      <c r="R182" s="18"/>
    </row>
    <row r="183" spans="1:18" x14ac:dyDescent="0.3">
      <c r="A183" s="16" t="s">
        <v>218</v>
      </c>
      <c r="B183" s="17">
        <v>1.04E-2</v>
      </c>
      <c r="C183" s="3">
        <v>7.8571837933460106E-3</v>
      </c>
      <c r="D183" s="3">
        <f t="shared" si="516"/>
        <v>2.5428162066539889E-3</v>
      </c>
      <c r="E183" s="3">
        <v>8.0353681649845774E-3</v>
      </c>
      <c r="F183" s="3">
        <f t="shared" si="516"/>
        <v>2.3646318350154221E-3</v>
      </c>
      <c r="G183" s="3">
        <v>1.04310295535708E-2</v>
      </c>
      <c r="H183" s="3">
        <f t="shared" ref="H183" si="693">$B183-G183</f>
        <v>-3.1029553570800436E-5</v>
      </c>
      <c r="I183" s="3">
        <v>5.4997402837692212E-3</v>
      </c>
      <c r="J183" s="3">
        <f t="shared" ref="J183" si="694">$B183-I183</f>
        <v>4.9002597162307784E-3</v>
      </c>
      <c r="K183" s="3">
        <v>6.7582065397799847E-3</v>
      </c>
      <c r="L183" s="3">
        <f t="shared" ref="L183" si="695">$B183-K183</f>
        <v>3.6417934602200148E-3</v>
      </c>
      <c r="M183" s="3">
        <v>9.8490731130469692E-3</v>
      </c>
      <c r="N183" s="3">
        <f t="shared" ref="N183" si="696">$B183-M183</f>
        <v>5.5092688695303031E-4</v>
      </c>
      <c r="R183" s="18"/>
    </row>
    <row r="184" spans="1:18" x14ac:dyDescent="0.3">
      <c r="A184" s="16" t="s">
        <v>219</v>
      </c>
      <c r="B184" s="17">
        <v>1.2500000000000001E-2</v>
      </c>
      <c r="C184" s="3">
        <v>8.1469126400678903E-3</v>
      </c>
      <c r="D184" s="3">
        <f t="shared" si="516"/>
        <v>4.3530873599321104E-3</v>
      </c>
      <c r="E184" s="3">
        <v>9.2823588568511761E-3</v>
      </c>
      <c r="F184" s="3">
        <f t="shared" si="516"/>
        <v>3.2176411431488246E-3</v>
      </c>
      <c r="G184" s="3">
        <v>1.1178037217713901E-2</v>
      </c>
      <c r="H184" s="3">
        <f t="shared" ref="H184" si="697">$B184-G184</f>
        <v>1.3219627822860999E-3</v>
      </c>
      <c r="I184" s="3">
        <v>9.6079852786433058E-3</v>
      </c>
      <c r="J184" s="3">
        <f t="shared" ref="J184" si="698">$B184-I184</f>
        <v>2.8920147213566949E-3</v>
      </c>
      <c r="K184" s="3">
        <v>1.0826676975660731E-2</v>
      </c>
      <c r="L184" s="3">
        <f t="shared" ref="L184" si="699">$B184-K184</f>
        <v>1.6733230243392693E-3</v>
      </c>
      <c r="M184" s="3">
        <v>8.9016137715299225E-3</v>
      </c>
      <c r="N184" s="3">
        <f t="shared" ref="N184" si="700">$B184-M184</f>
        <v>3.5983862284700782E-3</v>
      </c>
      <c r="R184" s="18"/>
    </row>
    <row r="185" spans="1:18" x14ac:dyDescent="0.3">
      <c r="A185" s="16" t="s">
        <v>220</v>
      </c>
      <c r="B185" s="17">
        <v>1.6299999999999999E-2</v>
      </c>
      <c r="C185" s="3">
        <v>9.0545994998428806E-3</v>
      </c>
      <c r="D185" s="3">
        <f t="shared" si="516"/>
        <v>7.2454005001571179E-3</v>
      </c>
      <c r="E185" s="3">
        <v>1.0067356440174207E-2</v>
      </c>
      <c r="F185" s="3">
        <f t="shared" si="516"/>
        <v>6.2326435598257911E-3</v>
      </c>
      <c r="G185" s="3">
        <v>1.19156699411762E-2</v>
      </c>
      <c r="H185" s="3">
        <f t="shared" ref="H185" si="701">$B185-G185</f>
        <v>4.3843300588237988E-3</v>
      </c>
      <c r="I185" s="3">
        <v>1.1411066361160564E-2</v>
      </c>
      <c r="J185" s="3">
        <f t="shared" ref="J185" si="702">$B185-I185</f>
        <v>4.8889336388394343E-3</v>
      </c>
      <c r="K185" s="3">
        <v>1.2571682213817459E-2</v>
      </c>
      <c r="L185" s="3">
        <f t="shared" ref="L185" si="703">$B185-K185</f>
        <v>3.7283177861825393E-3</v>
      </c>
      <c r="M185" s="3">
        <v>9.3031998522899503E-3</v>
      </c>
      <c r="N185" s="3">
        <f t="shared" ref="N185" si="704">$B185-M185</f>
        <v>6.9968001477100483E-3</v>
      </c>
      <c r="R185" s="18"/>
    </row>
    <row r="186" spans="1:18" x14ac:dyDescent="0.3">
      <c r="A186" s="16" t="s">
        <v>221</v>
      </c>
      <c r="B186" s="17">
        <v>7.9000000000000008E-3</v>
      </c>
      <c r="C186" s="3">
        <v>1.07170497263259E-2</v>
      </c>
      <c r="D186" s="3">
        <f t="shared" si="516"/>
        <v>-2.817049726325899E-3</v>
      </c>
      <c r="E186" s="3">
        <v>9.0351663001313094E-3</v>
      </c>
      <c r="F186" s="3">
        <f t="shared" si="516"/>
        <v>-1.1351663001313086E-3</v>
      </c>
      <c r="G186" s="3">
        <v>1.30792207438455E-2</v>
      </c>
      <c r="H186" s="3">
        <f t="shared" ref="H186" si="705">$B186-G186</f>
        <v>-5.1792207438454991E-3</v>
      </c>
      <c r="I186" s="3">
        <v>1.4427556667291081E-2</v>
      </c>
      <c r="J186" s="3">
        <f t="shared" ref="J186" si="706">$B186-I186</f>
        <v>-6.5275566672910804E-3</v>
      </c>
      <c r="K186" s="3">
        <v>1.4865729401929222E-2</v>
      </c>
      <c r="L186" s="3">
        <f t="shared" ref="L186" si="707">$B186-K186</f>
        <v>-6.9657294019292212E-3</v>
      </c>
      <c r="M186" s="3">
        <v>1.0447570476387277E-2</v>
      </c>
      <c r="N186" s="3">
        <f t="shared" ref="N186" si="708">$B186-M186</f>
        <v>-2.5475704763872759E-3</v>
      </c>
      <c r="R186" s="18"/>
    </row>
    <row r="187" spans="1:18" x14ac:dyDescent="0.3">
      <c r="A187" s="16" t="s">
        <v>222</v>
      </c>
      <c r="B187" s="17">
        <v>1.35E-2</v>
      </c>
      <c r="C187" s="3">
        <v>1.0150943600503899E-2</v>
      </c>
      <c r="D187" s="3">
        <f t="shared" si="516"/>
        <v>3.3490563994961007E-3</v>
      </c>
      <c r="E187" s="3">
        <v>9.6957049886152377E-3</v>
      </c>
      <c r="F187" s="3">
        <f t="shared" si="516"/>
        <v>3.8042950113847621E-3</v>
      </c>
      <c r="G187" s="3">
        <v>1.19716311518052E-2</v>
      </c>
      <c r="H187" s="3">
        <f t="shared" ref="H187" si="709">$B187-G187</f>
        <v>1.5283688481947996E-3</v>
      </c>
      <c r="I187" s="3">
        <v>1.0860717211654538E-2</v>
      </c>
      <c r="J187" s="3">
        <f t="shared" ref="J187" si="710">$B187-I187</f>
        <v>2.6392827883454616E-3</v>
      </c>
      <c r="K187" s="3">
        <v>9.1499843725460217E-3</v>
      </c>
      <c r="L187" s="3">
        <f t="shared" ref="L187" si="711">$B187-K187</f>
        <v>4.3500156274539781E-3</v>
      </c>
      <c r="M187" s="3">
        <v>1.0613717819498847E-2</v>
      </c>
      <c r="N187" s="3">
        <f t="shared" ref="N187" si="712">$B187-M187</f>
        <v>2.8862821805011526E-3</v>
      </c>
      <c r="R187" s="18"/>
    </row>
    <row r="188" spans="1:18" x14ac:dyDescent="0.3">
      <c r="A188" s="16" t="s">
        <v>223</v>
      </c>
      <c r="B188" s="17">
        <v>8.9999999999999993E-3</v>
      </c>
      <c r="C188" s="3">
        <v>1.07605400300633E-2</v>
      </c>
      <c r="D188" s="3">
        <f t="shared" si="516"/>
        <v>-1.7605400300633005E-3</v>
      </c>
      <c r="E188" s="3">
        <v>9.3996210694010773E-3</v>
      </c>
      <c r="F188" s="3">
        <f t="shared" si="516"/>
        <v>-3.9962106940107794E-4</v>
      </c>
      <c r="G188" s="3">
        <v>1.23341228846581E-2</v>
      </c>
      <c r="H188" s="3">
        <f t="shared" ref="H188" si="713">$B188-G188</f>
        <v>-3.3341228846581004E-3</v>
      </c>
      <c r="I188" s="3">
        <v>1.2261947640281993E-2</v>
      </c>
      <c r="J188" s="3">
        <f t="shared" ref="J188" si="714">$B188-I188</f>
        <v>-3.2619476402819935E-3</v>
      </c>
      <c r="K188" s="3">
        <v>1.3368155833689787E-2</v>
      </c>
      <c r="L188" s="3">
        <f t="shared" ref="L188" si="715">$B188-K188</f>
        <v>-4.3681558336897876E-3</v>
      </c>
      <c r="M188" s="3">
        <v>1.151357168261896E-2</v>
      </c>
      <c r="N188" s="3">
        <f t="shared" ref="N188" si="716">$B188-M188</f>
        <v>-2.5135716826189605E-3</v>
      </c>
      <c r="R188" s="18"/>
    </row>
    <row r="189" spans="1:18" x14ac:dyDescent="0.3">
      <c r="A189" s="16" t="s">
        <v>224</v>
      </c>
      <c r="B189" s="17">
        <v>6.4999999999999997E-3</v>
      </c>
      <c r="C189" s="3">
        <v>1.02601540645905E-2</v>
      </c>
      <c r="D189" s="3">
        <f t="shared" si="516"/>
        <v>-3.7601540645905004E-3</v>
      </c>
      <c r="E189" s="3">
        <v>8.4284728084977108E-3</v>
      </c>
      <c r="F189" s="3">
        <f t="shared" si="516"/>
        <v>-1.9284728084977111E-3</v>
      </c>
      <c r="G189" s="3">
        <v>1.13234469339107E-2</v>
      </c>
      <c r="H189" s="3">
        <f t="shared" ref="H189" si="717">$B189-G189</f>
        <v>-4.8234469339107E-3</v>
      </c>
      <c r="I189" s="3">
        <v>1.2338131697300563E-2</v>
      </c>
      <c r="J189" s="3">
        <f t="shared" ref="J189" si="718">$B189-I189</f>
        <v>-5.8381316973005635E-3</v>
      </c>
      <c r="K189" s="3">
        <v>1.0315076563574849E-2</v>
      </c>
      <c r="L189" s="3">
        <f t="shared" ref="L189" si="719">$B189-K189</f>
        <v>-3.8150765635748497E-3</v>
      </c>
      <c r="M189" s="3">
        <v>1.1264824152856828E-2</v>
      </c>
      <c r="N189" s="3">
        <f t="shared" ref="N189" si="720">$B189-M189</f>
        <v>-4.7648241528568279E-3</v>
      </c>
      <c r="R189" s="18"/>
    </row>
    <row r="190" spans="1:18" x14ac:dyDescent="0.3">
      <c r="A190" s="16" t="s">
        <v>225</v>
      </c>
      <c r="B190" s="17">
        <v>1.1599999999999999E-2</v>
      </c>
      <c r="C190" s="3">
        <v>9.1926200287690309E-3</v>
      </c>
      <c r="D190" s="3">
        <f t="shared" si="516"/>
        <v>2.4073799712309683E-3</v>
      </c>
      <c r="E190" s="3">
        <v>8.7554207375541843E-3</v>
      </c>
      <c r="F190" s="3">
        <f t="shared" si="516"/>
        <v>2.8445792624458149E-3</v>
      </c>
      <c r="G190" s="3">
        <v>1.0173269032698801E-2</v>
      </c>
      <c r="H190" s="3">
        <f t="shared" ref="H190" si="721">$B190-G190</f>
        <v>1.4267309673011985E-3</v>
      </c>
      <c r="I190" s="3">
        <v>5.7557512256601571E-3</v>
      </c>
      <c r="J190" s="3">
        <f t="shared" ref="J190" si="722">$B190-I190</f>
        <v>5.8442487743398421E-3</v>
      </c>
      <c r="K190" s="3">
        <v>5.7751429333447093E-3</v>
      </c>
      <c r="L190" s="3">
        <f t="shared" ref="L190" si="723">$B190-K190</f>
        <v>5.8248570666552899E-3</v>
      </c>
      <c r="M190" s="3">
        <v>1.0465382736207519E-2</v>
      </c>
      <c r="N190" s="3">
        <f t="shared" ref="N190" si="724">$B190-M190</f>
        <v>1.1346172637924801E-3</v>
      </c>
      <c r="R190" s="18"/>
    </row>
    <row r="191" spans="1:18" x14ac:dyDescent="0.3">
      <c r="A191" s="16" t="s">
        <v>226</v>
      </c>
      <c r="B191" s="17">
        <v>1.01E-2</v>
      </c>
      <c r="C191" s="3">
        <v>9.4606677251287408E-3</v>
      </c>
      <c r="D191" s="3">
        <f t="shared" si="516"/>
        <v>6.3933227487125883E-4</v>
      </c>
      <c r="E191" s="3">
        <v>9.1713961739482344E-3</v>
      </c>
      <c r="F191" s="3">
        <f t="shared" si="516"/>
        <v>9.2860382605176525E-4</v>
      </c>
      <c r="G191" s="3">
        <v>1.02647835068984E-2</v>
      </c>
      <c r="H191" s="3">
        <f t="shared" ref="H191" si="725">$B191-G191</f>
        <v>-1.6478350689839993E-4</v>
      </c>
      <c r="I191" s="3">
        <v>1.0280483908567275E-2</v>
      </c>
      <c r="J191" s="3">
        <f t="shared" ref="J191" si="726">$B191-I191</f>
        <v>-1.8048390856727561E-4</v>
      </c>
      <c r="K191" s="3">
        <v>1.0193031673878722E-2</v>
      </c>
      <c r="L191" s="3">
        <f t="shared" ref="L191" si="727">$B191-K191</f>
        <v>-9.3031673878722285E-5</v>
      </c>
      <c r="M191" s="3">
        <v>9.8738562091604913E-3</v>
      </c>
      <c r="N191" s="3">
        <f t="shared" ref="N191" si="728">$B191-M191</f>
        <v>2.2614379083950829E-4</v>
      </c>
      <c r="R191" s="18"/>
    </row>
    <row r="192" spans="1:18" x14ac:dyDescent="0.3">
      <c r="A192" s="16" t="s">
        <v>227</v>
      </c>
      <c r="B192" s="17">
        <v>4.8999999999999998E-3</v>
      </c>
      <c r="C192" s="3">
        <v>9.4687541021442004E-3</v>
      </c>
      <c r="D192" s="3">
        <f t="shared" si="516"/>
        <v>-4.5687541021442006E-3</v>
      </c>
      <c r="E192" s="3">
        <v>8.0364488399659682E-3</v>
      </c>
      <c r="F192" s="3">
        <f t="shared" si="516"/>
        <v>-3.1364488399659683E-3</v>
      </c>
      <c r="G192" s="3">
        <v>1.0745457861704199E-2</v>
      </c>
      <c r="H192" s="3">
        <f t="shared" ref="H192" si="729">$B192-G192</f>
        <v>-5.8454578617041994E-3</v>
      </c>
      <c r="I192" s="3">
        <v>9.1375235553544376E-3</v>
      </c>
      <c r="J192" s="3">
        <f t="shared" ref="J192" si="730">$B192-I192</f>
        <v>-4.2375235553544378E-3</v>
      </c>
      <c r="K192" s="3">
        <v>1.0054184415893289E-2</v>
      </c>
      <c r="L192" s="3">
        <f t="shared" ref="L192" si="731">$B192-K192</f>
        <v>-5.1541844158932894E-3</v>
      </c>
      <c r="M192" s="3">
        <v>1.0121799174946308E-2</v>
      </c>
      <c r="N192" s="3">
        <f t="shared" ref="N192" si="732">$B192-M192</f>
        <v>-5.2217991749463084E-3</v>
      </c>
      <c r="R192" s="18"/>
    </row>
    <row r="193" spans="1:18" x14ac:dyDescent="0.3">
      <c r="A193" s="16" t="s">
        <v>228</v>
      </c>
      <c r="B193" s="17">
        <v>4.3E-3</v>
      </c>
      <c r="C193" s="3">
        <v>8.292793407353E-3</v>
      </c>
      <c r="D193" s="3">
        <f t="shared" si="516"/>
        <v>-3.992793407353E-3</v>
      </c>
      <c r="E193" s="3">
        <v>7.3443732702843465E-3</v>
      </c>
      <c r="F193" s="3">
        <f t="shared" si="516"/>
        <v>-3.0443732702843465E-3</v>
      </c>
      <c r="G193" s="3">
        <v>1.02144800294493E-2</v>
      </c>
      <c r="H193" s="3">
        <f t="shared" ref="H193" si="733">$B193-G193</f>
        <v>-5.9144800294493004E-3</v>
      </c>
      <c r="I193" s="3">
        <v>4.44772702237146E-3</v>
      </c>
      <c r="J193" s="3">
        <f t="shared" ref="J193" si="734">$B193-I193</f>
        <v>-1.4772702237145999E-4</v>
      </c>
      <c r="K193" s="3">
        <v>4.5934425024162593E-3</v>
      </c>
      <c r="L193" s="3">
        <f t="shared" ref="L193" si="735">$B193-K193</f>
        <v>-2.934425024162593E-4</v>
      </c>
      <c r="M193" s="3">
        <v>9.0557238664890436E-3</v>
      </c>
      <c r="N193" s="3">
        <f t="shared" ref="N193" si="736">$B193-M193</f>
        <v>-4.7557238664890436E-3</v>
      </c>
      <c r="R193" s="18"/>
    </row>
    <row r="194" spans="1:18" x14ac:dyDescent="0.3">
      <c r="A194" s="16" t="s">
        <v>229</v>
      </c>
      <c r="B194" s="17">
        <v>1.01E-2</v>
      </c>
      <c r="C194" s="3">
        <v>7.1495963637998403E-3</v>
      </c>
      <c r="D194" s="3">
        <f t="shared" si="516"/>
        <v>2.9504036362001593E-3</v>
      </c>
      <c r="E194" s="3">
        <v>8.3197162517787884E-3</v>
      </c>
      <c r="F194" s="3">
        <f t="shared" si="516"/>
        <v>1.7802837482212112E-3</v>
      </c>
      <c r="G194" s="3">
        <v>9.8554145105809003E-3</v>
      </c>
      <c r="H194" s="3">
        <f t="shared" ref="H194" si="737">$B194-G194</f>
        <v>2.4458548941909929E-4</v>
      </c>
      <c r="I194" s="3">
        <v>5.1966169270755381E-3</v>
      </c>
      <c r="J194" s="3">
        <f t="shared" ref="J194" si="738">$B194-I194</f>
        <v>4.9033830729244615E-3</v>
      </c>
      <c r="K194" s="3">
        <v>6.7604469078238116E-3</v>
      </c>
      <c r="L194" s="3">
        <f t="shared" ref="L194" si="739">$B194-K194</f>
        <v>3.339553092176188E-3</v>
      </c>
      <c r="M194" s="3">
        <v>8.4337364625602582E-3</v>
      </c>
      <c r="N194" s="3">
        <f t="shared" ref="N194" si="740">$B194-M194</f>
        <v>1.6662635374397414E-3</v>
      </c>
      <c r="R194" s="18"/>
    </row>
    <row r="195" spans="1:18" x14ac:dyDescent="0.3">
      <c r="A195" s="16" t="s">
        <v>230</v>
      </c>
      <c r="B195" s="17">
        <v>1.18E-2</v>
      </c>
      <c r="C195" s="3">
        <v>7.6055750972845197E-3</v>
      </c>
      <c r="D195" s="3">
        <f t="shared" si="516"/>
        <v>4.19442490271548E-3</v>
      </c>
      <c r="E195" s="3">
        <v>8.8834947231391202E-3</v>
      </c>
      <c r="F195" s="3">
        <f t="shared" si="516"/>
        <v>2.9165052768608795E-3</v>
      </c>
      <c r="G195" s="3">
        <v>9.9327837984773907E-3</v>
      </c>
      <c r="H195" s="3">
        <f t="shared" ref="H195" si="741">$B195-G195</f>
        <v>1.867216201522609E-3</v>
      </c>
      <c r="I195" s="3">
        <v>1.0257186197096735E-2</v>
      </c>
      <c r="J195" s="3">
        <f t="shared" ref="J195" si="742">$B195-I195</f>
        <v>1.5428138029032652E-3</v>
      </c>
      <c r="K195" s="3">
        <v>9.9174542425589322E-3</v>
      </c>
      <c r="L195" s="3">
        <f t="shared" ref="L195" si="743">$B195-K195</f>
        <v>1.8825457574410676E-3</v>
      </c>
      <c r="M195" s="3">
        <v>8.785026565600644E-3</v>
      </c>
      <c r="N195" s="3">
        <f t="shared" ref="N195" si="744">$B195-M195</f>
        <v>3.0149734343993557E-3</v>
      </c>
      <c r="R195" s="18"/>
    </row>
    <row r="196" spans="1:18" x14ac:dyDescent="0.3">
      <c r="A196" s="16" t="s">
        <v>231</v>
      </c>
      <c r="B196" s="17">
        <v>6.4999999999999997E-3</v>
      </c>
      <c r="C196" s="3">
        <v>8.5329240732280702E-3</v>
      </c>
      <c r="D196" s="3">
        <f t="shared" si="516"/>
        <v>-2.0329240732280705E-3</v>
      </c>
      <c r="E196" s="3">
        <v>8.5395899608621817E-3</v>
      </c>
      <c r="F196" s="3">
        <f t="shared" si="516"/>
        <v>-2.039589960862182E-3</v>
      </c>
      <c r="G196" s="3">
        <v>1.0274830890074801E-2</v>
      </c>
      <c r="H196" s="3">
        <f t="shared" ref="H196" si="745">$B196-G196</f>
        <v>-3.774830890074801E-3</v>
      </c>
      <c r="I196" s="3">
        <v>1.0994090198897803E-2</v>
      </c>
      <c r="J196" s="3">
        <f t="shared" ref="J196" si="746">$B196-I196</f>
        <v>-4.4940901988978028E-3</v>
      </c>
      <c r="K196" s="3">
        <v>1.0872465696197715E-2</v>
      </c>
      <c r="L196" s="3">
        <f t="shared" ref="L196" si="747">$B196-K196</f>
        <v>-4.3724656961977157E-3</v>
      </c>
      <c r="M196" s="3">
        <v>8.8830405695008788E-3</v>
      </c>
      <c r="N196" s="3">
        <f t="shared" ref="N196" si="748">$B196-M196</f>
        <v>-2.3830405695008791E-3</v>
      </c>
      <c r="R196" s="18"/>
    </row>
    <row r="197" spans="1:18" x14ac:dyDescent="0.3">
      <c r="A197" s="16" t="s">
        <v>232</v>
      </c>
      <c r="B197" s="17">
        <v>7.1999999999999998E-3</v>
      </c>
      <c r="C197" s="3">
        <v>8.1192486288725208E-3</v>
      </c>
      <c r="D197" s="3">
        <f t="shared" si="516"/>
        <v>-9.1924862887252101E-4</v>
      </c>
      <c r="E197" s="3">
        <v>8.1682448069273026E-3</v>
      </c>
      <c r="F197" s="3">
        <f t="shared" si="516"/>
        <v>-9.682448069273028E-4</v>
      </c>
      <c r="G197" s="3">
        <v>9.6148149270011002E-3</v>
      </c>
      <c r="H197" s="3">
        <f t="shared" ref="H197" si="749">$B197-G197</f>
        <v>-2.4148149270011004E-3</v>
      </c>
      <c r="I197" s="3">
        <v>6.7491204557823701E-3</v>
      </c>
      <c r="J197" s="3">
        <f t="shared" ref="J197" si="750">$B197-I197</f>
        <v>4.5087954421762968E-4</v>
      </c>
      <c r="K197" s="3">
        <v>6.64793925434782E-3</v>
      </c>
      <c r="L197" s="3">
        <f t="shared" ref="L197" si="751">$B197-K197</f>
        <v>5.5206074565217981E-4</v>
      </c>
      <c r="M197" s="3">
        <v>8.3603903942516475E-3</v>
      </c>
      <c r="N197" s="3">
        <f t="shared" ref="N197" si="752">$B197-M197</f>
        <v>-1.1603903942516477E-3</v>
      </c>
      <c r="R197" s="18"/>
    </row>
    <row r="198" spans="1:18" x14ac:dyDescent="0.3">
      <c r="A198" s="16" t="s">
        <v>233</v>
      </c>
      <c r="B198" s="17">
        <v>7.0000000000000001E-3</v>
      </c>
      <c r="C198" s="3">
        <v>7.8408949832498593E-3</v>
      </c>
      <c r="D198" s="3">
        <f t="shared" si="516"/>
        <v>-8.4089498324985915E-4</v>
      </c>
      <c r="E198" s="3">
        <v>8.0756949218066826E-3</v>
      </c>
      <c r="F198" s="3">
        <f t="shared" si="516"/>
        <v>-1.0756949218066825E-3</v>
      </c>
      <c r="G198" s="3">
        <v>9.4893335732401298E-3</v>
      </c>
      <c r="H198" s="3">
        <f t="shared" ref="H198" si="753">$B198-G198</f>
        <v>-2.4893335732401297E-3</v>
      </c>
      <c r="I198" s="3">
        <v>6.4428174003087202E-3</v>
      </c>
      <c r="J198" s="3">
        <f t="shared" ref="J198" si="754">$B198-I198</f>
        <v>5.5718259969127996E-4</v>
      </c>
      <c r="K198" s="3">
        <v>6.9798356432017759E-3</v>
      </c>
      <c r="L198" s="3">
        <f t="shared" ref="L198" si="755">$B198-K198</f>
        <v>2.0164356798224245E-5</v>
      </c>
      <c r="M198" s="3">
        <v>8.624957188117198E-3</v>
      </c>
      <c r="N198" s="3">
        <f t="shared" ref="N198" si="756">$B198-M198</f>
        <v>-1.6249571881171978E-3</v>
      </c>
      <c r="R198" s="18"/>
    </row>
    <row r="199" spans="1:18" x14ac:dyDescent="0.3">
      <c r="A199" s="16" t="s">
        <v>234</v>
      </c>
      <c r="B199" s="17">
        <v>7.6E-3</v>
      </c>
      <c r="C199" s="3">
        <v>7.5743359619327199E-3</v>
      </c>
      <c r="D199" s="3">
        <f t="shared" si="516"/>
        <v>2.5664038067280126E-5</v>
      </c>
      <c r="E199" s="3">
        <v>7.5025948188602335E-3</v>
      </c>
      <c r="F199" s="3">
        <f t="shared" si="516"/>
        <v>9.7405181139766442E-5</v>
      </c>
      <c r="G199" s="3">
        <v>9.2553773460412204E-3</v>
      </c>
      <c r="H199" s="3">
        <f t="shared" ref="H199" si="757">$B199-G199</f>
        <v>-1.6553773460412204E-3</v>
      </c>
      <c r="I199" s="3">
        <v>8.3375861062884669E-3</v>
      </c>
      <c r="J199" s="3">
        <f t="shared" ref="J199" si="758">$B199-I199</f>
        <v>-7.3758610628846689E-4</v>
      </c>
      <c r="K199" s="3">
        <v>1.059330946695515E-2</v>
      </c>
      <c r="L199" s="3">
        <f t="shared" ref="L199" si="759">$B199-K199</f>
        <v>-2.9933094669551503E-3</v>
      </c>
      <c r="M199" s="3">
        <v>8.8369952002437576E-3</v>
      </c>
      <c r="N199" s="3">
        <f t="shared" ref="N199" si="760">$B199-M199</f>
        <v>-1.2369952002437576E-3</v>
      </c>
      <c r="R199" s="18"/>
    </row>
    <row r="200" spans="1:18" x14ac:dyDescent="0.3">
      <c r="A200" s="16" t="s">
        <v>235</v>
      </c>
      <c r="B200" s="17">
        <v>3.3999999999999998E-3</v>
      </c>
      <c r="C200" s="3">
        <v>7.49370131717156E-3</v>
      </c>
      <c r="D200" s="3">
        <f t="shared" si="516"/>
        <v>-4.0937013171715598E-3</v>
      </c>
      <c r="E200" s="3">
        <v>6.7186377418680891E-3</v>
      </c>
      <c r="F200" s="3">
        <f t="shared" si="516"/>
        <v>-3.3186377418680892E-3</v>
      </c>
      <c r="G200" s="3">
        <v>8.8077542225762692E-3</v>
      </c>
      <c r="H200" s="3">
        <f t="shared" ref="H200" si="761">$B200-G200</f>
        <v>-5.4077542225762689E-3</v>
      </c>
      <c r="I200" s="3">
        <v>8.2519250587766158E-3</v>
      </c>
      <c r="J200" s="3">
        <f t="shared" ref="J200" si="762">$B200-I200</f>
        <v>-4.8519250587766155E-3</v>
      </c>
      <c r="K200" s="3">
        <v>7.8761773789996093E-3</v>
      </c>
      <c r="L200" s="3">
        <f t="shared" ref="L200" si="763">$B200-K200</f>
        <v>-4.4761773789996091E-3</v>
      </c>
      <c r="M200" s="3">
        <v>8.4653956417542892E-3</v>
      </c>
      <c r="N200" s="3">
        <f t="shared" ref="N200" si="764">$B200-M200</f>
        <v>-5.0653956417542889E-3</v>
      </c>
      <c r="R200" s="18"/>
    </row>
    <row r="201" spans="1:18" x14ac:dyDescent="0.3">
      <c r="A201" s="16" t="s">
        <v>236</v>
      </c>
      <c r="B201" s="17">
        <v>7.1000000000000004E-3</v>
      </c>
      <c r="C201" s="3">
        <v>6.5250781963243597E-3</v>
      </c>
      <c r="D201" s="3">
        <f t="shared" si="516"/>
        <v>5.7492180367564073E-4</v>
      </c>
      <c r="E201" s="3">
        <v>7.6066912162853322E-3</v>
      </c>
      <c r="F201" s="3">
        <f t="shared" si="516"/>
        <v>-5.0669121628533174E-4</v>
      </c>
      <c r="G201" s="3">
        <v>8.0133504560886901E-3</v>
      </c>
      <c r="H201" s="3">
        <f t="shared" ref="H201" si="765">$B201-G201</f>
        <v>-9.1335045608868966E-4</v>
      </c>
      <c r="I201" s="3">
        <v>3.5060135219606072E-3</v>
      </c>
      <c r="J201" s="3">
        <f t="shared" ref="J201" si="766">$B201-I201</f>
        <v>3.5939864780393932E-3</v>
      </c>
      <c r="K201" s="3">
        <v>4.3058430995605735E-3</v>
      </c>
      <c r="L201" s="3">
        <f t="shared" ref="L201" si="767">$B201-K201</f>
        <v>2.7941569004394269E-3</v>
      </c>
      <c r="M201" s="3">
        <v>7.3334224108432726E-3</v>
      </c>
      <c r="N201" s="3">
        <f t="shared" ref="N201" si="768">$B201-M201</f>
        <v>-2.3342241084327222E-4</v>
      </c>
      <c r="R201" s="18"/>
    </row>
    <row r="202" spans="1:18" x14ac:dyDescent="0.3">
      <c r="A202" s="16" t="s">
        <v>237</v>
      </c>
      <c r="B202" s="17">
        <v>7.7999999999999996E-3</v>
      </c>
      <c r="C202" s="3">
        <v>6.5475043242228803E-3</v>
      </c>
      <c r="D202" s="3">
        <f t="shared" si="516"/>
        <v>1.2524956757771193E-3</v>
      </c>
      <c r="E202" s="3">
        <v>7.2640189217687903E-3</v>
      </c>
      <c r="F202" s="3">
        <f t="shared" si="516"/>
        <v>5.3598107823120932E-4</v>
      </c>
      <c r="G202" s="3">
        <v>8.2698335068897705E-3</v>
      </c>
      <c r="H202" s="3">
        <f t="shared" ref="H202" si="769">$B202-G202</f>
        <v>-4.6983350688977084E-4</v>
      </c>
      <c r="I202" s="3">
        <v>6.2875660789872443E-3</v>
      </c>
      <c r="J202" s="3">
        <f t="shared" ref="J202" si="770">$B202-I202</f>
        <v>1.5124339210127553E-3</v>
      </c>
      <c r="K202" s="3">
        <v>6.3474766247542521E-3</v>
      </c>
      <c r="L202" s="3">
        <f t="shared" ref="L202" si="771">$B202-K202</f>
        <v>1.4525233752457475E-3</v>
      </c>
      <c r="M202" s="3">
        <v>7.3366753277879513E-3</v>
      </c>
      <c r="N202" s="3">
        <f t="shared" ref="N202" si="772">$B202-M202</f>
        <v>4.6332467221204838E-4</v>
      </c>
      <c r="R202" s="18"/>
    </row>
    <row r="203" spans="1:18" x14ac:dyDescent="0.3">
      <c r="A203" s="16" t="s">
        <v>238</v>
      </c>
      <c r="B203" s="17">
        <v>3.5000000000000001E-3</v>
      </c>
      <c r="C203" s="3">
        <v>6.8300982829934903E-3</v>
      </c>
      <c r="D203" s="3">
        <f t="shared" ref="D203:F261" si="773">$B203-C203</f>
        <v>-3.3300982829934903E-3</v>
      </c>
      <c r="E203" s="3">
        <v>5.955478902139078E-3</v>
      </c>
      <c r="F203" s="3">
        <f t="shared" si="773"/>
        <v>-2.4554789021390779E-3</v>
      </c>
      <c r="G203" s="3">
        <v>8.7763405764499196E-3</v>
      </c>
      <c r="H203" s="3">
        <f t="shared" ref="H203" si="774">$B203-G203</f>
        <v>-5.2763405764499199E-3</v>
      </c>
      <c r="I203" s="3">
        <v>6.8704043574131018E-3</v>
      </c>
      <c r="J203" s="3">
        <f t="shared" ref="J203" si="775">$B203-I203</f>
        <v>-3.3704043574131017E-3</v>
      </c>
      <c r="K203" s="3">
        <v>6.8603258875101552E-3</v>
      </c>
      <c r="L203" s="3">
        <f t="shared" ref="L203" si="776">$B203-K203</f>
        <v>-3.3603258875101552E-3</v>
      </c>
      <c r="M203" s="3">
        <v>7.4134149174467324E-3</v>
      </c>
      <c r="N203" s="3">
        <f t="shared" ref="N203" si="777">$B203-M203</f>
        <v>-3.9134149174467319E-3</v>
      </c>
      <c r="R203" s="18"/>
    </row>
    <row r="204" spans="1:18" x14ac:dyDescent="0.3">
      <c r="A204" s="16" t="s">
        <v>239</v>
      </c>
      <c r="B204" s="17">
        <v>1.14E-2</v>
      </c>
      <c r="C204" s="3">
        <v>6.1234115679829598E-3</v>
      </c>
      <c r="D204" s="3">
        <f t="shared" si="773"/>
        <v>5.2765884320170407E-3</v>
      </c>
      <c r="E204" s="3">
        <v>7.7914727910598528E-3</v>
      </c>
      <c r="F204" s="3">
        <f t="shared" si="773"/>
        <v>3.6085272089401476E-3</v>
      </c>
      <c r="G204" s="3">
        <v>8.8268078977558097E-3</v>
      </c>
      <c r="H204" s="3">
        <f t="shared" ref="H204" si="778">$B204-G204</f>
        <v>2.5731921022441907E-3</v>
      </c>
      <c r="I204" s="3">
        <v>3.4418488986358458E-3</v>
      </c>
      <c r="J204" s="3">
        <f t="shared" ref="J204" si="779">$B204-I204</f>
        <v>7.958151101364155E-3</v>
      </c>
      <c r="K204" s="3">
        <v>4.0955382404991659E-3</v>
      </c>
      <c r="L204" s="3">
        <f t="shared" ref="L204" si="780">$B204-K204</f>
        <v>7.3044617595008346E-3</v>
      </c>
      <c r="M204" s="3">
        <v>7.0163393860744579E-3</v>
      </c>
      <c r="N204" s="3">
        <f t="shared" ref="N204" si="781">$B204-M204</f>
        <v>4.3836606139255425E-3</v>
      </c>
      <c r="R204" s="18"/>
    </row>
    <row r="205" spans="1:18" x14ac:dyDescent="0.3">
      <c r="A205" s="16" t="s">
        <v>240</v>
      </c>
      <c r="B205" s="17">
        <v>8.6E-3</v>
      </c>
      <c r="C205" s="3">
        <v>7.2967383874408803E-3</v>
      </c>
      <c r="D205" s="3">
        <f t="shared" si="773"/>
        <v>1.3032616125591198E-3</v>
      </c>
      <c r="E205" s="3">
        <v>7.2521324895409448E-3</v>
      </c>
      <c r="F205" s="3">
        <f t="shared" si="773"/>
        <v>1.3478675104590552E-3</v>
      </c>
      <c r="G205" s="3">
        <v>9.9369464564640301E-3</v>
      </c>
      <c r="H205" s="3">
        <f t="shared" ref="H205" si="782">$B205-G205</f>
        <v>-1.3369464564640301E-3</v>
      </c>
      <c r="I205" s="3">
        <v>1.1768976619257545E-2</v>
      </c>
      <c r="J205" s="3">
        <f t="shared" ref="J205" si="783">$B205-I205</f>
        <v>-3.168976619257545E-3</v>
      </c>
      <c r="K205" s="3">
        <v>1.1198417434209969E-2</v>
      </c>
      <c r="L205" s="3">
        <f t="shared" ref="L205" si="784">$B205-K205</f>
        <v>-2.5984174342099688E-3</v>
      </c>
      <c r="M205" s="3">
        <v>7.4517302968807597E-3</v>
      </c>
      <c r="N205" s="3">
        <f t="shared" ref="N205" si="785">$B205-M205</f>
        <v>1.1482697031192403E-3</v>
      </c>
      <c r="R205" s="18"/>
    </row>
    <row r="206" spans="1:18" x14ac:dyDescent="0.3">
      <c r="A206" s="16" t="s">
        <v>241</v>
      </c>
      <c r="B206" s="17">
        <v>5.7000000000000002E-3</v>
      </c>
      <c r="C206" s="3">
        <v>7.7200498986240698E-3</v>
      </c>
      <c r="D206" s="3">
        <f t="shared" si="773"/>
        <v>-2.0200498986240696E-3</v>
      </c>
      <c r="E206" s="3">
        <v>6.7524631936090214E-3</v>
      </c>
      <c r="F206" s="3">
        <f t="shared" si="773"/>
        <v>-1.0524631936090212E-3</v>
      </c>
      <c r="G206" s="3">
        <v>1.04616794483855E-2</v>
      </c>
      <c r="H206" s="3">
        <f t="shared" ref="H206" si="786">$B206-G206</f>
        <v>-4.7616794483855002E-3</v>
      </c>
      <c r="I206" s="3">
        <v>7.5597053563026704E-3</v>
      </c>
      <c r="J206" s="3">
        <f t="shared" ref="J206" si="787">$B206-I206</f>
        <v>-1.8597053563026702E-3</v>
      </c>
      <c r="K206" s="3">
        <v>7.520239581198386E-3</v>
      </c>
      <c r="L206" s="3">
        <f t="shared" ref="L206" si="788">$B206-K206</f>
        <v>-1.8202395811983858E-3</v>
      </c>
      <c r="M206" s="3">
        <v>8.0569258286010467E-3</v>
      </c>
      <c r="N206" s="3">
        <f t="shared" ref="N206" si="789">$B206-M206</f>
        <v>-2.3569258286010464E-3</v>
      </c>
      <c r="R206" s="18"/>
    </row>
    <row r="207" spans="1:18" x14ac:dyDescent="0.3">
      <c r="A207" s="16" t="s">
        <v>242</v>
      </c>
      <c r="B207" s="17">
        <v>6.7999999999999996E-3</v>
      </c>
      <c r="C207" s="3">
        <v>7.3333766898860597E-3</v>
      </c>
      <c r="D207" s="3">
        <f t="shared" si="773"/>
        <v>-5.3337668988606007E-4</v>
      </c>
      <c r="E207" s="3">
        <v>6.3687346035455721E-3</v>
      </c>
      <c r="F207" s="3">
        <f t="shared" si="773"/>
        <v>4.3126539645442757E-4</v>
      </c>
      <c r="G207" s="3">
        <v>1.0155214634375E-2</v>
      </c>
      <c r="H207" s="3">
        <f t="shared" ref="H207" si="790">$B207-G207</f>
        <v>-3.355214634375E-3</v>
      </c>
      <c r="I207" s="3">
        <v>6.9623688700748039E-3</v>
      </c>
      <c r="J207" s="3">
        <f t="shared" ref="J207" si="791">$B207-I207</f>
        <v>-1.6236887007480428E-4</v>
      </c>
      <c r="K207" s="3">
        <v>6.3746855264826324E-3</v>
      </c>
      <c r="L207" s="3">
        <f t="shared" ref="L207" si="792">$B207-K207</f>
        <v>4.2531447351736723E-4</v>
      </c>
      <c r="M207" s="3">
        <v>7.8334533187151469E-3</v>
      </c>
      <c r="N207" s="3">
        <f t="shared" ref="N207" si="793">$B207-M207</f>
        <v>-1.0334533187151473E-3</v>
      </c>
      <c r="R207" s="18"/>
    </row>
    <row r="208" spans="1:18" x14ac:dyDescent="0.3">
      <c r="A208" s="16" t="s">
        <v>243</v>
      </c>
      <c r="B208" s="17">
        <v>7.4999999999999997E-3</v>
      </c>
      <c r="C208" s="3">
        <v>7.1881026568831399E-3</v>
      </c>
      <c r="D208" s="3">
        <f t="shared" si="773"/>
        <v>3.1189734311685979E-4</v>
      </c>
      <c r="E208" s="3">
        <v>6.4596377265717696E-3</v>
      </c>
      <c r="F208" s="3">
        <f t="shared" si="773"/>
        <v>1.0403622734282301E-3</v>
      </c>
      <c r="G208" s="3">
        <v>1.01948657010723E-2</v>
      </c>
      <c r="H208" s="3">
        <f t="shared" ref="H208" si="794">$B208-G208</f>
        <v>-2.6948657010723003E-3</v>
      </c>
      <c r="I208" s="3">
        <v>6.1671590104714468E-3</v>
      </c>
      <c r="J208" s="3">
        <f t="shared" ref="J208" si="795">$B208-I208</f>
        <v>1.3328409895285529E-3</v>
      </c>
      <c r="K208" s="3">
        <v>6.3227111499324258E-3</v>
      </c>
      <c r="L208" s="3">
        <f t="shared" ref="L208" si="796">$B208-K208</f>
        <v>1.1772888500675739E-3</v>
      </c>
      <c r="M208" s="3">
        <v>7.5759612228848599E-3</v>
      </c>
      <c r="N208" s="3">
        <f t="shared" ref="N208" si="797">$B208-M208</f>
        <v>-7.5961222884860131E-5</v>
      </c>
      <c r="R208" s="18"/>
    </row>
    <row r="209" spans="1:18" x14ac:dyDescent="0.3">
      <c r="A209" s="16" t="s">
        <v>244</v>
      </c>
      <c r="B209" s="17">
        <v>7.3000000000000001E-3</v>
      </c>
      <c r="C209" s="3">
        <v>7.2309392919002596E-3</v>
      </c>
      <c r="D209" s="3">
        <f t="shared" si="773"/>
        <v>6.906070809974043E-5</v>
      </c>
      <c r="E209" s="3">
        <v>6.8781781236199081E-3</v>
      </c>
      <c r="F209" s="3">
        <f t="shared" si="773"/>
        <v>4.2182187638009194E-4</v>
      </c>
      <c r="G209" s="3">
        <v>1.0513088871868E-2</v>
      </c>
      <c r="H209" s="3">
        <f t="shared" ref="H209" si="798">$B209-G209</f>
        <v>-3.2130888718679999E-3</v>
      </c>
      <c r="I209" s="3">
        <v>7.0488222151742904E-3</v>
      </c>
      <c r="J209" s="3">
        <f t="shared" ref="J209" si="799">$B209-I209</f>
        <v>2.5117778482570963E-4</v>
      </c>
      <c r="K209" s="3">
        <v>7.1572752773735185E-3</v>
      </c>
      <c r="L209" s="3">
        <f t="shared" ref="L209" si="800">$B209-K209</f>
        <v>1.4272472262648155E-4</v>
      </c>
      <c r="M209" s="3">
        <v>8.0242402478514063E-3</v>
      </c>
      <c r="N209" s="3">
        <f t="shared" ref="N209" si="801">$B209-M209</f>
        <v>-7.2424024785140619E-4</v>
      </c>
      <c r="R209" s="18"/>
    </row>
    <row r="210" spans="1:18" x14ac:dyDescent="0.3">
      <c r="A210" s="16" t="s">
        <v>245</v>
      </c>
      <c r="B210" s="17">
        <v>4.1999999999999997E-3</v>
      </c>
      <c r="C210" s="3">
        <v>7.2416970917995298E-3</v>
      </c>
      <c r="D210" s="3">
        <f t="shared" si="773"/>
        <v>-3.0416970917995301E-3</v>
      </c>
      <c r="E210" s="3">
        <v>6.0113758368096374E-3</v>
      </c>
      <c r="F210" s="3">
        <f t="shared" si="773"/>
        <v>-1.8113758368096377E-3</v>
      </c>
      <c r="G210" s="3">
        <v>1.10107176524381E-2</v>
      </c>
      <c r="H210" s="3">
        <f t="shared" ref="H210" si="802">$B210-G210</f>
        <v>-6.8107176524381001E-3</v>
      </c>
      <c r="I210" s="3">
        <v>6.9323471641448082E-3</v>
      </c>
      <c r="J210" s="3">
        <f t="shared" ref="J210" si="803">$B210-I210</f>
        <v>-2.7323471641448084E-3</v>
      </c>
      <c r="K210" s="3">
        <v>8.1198642150949255E-3</v>
      </c>
      <c r="L210" s="3">
        <f t="shared" ref="L210" si="804">$B210-K210</f>
        <v>-3.9198642150949257E-3</v>
      </c>
      <c r="M210" s="3">
        <v>7.4685095507278044E-3</v>
      </c>
      <c r="N210" s="3">
        <f t="shared" ref="N210" si="805">$B210-M210</f>
        <v>-3.2685095507278047E-3</v>
      </c>
      <c r="R210" s="18"/>
    </row>
    <row r="211" spans="1:18" x14ac:dyDescent="0.3">
      <c r="A211" s="16" t="s">
        <v>246</v>
      </c>
      <c r="B211" s="17">
        <v>5.4000000000000003E-3</v>
      </c>
      <c r="C211" s="3">
        <v>6.5529632260557203E-3</v>
      </c>
      <c r="D211" s="3">
        <f t="shared" si="773"/>
        <v>-1.1529632260557201E-3</v>
      </c>
      <c r="E211" s="3">
        <v>6.2489084446628535E-3</v>
      </c>
      <c r="F211" s="3">
        <f t="shared" si="773"/>
        <v>-8.4890844466285319E-4</v>
      </c>
      <c r="G211" s="3">
        <v>1.0636953974249901E-2</v>
      </c>
      <c r="H211" s="3">
        <f t="shared" ref="H211" si="806">$B211-G211</f>
        <v>-5.2369539742499003E-3</v>
      </c>
      <c r="I211" s="3">
        <v>3.8110971771220898E-3</v>
      </c>
      <c r="J211" s="3">
        <f t="shared" ref="J211" si="807">$B211-I211</f>
        <v>1.5889028228779105E-3</v>
      </c>
      <c r="K211" s="3">
        <v>3.9878447437782377E-3</v>
      </c>
      <c r="L211" s="3">
        <f t="shared" ref="L211" si="808">$B211-K211</f>
        <v>1.4121552562217626E-3</v>
      </c>
      <c r="M211" s="3">
        <v>6.9286427843702559E-3</v>
      </c>
      <c r="N211" s="3">
        <f t="shared" ref="N211" si="809">$B211-M211</f>
        <v>-1.5286427843702556E-3</v>
      </c>
      <c r="R211" s="18"/>
    </row>
    <row r="212" spans="1:18" x14ac:dyDescent="0.3">
      <c r="A212" s="16" t="s">
        <v>247</v>
      </c>
      <c r="B212" s="17">
        <v>8.6E-3</v>
      </c>
      <c r="C212" s="3">
        <v>6.2295153989412096E-3</v>
      </c>
      <c r="D212" s="3">
        <f t="shared" si="773"/>
        <v>2.3704846010587904E-3</v>
      </c>
      <c r="E212" s="3">
        <v>6.8644299095116249E-3</v>
      </c>
      <c r="F212" s="3">
        <f t="shared" si="773"/>
        <v>1.7355700904883751E-3</v>
      </c>
      <c r="G212" s="3">
        <v>1.06885707626136E-2</v>
      </c>
      <c r="H212" s="3">
        <f t="shared" ref="H212" si="810">$B212-G212</f>
        <v>-2.0885707626136004E-3</v>
      </c>
      <c r="I212" s="3">
        <v>6.2970411612341464E-3</v>
      </c>
      <c r="J212" s="3">
        <f t="shared" ref="J212" si="811">$B212-I212</f>
        <v>2.3029588387658536E-3</v>
      </c>
      <c r="K212" s="3">
        <v>8.0639277448942091E-3</v>
      </c>
      <c r="L212" s="3">
        <f t="shared" ref="L212" si="812">$B212-K212</f>
        <v>5.3607225510579094E-4</v>
      </c>
      <c r="M212" s="3">
        <v>6.8660214523244834E-3</v>
      </c>
      <c r="N212" s="3">
        <f t="shared" ref="N212" si="813">$B212-M212</f>
        <v>1.7339785476755167E-3</v>
      </c>
      <c r="R212" s="18"/>
    </row>
    <row r="213" spans="1:18" x14ac:dyDescent="0.3">
      <c r="A213" s="16" t="s">
        <v>248</v>
      </c>
      <c r="B213" s="17">
        <v>5.3E-3</v>
      </c>
      <c r="C213" s="3">
        <v>6.7390548598821598E-3</v>
      </c>
      <c r="D213" s="3">
        <f t="shared" si="773"/>
        <v>-1.4390548598821598E-3</v>
      </c>
      <c r="E213" s="3">
        <v>6.2187056906504029E-3</v>
      </c>
      <c r="F213" s="3">
        <f t="shared" si="773"/>
        <v>-9.1870569065040288E-4</v>
      </c>
      <c r="G213" s="3">
        <v>1.11498424206908E-2</v>
      </c>
      <c r="H213" s="3">
        <f t="shared" ref="H213" si="814">$B213-G213</f>
        <v>-5.8498424206908E-3</v>
      </c>
      <c r="I213" s="3">
        <v>1.1349515723857295E-2</v>
      </c>
      <c r="J213" s="3">
        <f t="shared" ref="J213" si="815">$B213-I213</f>
        <v>-6.0495157238572945E-3</v>
      </c>
      <c r="K213" s="3">
        <v>1.4541297722920239E-2</v>
      </c>
      <c r="L213" s="3">
        <f t="shared" ref="L213" si="816">$B213-K213</f>
        <v>-9.24129772292024E-3</v>
      </c>
      <c r="M213" s="3">
        <v>6.9979689074722851E-3</v>
      </c>
      <c r="N213" s="3">
        <f t="shared" ref="N213" si="817">$B213-M213</f>
        <v>-1.697968907472285E-3</v>
      </c>
      <c r="R213" s="18"/>
    </row>
    <row r="214" spans="1:18" x14ac:dyDescent="0.3">
      <c r="A214" s="16" t="s">
        <v>249</v>
      </c>
      <c r="B214" s="17">
        <v>5.3E-3</v>
      </c>
      <c r="C214" s="3">
        <v>6.49553595424982E-3</v>
      </c>
      <c r="D214" s="3">
        <f t="shared" si="773"/>
        <v>-1.19553595424982E-3</v>
      </c>
      <c r="E214" s="3">
        <v>5.7951079532791768E-3</v>
      </c>
      <c r="F214" s="3">
        <f t="shared" si="773"/>
        <v>-4.9510795327917679E-4</v>
      </c>
      <c r="G214" s="3">
        <v>1.04401237409762E-2</v>
      </c>
      <c r="H214" s="3">
        <f t="shared" ref="H214" si="818">$B214-G214</f>
        <v>-5.1401237409761996E-3</v>
      </c>
      <c r="I214" s="3">
        <v>5.3104396599501216E-3</v>
      </c>
      <c r="J214" s="3">
        <f t="shared" ref="J214" si="819">$B214-I214</f>
        <v>-1.0439659950121569E-5</v>
      </c>
      <c r="K214" s="3">
        <v>6.4782602710351427E-3</v>
      </c>
      <c r="L214" s="3">
        <f t="shared" ref="L214" si="820">$B214-K214</f>
        <v>-1.1782602710351427E-3</v>
      </c>
      <c r="M214" s="3">
        <v>6.7139789554135658E-3</v>
      </c>
      <c r="N214" s="3">
        <f t="shared" ref="N214" si="821">$B214-M214</f>
        <v>-1.4139789554135657E-3</v>
      </c>
      <c r="R214" s="18"/>
    </row>
    <row r="215" spans="1:18" x14ac:dyDescent="0.3">
      <c r="A215" s="16" t="s">
        <v>250</v>
      </c>
      <c r="B215" s="17">
        <v>7.7000000000000002E-3</v>
      </c>
      <c r="C215" s="3">
        <v>6.24092601420738E-3</v>
      </c>
      <c r="D215" s="3">
        <f t="shared" si="773"/>
        <v>1.4590739857926202E-3</v>
      </c>
      <c r="E215" s="3">
        <v>5.9706748739773493E-3</v>
      </c>
      <c r="F215" s="3">
        <f t="shared" si="773"/>
        <v>1.729325126022651E-3</v>
      </c>
      <c r="G215" s="3">
        <v>9.5714364125617703E-3</v>
      </c>
      <c r="H215" s="3">
        <f t="shared" ref="H215" si="822">$B215-G215</f>
        <v>-1.8714364125617701E-3</v>
      </c>
      <c r="I215" s="3">
        <v>4.738728216632516E-3</v>
      </c>
      <c r="J215" s="3">
        <f t="shared" ref="J215" si="823">$B215-I215</f>
        <v>2.9612717833674843E-3</v>
      </c>
      <c r="K215" s="3">
        <v>4.8188850991915935E-3</v>
      </c>
      <c r="L215" s="3">
        <f t="shared" ref="L215" si="824">$B215-K215</f>
        <v>2.8811149008084068E-3</v>
      </c>
      <c r="M215" s="3">
        <v>6.4888101151408945E-3</v>
      </c>
      <c r="N215" s="3">
        <f t="shared" ref="N215" si="825">$B215-M215</f>
        <v>1.2111898848591058E-3</v>
      </c>
      <c r="R215" s="18"/>
    </row>
    <row r="216" spans="1:18" x14ac:dyDescent="0.3">
      <c r="A216" s="16" t="s">
        <v>251</v>
      </c>
      <c r="B216" s="17">
        <v>1.4200000000000001E-2</v>
      </c>
      <c r="C216" s="3">
        <v>6.5823279706187397E-3</v>
      </c>
      <c r="D216" s="3">
        <f t="shared" si="773"/>
        <v>7.6176720293812611E-3</v>
      </c>
      <c r="E216" s="3">
        <v>7.7742982321020787E-3</v>
      </c>
      <c r="F216" s="3">
        <f t="shared" si="773"/>
        <v>6.4257017678979221E-3</v>
      </c>
      <c r="G216" s="3">
        <v>9.2169815622259194E-3</v>
      </c>
      <c r="H216" s="3">
        <f t="shared" ref="H216" si="826">$B216-G216</f>
        <v>4.9830184377740814E-3</v>
      </c>
      <c r="I216" s="3">
        <v>7.6619796614266922E-3</v>
      </c>
      <c r="J216" s="3">
        <f t="shared" ref="J216" si="827">$B216-I216</f>
        <v>6.5380203385733086E-3</v>
      </c>
      <c r="K216" s="3">
        <v>7.6103106451278655E-3</v>
      </c>
      <c r="L216" s="3">
        <f t="shared" ref="L216" si="828">$B216-K216</f>
        <v>6.5896893548721353E-3</v>
      </c>
      <c r="M216" s="3">
        <v>6.9132239980718357E-3</v>
      </c>
      <c r="N216" s="3">
        <f t="shared" ref="N216" si="829">$B216-M216</f>
        <v>7.2867760019281651E-3</v>
      </c>
      <c r="R216" s="18"/>
    </row>
    <row r="217" spans="1:18" x14ac:dyDescent="0.3">
      <c r="A217" s="16" t="s">
        <v>252</v>
      </c>
      <c r="B217" s="17">
        <v>7.6E-3</v>
      </c>
      <c r="C217" s="3">
        <v>8.3915357850267401E-3</v>
      </c>
      <c r="D217" s="3">
        <f t="shared" si="773"/>
        <v>-7.9153578502674012E-4</v>
      </c>
      <c r="E217" s="3">
        <v>7.6339091881376083E-3</v>
      </c>
      <c r="F217" s="3">
        <f t="shared" si="773"/>
        <v>-3.3909188137608293E-5</v>
      </c>
      <c r="G217" s="3">
        <v>1.08486317036921E-2</v>
      </c>
      <c r="H217" s="3">
        <f t="shared" ref="H217" si="830">$B217-G217</f>
        <v>-3.2486317036921003E-3</v>
      </c>
      <c r="I217" s="3">
        <v>1.8137872814621411E-2</v>
      </c>
      <c r="J217" s="3">
        <f t="shared" ref="J217" si="831">$B217-I217</f>
        <v>-1.0537872814621412E-2</v>
      </c>
      <c r="K217" s="3">
        <v>2.2321001097347876E-2</v>
      </c>
      <c r="L217" s="3">
        <f t="shared" ref="L217" si="832">$B217-K217</f>
        <v>-1.4721001097347877E-2</v>
      </c>
      <c r="M217" s="3">
        <v>7.9142826630154844E-3</v>
      </c>
      <c r="N217" s="3">
        <f t="shared" ref="N217" si="833">$B217-M217</f>
        <v>-3.1428266301548446E-4</v>
      </c>
      <c r="R217" s="18"/>
    </row>
    <row r="218" spans="1:18" x14ac:dyDescent="0.3">
      <c r="A218" s="16" t="s">
        <v>253</v>
      </c>
      <c r="B218" s="17">
        <v>0.01</v>
      </c>
      <c r="C218" s="3">
        <v>8.4201175778261805E-3</v>
      </c>
      <c r="D218" s="3">
        <f t="shared" si="773"/>
        <v>1.5798824221738197E-3</v>
      </c>
      <c r="E218" s="3">
        <v>7.8938569937682893E-3</v>
      </c>
      <c r="F218" s="3">
        <f t="shared" si="773"/>
        <v>2.1061430062317109E-3</v>
      </c>
      <c r="G218" s="3">
        <v>1.0830713841915701E-2</v>
      </c>
      <c r="H218" s="3">
        <f t="shared" ref="H218" si="834">$B218-G218</f>
        <v>-8.3071384191570063E-4</v>
      </c>
      <c r="I218" s="3">
        <v>7.279535613168818E-3</v>
      </c>
      <c r="J218" s="3">
        <f t="shared" ref="J218" si="835">$B218-I218</f>
        <v>2.7204643868311822E-3</v>
      </c>
      <c r="K218" s="3">
        <v>8.5655214498801171E-3</v>
      </c>
      <c r="L218" s="3">
        <f t="shared" ref="L218" si="836">$B218-K218</f>
        <v>1.4344785501198831E-3</v>
      </c>
      <c r="M218" s="3">
        <v>7.8124865756385555E-3</v>
      </c>
      <c r="N218" s="3">
        <f t="shared" ref="N218" si="837">$B218-M218</f>
        <v>2.1875134243614447E-3</v>
      </c>
      <c r="R218" s="18"/>
    </row>
    <row r="219" spans="1:18" x14ac:dyDescent="0.3">
      <c r="A219" s="16" t="s">
        <v>254</v>
      </c>
      <c r="B219" s="17">
        <v>8.3000000000000001E-3</v>
      </c>
      <c r="C219" s="3">
        <v>8.8143668582340191E-3</v>
      </c>
      <c r="D219" s="3">
        <f t="shared" si="773"/>
        <v>-5.1436685823401905E-4</v>
      </c>
      <c r="E219" s="3">
        <v>7.4636242506555695E-3</v>
      </c>
      <c r="F219" s="3">
        <f t="shared" si="773"/>
        <v>8.3637574934443057E-4</v>
      </c>
      <c r="G219" s="3">
        <v>1.12460921530224E-2</v>
      </c>
      <c r="H219" s="3">
        <f t="shared" ref="H219" si="838">$B219-G219</f>
        <v>-2.9460921530223994E-3</v>
      </c>
      <c r="I219" s="3">
        <v>9.8436904505591026E-3</v>
      </c>
      <c r="J219" s="3">
        <f t="shared" ref="J219" si="839">$B219-I219</f>
        <v>-1.5436904505591025E-3</v>
      </c>
      <c r="K219" s="3">
        <v>1.160149165535275E-2</v>
      </c>
      <c r="L219" s="3">
        <f t="shared" ref="L219" si="840">$B219-K219</f>
        <v>-3.3014916553527496E-3</v>
      </c>
      <c r="M219" s="3">
        <v>8.3766653989196405E-3</v>
      </c>
      <c r="N219" s="3">
        <f t="shared" ref="N219" si="841">$B219-M219</f>
        <v>-7.6665398919640443E-5</v>
      </c>
      <c r="R219" s="18"/>
    </row>
    <row r="220" spans="1:18" x14ac:dyDescent="0.3">
      <c r="A220" s="16" t="s">
        <v>255</v>
      </c>
      <c r="B220" s="17">
        <v>1.01E-2</v>
      </c>
      <c r="C220" s="3">
        <v>8.7020518944025092E-3</v>
      </c>
      <c r="D220" s="3">
        <f t="shared" si="773"/>
        <v>1.3979481055974904E-3</v>
      </c>
      <c r="E220" s="3">
        <v>8.1056624922403731E-3</v>
      </c>
      <c r="F220" s="3">
        <f t="shared" si="773"/>
        <v>1.9943375077596266E-3</v>
      </c>
      <c r="G220" s="3">
        <v>1.11197745129091E-2</v>
      </c>
      <c r="H220" s="3">
        <f t="shared" ref="H220" si="842">$B220-G220</f>
        <v>-1.0197745129090999E-3</v>
      </c>
      <c r="I220" s="3">
        <v>8.3976840803974481E-3</v>
      </c>
      <c r="J220" s="3">
        <f t="shared" ref="J220" si="843">$B220-I220</f>
        <v>1.7023159196025515E-3</v>
      </c>
      <c r="K220" s="3">
        <v>1.0118237425375699E-2</v>
      </c>
      <c r="L220" s="3">
        <f t="shared" ref="L220" si="844">$B220-K220</f>
        <v>-1.8237425375699015E-5</v>
      </c>
      <c r="M220" s="3">
        <v>8.7560611071999719E-3</v>
      </c>
      <c r="N220" s="3">
        <f t="shared" ref="N220" si="845">$B220-M220</f>
        <v>1.3439388928000277E-3</v>
      </c>
      <c r="R220" s="18"/>
    </row>
    <row r="221" spans="1:18" x14ac:dyDescent="0.3">
      <c r="A221" s="16" t="s">
        <v>256</v>
      </c>
      <c r="B221" s="17">
        <v>1.6199999999999999E-2</v>
      </c>
      <c r="C221" s="3">
        <v>8.9512584005844598E-3</v>
      </c>
      <c r="D221" s="3">
        <f t="shared" si="773"/>
        <v>7.2487415994155393E-3</v>
      </c>
      <c r="E221" s="3">
        <v>9.6234722971558148E-3</v>
      </c>
      <c r="F221" s="3">
        <f t="shared" si="773"/>
        <v>6.5765277028441843E-3</v>
      </c>
      <c r="G221" s="3">
        <v>1.1332015455608999E-2</v>
      </c>
      <c r="H221" s="3">
        <f t="shared" ref="H221" si="846">$B221-G221</f>
        <v>4.8679845443909998E-3</v>
      </c>
      <c r="I221" s="3">
        <v>8.9698142530319804E-3</v>
      </c>
      <c r="J221" s="3">
        <f t="shared" ref="J221" si="847">$B221-I221</f>
        <v>7.2301857469680188E-3</v>
      </c>
      <c r="K221" s="3">
        <v>8.9723425390489005E-3</v>
      </c>
      <c r="L221" s="3">
        <f t="shared" ref="L221" si="848">$B221-K221</f>
        <v>7.2276574609510987E-3</v>
      </c>
      <c r="M221" s="3">
        <v>9.0559668962622176E-3</v>
      </c>
      <c r="N221" s="3">
        <f t="shared" ref="N221" si="849">$B221-M221</f>
        <v>7.1440331037377815E-3</v>
      </c>
      <c r="R221" s="18"/>
    </row>
    <row r="222" spans="1:18" x14ac:dyDescent="0.3">
      <c r="A222" s="16" t="s">
        <v>257</v>
      </c>
      <c r="B222" s="17">
        <v>8.0999999999999996E-3</v>
      </c>
      <c r="C222" s="3">
        <v>1.05577986176437E-2</v>
      </c>
      <c r="D222" s="3">
        <f t="shared" si="773"/>
        <v>-2.4577986176437007E-3</v>
      </c>
      <c r="E222" s="3">
        <v>8.4915370113814656E-3</v>
      </c>
      <c r="F222" s="3">
        <f t="shared" si="773"/>
        <v>-3.9153701138146604E-4</v>
      </c>
      <c r="G222" s="3">
        <v>1.26917999975108E-2</v>
      </c>
      <c r="H222" s="3">
        <f t="shared" ref="H222" si="850">$B222-G222</f>
        <v>-4.5917999975108002E-3</v>
      </c>
      <c r="I222" s="3">
        <v>1.4973501096690729E-2</v>
      </c>
      <c r="J222" s="3">
        <f t="shared" ref="J222" si="851">$B222-I222</f>
        <v>-6.873501096690729E-3</v>
      </c>
      <c r="K222" s="3">
        <v>1.6446654192400673E-2</v>
      </c>
      <c r="L222" s="3">
        <f t="shared" ref="L222" si="852">$B222-K222</f>
        <v>-8.3466541924006737E-3</v>
      </c>
      <c r="M222" s="3">
        <v>9.3388331483400429E-3</v>
      </c>
      <c r="N222" s="3">
        <f t="shared" ref="N222" si="853">$B222-M222</f>
        <v>-1.2388331483400433E-3</v>
      </c>
      <c r="R222" s="18"/>
    </row>
    <row r="223" spans="1:18" x14ac:dyDescent="0.3">
      <c r="A223" s="16" t="s">
        <v>258</v>
      </c>
      <c r="B223" s="17">
        <v>8.8000000000000005E-3</v>
      </c>
      <c r="C223" s="3">
        <v>1.00503861401041E-2</v>
      </c>
      <c r="D223" s="3">
        <f t="shared" si="773"/>
        <v>-1.2503861401040994E-3</v>
      </c>
      <c r="E223" s="3">
        <v>8.4536358839337675E-3</v>
      </c>
      <c r="F223" s="3">
        <f t="shared" si="773"/>
        <v>3.4636411606623306E-4</v>
      </c>
      <c r="G223" s="3">
        <v>1.21838208932998E-2</v>
      </c>
      <c r="H223" s="3">
        <f t="shared" ref="H223" si="854">$B223-G223</f>
        <v>-3.3838208932997996E-3</v>
      </c>
      <c r="I223" s="3">
        <v>7.6489924034926979E-3</v>
      </c>
      <c r="J223" s="3">
        <f t="shared" ref="J223" si="855">$B223-I223</f>
        <v>1.1510075965073027E-3</v>
      </c>
      <c r="K223" s="3">
        <v>8.8863740862238777E-3</v>
      </c>
      <c r="L223" s="3">
        <f t="shared" ref="L223" si="856">$B223-K223</f>
        <v>-8.6374086223877169E-5</v>
      </c>
      <c r="M223" s="3">
        <v>9.5482746705728011E-3</v>
      </c>
      <c r="N223" s="3">
        <f t="shared" ref="N223" si="857">$B223-M223</f>
        <v>-7.4827467057280057E-4</v>
      </c>
      <c r="R223" s="18"/>
    </row>
    <row r="224" spans="1:18" x14ac:dyDescent="0.3">
      <c r="A224" s="16" t="s">
        <v>259</v>
      </c>
      <c r="B224" s="17">
        <v>9.2999999999999992E-3</v>
      </c>
      <c r="C224" s="3">
        <v>9.6075921436474792E-3</v>
      </c>
      <c r="D224" s="3">
        <f t="shared" si="773"/>
        <v>-3.0759214364747996E-4</v>
      </c>
      <c r="E224" s="3">
        <v>8.4122385154973972E-3</v>
      </c>
      <c r="F224" s="3">
        <f t="shared" si="773"/>
        <v>8.8776148450260203E-4</v>
      </c>
      <c r="G224" s="3">
        <v>1.1493582565475099E-2</v>
      </c>
      <c r="H224" s="3">
        <f t="shared" ref="H224" si="858">$B224-G224</f>
        <v>-2.1935825654751002E-3</v>
      </c>
      <c r="I224" s="3">
        <v>9.3674956876700355E-3</v>
      </c>
      <c r="J224" s="3">
        <f t="shared" ref="J224" si="859">$B224-I224</f>
        <v>-6.7495687670036247E-5</v>
      </c>
      <c r="K224" s="3">
        <v>8.9406864559038457E-3</v>
      </c>
      <c r="L224" s="3">
        <f t="shared" ref="L224" si="860">$B224-K224</f>
        <v>3.5931354409615354E-4</v>
      </c>
      <c r="M224" s="3">
        <v>9.4256542824707953E-3</v>
      </c>
      <c r="N224" s="3">
        <f t="shared" ref="N224" si="861">$B224-M224</f>
        <v>-1.256542824707961E-4</v>
      </c>
      <c r="R224" s="18"/>
    </row>
    <row r="225" spans="1:18" x14ac:dyDescent="0.3">
      <c r="A225" s="16" t="s">
        <v>260</v>
      </c>
      <c r="B225" s="17">
        <v>6.6E-3</v>
      </c>
      <c r="C225" s="3">
        <v>9.3588694888551201E-3</v>
      </c>
      <c r="D225" s="3">
        <f t="shared" si="773"/>
        <v>-2.7588694888551202E-3</v>
      </c>
      <c r="E225" s="3">
        <v>7.9961880746404548E-3</v>
      </c>
      <c r="F225" s="3">
        <f t="shared" si="773"/>
        <v>-1.3961880746404549E-3</v>
      </c>
      <c r="G225" s="3">
        <v>1.1066867454173099E-2</v>
      </c>
      <c r="H225" s="3">
        <f t="shared" ref="H225" si="862">$B225-G225</f>
        <v>-4.4668674541730995E-3</v>
      </c>
      <c r="I225" s="3">
        <v>8.4168010308906145E-3</v>
      </c>
      <c r="J225" s="3">
        <f t="shared" ref="J225" si="863">$B225-I225</f>
        <v>-1.8168010308906146E-3</v>
      </c>
      <c r="K225" s="3">
        <v>8.4900659833169884E-3</v>
      </c>
      <c r="L225" s="3">
        <f t="shared" ref="L225" si="864">$B225-K225</f>
        <v>-1.8900659833169884E-3</v>
      </c>
      <c r="M225" s="3">
        <v>9.5561673932637713E-3</v>
      </c>
      <c r="N225" s="3">
        <f t="shared" ref="N225" si="865">$B225-M225</f>
        <v>-2.9561673932637714E-3</v>
      </c>
      <c r="R225" s="18"/>
    </row>
    <row r="226" spans="1:18" x14ac:dyDescent="0.3">
      <c r="A226" s="16" t="s">
        <v>261</v>
      </c>
      <c r="B226" s="17">
        <v>6.4000000000000003E-3</v>
      </c>
      <c r="C226" s="3">
        <v>8.5537232828298507E-3</v>
      </c>
      <c r="D226" s="3">
        <f t="shared" si="773"/>
        <v>-2.1537232828298504E-3</v>
      </c>
      <c r="E226" s="3">
        <v>7.1890363886132277E-3</v>
      </c>
      <c r="F226" s="3">
        <f t="shared" si="773"/>
        <v>-7.8903638861322744E-4</v>
      </c>
      <c r="G226" s="3">
        <v>1.0281444379085999E-2</v>
      </c>
      <c r="H226" s="3">
        <f t="shared" ref="H226" si="866">$B226-G226</f>
        <v>-3.8814443790859991E-3</v>
      </c>
      <c r="I226" s="3">
        <v>7.3229395687272351E-3</v>
      </c>
      <c r="J226" s="3">
        <f t="shared" ref="J226" si="867">$B226-I226</f>
        <v>-9.229395687272348E-4</v>
      </c>
      <c r="K226" s="3">
        <v>6.9779579995006471E-3</v>
      </c>
      <c r="L226" s="3">
        <f t="shared" ref="L226" si="868">$B226-K226</f>
        <v>-5.7795799950064678E-4</v>
      </c>
      <c r="M226" s="3">
        <v>9.2241449551235168E-3</v>
      </c>
      <c r="N226" s="3">
        <f t="shared" ref="N226" si="869">$B226-M226</f>
        <v>-2.8241449551235165E-3</v>
      </c>
      <c r="R226" s="18"/>
    </row>
    <row r="227" spans="1:18" x14ac:dyDescent="0.3">
      <c r="A227" s="16" t="s">
        <v>262</v>
      </c>
      <c r="B227" s="17">
        <v>1.8100000000000002E-2</v>
      </c>
      <c r="C227" s="3">
        <v>7.8684979796756396E-3</v>
      </c>
      <c r="D227" s="3">
        <f t="shared" si="773"/>
        <v>1.0231502020324362E-2</v>
      </c>
      <c r="E227" s="3">
        <v>1.0293953904693214E-2</v>
      </c>
      <c r="F227" s="3">
        <f t="shared" si="773"/>
        <v>7.8060460953067873E-3</v>
      </c>
      <c r="G227" s="3">
        <v>9.9572204270353092E-3</v>
      </c>
      <c r="H227" s="3">
        <f t="shared" ref="H227" si="870">$B227-G227</f>
        <v>8.1427795729646923E-3</v>
      </c>
      <c r="I227" s="3">
        <v>6.1854620820666808E-3</v>
      </c>
      <c r="J227" s="3">
        <f t="shared" ref="J227" si="871">$B227-I227</f>
        <v>1.1914537917933321E-2</v>
      </c>
      <c r="K227" s="3">
        <v>6.2826168637416186E-3</v>
      </c>
      <c r="L227" s="3">
        <f t="shared" ref="L227" si="872">$B227-K227</f>
        <v>1.1817383136258384E-2</v>
      </c>
      <c r="M227" s="3">
        <v>8.0275060578439555E-3</v>
      </c>
      <c r="N227" s="3">
        <f t="shared" ref="N227" si="873">$B227-M227</f>
        <v>1.0072493942156046E-2</v>
      </c>
      <c r="R227" s="18"/>
    </row>
    <row r="228" spans="1:18" x14ac:dyDescent="0.3">
      <c r="A228" s="16" t="s">
        <v>263</v>
      </c>
      <c r="B228" s="17">
        <v>8.6999999999999994E-3</v>
      </c>
      <c r="C228" s="3">
        <v>1.00377650430105E-2</v>
      </c>
      <c r="D228" s="3">
        <f t="shared" si="773"/>
        <v>-1.3377650430105009E-3</v>
      </c>
      <c r="E228" s="3">
        <v>8.6673497693713682E-3</v>
      </c>
      <c r="F228" s="3">
        <f t="shared" si="773"/>
        <v>3.2650230628631163E-5</v>
      </c>
      <c r="G228" s="3">
        <v>1.2568024497238E-2</v>
      </c>
      <c r="H228" s="3">
        <f t="shared" ref="H228" si="874">$B228-G228</f>
        <v>-3.8680244972380002E-3</v>
      </c>
      <c r="I228" s="3">
        <v>2.3315757643817075E-2</v>
      </c>
      <c r="J228" s="3">
        <f t="shared" ref="J228" si="875">$B228-I228</f>
        <v>-1.4615757643817076E-2</v>
      </c>
      <c r="K228" s="3">
        <v>2.824881386054378E-2</v>
      </c>
      <c r="L228" s="3">
        <f t="shared" ref="L228" si="876">$B228-K228</f>
        <v>-1.954881386054378E-2</v>
      </c>
      <c r="M228" s="3">
        <v>9.1849768224686358E-3</v>
      </c>
      <c r="N228" s="3">
        <f t="shared" ref="N228" si="877">$B228-M228</f>
        <v>-4.8497682246863641E-4</v>
      </c>
      <c r="R228" s="18"/>
    </row>
    <row r="229" spans="1:18" x14ac:dyDescent="0.3">
      <c r="A229" s="16" t="s">
        <v>264</v>
      </c>
      <c r="B229" s="17">
        <v>8.0000000000000002E-3</v>
      </c>
      <c r="C229" s="3">
        <v>9.8410337987336408E-3</v>
      </c>
      <c r="D229" s="3">
        <f t="shared" si="773"/>
        <v>-1.8410337987336406E-3</v>
      </c>
      <c r="E229" s="3">
        <v>9.0559500614528343E-3</v>
      </c>
      <c r="F229" s="3">
        <f t="shared" si="773"/>
        <v>-1.0559500614528341E-3</v>
      </c>
      <c r="G229" s="3">
        <v>1.23802355434576E-2</v>
      </c>
      <c r="H229" s="3">
        <f t="shared" ref="H229" si="878">$B229-G229</f>
        <v>-4.3802355434575998E-3</v>
      </c>
      <c r="I229" s="3">
        <v>7.6450176380036816E-3</v>
      </c>
      <c r="J229" s="3">
        <f t="shared" ref="J229" si="879">$B229-I229</f>
        <v>3.5498236199631855E-4</v>
      </c>
      <c r="K229" s="3">
        <v>7.5626057604508985E-3</v>
      </c>
      <c r="L229" s="3">
        <f t="shared" ref="L229" si="880">$B229-K229</f>
        <v>4.3739423954910171E-4</v>
      </c>
      <c r="M229" s="3">
        <v>9.3159161971623477E-3</v>
      </c>
      <c r="N229" s="3">
        <f t="shared" ref="N229" si="881">$B229-M229</f>
        <v>-1.3159161971623475E-3</v>
      </c>
      <c r="R229" s="18"/>
    </row>
    <row r="230" spans="1:18" x14ac:dyDescent="0.3">
      <c r="A230" s="16" t="s">
        <v>265</v>
      </c>
      <c r="B230" s="17">
        <v>9.4000000000000004E-3</v>
      </c>
      <c r="C230" s="3">
        <v>9.3366788865007402E-3</v>
      </c>
      <c r="D230" s="3">
        <f t="shared" si="773"/>
        <v>6.3321113499260201E-5</v>
      </c>
      <c r="E230" s="3">
        <v>8.823036758926853E-3</v>
      </c>
      <c r="F230" s="3">
        <f t="shared" si="773"/>
        <v>5.7696324107314734E-4</v>
      </c>
      <c r="G230" s="3">
        <v>1.2190681854802999E-2</v>
      </c>
      <c r="H230" s="3">
        <f t="shared" ref="H230" si="882">$B230-G230</f>
        <v>-2.7906818548029989E-3</v>
      </c>
      <c r="I230" s="3">
        <v>7.5744738432584847E-3</v>
      </c>
      <c r="J230" s="3">
        <f t="shared" ref="J230" si="883">$B230-I230</f>
        <v>1.8255261567415157E-3</v>
      </c>
      <c r="K230" s="3">
        <v>8.8219019283062999E-3</v>
      </c>
      <c r="L230" s="3">
        <f t="shared" ref="L230" si="884">$B230-K230</f>
        <v>5.7809807169370044E-4</v>
      </c>
      <c r="M230" s="3">
        <v>9.1899953197696876E-3</v>
      </c>
      <c r="N230" s="3">
        <f t="shared" ref="N230" si="885">$B230-M230</f>
        <v>2.100046802303128E-4</v>
      </c>
      <c r="R230" s="18"/>
    </row>
    <row r="231" spans="1:18" x14ac:dyDescent="0.3">
      <c r="A231" s="16" t="s">
        <v>266</v>
      </c>
      <c r="B231" s="17">
        <v>9.7000000000000003E-3</v>
      </c>
      <c r="C231" s="3">
        <v>9.1783203854967493E-3</v>
      </c>
      <c r="D231" s="3">
        <f t="shared" si="773"/>
        <v>5.2167961450325095E-4</v>
      </c>
      <c r="E231" s="3">
        <v>8.6769575944969733E-3</v>
      </c>
      <c r="F231" s="3">
        <f t="shared" si="773"/>
        <v>1.023042405503027E-3</v>
      </c>
      <c r="G231" s="3">
        <v>1.2543528987294101E-2</v>
      </c>
      <c r="H231" s="3">
        <f t="shared" ref="H231" si="886">$B231-G231</f>
        <v>-2.8435289872941003E-3</v>
      </c>
      <c r="I231" s="3">
        <v>8.5761743083838365E-3</v>
      </c>
      <c r="J231" s="3">
        <f t="shared" ref="J231" si="887">$B231-I231</f>
        <v>1.1238256916161638E-3</v>
      </c>
      <c r="K231" s="3">
        <v>9.5743267487144873E-3</v>
      </c>
      <c r="L231" s="3">
        <f t="shared" ref="L231" si="888">$B231-K231</f>
        <v>1.2567325128551299E-4</v>
      </c>
      <c r="M231" s="3">
        <v>9.5238839028457707E-3</v>
      </c>
      <c r="N231" s="3">
        <f t="shared" ref="N231" si="889">$B231-M231</f>
        <v>1.7611609715422957E-4</v>
      </c>
      <c r="R231" s="18"/>
    </row>
    <row r="232" spans="1:18" x14ac:dyDescent="0.3">
      <c r="A232" s="16" t="s">
        <v>267</v>
      </c>
      <c r="B232" s="17">
        <v>1.0800000000000001E-2</v>
      </c>
      <c r="C232" s="3">
        <v>9.1504771700830108E-3</v>
      </c>
      <c r="D232" s="3">
        <f t="shared" si="773"/>
        <v>1.6495228299169898E-3</v>
      </c>
      <c r="E232" s="3">
        <v>8.6942177711692176E-3</v>
      </c>
      <c r="F232" s="3">
        <f t="shared" si="773"/>
        <v>2.1057822288307829E-3</v>
      </c>
      <c r="G232" s="3">
        <v>1.2653995587616099E-2</v>
      </c>
      <c r="H232" s="3">
        <f t="shared" ref="H232" si="890">$B232-G232</f>
        <v>-1.8539955876160988E-3</v>
      </c>
      <c r="I232" s="3">
        <v>8.7800668733741868E-3</v>
      </c>
      <c r="J232" s="3">
        <f t="shared" ref="J232" si="891">$B232-I232</f>
        <v>2.0199331266258138E-3</v>
      </c>
      <c r="K232" s="3">
        <v>8.8344079914403142E-3</v>
      </c>
      <c r="L232" s="3">
        <f t="shared" ref="L232" si="892">$B232-K232</f>
        <v>1.9655920085596863E-3</v>
      </c>
      <c r="M232" s="3">
        <v>9.9341515208089086E-3</v>
      </c>
      <c r="N232" s="3">
        <f t="shared" ref="N232" si="893">$B232-M232</f>
        <v>8.6584847919109198E-4</v>
      </c>
      <c r="R232" s="18"/>
    </row>
    <row r="233" spans="1:18" x14ac:dyDescent="0.3">
      <c r="A233" s="16" t="s">
        <v>268</v>
      </c>
      <c r="B233" s="17">
        <v>1.52E-2</v>
      </c>
      <c r="C233" s="3">
        <v>9.3941616262789903E-3</v>
      </c>
      <c r="D233" s="3">
        <f t="shared" si="773"/>
        <v>5.8058383737210097E-3</v>
      </c>
      <c r="E233" s="3">
        <v>1.017965228323601E-2</v>
      </c>
      <c r="F233" s="3">
        <f t="shared" si="773"/>
        <v>5.0203477167639898E-3</v>
      </c>
      <c r="G233" s="3">
        <v>1.29097532880096E-2</v>
      </c>
      <c r="H233" s="3">
        <f t="shared" ref="H233" si="894">$B233-G233</f>
        <v>2.2902467119903999E-3</v>
      </c>
      <c r="I233" s="3">
        <v>1.0556818378097171E-2</v>
      </c>
      <c r="J233" s="3">
        <f t="shared" ref="J233" si="895">$B233-I233</f>
        <v>4.6431816219028293E-3</v>
      </c>
      <c r="K233" s="3">
        <v>1.2344003375739668E-2</v>
      </c>
      <c r="L233" s="3">
        <f t="shared" ref="L233" si="896">$B233-K233</f>
        <v>2.8559966242603322E-3</v>
      </c>
      <c r="M233" s="3">
        <v>9.170931581085201E-3</v>
      </c>
      <c r="N233" s="3">
        <f t="shared" ref="N233" si="897">$B233-M233</f>
        <v>6.029068418914799E-3</v>
      </c>
      <c r="R233" s="18"/>
    </row>
    <row r="234" spans="1:18" x14ac:dyDescent="0.3">
      <c r="A234" s="16" t="s">
        <v>269</v>
      </c>
      <c r="B234" s="17">
        <v>6.3E-3</v>
      </c>
      <c r="C234" s="3">
        <v>1.06242594887622E-2</v>
      </c>
      <c r="D234" s="3">
        <f t="shared" si="773"/>
        <v>-4.3242594887621996E-3</v>
      </c>
      <c r="E234" s="3">
        <v>8.2785771016575787E-3</v>
      </c>
      <c r="F234" s="3">
        <f t="shared" si="773"/>
        <v>-1.9785771016575786E-3</v>
      </c>
      <c r="G234" s="3">
        <v>1.3864157407482701E-2</v>
      </c>
      <c r="H234" s="3">
        <f t="shared" ref="H234" si="898">$B234-G234</f>
        <v>-7.5641574074827005E-3</v>
      </c>
      <c r="I234" s="3">
        <v>1.5290476554797358E-2</v>
      </c>
      <c r="J234" s="3">
        <f t="shared" ref="J234" si="899">$B234-I234</f>
        <v>-8.9904765547973581E-3</v>
      </c>
      <c r="K234" s="3">
        <v>1.7710696608213394E-2</v>
      </c>
      <c r="L234" s="3">
        <f t="shared" ref="L234" si="900">$B234-K234</f>
        <v>-1.1410696608213394E-2</v>
      </c>
      <c r="M234" s="3">
        <v>1.0007556802455558E-2</v>
      </c>
      <c r="N234" s="3">
        <f t="shared" ref="N234" si="901">$B234-M234</f>
        <v>-3.7075568024555576E-3</v>
      </c>
      <c r="R234" s="18"/>
    </row>
    <row r="235" spans="1:18" x14ac:dyDescent="0.3">
      <c r="A235" s="16" t="s">
        <v>270</v>
      </c>
      <c r="B235" s="17">
        <v>1.6500000000000001E-2</v>
      </c>
      <c r="C235" s="3">
        <v>9.64424111301042E-3</v>
      </c>
      <c r="D235" s="3">
        <f t="shared" si="773"/>
        <v>6.8557588869895807E-3</v>
      </c>
      <c r="E235" s="3">
        <v>1.0160903205978494E-2</v>
      </c>
      <c r="F235" s="3">
        <f t="shared" si="773"/>
        <v>6.3390967940215072E-3</v>
      </c>
      <c r="G235" s="3">
        <v>1.29969557673739E-2</v>
      </c>
      <c r="H235" s="3">
        <f t="shared" ref="H235" si="902">$B235-G235</f>
        <v>3.503044232626101E-3</v>
      </c>
      <c r="I235" s="3">
        <v>5.9136823742333665E-3</v>
      </c>
      <c r="J235" s="3">
        <f t="shared" ref="J235" si="903">$B235-I235</f>
        <v>1.0586317625766634E-2</v>
      </c>
      <c r="K235" s="3">
        <v>6.8848264029383903E-3</v>
      </c>
      <c r="L235" s="3">
        <f t="shared" ref="L235" si="904">$B235-K235</f>
        <v>9.6151735970616097E-3</v>
      </c>
      <c r="M235" s="3">
        <v>9.8758844518069492E-3</v>
      </c>
      <c r="N235" s="3">
        <f t="shared" ref="N235" si="905">$B235-M235</f>
        <v>6.6241155481930516E-3</v>
      </c>
      <c r="R235" s="18"/>
    </row>
    <row r="236" spans="1:18" x14ac:dyDescent="0.3">
      <c r="A236" s="16" t="s">
        <v>271</v>
      </c>
      <c r="B236" s="17">
        <v>9.4000000000000004E-3</v>
      </c>
      <c r="C236" s="3">
        <v>1.1006618142604599E-2</v>
      </c>
      <c r="D236" s="3">
        <f t="shared" si="773"/>
        <v>-1.6066181426045989E-3</v>
      </c>
      <c r="E236" s="3">
        <v>9.8459962408617568E-3</v>
      </c>
      <c r="F236" s="3">
        <f t="shared" si="773"/>
        <v>-4.4599624086175647E-4</v>
      </c>
      <c r="G236" s="3">
        <v>1.4097867015542999E-2</v>
      </c>
      <c r="H236" s="3">
        <f t="shared" ref="H236" si="906">$B236-G236</f>
        <v>-4.6978670155429988E-3</v>
      </c>
      <c r="I236" s="3">
        <v>1.6115883845975742E-2</v>
      </c>
      <c r="J236" s="3">
        <f t="shared" ref="J236" si="907">$B236-I236</f>
        <v>-6.7158838459757415E-3</v>
      </c>
      <c r="K236" s="3">
        <v>1.8331328570335179E-2</v>
      </c>
      <c r="L236" s="3">
        <f t="shared" ref="L236" si="908">$B236-K236</f>
        <v>-8.9313285703351789E-3</v>
      </c>
      <c r="M236" s="3">
        <v>1.0738391435125996E-2</v>
      </c>
      <c r="N236" s="3">
        <f t="shared" ref="N236" si="909">$B236-M236</f>
        <v>-1.3383914351259955E-3</v>
      </c>
      <c r="R236" s="18"/>
    </row>
    <row r="237" spans="1:18" x14ac:dyDescent="0.3">
      <c r="A237" s="16" t="s">
        <v>272</v>
      </c>
      <c r="B237" s="17">
        <v>1.5800000000000002E-2</v>
      </c>
      <c r="C237" s="3">
        <v>1.05925403421112E-2</v>
      </c>
      <c r="D237" s="3">
        <f t="shared" si="773"/>
        <v>5.2074596578888018E-3</v>
      </c>
      <c r="E237" s="3">
        <v>1.0677624949741919E-2</v>
      </c>
      <c r="F237" s="3">
        <f t="shared" si="773"/>
        <v>5.1223750502580826E-3</v>
      </c>
      <c r="G237" s="3">
        <v>1.3396691256924E-2</v>
      </c>
      <c r="H237" s="3">
        <f t="shared" ref="H237" si="910">$B237-G237</f>
        <v>2.4033087430760016E-3</v>
      </c>
      <c r="I237" s="3">
        <v>9.709492230812888E-3</v>
      </c>
      <c r="J237" s="3">
        <f t="shared" ref="J237" si="911">$B237-I237</f>
        <v>6.0905077691871135E-3</v>
      </c>
      <c r="K237" s="3">
        <v>1.1705325872735081E-2</v>
      </c>
      <c r="L237" s="3">
        <f t="shared" ref="L237" si="912">$B237-K237</f>
        <v>4.0946741272649204E-3</v>
      </c>
      <c r="M237" s="3">
        <v>1.0836561842162936E-2</v>
      </c>
      <c r="N237" s="3">
        <f t="shared" ref="N237" si="913">$B237-M237</f>
        <v>4.9634381578370652E-3</v>
      </c>
      <c r="R237" s="18"/>
    </row>
    <row r="238" spans="1:18" x14ac:dyDescent="0.3">
      <c r="A238" s="16" t="s">
        <v>273</v>
      </c>
      <c r="B238" s="17">
        <v>1.2999999999999999E-2</v>
      </c>
      <c r="C238" s="3">
        <v>1.15902675080513E-2</v>
      </c>
      <c r="D238" s="3">
        <f t="shared" si="773"/>
        <v>1.4097324919486991E-3</v>
      </c>
      <c r="E238" s="3">
        <v>1.0357364815063833E-2</v>
      </c>
      <c r="F238" s="3">
        <f t="shared" si="773"/>
        <v>2.6426351849361662E-3</v>
      </c>
      <c r="G238" s="3">
        <v>1.36861658043265E-2</v>
      </c>
      <c r="H238" s="3">
        <f t="shared" ref="H238" si="914">$B238-G238</f>
        <v>-6.8616580432650023E-4</v>
      </c>
      <c r="I238" s="3">
        <v>1.3976573431472478E-2</v>
      </c>
      <c r="J238" s="3">
        <f t="shared" ref="J238" si="915">$B238-I238</f>
        <v>-9.7657343147247895E-4</v>
      </c>
      <c r="K238" s="3">
        <v>1.4402186590450679E-2</v>
      </c>
      <c r="L238" s="3">
        <f t="shared" ref="L238" si="916">$B238-K238</f>
        <v>-1.4021865904506794E-3</v>
      </c>
      <c r="M238" s="3">
        <v>1.1455319318186056E-2</v>
      </c>
      <c r="N238" s="3">
        <f t="shared" ref="N238" si="917">$B238-M238</f>
        <v>1.5446806818139435E-3</v>
      </c>
      <c r="R238" s="18"/>
    </row>
    <row r="239" spans="1:18" x14ac:dyDescent="0.3">
      <c r="A239" s="16" t="s">
        <v>274</v>
      </c>
      <c r="B239" s="17">
        <v>1.29E-2</v>
      </c>
      <c r="C239" s="3">
        <v>1.18104292772031E-2</v>
      </c>
      <c r="D239" s="3">
        <f t="shared" si="773"/>
        <v>1.0895707227969002E-3</v>
      </c>
      <c r="E239" s="3">
        <v>1.0928151680452787E-2</v>
      </c>
      <c r="F239" s="3">
        <f t="shared" si="773"/>
        <v>1.9718483195472133E-3</v>
      </c>
      <c r="G239" s="3">
        <v>1.2963474445908899E-2</v>
      </c>
      <c r="H239" s="3">
        <f t="shared" ref="H239" si="918">$B239-G239</f>
        <v>-6.347444590889921E-5</v>
      </c>
      <c r="I239" s="3">
        <v>1.3486683528035571E-2</v>
      </c>
      <c r="J239" s="3">
        <f t="shared" ref="J239" si="919">$B239-I239</f>
        <v>-5.8668352803557117E-4</v>
      </c>
      <c r="K239" s="3">
        <v>1.2684983724435902E-2</v>
      </c>
      <c r="L239" s="3">
        <f t="shared" ref="L239" si="920">$B239-K239</f>
        <v>2.1501627556409775E-4</v>
      </c>
      <c r="M239" s="3">
        <v>1.1215319553120526E-2</v>
      </c>
      <c r="N239" s="3">
        <f t="shared" ref="N239" si="921">$B239-M239</f>
        <v>1.6846804468794736E-3</v>
      </c>
      <c r="R239" s="18"/>
    </row>
    <row r="240" spans="1:18" x14ac:dyDescent="0.3">
      <c r="A240" s="16" t="s">
        <v>275</v>
      </c>
      <c r="B240" s="17">
        <v>1.38E-2</v>
      </c>
      <c r="C240" s="3">
        <v>1.18787470453652E-2</v>
      </c>
      <c r="D240" s="3">
        <f t="shared" si="773"/>
        <v>1.9212529546348001E-3</v>
      </c>
      <c r="E240" s="3">
        <v>1.1102530851586632E-2</v>
      </c>
      <c r="F240" s="3">
        <f t="shared" si="773"/>
        <v>2.6974691484133676E-3</v>
      </c>
      <c r="G240" s="3">
        <v>1.29913116878487E-2</v>
      </c>
      <c r="H240" s="3">
        <f t="shared" ref="H240" si="922">$B240-G240</f>
        <v>8.0868831215129972E-4</v>
      </c>
      <c r="I240" s="3">
        <v>1.3234729044742896E-2</v>
      </c>
      <c r="J240" s="3">
        <f t="shared" ref="J240" si="923">$B240-I240</f>
        <v>5.6527095525710398E-4</v>
      </c>
      <c r="K240" s="3">
        <v>1.5607227167246643E-2</v>
      </c>
      <c r="L240" s="3">
        <f t="shared" ref="L240" si="924">$B240-K240</f>
        <v>-1.8072271672466434E-3</v>
      </c>
      <c r="M240" s="3">
        <v>1.2050258363942912E-2</v>
      </c>
      <c r="N240" s="3">
        <f t="shared" ref="N240" si="925">$B240-M240</f>
        <v>1.749741636057088E-3</v>
      </c>
      <c r="R240" s="18"/>
    </row>
    <row r="241" spans="1:18" x14ac:dyDescent="0.3">
      <c r="A241" s="16" t="s">
        <v>276</v>
      </c>
      <c r="B241" s="17">
        <v>1.46E-2</v>
      </c>
      <c r="C241" s="3">
        <v>1.2110852348994399E-2</v>
      </c>
      <c r="D241" s="3">
        <f t="shared" si="773"/>
        <v>2.4891476510056007E-3</v>
      </c>
      <c r="E241" s="3">
        <v>1.1239488461412608E-2</v>
      </c>
      <c r="F241" s="3">
        <f t="shared" si="773"/>
        <v>3.3605115385873918E-3</v>
      </c>
      <c r="G241" s="3">
        <v>1.3222892179124099E-2</v>
      </c>
      <c r="H241" s="3">
        <f t="shared" ref="H241" si="926">$B241-G241</f>
        <v>1.3771078208759009E-3</v>
      </c>
      <c r="I241" s="3">
        <v>1.4271152913250278E-2</v>
      </c>
      <c r="J241" s="3">
        <f t="shared" ref="J241" si="927">$B241-I241</f>
        <v>3.2884708674972216E-4</v>
      </c>
      <c r="K241" s="3">
        <v>1.6797642906661622E-2</v>
      </c>
      <c r="L241" s="3">
        <f t="shared" ref="L241" si="928">$B241-K241</f>
        <v>-2.1976429066616222E-3</v>
      </c>
      <c r="M241" s="3">
        <v>1.1781295388160605E-2</v>
      </c>
      <c r="N241" s="3">
        <f t="shared" ref="N241" si="929">$B241-M241</f>
        <v>2.8187046118393951E-3</v>
      </c>
      <c r="R241" s="18"/>
    </row>
    <row r="242" spans="1:18" x14ac:dyDescent="0.3">
      <c r="A242" s="16" t="s">
        <v>277</v>
      </c>
      <c r="B242" s="17">
        <v>1.3100000000000001E-2</v>
      </c>
      <c r="C242" s="3">
        <v>1.2454018186926499E-2</v>
      </c>
      <c r="D242" s="3">
        <f t="shared" si="773"/>
        <v>6.4598181307350122E-4</v>
      </c>
      <c r="E242" s="3">
        <v>1.1125216379974896E-2</v>
      </c>
      <c r="F242" s="3">
        <f t="shared" si="773"/>
        <v>1.974783620025105E-3</v>
      </c>
      <c r="G242" s="3">
        <v>1.3197725933391399E-2</v>
      </c>
      <c r="H242" s="3">
        <f t="shared" ref="H242" si="930">$B242-G242</f>
        <v>-9.7725933391398789E-5</v>
      </c>
      <c r="I242" s="3">
        <v>1.6473931368852252E-2</v>
      </c>
      <c r="J242" s="3">
        <f t="shared" ref="J242" si="931">$B242-I242</f>
        <v>-3.373931368852251E-3</v>
      </c>
      <c r="K242" s="3">
        <v>1.473194554691541E-2</v>
      </c>
      <c r="L242" s="3">
        <f t="shared" ref="L242" si="932">$B242-K242</f>
        <v>-1.6319455469154098E-3</v>
      </c>
      <c r="M242" s="3">
        <v>1.2458790863749054E-2</v>
      </c>
      <c r="N242" s="3">
        <f t="shared" ref="N242" si="933">$B242-M242</f>
        <v>6.4120913625094651E-4</v>
      </c>
      <c r="R242" s="18"/>
    </row>
    <row r="243" spans="1:18" x14ac:dyDescent="0.3">
      <c r="A243" s="16" t="s">
        <v>278</v>
      </c>
      <c r="B243" s="17">
        <v>1.4200000000000001E-2</v>
      </c>
      <c r="C243" s="3">
        <v>1.2376794822465001E-2</v>
      </c>
      <c r="D243" s="3">
        <f t="shared" si="773"/>
        <v>1.8232051775350002E-3</v>
      </c>
      <c r="E243" s="3">
        <v>1.1601006370385398E-2</v>
      </c>
      <c r="F243" s="3">
        <f t="shared" si="773"/>
        <v>2.5989936296146026E-3</v>
      </c>
      <c r="G243" s="3">
        <v>1.2602268716661201E-2</v>
      </c>
      <c r="H243" s="3">
        <f t="shared" ref="H243" si="934">$B243-G243</f>
        <v>1.5977312833388001E-3</v>
      </c>
      <c r="I243" s="3">
        <v>1.5859829970622259E-2</v>
      </c>
      <c r="J243" s="3">
        <f t="shared" ref="J243" si="935">$B243-I243</f>
        <v>-1.6598299706222577E-3</v>
      </c>
      <c r="K243" s="3">
        <v>1.3776890554393535E-2</v>
      </c>
      <c r="L243" s="3">
        <f t="shared" ref="L243" si="936">$B243-K243</f>
        <v>4.2310944560646629E-4</v>
      </c>
      <c r="M243" s="3">
        <v>1.220472417967647E-2</v>
      </c>
      <c r="N243" s="3">
        <f t="shared" ref="N243" si="937">$B243-M243</f>
        <v>1.9952758203235308E-3</v>
      </c>
      <c r="R243" s="18"/>
    </row>
    <row r="244" spans="1:18" x14ac:dyDescent="0.3">
      <c r="A244" s="16" t="s">
        <v>279</v>
      </c>
      <c r="B244" s="17">
        <v>9.2999999999999992E-3</v>
      </c>
      <c r="C244" s="3">
        <v>1.25290467263897E-2</v>
      </c>
      <c r="D244" s="3">
        <f t="shared" si="773"/>
        <v>-3.2290467263897012E-3</v>
      </c>
      <c r="E244" s="3">
        <v>1.0197365495133127E-2</v>
      </c>
      <c r="F244" s="3">
        <f t="shared" si="773"/>
        <v>-8.9736549513312787E-4</v>
      </c>
      <c r="G244" s="3">
        <v>1.2849184822261699E-2</v>
      </c>
      <c r="H244" s="3">
        <f t="shared" ref="H244" si="938">$B244-G244</f>
        <v>-3.5491848222617001E-3</v>
      </c>
      <c r="I244" s="3">
        <v>1.2448920187983376E-2</v>
      </c>
      <c r="J244" s="3">
        <f t="shared" ref="J244" si="939">$B244-I244</f>
        <v>-3.1489201879833766E-3</v>
      </c>
      <c r="K244" s="3">
        <v>1.2449495492717989E-2</v>
      </c>
      <c r="L244" s="3">
        <f t="shared" ref="L244" si="940">$B244-K244</f>
        <v>-3.1494954927179901E-3</v>
      </c>
      <c r="M244" s="3">
        <v>1.230382742967887E-2</v>
      </c>
      <c r="N244" s="3">
        <f t="shared" ref="N244" si="941">$B244-M244</f>
        <v>-3.0038274296788712E-3</v>
      </c>
      <c r="R244" s="18"/>
    </row>
    <row r="245" spans="1:18" x14ac:dyDescent="0.3">
      <c r="A245" s="16" t="s">
        <v>280</v>
      </c>
      <c r="B245" s="17">
        <v>1.32E-2</v>
      </c>
      <c r="C245" s="3">
        <v>1.1530872403257101E-2</v>
      </c>
      <c r="D245" s="3">
        <f t="shared" si="773"/>
        <v>1.6691275967428993E-3</v>
      </c>
      <c r="E245" s="3">
        <v>1.0900593848228529E-2</v>
      </c>
      <c r="F245" s="3">
        <f t="shared" si="773"/>
        <v>2.2994061517714708E-3</v>
      </c>
      <c r="G245" s="3">
        <v>1.2396150584755501E-2</v>
      </c>
      <c r="H245" s="3">
        <f t="shared" ref="H245" si="942">$B245-G245</f>
        <v>8.0384941524449909E-4</v>
      </c>
      <c r="I245" s="3">
        <v>9.7085064386156546E-3</v>
      </c>
      <c r="J245" s="3">
        <f t="shared" ref="J245" si="943">$B245-I245</f>
        <v>3.4914935613843453E-3</v>
      </c>
      <c r="K245" s="3">
        <v>1.175159811010105E-2</v>
      </c>
      <c r="L245" s="3">
        <f t="shared" ref="L245" si="944">$B245-K245</f>
        <v>1.4484018898989499E-3</v>
      </c>
      <c r="M245" s="3">
        <v>1.1957924478862731E-2</v>
      </c>
      <c r="N245" s="3">
        <f t="shared" ref="N245" si="945">$B245-M245</f>
        <v>1.2420755211372692E-3</v>
      </c>
      <c r="R245" s="18"/>
    </row>
    <row r="246" spans="1:18" x14ac:dyDescent="0.3">
      <c r="A246" s="16" t="s">
        <v>281</v>
      </c>
      <c r="B246" s="17">
        <v>1.11E-2</v>
      </c>
      <c r="C246" s="3">
        <v>1.15472448419885E-2</v>
      </c>
      <c r="D246" s="3">
        <f t="shared" si="773"/>
        <v>-4.4724484198849918E-4</v>
      </c>
      <c r="E246" s="3">
        <v>1.0076777051145791E-2</v>
      </c>
      <c r="F246" s="3">
        <f t="shared" si="773"/>
        <v>1.0232229488542095E-3</v>
      </c>
      <c r="G246" s="3">
        <v>1.32406931314819E-2</v>
      </c>
      <c r="H246" s="3">
        <f t="shared" ref="H246" si="946">$B246-G246</f>
        <v>-2.1406931314818991E-3</v>
      </c>
      <c r="I246" s="3">
        <v>1.4820414454539724E-2</v>
      </c>
      <c r="J246" s="3">
        <f t="shared" ref="J246" si="947">$B246-I246</f>
        <v>-3.7204144545397236E-3</v>
      </c>
      <c r="K246" s="3">
        <v>1.7872108613618144E-2</v>
      </c>
      <c r="L246" s="3">
        <f t="shared" ref="L246" si="948">$B246-K246</f>
        <v>-6.772108613618143E-3</v>
      </c>
      <c r="M246" s="3">
        <v>1.1907042752269965E-2</v>
      </c>
      <c r="N246" s="3">
        <f t="shared" ref="N246" si="949">$B246-M246</f>
        <v>-8.0704275226996421E-4</v>
      </c>
      <c r="R246" s="18"/>
    </row>
    <row r="247" spans="1:18" x14ac:dyDescent="0.3">
      <c r="A247" s="16" t="s">
        <v>282</v>
      </c>
      <c r="B247" s="17">
        <v>1.46E-2</v>
      </c>
      <c r="C247" s="3">
        <v>1.11709176901242E-2</v>
      </c>
      <c r="D247" s="3">
        <f t="shared" si="773"/>
        <v>3.4290823098758003E-3</v>
      </c>
      <c r="E247" s="3">
        <v>1.0695402099696662E-2</v>
      </c>
      <c r="F247" s="3">
        <f t="shared" si="773"/>
        <v>3.9045979003033381E-3</v>
      </c>
      <c r="G247" s="3">
        <v>1.34598675707258E-2</v>
      </c>
      <c r="H247" s="3">
        <f t="shared" ref="H247" si="950">$B247-G247</f>
        <v>1.1401324292741998E-3</v>
      </c>
      <c r="I247" s="3">
        <v>9.8847677017219037E-3</v>
      </c>
      <c r="J247" s="3">
        <f t="shared" ref="J247" si="951">$B247-I247</f>
        <v>4.7152322982780964E-3</v>
      </c>
      <c r="K247" s="3">
        <v>1.0525828841972777E-2</v>
      </c>
      <c r="L247" s="3">
        <f t="shared" ref="L247" si="952">$B247-K247</f>
        <v>4.0741711580272229E-3</v>
      </c>
      <c r="M247" s="3">
        <v>1.1550721375673421E-2</v>
      </c>
      <c r="N247" s="3">
        <f t="shared" ref="N247" si="953">$B247-M247</f>
        <v>3.049278624326579E-3</v>
      </c>
      <c r="R247" s="18"/>
    </row>
    <row r="248" spans="1:18" x14ac:dyDescent="0.3">
      <c r="A248" s="16" t="s">
        <v>283</v>
      </c>
      <c r="B248" s="17">
        <v>7.7999999999999996E-3</v>
      </c>
      <c r="C248" s="3">
        <v>1.16795709435377E-2</v>
      </c>
      <c r="D248" s="3">
        <f t="shared" si="773"/>
        <v>-3.8795709435376999E-3</v>
      </c>
      <c r="E248" s="3">
        <v>9.2805695329132628E-3</v>
      </c>
      <c r="F248" s="3">
        <f t="shared" si="773"/>
        <v>-1.4805695329132632E-3</v>
      </c>
      <c r="G248" s="3">
        <v>1.40339124434215E-2</v>
      </c>
      <c r="H248" s="3">
        <f t="shared" ref="H248" si="954">$B248-G248</f>
        <v>-6.2339124434215003E-3</v>
      </c>
      <c r="I248" s="3">
        <v>1.2750956596262398E-2</v>
      </c>
      <c r="J248" s="3">
        <f t="shared" ref="J248" si="955">$B248-I248</f>
        <v>-4.9509565962623982E-3</v>
      </c>
      <c r="K248" s="3">
        <v>1.2151353678673375E-2</v>
      </c>
      <c r="L248" s="3">
        <f t="shared" ref="L248" si="956">$B248-K248</f>
        <v>-4.351353678673375E-3</v>
      </c>
      <c r="M248" s="3">
        <v>1.1795719163205147E-2</v>
      </c>
      <c r="N248" s="3">
        <f t="shared" ref="N248" si="957">$B248-M248</f>
        <v>-3.9957191632051473E-3</v>
      </c>
      <c r="R248" s="18"/>
    </row>
    <row r="249" spans="1:18" x14ac:dyDescent="0.3">
      <c r="A249" s="16" t="s">
        <v>284</v>
      </c>
      <c r="B249" s="17">
        <v>2.8899999999999999E-2</v>
      </c>
      <c r="C249" s="3">
        <v>1.06115598831539E-2</v>
      </c>
      <c r="D249" s="3">
        <f t="shared" si="773"/>
        <v>1.8288440116846098E-2</v>
      </c>
      <c r="E249" s="3">
        <v>1.4201989553500103E-2</v>
      </c>
      <c r="F249" s="3">
        <f t="shared" si="773"/>
        <v>1.4698010446499895E-2</v>
      </c>
      <c r="G249" s="3">
        <v>1.2927048201788799E-2</v>
      </c>
      <c r="H249" s="3">
        <f t="shared" ref="H249" si="958">$B249-G249</f>
        <v>1.5972951798211198E-2</v>
      </c>
      <c r="I249" s="3">
        <v>6.9254521876380738E-3</v>
      </c>
      <c r="J249" s="3">
        <f t="shared" ref="J249" si="959">$B249-I249</f>
        <v>2.1974547812361925E-2</v>
      </c>
      <c r="K249" s="3">
        <v>7.3370566476437136E-3</v>
      </c>
      <c r="L249" s="3">
        <f t="shared" ref="L249" si="960">$B249-K249</f>
        <v>2.1562943352356284E-2</v>
      </c>
      <c r="M249" s="3">
        <v>1.1150121931329386E-2</v>
      </c>
      <c r="N249" s="3">
        <f t="shared" ref="N249" si="961">$B249-M249</f>
        <v>1.7749878068670615E-2</v>
      </c>
      <c r="R249" s="18"/>
    </row>
    <row r="250" spans="1:18" x14ac:dyDescent="0.3">
      <c r="A250" s="16" t="s">
        <v>285</v>
      </c>
      <c r="B250" s="17">
        <v>1.6299999999999999E-2</v>
      </c>
      <c r="C250" s="3">
        <v>1.44754554237632E-2</v>
      </c>
      <c r="D250" s="3">
        <f t="shared" si="773"/>
        <v>1.8245445762367987E-3</v>
      </c>
      <c r="E250" s="3">
        <v>1.3341985929839414E-2</v>
      </c>
      <c r="F250" s="3">
        <f t="shared" si="773"/>
        <v>2.9580140701605841E-3</v>
      </c>
      <c r="G250" s="3">
        <v>1.5417380102810701E-2</v>
      </c>
      <c r="H250" s="3">
        <f t="shared" ref="H250" si="962">$B250-G250</f>
        <v>8.8261989718929797E-4</v>
      </c>
      <c r="I250" s="3">
        <v>2.7520904948544905E-2</v>
      </c>
      <c r="J250" s="3">
        <f t="shared" ref="J250" si="963">$B250-I250</f>
        <v>-1.1220904948544906E-2</v>
      </c>
      <c r="K250" s="3">
        <v>2.5355319950803503E-2</v>
      </c>
      <c r="L250" s="3">
        <f t="shared" ref="L250" si="964">$B250-K250</f>
        <v>-9.0553199508035045E-3</v>
      </c>
      <c r="M250" s="3">
        <v>1.333124809007482E-2</v>
      </c>
      <c r="N250" s="3">
        <f t="shared" ref="N250" si="965">$B250-M250</f>
        <v>2.968751909925179E-3</v>
      </c>
      <c r="R250" s="18"/>
    </row>
    <row r="251" spans="1:18" x14ac:dyDescent="0.3">
      <c r="A251" s="16" t="s">
        <v>286</v>
      </c>
      <c r="B251" s="17">
        <v>1.5699999999999999E-2</v>
      </c>
      <c r="C251" s="3">
        <v>1.4998185595206199E-2</v>
      </c>
      <c r="D251" s="3">
        <f t="shared" si="773"/>
        <v>7.0181440479379943E-4</v>
      </c>
      <c r="E251" s="3">
        <v>1.3126302132371129E-2</v>
      </c>
      <c r="F251" s="3">
        <f t="shared" si="773"/>
        <v>2.5736978676288696E-3</v>
      </c>
      <c r="G251" s="3">
        <v>1.5443582319596199E-2</v>
      </c>
      <c r="H251" s="3">
        <f t="shared" ref="H251" si="966">$B251-G251</f>
        <v>2.5641768040379938E-4</v>
      </c>
      <c r="I251" s="3">
        <v>1.5475093129528335E-2</v>
      </c>
      <c r="J251" s="3">
        <f t="shared" ref="J251" si="967">$B251-I251</f>
        <v>2.2490687047166391E-4</v>
      </c>
      <c r="K251" s="3">
        <v>1.734168761597852E-2</v>
      </c>
      <c r="L251" s="3">
        <f t="shared" ref="L251" si="968">$B251-K251</f>
        <v>-1.641687615978521E-3</v>
      </c>
      <c r="M251" s="3">
        <v>1.3928825210552429E-2</v>
      </c>
      <c r="N251" s="3">
        <f t="shared" ref="N251" si="969">$B251-M251</f>
        <v>1.7711747894475702E-3</v>
      </c>
      <c r="R251" s="18"/>
    </row>
    <row r="252" spans="1:18" x14ac:dyDescent="0.3">
      <c r="A252" s="16" t="s">
        <v>287</v>
      </c>
      <c r="B252" s="17">
        <v>2.0199999999999999E-2</v>
      </c>
      <c r="C252" s="3">
        <v>1.4971081383854799E-2</v>
      </c>
      <c r="D252" s="3">
        <f t="shared" si="773"/>
        <v>5.2289186161451999E-3</v>
      </c>
      <c r="E252" s="3">
        <v>1.4143363971514417E-2</v>
      </c>
      <c r="F252" s="3">
        <f t="shared" si="773"/>
        <v>6.0566360284855826E-3</v>
      </c>
      <c r="G252" s="3">
        <v>1.4623308290803799E-2</v>
      </c>
      <c r="H252" s="3">
        <f t="shared" ref="H252" si="970">$B252-G252</f>
        <v>5.5766917091962E-3</v>
      </c>
      <c r="I252" s="3">
        <v>1.5465229319250833E-2</v>
      </c>
      <c r="J252" s="3">
        <f t="shared" ref="J252" si="971">$B252-I252</f>
        <v>4.7347706807491664E-3</v>
      </c>
      <c r="K252" s="3">
        <v>1.4694090900898895E-2</v>
      </c>
      <c r="L252" s="3">
        <f t="shared" ref="L252" si="972">$B252-K252</f>
        <v>5.5059090991011039E-3</v>
      </c>
      <c r="M252" s="3">
        <v>1.4571417825416683E-2</v>
      </c>
      <c r="N252" s="3">
        <f t="shared" ref="N252" si="973">$B252-M252</f>
        <v>5.6285821745833166E-3</v>
      </c>
      <c r="R252" s="18"/>
    </row>
    <row r="253" spans="1:18" x14ac:dyDescent="0.3">
      <c r="A253" s="16" t="s">
        <v>288</v>
      </c>
      <c r="B253" s="17">
        <v>9.7999999999999997E-3</v>
      </c>
      <c r="C253" s="3">
        <v>1.5825021911804502E-2</v>
      </c>
      <c r="D253" s="3">
        <f t="shared" si="773"/>
        <v>-6.0250219118045019E-3</v>
      </c>
      <c r="E253" s="3">
        <v>1.221822766395479E-2</v>
      </c>
      <c r="F253" s="3">
        <f t="shared" si="773"/>
        <v>-2.4182276639547907E-3</v>
      </c>
      <c r="G253" s="3">
        <v>1.4822192545761399E-2</v>
      </c>
      <c r="H253" s="3">
        <f t="shared" ref="H253" si="974">$B253-G253</f>
        <v>-5.0221925457613996E-3</v>
      </c>
      <c r="I253" s="3">
        <v>1.8093691889265611E-2</v>
      </c>
      <c r="J253" s="3">
        <f t="shared" ref="J253" si="975">$B253-I253</f>
        <v>-8.2936918892656114E-3</v>
      </c>
      <c r="K253" s="3">
        <v>1.7336112846002699E-2</v>
      </c>
      <c r="L253" s="3">
        <f t="shared" ref="L253" si="976">$B253-K253</f>
        <v>-7.5361128460026995E-3</v>
      </c>
      <c r="M253" s="3">
        <v>1.53168867637649E-2</v>
      </c>
      <c r="N253" s="3">
        <f t="shared" ref="N253" si="977">$B253-M253</f>
        <v>-5.5168867637649006E-3</v>
      </c>
      <c r="R253" s="18"/>
    </row>
    <row r="254" spans="1:18" x14ac:dyDescent="0.3">
      <c r="A254" s="16" t="s">
        <v>289</v>
      </c>
      <c r="B254" s="17">
        <v>1.3899999999999999E-2</v>
      </c>
      <c r="C254" s="3">
        <v>1.41136506404141E-2</v>
      </c>
      <c r="D254" s="3">
        <f t="shared" si="773"/>
        <v>-2.1365064041410121E-4</v>
      </c>
      <c r="E254" s="3">
        <v>1.2434529912974406E-2</v>
      </c>
      <c r="F254" s="3">
        <f t="shared" si="773"/>
        <v>1.4654700870255933E-3</v>
      </c>
      <c r="G254" s="3">
        <v>1.3554984903068E-2</v>
      </c>
      <c r="H254" s="3">
        <f t="shared" ref="H254" si="978">$B254-G254</f>
        <v>3.4501509693199948E-4</v>
      </c>
      <c r="I254" s="3">
        <v>8.7881646814336918E-3</v>
      </c>
      <c r="J254" s="3">
        <f t="shared" ref="J254" si="979">$B254-I254</f>
        <v>5.1118353185663074E-3</v>
      </c>
      <c r="K254" s="3">
        <v>9.5376260371020302E-3</v>
      </c>
      <c r="L254" s="3">
        <f t="shared" ref="L254" si="980">$B254-K254</f>
        <v>4.3623739628979689E-3</v>
      </c>
      <c r="M254" s="3">
        <v>1.5661015290289335E-2</v>
      </c>
      <c r="N254" s="3">
        <f t="shared" ref="N254" si="981">$B254-M254</f>
        <v>-1.7610152902893354E-3</v>
      </c>
      <c r="R254" s="18"/>
    </row>
    <row r="255" spans="1:18" x14ac:dyDescent="0.3">
      <c r="A255" s="16" t="s">
        <v>290</v>
      </c>
      <c r="B255" s="17">
        <v>1.3899999999999999E-2</v>
      </c>
      <c r="C255" s="3">
        <v>1.3505841132917799E-2</v>
      </c>
      <c r="D255" s="3">
        <f t="shared" si="773"/>
        <v>3.941588670821998E-4</v>
      </c>
      <c r="E255" s="3">
        <v>1.2186784403806408E-2</v>
      </c>
      <c r="F255" s="3">
        <f t="shared" si="773"/>
        <v>1.7132155961935916E-3</v>
      </c>
      <c r="G255" s="3">
        <v>1.34431469637987E-2</v>
      </c>
      <c r="H255" s="3">
        <f t="shared" ref="H255" si="982">$B255-G255</f>
        <v>4.5685303620129902E-4</v>
      </c>
      <c r="I255" s="3">
        <v>1.2263286275479976E-2</v>
      </c>
      <c r="J255" s="3">
        <f t="shared" ref="J255" si="983">$B255-I255</f>
        <v>1.6367137245200235E-3</v>
      </c>
      <c r="K255" s="3">
        <v>1.2614849382405806E-2</v>
      </c>
      <c r="L255" s="3">
        <f t="shared" ref="L255" si="984">$B255-K255</f>
        <v>1.2851506175941933E-3</v>
      </c>
      <c r="M255" s="3">
        <v>1.3929426825682493E-2</v>
      </c>
      <c r="N255" s="3">
        <f t="shared" ref="N255" si="985">$B255-M255</f>
        <v>-2.9426825682493662E-5</v>
      </c>
      <c r="R255" s="18"/>
    </row>
    <row r="256" spans="1:18" x14ac:dyDescent="0.3">
      <c r="A256" s="16" t="s">
        <v>291</v>
      </c>
      <c r="B256" s="17">
        <v>8.3999999999999995E-3</v>
      </c>
      <c r="C256" s="3">
        <v>1.31197806319359E-2</v>
      </c>
      <c r="D256" s="3">
        <f t="shared" si="773"/>
        <v>-4.719780631935901E-3</v>
      </c>
      <c r="E256" s="3">
        <v>1.1586467748983942E-2</v>
      </c>
      <c r="F256" s="3">
        <f t="shared" si="773"/>
        <v>-3.1864677489839427E-3</v>
      </c>
      <c r="G256" s="3">
        <v>1.3114688672074E-2</v>
      </c>
      <c r="H256" s="3">
        <f t="shared" ref="H256" si="986">$B256-G256</f>
        <v>-4.7146886720740005E-3</v>
      </c>
      <c r="I256" s="3">
        <v>1.5505482958205313E-2</v>
      </c>
      <c r="J256" s="3">
        <f t="shared" ref="J256" si="987">$B256-I256</f>
        <v>-7.1054829582053135E-3</v>
      </c>
      <c r="K256" s="3">
        <v>1.3997584111362496E-2</v>
      </c>
      <c r="L256" s="3">
        <f t="shared" ref="L256" si="988">$B256-K256</f>
        <v>-5.5975841113624965E-3</v>
      </c>
      <c r="M256" s="3">
        <v>1.3634808710261044E-2</v>
      </c>
      <c r="N256" s="3">
        <f t="shared" ref="N256" si="989">$B256-M256</f>
        <v>-5.2348087102610449E-3</v>
      </c>
      <c r="R256" s="18"/>
    </row>
    <row r="257" spans="1:18" x14ac:dyDescent="0.3">
      <c r="A257" s="16" t="s">
        <v>292</v>
      </c>
      <c r="B257" s="17">
        <v>7.0000000000000001E-3</v>
      </c>
      <c r="C257" s="3">
        <v>1.1626256835220001E-2</v>
      </c>
      <c r="D257" s="3">
        <f t="shared" si="773"/>
        <v>-4.6262568352200004E-3</v>
      </c>
      <c r="E257" s="3">
        <v>9.7216104106066809E-3</v>
      </c>
      <c r="F257" s="3">
        <f t="shared" si="773"/>
        <v>-2.7216104106066808E-3</v>
      </c>
      <c r="G257" s="3">
        <v>1.21634172130086E-2</v>
      </c>
      <c r="H257" s="3">
        <f t="shared" ref="H257" si="990">$B257-G257</f>
        <v>-5.1634172130085995E-3</v>
      </c>
      <c r="I257" s="3">
        <v>8.9488266045365823E-3</v>
      </c>
      <c r="J257" s="3">
        <f t="shared" ref="J257" si="991">$B257-I257</f>
        <v>-1.9488266045365821E-3</v>
      </c>
      <c r="K257" s="3">
        <v>8.5645833821887934E-3</v>
      </c>
      <c r="L257" s="3">
        <f t="shared" ref="L257" si="992">$B257-K257</f>
        <v>-1.5645833821887932E-3</v>
      </c>
      <c r="M257" s="3">
        <v>1.2881005445594819E-2</v>
      </c>
      <c r="N257" s="3">
        <f t="shared" ref="N257" si="993">$B257-M257</f>
        <v>-5.8810054455948188E-3</v>
      </c>
      <c r="R257" s="18"/>
    </row>
    <row r="258" spans="1:18" x14ac:dyDescent="0.3">
      <c r="A258" s="16" t="s">
        <v>293</v>
      </c>
      <c r="B258" s="17">
        <v>1.15E-2</v>
      </c>
      <c r="C258" s="3">
        <v>1.0099413000835699E-2</v>
      </c>
      <c r="D258" s="3">
        <f t="shared" si="773"/>
        <v>1.4005869991643004E-3</v>
      </c>
      <c r="E258" s="3">
        <v>1.1093704578963439E-2</v>
      </c>
      <c r="F258" s="3">
        <f t="shared" si="773"/>
        <v>4.0629542103656074E-4</v>
      </c>
      <c r="G258" s="3">
        <v>1.09672222285802E-2</v>
      </c>
      <c r="H258" s="3">
        <f t="shared" ref="H258" si="994">$B258-G258</f>
        <v>5.3277777141979947E-4</v>
      </c>
      <c r="I258" s="3">
        <v>7.330820764812721E-3</v>
      </c>
      <c r="J258" s="3">
        <f t="shared" ref="J258" si="995">$B258-I258</f>
        <v>4.1691792351872788E-3</v>
      </c>
      <c r="K258" s="3">
        <v>7.1589238855749478E-3</v>
      </c>
      <c r="L258" s="3">
        <f t="shared" ref="L258" si="996">$B258-K258</f>
        <v>4.341076114425052E-3</v>
      </c>
      <c r="M258" s="3">
        <v>1.1243462427554616E-2</v>
      </c>
      <c r="N258" s="3">
        <f t="shared" ref="N258" si="997">$B258-M258</f>
        <v>2.5653757244538389E-4</v>
      </c>
      <c r="R258" s="18"/>
    </row>
    <row r="259" spans="1:18" x14ac:dyDescent="0.3">
      <c r="A259" s="16" t="s">
        <v>294</v>
      </c>
      <c r="B259" s="17">
        <v>1.21E-2</v>
      </c>
      <c r="C259" s="3">
        <v>9.9665783006477604E-3</v>
      </c>
      <c r="D259" s="3">
        <f t="shared" si="773"/>
        <v>2.1334216993522392E-3</v>
      </c>
      <c r="E259" s="3">
        <v>9.8740406762704638E-3</v>
      </c>
      <c r="F259" s="3">
        <f t="shared" si="773"/>
        <v>2.2259593237295358E-3</v>
      </c>
      <c r="G259" s="3">
        <v>1.1113970002940799E-2</v>
      </c>
      <c r="H259" s="3">
        <f t="shared" ref="H259" si="998">$B259-G259</f>
        <v>9.8602999705920021E-4</v>
      </c>
      <c r="I259" s="3">
        <v>1.0074105817549419E-2</v>
      </c>
      <c r="J259" s="3">
        <f t="shared" ref="J259" si="999">$B259-I259</f>
        <v>2.025894182450581E-3</v>
      </c>
      <c r="K259" s="3">
        <v>9.9949408788435768E-3</v>
      </c>
      <c r="L259" s="3">
        <f t="shared" ref="L259" si="1000">$B259-K259</f>
        <v>2.1050591211564228E-3</v>
      </c>
      <c r="M259" s="3">
        <v>1.1419818977228748E-2</v>
      </c>
      <c r="N259" s="3">
        <f t="shared" ref="N259" si="1001">$B259-M259</f>
        <v>6.8018102277125209E-4</v>
      </c>
      <c r="R259" s="18"/>
    </row>
    <row r="260" spans="1:18" x14ac:dyDescent="0.3">
      <c r="A260" s="16" t="s">
        <v>295</v>
      </c>
      <c r="B260" s="17">
        <v>1.14E-2</v>
      </c>
      <c r="C260" s="3">
        <v>1.01940533086157E-2</v>
      </c>
      <c r="D260" s="3">
        <f t="shared" si="773"/>
        <v>1.2059466913842999E-3</v>
      </c>
      <c r="E260" s="3">
        <v>1.019590760683154E-2</v>
      </c>
      <c r="F260" s="3">
        <f t="shared" si="773"/>
        <v>1.20409239316846E-3</v>
      </c>
      <c r="G260" s="3">
        <v>1.14292550779087E-2</v>
      </c>
      <c r="H260" s="3">
        <f t="shared" ref="H260" si="1002">$B260-G260</f>
        <v>-2.925507790869919E-5</v>
      </c>
      <c r="I260" s="3">
        <v>1.0779721005105068E-2</v>
      </c>
      <c r="J260" s="3">
        <f t="shared" ref="J260" si="1003">$B260-I260</f>
        <v>6.2027899489493221E-4</v>
      </c>
      <c r="K260" s="3">
        <v>1.0682026156476067E-2</v>
      </c>
      <c r="L260" s="3">
        <f t="shared" ref="L260" si="1004">$B260-K260</f>
        <v>7.1797384352393322E-4</v>
      </c>
      <c r="M260" s="3">
        <v>1.115501032995396E-2</v>
      </c>
      <c r="N260" s="3">
        <f t="shared" ref="N260" si="1005">$B260-M260</f>
        <v>2.449896700460405E-4</v>
      </c>
      <c r="R260" s="18"/>
    </row>
    <row r="261" spans="1:18" x14ac:dyDescent="0.3">
      <c r="A261" s="16" t="s">
        <v>296</v>
      </c>
      <c r="B261" s="17">
        <v>6.7999999999999996E-3</v>
      </c>
      <c r="C261" s="3">
        <v>1.0298904843428901E-2</v>
      </c>
      <c r="D261" s="3">
        <f t="shared" si="773"/>
        <v>-3.4989048434289011E-3</v>
      </c>
      <c r="E261" s="3">
        <v>9.452841758212047E-3</v>
      </c>
      <c r="F261" s="3">
        <f t="shared" si="773"/>
        <v>-2.6528417582120474E-3</v>
      </c>
      <c r="G261" s="3">
        <v>1.13641109311185E-2</v>
      </c>
      <c r="H261" s="3">
        <f t="shared" ref="H261" si="1006">$B261-G261</f>
        <v>-4.5641109311185006E-3</v>
      </c>
      <c r="I261" s="3">
        <v>1.4208456916690607E-2</v>
      </c>
      <c r="J261" s="3">
        <f t="shared" ref="J261" si="1007">$B261-I261</f>
        <v>-7.408456916690607E-3</v>
      </c>
      <c r="K261" s="3">
        <v>1.2276973562856265E-2</v>
      </c>
      <c r="L261" s="3">
        <f t="shared" ref="L261" si="1008">$B261-K261</f>
        <v>-5.4769735628562655E-3</v>
      </c>
      <c r="M261" s="3">
        <v>1.085228975425921E-2</v>
      </c>
      <c r="N261" s="3">
        <f t="shared" ref="N261" si="1009">$B261-M261</f>
        <v>-4.0522897542592104E-3</v>
      </c>
      <c r="R261" s="18"/>
    </row>
    <row r="262" spans="1:18" x14ac:dyDescent="0.3">
      <c r="R262" s="18"/>
    </row>
    <row r="263" spans="1:18" x14ac:dyDescent="0.3">
      <c r="R263" s="18"/>
    </row>
    <row r="264" spans="1:18" x14ac:dyDescent="0.3">
      <c r="R264" s="18"/>
    </row>
    <row r="265" spans="1:18" x14ac:dyDescent="0.3">
      <c r="R265" s="18"/>
    </row>
    <row r="266" spans="1:18" x14ac:dyDescent="0.3">
      <c r="R266" s="18"/>
    </row>
    <row r="267" spans="1:18" x14ac:dyDescent="0.3">
      <c r="R267" s="18"/>
    </row>
    <row r="268" spans="1:18" x14ac:dyDescent="0.3">
      <c r="R268" s="18"/>
    </row>
    <row r="269" spans="1:18" x14ac:dyDescent="0.3">
      <c r="R269" s="3"/>
    </row>
  </sheetData>
  <mergeCells count="12">
    <mergeCell ref="K1:L1"/>
    <mergeCell ref="M1:N1"/>
    <mergeCell ref="C8:D8"/>
    <mergeCell ref="E8:F8"/>
    <mergeCell ref="G8:H8"/>
    <mergeCell ref="I8:J8"/>
    <mergeCell ref="K8:L8"/>
    <mergeCell ref="M8:N8"/>
    <mergeCell ref="C1:D1"/>
    <mergeCell ref="E1:F1"/>
    <mergeCell ref="G1:H1"/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E862-83EE-496F-8927-DCEB35321F38}">
  <dimension ref="A1:G253"/>
  <sheetViews>
    <sheetView workbookViewId="0">
      <selection activeCell="J5" sqref="J5"/>
    </sheetView>
  </sheetViews>
  <sheetFormatPr defaultRowHeight="14.4" x14ac:dyDescent="0.3"/>
  <cols>
    <col min="2" max="2" width="16.5546875" customWidth="1"/>
    <col min="3" max="3" width="16.109375" customWidth="1"/>
    <col min="4" max="4" width="16.44140625" customWidth="1"/>
    <col min="5" max="5" width="17.44140625" customWidth="1"/>
    <col min="6" max="6" width="16.5546875" customWidth="1"/>
    <col min="7" max="7" width="18.77734375" customWidth="1"/>
  </cols>
  <sheetData>
    <row r="1" spans="1:7" x14ac:dyDescent="0.3">
      <c r="A1" t="s">
        <v>42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</row>
    <row r="2" spans="1:7" x14ac:dyDescent="0.3">
      <c r="A2" s="17">
        <v>3.9543378307775141E-3</v>
      </c>
      <c r="B2" s="3">
        <f>'All Models'!E10</f>
        <v>4.724165261686398E-3</v>
      </c>
      <c r="C2" s="3">
        <f>'All Models'!M10</f>
        <v>4.9531982522028478E-3</v>
      </c>
      <c r="D2" s="3">
        <f>'All Models'!C10</f>
        <v>4.2280551656853202E-3</v>
      </c>
      <c r="E2" s="3">
        <f>'All Models'!G10</f>
        <v>3.5350500527320601E-3</v>
      </c>
      <c r="F2" s="3">
        <f>'All Models'!I10</f>
        <v>3.5141130113951137E-3</v>
      </c>
      <c r="G2" s="3">
        <f>'All Models'!K10</f>
        <v>3.6331660951668932E-3</v>
      </c>
    </row>
    <row r="3" spans="1:7" x14ac:dyDescent="0.3">
      <c r="A3" s="17">
        <v>2.4408360064775425E-3</v>
      </c>
      <c r="B3" s="3">
        <f>'All Models'!E11</f>
        <v>4.3634349931321419E-3</v>
      </c>
      <c r="C3" s="3">
        <f>'All Models'!M11</f>
        <v>4.9807398948199071E-3</v>
      </c>
      <c r="D3" s="3">
        <f>'All Models'!C11</f>
        <v>4.2949998881933599E-3</v>
      </c>
      <c r="E3" s="3">
        <f>'All Models'!G11</f>
        <v>3.4677418016667702E-3</v>
      </c>
      <c r="F3" s="3">
        <f>'All Models'!I11</f>
        <v>3.5236807338585871E-3</v>
      </c>
      <c r="G3" s="3">
        <f>'All Models'!K11</f>
        <v>3.6480700594749556E-3</v>
      </c>
    </row>
    <row r="4" spans="1:7" x14ac:dyDescent="0.3">
      <c r="A4" s="17">
        <v>4.9595793823156908E-3</v>
      </c>
      <c r="B4" s="3">
        <f>'All Models'!E12</f>
        <v>4.9401955978938608E-3</v>
      </c>
      <c r="C4" s="3">
        <f>'All Models'!M12</f>
        <v>4.8514411780155222E-3</v>
      </c>
      <c r="D4" s="3">
        <f>'All Models'!C12</f>
        <v>4.2423245149111602E-3</v>
      </c>
      <c r="E4" s="3">
        <f>'All Models'!G12</f>
        <v>3.31344248954715E-3</v>
      </c>
      <c r="F4" s="3">
        <f>'All Models'!I12</f>
        <v>3.3346907600332334E-3</v>
      </c>
      <c r="G4" s="3">
        <f>'All Models'!K12</f>
        <v>3.4449567380395131E-3</v>
      </c>
    </row>
    <row r="5" spans="1:7" x14ac:dyDescent="0.3">
      <c r="A5" s="17">
        <v>2.178848692825087E-3</v>
      </c>
      <c r="B5" s="3">
        <f>'All Models'!E13</f>
        <v>4.6088878780338148E-3</v>
      </c>
      <c r="C5" s="3">
        <f>'All Models'!M13</f>
        <v>4.9250120982133857E-3</v>
      </c>
      <c r="D5" s="3">
        <f>'All Models'!C13</f>
        <v>4.7160689999250398E-3</v>
      </c>
      <c r="E5" s="3">
        <f>'All Models'!G13</f>
        <v>3.6893706986872001E-3</v>
      </c>
      <c r="F5" s="3">
        <f>'All Models'!I13</f>
        <v>5.1230583549156444E-3</v>
      </c>
      <c r="G5" s="3">
        <f>'All Models'!K13</f>
        <v>5.2619756569697879E-3</v>
      </c>
    </row>
    <row r="6" spans="1:7" x14ac:dyDescent="0.3">
      <c r="A6" s="17">
        <v>6.6060548187765996E-3</v>
      </c>
      <c r="B6" s="3">
        <f>'All Models'!E14</f>
        <v>5.5667557775148629E-3</v>
      </c>
      <c r="C6" s="3">
        <f>'All Models'!M14</f>
        <v>4.9990953002160433E-3</v>
      </c>
      <c r="D6" s="3">
        <f>'All Models'!C14</f>
        <v>4.7115750274727697E-3</v>
      </c>
      <c r="E6" s="3">
        <f>'All Models'!G14</f>
        <v>3.79585085850402E-3</v>
      </c>
      <c r="F6" s="3">
        <f>'All Models'!I14</f>
        <v>3.5743997188637578E-3</v>
      </c>
      <c r="G6" s="3">
        <f>'All Models'!K14</f>
        <v>4.0727672077002881E-3</v>
      </c>
    </row>
    <row r="7" spans="1:7" x14ac:dyDescent="0.3">
      <c r="A7" s="17">
        <v>3.0927957059293928E-3</v>
      </c>
      <c r="B7" s="3">
        <f>'All Models'!E15</f>
        <v>5.1368133377264584E-3</v>
      </c>
      <c r="C7" s="3">
        <f>'All Models'!M15</f>
        <v>5.219987227565971E-3</v>
      </c>
      <c r="D7" s="3">
        <f>'All Models'!C15</f>
        <v>5.3209325180743903E-3</v>
      </c>
      <c r="E7" s="3">
        <f>'All Models'!G15</f>
        <v>4.3528054089030203E-3</v>
      </c>
      <c r="F7" s="3">
        <f>'All Models'!I15</f>
        <v>6.209195620980849E-3</v>
      </c>
      <c r="G7" s="3">
        <f>'All Models'!K15</f>
        <v>6.3630260172126661E-3</v>
      </c>
    </row>
    <row r="8" spans="1:7" x14ac:dyDescent="0.3">
      <c r="A8" s="17">
        <v>5.1104197570907761E-3</v>
      </c>
      <c r="B8" s="3">
        <f>'All Models'!E16</f>
        <v>5.2563108925773663E-3</v>
      </c>
      <c r="C8" s="3">
        <f>'All Models'!M16</f>
        <v>5.3058969627693573E-3</v>
      </c>
      <c r="D8" s="3">
        <f>'All Models'!C16</f>
        <v>5.4164112455903001E-3</v>
      </c>
      <c r="E8" s="3">
        <f>'All Models'!G16</f>
        <v>4.3287809500473498E-3</v>
      </c>
      <c r="F8" s="3">
        <f>'All Models'!I16</f>
        <v>4.4493947858031046E-3</v>
      </c>
      <c r="G8" s="3">
        <f>'All Models'!K16</f>
        <v>4.5961027186771104E-3</v>
      </c>
    </row>
    <row r="9" spans="1:7" x14ac:dyDescent="0.3">
      <c r="A9" s="17">
        <v>7.7794402593959347E-3</v>
      </c>
      <c r="B9" s="3">
        <f>'All Models'!E17</f>
        <v>5.5703688065188309E-3</v>
      </c>
      <c r="C9" s="3">
        <f>'All Models'!M17</f>
        <v>5.4994634316084907E-3</v>
      </c>
      <c r="D9" s="3">
        <f>'All Models'!C17</f>
        <v>5.4424338314807696E-3</v>
      </c>
      <c r="E9" s="3">
        <f>'All Models'!G17</f>
        <v>4.3905274701926096E-3</v>
      </c>
      <c r="F9" s="3">
        <f>'All Models'!I17</f>
        <v>4.7298812243252242E-3</v>
      </c>
      <c r="G9" s="3">
        <f>'All Models'!K17</f>
        <v>5.6396649620635468E-3</v>
      </c>
    </row>
    <row r="10" spans="1:7" x14ac:dyDescent="0.3">
      <c r="A10" s="17">
        <v>3.4113371321265267E-3</v>
      </c>
      <c r="B10" s="3">
        <f>'All Models'!E18</f>
        <v>4.6349065805885124E-3</v>
      </c>
      <c r="C10" s="3">
        <f>'All Models'!M18</f>
        <v>5.3864428769996543E-3</v>
      </c>
      <c r="D10" s="3">
        <f>'All Models'!C18</f>
        <v>5.5030325912750599E-3</v>
      </c>
      <c r="E10" s="3">
        <f>'All Models'!G18</f>
        <v>4.8241082364416498E-3</v>
      </c>
      <c r="F10" s="3">
        <f>'All Models'!I18</f>
        <v>5.6563080179862727E-3</v>
      </c>
      <c r="G10" s="3">
        <f>'All Models'!K18</f>
        <v>7.1229553842204934E-3</v>
      </c>
    </row>
    <row r="11" spans="1:7" x14ac:dyDescent="0.3">
      <c r="A11" s="17">
        <v>4.4341297073303932E-3</v>
      </c>
      <c r="B11" s="3">
        <f>'All Models'!E19</f>
        <v>4.7643054458002994E-3</v>
      </c>
      <c r="C11" s="3">
        <f>'All Models'!M19</f>
        <v>5.3336524514408625E-3</v>
      </c>
      <c r="D11" s="3">
        <f>'All Models'!C19</f>
        <v>5.1408595859248202E-3</v>
      </c>
      <c r="E11" s="3">
        <f>'All Models'!G19</f>
        <v>4.6527591363128796E-3</v>
      </c>
      <c r="F11" s="3">
        <f>'All Models'!I19</f>
        <v>3.8946137466065382E-3</v>
      </c>
      <c r="G11" s="3">
        <f>'All Models'!K19</f>
        <v>4.9977269307498722E-3</v>
      </c>
    </row>
    <row r="12" spans="1:7" x14ac:dyDescent="0.3">
      <c r="A12" s="17">
        <v>3.6280917387699258E-3</v>
      </c>
      <c r="B12" s="3">
        <f>'All Models'!E20</f>
        <v>4.4669982241777127E-3</v>
      </c>
      <c r="C12" s="3">
        <f>'All Models'!M20</f>
        <v>4.9114028069839584E-3</v>
      </c>
      <c r="D12" s="3">
        <f>'All Models'!C20</f>
        <v>4.8361669736309201E-3</v>
      </c>
      <c r="E12" s="3">
        <f>'All Models'!G20</f>
        <v>4.3043912559275702E-3</v>
      </c>
      <c r="F12" s="3">
        <f>'All Models'!I20</f>
        <v>3.5913046390888526E-3</v>
      </c>
      <c r="G12" s="3">
        <f>'All Models'!K20</f>
        <v>3.6582161042658713E-3</v>
      </c>
    </row>
    <row r="13" spans="1:7" x14ac:dyDescent="0.3">
      <c r="A13" s="17">
        <v>4.7815323640327517E-3</v>
      </c>
      <c r="B13" s="3">
        <f>'All Models'!E21</f>
        <v>4.7877643660825522E-3</v>
      </c>
      <c r="C13" s="3">
        <f>'All Models'!M21</f>
        <v>4.7538754496856414E-3</v>
      </c>
      <c r="D13" s="3">
        <f>'All Models'!C21</f>
        <v>4.6798304935575102E-3</v>
      </c>
      <c r="E13" s="3">
        <f>'All Models'!G21</f>
        <v>4.14684130728979E-3</v>
      </c>
      <c r="F13" s="3">
        <f>'All Models'!I21</f>
        <v>3.5253372716134803E-3</v>
      </c>
      <c r="G13" s="3">
        <f>'All Models'!K21</f>
        <v>3.9048586588798992E-3</v>
      </c>
    </row>
    <row r="14" spans="1:7" x14ac:dyDescent="0.3">
      <c r="A14" s="17">
        <v>1.982449126250898E-3</v>
      </c>
      <c r="B14" s="3">
        <f>'All Models'!E22</f>
        <v>4.3531454514333622E-3</v>
      </c>
      <c r="C14" s="3">
        <f>'All Models'!M22</f>
        <v>4.7893247038812157E-3</v>
      </c>
      <c r="D14" s="3">
        <f>'All Models'!C22</f>
        <v>4.9124859968047597E-3</v>
      </c>
      <c r="E14" s="3">
        <f>'All Models'!G22</f>
        <v>4.16300040766598E-3</v>
      </c>
      <c r="F14" s="3">
        <f>'All Models'!I22</f>
        <v>4.7332160575281335E-3</v>
      </c>
      <c r="G14" s="3">
        <f>'All Models'!K22</f>
        <v>4.788974170972053E-3</v>
      </c>
    </row>
    <row r="15" spans="1:7" x14ac:dyDescent="0.3">
      <c r="A15" s="17">
        <v>6.5215996550312457E-3</v>
      </c>
      <c r="B15" s="3">
        <f>'All Models'!E23</f>
        <v>5.189322610125024E-3</v>
      </c>
      <c r="C15" s="3">
        <f>'All Models'!M23</f>
        <v>4.5283288277018774E-3</v>
      </c>
      <c r="D15" s="3">
        <f>'All Models'!C23</f>
        <v>4.64701692114434E-3</v>
      </c>
      <c r="E15" s="3">
        <f>'All Models'!G23</f>
        <v>3.9484374903080996E-3</v>
      </c>
      <c r="F15" s="3">
        <f>'All Models'!I23</f>
        <v>4.1021601227804348E-3</v>
      </c>
      <c r="G15" s="3">
        <f>'All Models'!K23</f>
        <v>5.4758008054617323E-3</v>
      </c>
    </row>
    <row r="16" spans="1:7" x14ac:dyDescent="0.3">
      <c r="A16" s="17">
        <v>3.2503271019146246E-3</v>
      </c>
      <c r="B16" s="3">
        <f>'All Models'!E24</f>
        <v>4.7374972560332044E-3</v>
      </c>
      <c r="C16" s="3">
        <f>'All Models'!M24</f>
        <v>4.8708079117612329E-3</v>
      </c>
      <c r="D16" s="3">
        <f>'All Models'!C24</f>
        <v>5.1224847533915202E-3</v>
      </c>
      <c r="E16" s="3">
        <f>'All Models'!G24</f>
        <v>4.4203071578564901E-3</v>
      </c>
      <c r="F16" s="3">
        <f>'All Models'!I24</f>
        <v>5.7041666774428805E-3</v>
      </c>
      <c r="G16" s="3">
        <f>'All Models'!K24</f>
        <v>6.3282256813611843E-3</v>
      </c>
    </row>
    <row r="17" spans="1:7" x14ac:dyDescent="0.3">
      <c r="A17" s="17">
        <v>9.4709738054820584E-3</v>
      </c>
      <c r="B17" s="3">
        <f>'All Models'!E25</f>
        <v>6.1698721588519497E-3</v>
      </c>
      <c r="C17" s="3">
        <f>'All Models'!M25</f>
        <v>5.0101711715176064E-3</v>
      </c>
      <c r="D17" s="3">
        <f>'All Models'!C25</f>
        <v>5.1181578248713803E-3</v>
      </c>
      <c r="E17" s="3">
        <f>'All Models'!G25</f>
        <v>4.4967917315939599E-3</v>
      </c>
      <c r="F17" s="3">
        <f>'All Models'!I25</f>
        <v>5.358215465953632E-3</v>
      </c>
      <c r="G17" s="3">
        <f>'All Models'!K25</f>
        <v>6.979256188912421E-3</v>
      </c>
    </row>
    <row r="18" spans="1:7" x14ac:dyDescent="0.3">
      <c r="A18" s="17">
        <v>6.8899520003379245E-3</v>
      </c>
      <c r="B18" s="3">
        <f>'All Models'!E26</f>
        <v>5.9530033807407325E-3</v>
      </c>
      <c r="C18" s="3">
        <f>'All Models'!M26</f>
        <v>5.4987831056749334E-3</v>
      </c>
      <c r="D18" s="3">
        <f>'All Models'!C26</f>
        <v>5.8833257031624796E-3</v>
      </c>
      <c r="E18" s="3">
        <f>'All Models'!G26</f>
        <v>5.1848550748873901E-3</v>
      </c>
      <c r="F18" s="3">
        <f>'All Models'!I26</f>
        <v>6.9610054207899941E-3</v>
      </c>
      <c r="G18" s="3">
        <f>'All Models'!K26</f>
        <v>7.0410610530318137E-3</v>
      </c>
    </row>
    <row r="19" spans="1:7" x14ac:dyDescent="0.3">
      <c r="A19" s="17">
        <v>6.4675634841126284E-3</v>
      </c>
      <c r="B19" s="3">
        <f>'All Models'!E27</f>
        <v>5.8191102191582893E-3</v>
      </c>
      <c r="C19" s="3">
        <f>'All Models'!M27</f>
        <v>5.4723091483291804E-3</v>
      </c>
      <c r="D19" s="3">
        <f>'All Models'!C27</f>
        <v>5.8094261502749499E-3</v>
      </c>
      <c r="E19" s="3">
        <f>'All Models'!G27</f>
        <v>4.8858931574908499E-3</v>
      </c>
      <c r="F19" s="3">
        <f>'All Models'!I27</f>
        <v>4.5841879620870532E-3</v>
      </c>
      <c r="G19" s="3">
        <f>'All Models'!K27</f>
        <v>4.7111281888009282E-3</v>
      </c>
    </row>
    <row r="20" spans="1:7" x14ac:dyDescent="0.3">
      <c r="A20" s="17">
        <v>1.1151922043878656E-2</v>
      </c>
      <c r="B20" s="3">
        <f>'All Models'!E28</f>
        <v>6.9369078253097485E-3</v>
      </c>
      <c r="C20" s="3">
        <f>'All Models'!M28</f>
        <v>5.7420276875336726E-3</v>
      </c>
      <c r="D20" s="3">
        <f>'All Models'!C28</f>
        <v>5.77941627052581E-3</v>
      </c>
      <c r="E20" s="3">
        <f>'All Models'!G28</f>
        <v>4.4187653615634596E-3</v>
      </c>
      <c r="F20" s="3">
        <f>'All Models'!I28</f>
        <v>4.6826030718968717E-3</v>
      </c>
      <c r="G20" s="3">
        <f>'All Models'!K28</f>
        <v>5.0403563484118924E-3</v>
      </c>
    </row>
    <row r="21" spans="1:7" x14ac:dyDescent="0.3">
      <c r="A21" s="17">
        <v>9.7198358616115942E-3</v>
      </c>
      <c r="B21" s="3">
        <f>'All Models'!E29</f>
        <v>7.6292412837947968E-3</v>
      </c>
      <c r="C21" s="3">
        <f>'All Models'!M29</f>
        <v>6.8566182790472828E-3</v>
      </c>
      <c r="D21" s="3">
        <f>'All Models'!C29</f>
        <v>8.0843951151069408E-3</v>
      </c>
      <c r="E21" s="3">
        <f>'All Models'!G29</f>
        <v>5.9938085171995399E-3</v>
      </c>
      <c r="F21" s="3">
        <f>'All Models'!I29</f>
        <v>1.7498942248596248E-2</v>
      </c>
      <c r="G21" s="3">
        <f>'All Models'!K29</f>
        <v>2.0894523669667223E-2</v>
      </c>
    </row>
    <row r="22" spans="1:7" x14ac:dyDescent="0.3">
      <c r="A22" s="17">
        <v>9.3969511495761663E-3</v>
      </c>
      <c r="B22" s="3">
        <f>'All Models'!E30</f>
        <v>7.590234050739315E-3</v>
      </c>
      <c r="C22" s="3">
        <f>'All Models'!M30</f>
        <v>7.3915652829033666E-3</v>
      </c>
      <c r="D22" s="3">
        <f>'All Models'!C30</f>
        <v>8.3200307418379704E-3</v>
      </c>
      <c r="E22" s="3">
        <f>'All Models'!G30</f>
        <v>5.6280215601122296E-3</v>
      </c>
      <c r="F22" s="3">
        <f>'All Models'!I30</f>
        <v>7.3343576413529539E-3</v>
      </c>
      <c r="G22" s="3">
        <f>'All Models'!K30</f>
        <v>7.4465790632534824E-3</v>
      </c>
    </row>
    <row r="23" spans="1:7" x14ac:dyDescent="0.3">
      <c r="A23" s="17">
        <v>2.0264644440005877E-2</v>
      </c>
      <c r="B23" s="3">
        <f>'All Models'!E31</f>
        <v>1.0036426463495061E-2</v>
      </c>
      <c r="C23" s="3">
        <f>'All Models'!M31</f>
        <v>7.5206524917051246E-3</v>
      </c>
      <c r="D23" s="3">
        <f>'All Models'!C31</f>
        <v>8.4284859881472197E-3</v>
      </c>
      <c r="E23" s="3">
        <f>'All Models'!G31</f>
        <v>5.7671433416279201E-3</v>
      </c>
      <c r="F23" s="3">
        <f>'All Models'!I31</f>
        <v>1.1071582374797974E-2</v>
      </c>
      <c r="G23" s="3">
        <f>'All Models'!K31</f>
        <v>1.4202769180974696E-2</v>
      </c>
    </row>
    <row r="24" spans="1:7" x14ac:dyDescent="0.3">
      <c r="A24" s="17">
        <v>1.0417112739749703E-2</v>
      </c>
      <c r="B24" s="3">
        <f>'All Models'!E32</f>
        <v>9.1450487372394251E-3</v>
      </c>
      <c r="C24" s="3">
        <f>'All Models'!M32</f>
        <v>9.1339820215615743E-3</v>
      </c>
      <c r="D24" s="3">
        <f>'All Models'!C32</f>
        <v>1.0583733734808601E-2</v>
      </c>
      <c r="E24" s="3">
        <f>'All Models'!G32</f>
        <v>7.7965799134312001E-3</v>
      </c>
      <c r="F24" s="3">
        <f>'All Models'!I32</f>
        <v>1.6752326553635611E-2</v>
      </c>
      <c r="G24" s="3">
        <f>'All Models'!K32</f>
        <v>1.8470049486693917E-2</v>
      </c>
    </row>
    <row r="25" spans="1:7" x14ac:dyDescent="0.3">
      <c r="A25" s="17">
        <v>1.5755140332111124E-2</v>
      </c>
      <c r="B25" s="3">
        <f>'All Models'!E33</f>
        <v>1.0139308928408607E-2</v>
      </c>
      <c r="C25" s="3">
        <f>'All Models'!M33</f>
        <v>9.8577518760355545E-3</v>
      </c>
      <c r="D25" s="3">
        <f>'All Models'!C33</f>
        <v>1.0599761418758E-2</v>
      </c>
      <c r="E25" s="3">
        <f>'All Models'!G33</f>
        <v>7.4238035651508598E-3</v>
      </c>
      <c r="F25" s="3">
        <f>'All Models'!I33</f>
        <v>1.1210981697409283E-2</v>
      </c>
      <c r="G25" s="3">
        <f>'All Models'!K33</f>
        <v>1.0333493919378689E-2</v>
      </c>
    </row>
    <row r="26" spans="1:7" x14ac:dyDescent="0.3">
      <c r="A26" s="17">
        <v>9.4287213988779733E-3</v>
      </c>
      <c r="B26" s="3">
        <f>'All Models'!E34</f>
        <v>8.9162150140610422E-3</v>
      </c>
      <c r="C26" s="3">
        <f>'All Models'!M34</f>
        <v>9.4204175376980791E-3</v>
      </c>
      <c r="D26" s="3">
        <f>'All Models'!C34</f>
        <v>1.0588792413887001E-2</v>
      </c>
      <c r="E26" s="3">
        <f>'All Models'!G34</f>
        <v>7.5466429367210498E-3</v>
      </c>
      <c r="F26" s="3">
        <f>'All Models'!I34</f>
        <v>9.6191178855876362E-3</v>
      </c>
      <c r="G26" s="3">
        <f>'All Models'!K34</f>
        <v>9.9796296659384453E-3</v>
      </c>
    </row>
    <row r="27" spans="1:7" x14ac:dyDescent="0.3">
      <c r="A27" s="17">
        <v>1.0682550507453259E-2</v>
      </c>
      <c r="B27" s="3">
        <f>'All Models'!E35</f>
        <v>9.0767185008389512E-3</v>
      </c>
      <c r="C27" s="3">
        <f>'All Models'!M35</f>
        <v>9.7904208120157508E-3</v>
      </c>
      <c r="D27" s="3">
        <f>'All Models'!C35</f>
        <v>1.0411540668146599E-2</v>
      </c>
      <c r="E27" s="3">
        <f>'All Models'!G35</f>
        <v>7.2276884420437396E-3</v>
      </c>
      <c r="F27" s="3">
        <f>'All Models'!I35</f>
        <v>1.1689320429227807E-2</v>
      </c>
      <c r="G27" s="3">
        <f>'All Models'!K35</f>
        <v>1.0776285206794717E-2</v>
      </c>
    </row>
    <row r="28" spans="1:7" x14ac:dyDescent="0.3">
      <c r="A28" s="17">
        <v>4.535524697942158E-3</v>
      </c>
      <c r="B28" s="3">
        <f>'All Models'!E36</f>
        <v>7.5081218022234773E-3</v>
      </c>
      <c r="C28" s="3">
        <f>'All Models'!M36</f>
        <v>9.8524998590622595E-3</v>
      </c>
      <c r="D28" s="3">
        <f>'All Models'!C36</f>
        <v>9.7296873910347401E-3</v>
      </c>
      <c r="E28" s="3">
        <f>'All Models'!G36</f>
        <v>6.0901380380759904E-3</v>
      </c>
      <c r="F28" s="3">
        <f>'All Models'!I36</f>
        <v>8.940616464620188E-3</v>
      </c>
      <c r="G28" s="3">
        <f>'All Models'!K36</f>
        <v>8.4727511577479004E-3</v>
      </c>
    </row>
    <row r="29" spans="1:7" x14ac:dyDescent="0.3">
      <c r="A29" s="17">
        <v>3.8018644281339613E-3</v>
      </c>
      <c r="B29" s="3">
        <f>'All Models'!E37</f>
        <v>6.690104830776175E-3</v>
      </c>
      <c r="C29" s="3">
        <f>'All Models'!M37</f>
        <v>8.2931608950228986E-3</v>
      </c>
      <c r="D29" s="3">
        <f>'All Models'!C37</f>
        <v>8.2714962660301906E-3</v>
      </c>
      <c r="E29" s="3">
        <f>'All Models'!G37</f>
        <v>4.6081381392928701E-3</v>
      </c>
      <c r="F29" s="3">
        <f>'All Models'!I37</f>
        <v>3.8873505291456773E-3</v>
      </c>
      <c r="G29" s="3">
        <f>'All Models'!K37</f>
        <v>3.956520951537563E-3</v>
      </c>
    </row>
    <row r="30" spans="1:7" x14ac:dyDescent="0.3">
      <c r="A30" s="17">
        <v>7.2388207642688348E-3</v>
      </c>
      <c r="B30" s="3">
        <f>'All Models'!E38</f>
        <v>6.9141377955171902E-3</v>
      </c>
      <c r="C30" s="3">
        <f>'All Models'!M38</f>
        <v>7.7576547214403312E-3</v>
      </c>
      <c r="D30" s="3">
        <f>'All Models'!C38</f>
        <v>7.3147569449209899E-3</v>
      </c>
      <c r="E30" s="3">
        <f>'All Models'!G38</f>
        <v>4.2656707711356597E-3</v>
      </c>
      <c r="F30" s="3">
        <f>'All Models'!I38</f>
        <v>4.8391870128713273E-3</v>
      </c>
      <c r="G30" s="3">
        <f>'All Models'!K38</f>
        <v>5.1341391562876532E-3</v>
      </c>
    </row>
    <row r="31" spans="1:7" x14ac:dyDescent="0.3">
      <c r="A31" s="17">
        <v>3.700755908516231E-3</v>
      </c>
      <c r="B31" s="3">
        <f>'All Models'!E39</f>
        <v>6.0937275759727818E-3</v>
      </c>
      <c r="C31" s="3">
        <f>'All Models'!M39</f>
        <v>7.130210464478942E-3</v>
      </c>
      <c r="D31" s="3">
        <f>'All Models'!C39</f>
        <v>6.6569183131004002E-3</v>
      </c>
      <c r="E31" s="3">
        <f>'All Models'!G39</f>
        <v>4.3449426104838103E-3</v>
      </c>
      <c r="F31" s="3">
        <f>'All Models'!I39</f>
        <v>5.2243612961069873E-3</v>
      </c>
      <c r="G31" s="3">
        <f>'All Models'!K39</f>
        <v>5.3511280818119176E-3</v>
      </c>
    </row>
    <row r="32" spans="1:7" x14ac:dyDescent="0.3">
      <c r="A32" s="17">
        <v>9.4935388994584983E-3</v>
      </c>
      <c r="B32" s="3">
        <f>'All Models'!E40</f>
        <v>6.8688174429936185E-3</v>
      </c>
      <c r="C32" s="3">
        <f>'All Models'!M40</f>
        <v>6.4383435298212919E-3</v>
      </c>
      <c r="D32" s="3">
        <f>'All Models'!C40</f>
        <v>6.0467113091683799E-3</v>
      </c>
      <c r="E32" s="3">
        <f>'All Models'!G40</f>
        <v>4.4500812987231303E-3</v>
      </c>
      <c r="F32" s="3">
        <f>'All Models'!I40</f>
        <v>5.8255159254867331E-3</v>
      </c>
      <c r="G32" s="3">
        <f>'All Models'!K40</f>
        <v>7.6898154659193092E-3</v>
      </c>
    </row>
    <row r="33" spans="1:7" x14ac:dyDescent="0.3">
      <c r="A33" s="17">
        <v>1.1956278547431285E-2</v>
      </c>
      <c r="B33" s="3">
        <f>'All Models'!E41</f>
        <v>7.3569791499272629E-3</v>
      </c>
      <c r="C33" s="3">
        <f>'All Models'!M41</f>
        <v>6.2514232738576292E-3</v>
      </c>
      <c r="D33" s="3">
        <f>'All Models'!C41</f>
        <v>6.0526651559852799E-3</v>
      </c>
      <c r="E33" s="3">
        <f>'All Models'!G41</f>
        <v>4.7283735028994999E-3</v>
      </c>
      <c r="F33" s="3">
        <f>'All Models'!I41</f>
        <v>5.9235564232886159E-3</v>
      </c>
      <c r="G33" s="3">
        <f>'All Models'!K41</f>
        <v>6.7944595619832387E-3</v>
      </c>
    </row>
    <row r="34" spans="1:7" x14ac:dyDescent="0.3">
      <c r="A34" s="17">
        <v>9.8062525345374019E-3</v>
      </c>
      <c r="B34" s="3">
        <f>'All Models'!E42</f>
        <v>7.3229834447096111E-3</v>
      </c>
      <c r="C34" s="3">
        <f>'All Models'!M42</f>
        <v>6.8290529218660344E-3</v>
      </c>
      <c r="D34" s="3">
        <f>'All Models'!C42</f>
        <v>6.7156051345553898E-3</v>
      </c>
      <c r="E34" s="3">
        <f>'All Models'!G42</f>
        <v>4.9611023945409401E-3</v>
      </c>
      <c r="F34" s="3">
        <f>'All Models'!I42</f>
        <v>8.7685347543492321E-3</v>
      </c>
      <c r="G34" s="3">
        <f>'All Models'!K42</f>
        <v>8.6641301848080499E-3</v>
      </c>
    </row>
    <row r="35" spans="1:7" x14ac:dyDescent="0.3">
      <c r="A35" s="17">
        <v>9.3550061878031002E-3</v>
      </c>
      <c r="B35" s="3">
        <f>'All Models'!E43</f>
        <v>7.4339324394796982E-3</v>
      </c>
      <c r="C35" s="3">
        <f>'All Models'!M43</f>
        <v>7.1725626738467696E-3</v>
      </c>
      <c r="D35" s="3">
        <f>'All Models'!C43</f>
        <v>7.0760398589874698E-3</v>
      </c>
      <c r="E35" s="3">
        <f>'All Models'!G43</f>
        <v>5.2366037063546001E-3</v>
      </c>
      <c r="F35" s="3">
        <f>'All Models'!I43</f>
        <v>6.9183185512102759E-3</v>
      </c>
      <c r="G35" s="3">
        <f>'All Models'!K43</f>
        <v>7.2999058742465386E-3</v>
      </c>
    </row>
    <row r="36" spans="1:7" x14ac:dyDescent="0.3">
      <c r="A36" s="17">
        <v>1.1820246759894773E-2</v>
      </c>
      <c r="B36" s="3">
        <f>'All Models'!E44</f>
        <v>8.0501472421589601E-3</v>
      </c>
      <c r="C36" s="3">
        <f>'All Models'!M44</f>
        <v>7.4599876152898464E-3</v>
      </c>
      <c r="D36" s="3">
        <f>'All Models'!C44</f>
        <v>7.2750725974402904E-3</v>
      </c>
      <c r="E36" s="3">
        <f>'All Models'!G44</f>
        <v>5.1787318374164597E-3</v>
      </c>
      <c r="F36" s="3">
        <f>'All Models'!I44</f>
        <v>9.453232588732428E-3</v>
      </c>
      <c r="G36" s="3">
        <f>'All Models'!K44</f>
        <v>1.206018839600043E-2</v>
      </c>
    </row>
    <row r="37" spans="1:7" x14ac:dyDescent="0.3">
      <c r="A37" s="17">
        <v>9.5037226921878149E-3</v>
      </c>
      <c r="B37" s="3">
        <f>'All Models'!E45</f>
        <v>7.7451614147685073E-3</v>
      </c>
      <c r="C37" s="3">
        <f>'All Models'!M45</f>
        <v>8.3286364536786957E-3</v>
      </c>
      <c r="D37" s="3">
        <f>'All Models'!C45</f>
        <v>8.2687753486479793E-3</v>
      </c>
      <c r="E37" s="3">
        <f>'All Models'!G45</f>
        <v>5.7059924621703801E-3</v>
      </c>
      <c r="F37" s="3">
        <f>'All Models'!I45</f>
        <v>1.1436423173977823E-2</v>
      </c>
      <c r="G37" s="3">
        <f>'All Models'!K45</f>
        <v>1.3483317414850347E-2</v>
      </c>
    </row>
    <row r="38" spans="1:7" x14ac:dyDescent="0.3">
      <c r="A38" s="17">
        <v>5.0988288174216405E-3</v>
      </c>
      <c r="B38" s="3">
        <f>'All Models'!E46</f>
        <v>6.5348082966466591E-3</v>
      </c>
      <c r="C38" s="3">
        <f>'All Models'!M46</f>
        <v>8.3839030141412661E-3</v>
      </c>
      <c r="D38" s="3">
        <f>'All Models'!C46</f>
        <v>7.9439809298354497E-3</v>
      </c>
      <c r="E38" s="3">
        <f>'All Models'!G46</f>
        <v>4.9849743164726498E-3</v>
      </c>
      <c r="F38" s="3">
        <f>'All Models'!I46</f>
        <v>8.3468215799608614E-3</v>
      </c>
      <c r="G38" s="3">
        <f>'All Models'!K46</f>
        <v>7.3312130110870554E-3</v>
      </c>
    </row>
    <row r="39" spans="1:7" x14ac:dyDescent="0.3">
      <c r="A39" s="17">
        <v>5.1594096089531355E-3</v>
      </c>
      <c r="B39" s="3">
        <f>'All Models'!E47</f>
        <v>6.0747999681711237E-3</v>
      </c>
      <c r="C39" s="3">
        <f>'All Models'!M47</f>
        <v>7.9337922981176177E-3</v>
      </c>
      <c r="D39" s="3">
        <f>'All Models'!C47</f>
        <v>7.1767300158441898E-3</v>
      </c>
      <c r="E39" s="3">
        <f>'All Models'!G47</f>
        <v>4.3195297456124996E-3</v>
      </c>
      <c r="F39" s="3">
        <f>'All Models'!I47</f>
        <v>5.0134176930100886E-3</v>
      </c>
      <c r="G39" s="3">
        <f>'All Models'!K47</f>
        <v>5.0095838503885059E-3</v>
      </c>
    </row>
    <row r="40" spans="1:7" x14ac:dyDescent="0.3">
      <c r="A40" s="17">
        <v>4.9595265742137596E-3</v>
      </c>
      <c r="B40" s="3">
        <f>'All Models'!E48</f>
        <v>5.5713270545639498E-3</v>
      </c>
      <c r="C40" s="3">
        <f>'All Models'!M48</f>
        <v>7.557114235938159E-3</v>
      </c>
      <c r="D40" s="3">
        <f>'All Models'!C48</f>
        <v>6.5508097886983396E-3</v>
      </c>
      <c r="E40" s="3">
        <f>'All Models'!G48</f>
        <v>4.0866163162938101E-3</v>
      </c>
      <c r="F40" s="3">
        <f>'All Models'!I48</f>
        <v>4.7462161610558355E-3</v>
      </c>
      <c r="G40" s="3">
        <f>'All Models'!K48</f>
        <v>4.8802822539298256E-3</v>
      </c>
    </row>
    <row r="41" spans="1:7" x14ac:dyDescent="0.3">
      <c r="A41" s="17">
        <v>3.717253452345512E-3</v>
      </c>
      <c r="B41" s="3">
        <f>'All Models'!E49</f>
        <v>4.9632662061212356E-3</v>
      </c>
      <c r="C41" s="3">
        <f>'All Models'!M49</f>
        <v>7.1183808001754898E-3</v>
      </c>
      <c r="D41" s="3">
        <f>'All Models'!C49</f>
        <v>5.8332509244301599E-3</v>
      </c>
      <c r="E41" s="3">
        <f>'All Models'!G49</f>
        <v>3.8641389726347501E-3</v>
      </c>
      <c r="F41" s="3">
        <f>'All Models'!I49</f>
        <v>4.9736098237246574E-3</v>
      </c>
      <c r="G41" s="3">
        <f>'All Models'!K49</f>
        <v>4.5004637526799684E-3</v>
      </c>
    </row>
    <row r="42" spans="1:7" x14ac:dyDescent="0.3">
      <c r="A42" s="17">
        <v>3.5438943591482872E-3</v>
      </c>
      <c r="B42" s="3">
        <f>'All Models'!E50</f>
        <v>4.6206515409301877E-3</v>
      </c>
      <c r="C42" s="3">
        <f>'All Models'!M50</f>
        <v>6.2936460014475391E-3</v>
      </c>
      <c r="D42" s="3">
        <f>'All Models'!C50</f>
        <v>5.4436161526452802E-3</v>
      </c>
      <c r="E42" s="3">
        <f>'All Models'!G50</f>
        <v>4.2011990668410796E-3</v>
      </c>
      <c r="F42" s="3">
        <f>'All Models'!I50</f>
        <v>4.0184003256858091E-3</v>
      </c>
      <c r="G42" s="3">
        <f>'All Models'!K50</f>
        <v>4.1543931085416793E-3</v>
      </c>
    </row>
    <row r="43" spans="1:7" x14ac:dyDescent="0.3">
      <c r="A43" s="17">
        <v>4.5245673614995249E-3</v>
      </c>
      <c r="B43" s="3">
        <f>'All Models'!E51</f>
        <v>4.5556311799428584E-3</v>
      </c>
      <c r="C43" s="3">
        <f>'All Models'!M51</f>
        <v>5.7688181270448783E-3</v>
      </c>
      <c r="D43" s="3">
        <f>'All Models'!C51</f>
        <v>4.9309674985156598E-3</v>
      </c>
      <c r="E43" s="3">
        <f>'All Models'!G51</f>
        <v>4.2562704431905202E-3</v>
      </c>
      <c r="F43" s="3">
        <f>'All Models'!I51</f>
        <v>3.0270538158819514E-3</v>
      </c>
      <c r="G43" s="3">
        <f>'All Models'!K51</f>
        <v>3.1208756679107644E-3</v>
      </c>
    </row>
    <row r="44" spans="1:7" x14ac:dyDescent="0.3">
      <c r="A44" s="17">
        <v>3.1934097967169194E-3</v>
      </c>
      <c r="B44" s="3">
        <f>'All Models'!E52</f>
        <v>4.3074045083816058E-3</v>
      </c>
      <c r="C44" s="3">
        <f>'All Models'!M52</f>
        <v>5.8273157014091257E-3</v>
      </c>
      <c r="D44" s="3">
        <f>'All Models'!C52</f>
        <v>5.1366947945546198E-3</v>
      </c>
      <c r="E44" s="3">
        <f>'All Models'!G52</f>
        <v>4.4973306242792003E-3</v>
      </c>
      <c r="F44" s="3">
        <f>'All Models'!I52</f>
        <v>5.3716118073966366E-3</v>
      </c>
      <c r="G44" s="3">
        <f>'All Models'!K52</f>
        <v>6.1646590133475013E-3</v>
      </c>
    </row>
    <row r="45" spans="1:7" x14ac:dyDescent="0.3">
      <c r="A45" s="17">
        <v>6.1036665193521687E-3</v>
      </c>
      <c r="B45" s="3">
        <f>'All Models'!E53</f>
        <v>4.6664199004944409E-3</v>
      </c>
      <c r="C45" s="3">
        <f>'All Models'!M53</f>
        <v>5.6116107663277707E-3</v>
      </c>
      <c r="D45" s="3">
        <f>'All Models'!C53</f>
        <v>4.8473836643322197E-3</v>
      </c>
      <c r="E45" s="3">
        <f>'All Models'!G53</f>
        <v>4.1734862011623703E-3</v>
      </c>
      <c r="F45" s="3">
        <f>'All Models'!I53</f>
        <v>3.3462686382071971E-3</v>
      </c>
      <c r="G45" s="3">
        <f>'All Models'!K53</f>
        <v>3.9722355504144833E-3</v>
      </c>
    </row>
    <row r="46" spans="1:7" x14ac:dyDescent="0.3">
      <c r="A46" s="17">
        <v>6.1905328200856837E-3</v>
      </c>
      <c r="B46" s="3">
        <f>'All Models'!E54</f>
        <v>5.1257331569561871E-3</v>
      </c>
      <c r="C46" s="3">
        <f>'All Models'!M54</f>
        <v>5.5676403697451412E-3</v>
      </c>
      <c r="D46" s="3">
        <f>'All Models'!C54</f>
        <v>4.9895318637547701E-3</v>
      </c>
      <c r="E46" s="3">
        <f>'All Models'!G54</f>
        <v>4.0505538140693199E-3</v>
      </c>
      <c r="F46" s="3">
        <f>'All Models'!I54</f>
        <v>5.1223269869204923E-3</v>
      </c>
      <c r="G46" s="3">
        <f>'All Models'!K54</f>
        <v>5.1890962444972252E-3</v>
      </c>
    </row>
    <row r="47" spans="1:7" x14ac:dyDescent="0.3">
      <c r="A47" s="17">
        <v>9.4826178750953109E-3</v>
      </c>
      <c r="B47" s="3">
        <f>'All Models'!E55</f>
        <v>6.1638458446394654E-3</v>
      </c>
      <c r="C47" s="3">
        <f>'All Models'!M55</f>
        <v>5.6284646900319193E-3</v>
      </c>
      <c r="D47" s="3">
        <f>'All Models'!C55</f>
        <v>5.2292106789935304E-3</v>
      </c>
      <c r="E47" s="3">
        <f>'All Models'!G55</f>
        <v>4.1419507388352102E-3</v>
      </c>
      <c r="F47" s="3">
        <f>'All Models'!I55</f>
        <v>5.2742797168132526E-3</v>
      </c>
      <c r="G47" s="3">
        <f>'All Models'!K55</f>
        <v>5.4125366352598568E-3</v>
      </c>
    </row>
    <row r="48" spans="1:7" x14ac:dyDescent="0.3">
      <c r="A48" s="17">
        <v>7.6850499110338892E-3</v>
      </c>
      <c r="B48" s="3">
        <f>'All Models'!E56</f>
        <v>6.3436452150949013E-3</v>
      </c>
      <c r="C48" s="3">
        <f>'All Models'!M56</f>
        <v>6.3281898935018113E-3</v>
      </c>
      <c r="D48" s="3">
        <f>'All Models'!C56</f>
        <v>6.4079972536376997E-3</v>
      </c>
      <c r="E48" s="3">
        <f>'All Models'!G56</f>
        <v>5.54546687015428E-3</v>
      </c>
      <c r="F48" s="3">
        <f>'All Models'!I56</f>
        <v>9.9047892870049292E-3</v>
      </c>
      <c r="G48" s="3">
        <f>'All Models'!K56</f>
        <v>1.1819356360051672E-2</v>
      </c>
    </row>
    <row r="49" spans="1:7" x14ac:dyDescent="0.3">
      <c r="A49" s="17">
        <v>5.8966869288876438E-3</v>
      </c>
      <c r="B49" s="3">
        <f>'All Models'!E57</f>
        <v>5.9641263426369173E-3</v>
      </c>
      <c r="C49" s="3">
        <f>'All Models'!M57</f>
        <v>6.0939603061067856E-3</v>
      </c>
      <c r="D49" s="3">
        <f>'All Models'!C57</f>
        <v>6.0872737573190901E-3</v>
      </c>
      <c r="E49" s="3">
        <f>'All Models'!G57</f>
        <v>5.3093401385295802E-3</v>
      </c>
      <c r="F49" s="3">
        <f>'All Models'!I57</f>
        <v>4.3702952277804288E-3</v>
      </c>
      <c r="G49" s="3">
        <f>'All Models'!K57</f>
        <v>5.532653900625433E-3</v>
      </c>
    </row>
    <row r="50" spans="1:7" x14ac:dyDescent="0.3">
      <c r="A50" s="17">
        <v>1.6807487023211363E-2</v>
      </c>
      <c r="B50" s="3">
        <f>'All Models'!E58</f>
        <v>8.1276863243335724E-3</v>
      </c>
      <c r="C50" s="3">
        <f>'All Models'!M58</f>
        <v>6.2119861227566573E-3</v>
      </c>
      <c r="D50" s="3">
        <f>'All Models'!C58</f>
        <v>5.88628470614909E-3</v>
      </c>
      <c r="E50" s="3">
        <f>'All Models'!G58</f>
        <v>5.0944840942716502E-3</v>
      </c>
      <c r="F50" s="3">
        <f>'All Models'!I58</f>
        <v>4.4239094478961787E-3</v>
      </c>
      <c r="G50" s="3">
        <f>'All Models'!K58</f>
        <v>4.7570967375110181E-3</v>
      </c>
    </row>
    <row r="51" spans="1:7" x14ac:dyDescent="0.3">
      <c r="A51" s="17">
        <v>1.026404964968129E-2</v>
      </c>
      <c r="B51" s="3">
        <f>'All Models'!E59</f>
        <v>7.6104060864000313E-3</v>
      </c>
      <c r="C51" s="3">
        <f>'All Models'!M59</f>
        <v>7.0959670451155822E-3</v>
      </c>
      <c r="D51" s="3">
        <f>'All Models'!C59</f>
        <v>7.4332915751599803E-3</v>
      </c>
      <c r="E51" s="3">
        <f>'All Models'!G59</f>
        <v>6.1249642445321004E-3</v>
      </c>
      <c r="F51" s="3">
        <f>'All Models'!I59</f>
        <v>1.1178763574886548E-2</v>
      </c>
      <c r="G51" s="3">
        <f>'All Models'!K59</f>
        <v>1.1948371631077339E-2</v>
      </c>
    </row>
    <row r="52" spans="1:7" x14ac:dyDescent="0.3">
      <c r="A52" s="17">
        <v>6.6838140666753993E-3</v>
      </c>
      <c r="B52" s="3">
        <f>'All Models'!E60</f>
        <v>7.0864511279943474E-3</v>
      </c>
      <c r="C52" s="3">
        <f>'All Models'!M60</f>
        <v>7.7049855607152279E-3</v>
      </c>
      <c r="D52" s="3">
        <f>'All Models'!C60</f>
        <v>8.2093226424978204E-3</v>
      </c>
      <c r="E52" s="3">
        <f>'All Models'!G60</f>
        <v>6.1920877445817996E-3</v>
      </c>
      <c r="F52" s="3">
        <f>'All Models'!I60</f>
        <v>8.9161468671565686E-3</v>
      </c>
      <c r="G52" s="3">
        <f>'All Models'!K60</f>
        <v>8.9377767836028126E-3</v>
      </c>
    </row>
    <row r="53" spans="1:7" x14ac:dyDescent="0.3">
      <c r="A53" s="17">
        <v>1.0094183745663021E-2</v>
      </c>
      <c r="B53" s="3">
        <f>'All Models'!E61</f>
        <v>7.4137531783556388E-3</v>
      </c>
      <c r="C53" s="3">
        <f>'All Models'!M61</f>
        <v>7.2707799012796748E-3</v>
      </c>
      <c r="D53" s="3">
        <f>'All Models'!C61</f>
        <v>7.73793362626369E-3</v>
      </c>
      <c r="E53" s="3">
        <f>'All Models'!G61</f>
        <v>5.64315492967663E-3</v>
      </c>
      <c r="F53" s="3">
        <f>'All Models'!I61</f>
        <v>4.9858438307938333E-3</v>
      </c>
      <c r="G53" s="3">
        <f>'All Models'!K61</f>
        <v>5.0233687664330874E-3</v>
      </c>
    </row>
    <row r="54" spans="1:7" x14ac:dyDescent="0.3">
      <c r="A54" s="17">
        <v>8.4616171397580726E-3</v>
      </c>
      <c r="B54" s="3">
        <f>'All Models'!E62</f>
        <v>7.1588938028754063E-3</v>
      </c>
      <c r="C54" s="3">
        <f>'All Models'!M62</f>
        <v>7.7897089092848178E-3</v>
      </c>
      <c r="D54" s="3">
        <f>'All Models'!C62</f>
        <v>7.8279709456918999E-3</v>
      </c>
      <c r="E54" s="3">
        <f>'All Models'!G62</f>
        <v>6.2654018970226596E-3</v>
      </c>
      <c r="F54" s="3">
        <f>'All Models'!I62</f>
        <v>7.7163229062471809E-3</v>
      </c>
      <c r="G54" s="3">
        <f>'All Models'!K62</f>
        <v>8.8368478862905549E-3</v>
      </c>
    </row>
    <row r="55" spans="1:7" x14ac:dyDescent="0.3">
      <c r="A55" s="17">
        <v>9.2685681216813313E-3</v>
      </c>
      <c r="B55" s="3">
        <f>'All Models'!E63</f>
        <v>7.5844483236516208E-3</v>
      </c>
      <c r="C55" s="3">
        <f>'All Models'!M63</f>
        <v>8.2551908392609098E-3</v>
      </c>
      <c r="D55" s="3">
        <f>'All Models'!C63</f>
        <v>7.9981910592449492E-3</v>
      </c>
      <c r="E55" s="3">
        <f>'All Models'!G63</f>
        <v>6.51764122126212E-3</v>
      </c>
      <c r="F55" s="3">
        <f>'All Models'!I63</f>
        <v>8.1414141389744392E-3</v>
      </c>
      <c r="G55" s="3">
        <f>'All Models'!K63</f>
        <v>9.3609315500967367E-3</v>
      </c>
    </row>
    <row r="56" spans="1:7" x14ac:dyDescent="0.3">
      <c r="A56" s="17">
        <v>1.041415766296255E-2</v>
      </c>
      <c r="B56" s="3">
        <f>'All Models'!E64</f>
        <v>8.1059059927888772E-3</v>
      </c>
      <c r="C56" s="3">
        <f>'All Models'!M64</f>
        <v>7.8969878612094695E-3</v>
      </c>
      <c r="D56" s="3">
        <f>'All Models'!C64</f>
        <v>8.2964491734076901E-3</v>
      </c>
      <c r="E56" s="3">
        <f>'All Models'!G64</f>
        <v>6.9741195931746804E-3</v>
      </c>
      <c r="F56" s="3">
        <f>'All Models'!I64</f>
        <v>1.0689807014956133E-2</v>
      </c>
      <c r="G56" s="3">
        <f>'All Models'!K64</f>
        <v>1.3217603202016698E-2</v>
      </c>
    </row>
    <row r="57" spans="1:7" x14ac:dyDescent="0.3">
      <c r="A57" s="17">
        <v>1.7972892672449975E-2</v>
      </c>
      <c r="B57" s="3">
        <f>'All Models'!E65</f>
        <v>9.7083974540192412E-3</v>
      </c>
      <c r="C57" s="3">
        <f>'All Models'!M65</f>
        <v>7.7314724111088489E-3</v>
      </c>
      <c r="D57" s="3">
        <f>'All Models'!C65</f>
        <v>8.3131313794308302E-3</v>
      </c>
      <c r="E57" s="3">
        <f>'All Models'!G65</f>
        <v>7.1108652120901597E-3</v>
      </c>
      <c r="F57" s="3">
        <f>'All Models'!I65</f>
        <v>8.638784296940618E-3</v>
      </c>
      <c r="G57" s="3">
        <f>'All Models'!K65</f>
        <v>1.0465309496374593E-2</v>
      </c>
    </row>
    <row r="58" spans="1:7" x14ac:dyDescent="0.3">
      <c r="A58" s="17">
        <v>1.2278716112495203E-2</v>
      </c>
      <c r="B58" s="3">
        <f>'All Models'!E66</f>
        <v>9.232058171994937E-3</v>
      </c>
      <c r="C58" s="3">
        <f>'All Models'!M66</f>
        <v>8.9168737226892562E-3</v>
      </c>
      <c r="D58" s="3">
        <f>'All Models'!C66</f>
        <v>9.9384364115367406E-3</v>
      </c>
      <c r="E58" s="3">
        <f>'All Models'!G66</f>
        <v>8.27736136409132E-3</v>
      </c>
      <c r="F58" s="3">
        <f>'All Models'!I66</f>
        <v>1.4252057272777343E-2</v>
      </c>
      <c r="G58" s="3">
        <f>'All Models'!K66</f>
        <v>1.5509478696455026E-2</v>
      </c>
    </row>
    <row r="59" spans="1:7" x14ac:dyDescent="0.3">
      <c r="A59" s="17">
        <v>3.5909090724137255E-2</v>
      </c>
      <c r="B59" s="3">
        <f>'All Models'!E67</f>
        <v>1.4526431902451453E-2</v>
      </c>
      <c r="C59" s="3">
        <f>'All Models'!M67</f>
        <v>9.2841818215805803E-3</v>
      </c>
      <c r="D59" s="3">
        <f>'All Models'!C67</f>
        <v>1.02968704488737E-2</v>
      </c>
      <c r="E59" s="3">
        <f>'All Models'!G67</f>
        <v>8.5266305917496999E-3</v>
      </c>
      <c r="F59" s="3">
        <f>'All Models'!I67</f>
        <v>1.136261175219936E-2</v>
      </c>
      <c r="G59" s="3">
        <f>'All Models'!K67</f>
        <v>1.3519327900045711E-2</v>
      </c>
    </row>
    <row r="60" spans="1:7" x14ac:dyDescent="0.3">
      <c r="A60" s="17">
        <v>2.1416362459400606E-2</v>
      </c>
      <c r="B60" s="3">
        <f>'All Models'!E68</f>
        <v>1.36805471004076E-2</v>
      </c>
      <c r="C60" s="3">
        <f>'All Models'!M68</f>
        <v>1.1860651073805259E-2</v>
      </c>
      <c r="D60" s="3">
        <f>'All Models'!C68</f>
        <v>1.4779365297631899E-2</v>
      </c>
      <c r="E60" s="3">
        <f>'All Models'!G68</f>
        <v>1.1558263341357801E-2</v>
      </c>
      <c r="F60" s="3">
        <f>'All Models'!I68</f>
        <v>2.614275451267168E-2</v>
      </c>
      <c r="G60" s="3">
        <f>'All Models'!K68</f>
        <v>2.3807960429699775E-2</v>
      </c>
    </row>
    <row r="61" spans="1:7" x14ac:dyDescent="0.3">
      <c r="A61" s="17">
        <v>2.4114541981198834E-2</v>
      </c>
      <c r="B61" s="3">
        <f>'All Models'!E69</f>
        <v>1.5012619823296455E-2</v>
      </c>
      <c r="C61" s="3">
        <f>'All Models'!M69</f>
        <v>1.3600457911157309E-2</v>
      </c>
      <c r="D61" s="3">
        <f>'All Models'!C69</f>
        <v>1.66554883938549E-2</v>
      </c>
      <c r="E61" s="3">
        <f>'All Models'!G69</f>
        <v>1.22671252542379E-2</v>
      </c>
      <c r="F61" s="3">
        <f>'All Models'!I69</f>
        <v>1.8960005606671406E-2</v>
      </c>
      <c r="G61" s="3">
        <f>'All Models'!K69</f>
        <v>1.8244686310368626E-2</v>
      </c>
    </row>
    <row r="62" spans="1:7" x14ac:dyDescent="0.3">
      <c r="A62" s="17">
        <v>1.8575758108530547E-2</v>
      </c>
      <c r="B62" s="3">
        <f>'All Models'!E70</f>
        <v>1.4121603163030084E-2</v>
      </c>
      <c r="C62" s="3">
        <f>'All Models'!M70</f>
        <v>1.4950826625739426E-2</v>
      </c>
      <c r="D62" s="3">
        <f>'All Models'!C70</f>
        <v>1.69914724093977E-2</v>
      </c>
      <c r="E62" s="3">
        <f>'All Models'!G70</f>
        <v>1.20423630567947E-2</v>
      </c>
      <c r="F62" s="3">
        <f>'All Models'!I70</f>
        <v>1.6007173232541552E-2</v>
      </c>
      <c r="G62" s="3">
        <f>'All Models'!K70</f>
        <v>1.60762791080853E-2</v>
      </c>
    </row>
    <row r="63" spans="1:7" x14ac:dyDescent="0.3">
      <c r="A63" s="17">
        <v>1.883384591919636E-2</v>
      </c>
      <c r="B63" s="3">
        <f>'All Models'!E71</f>
        <v>1.4261455301369561E-2</v>
      </c>
      <c r="C63" s="3">
        <f>'All Models'!M71</f>
        <v>1.5211666783206347E-2</v>
      </c>
      <c r="D63" s="3">
        <f>'All Models'!C71</f>
        <v>1.6488644146434601E-2</v>
      </c>
      <c r="E63" s="3">
        <f>'All Models'!G71</f>
        <v>1.17421848974352E-2</v>
      </c>
      <c r="F63" s="3">
        <f>'All Models'!I71</f>
        <v>1.415054127571303E-2</v>
      </c>
      <c r="G63" s="3">
        <f>'All Models'!K71</f>
        <v>1.3690840200047289E-2</v>
      </c>
    </row>
    <row r="64" spans="1:7" x14ac:dyDescent="0.3">
      <c r="A64" s="17">
        <v>1.1568394692475063E-2</v>
      </c>
      <c r="B64" s="3">
        <f>'All Models'!E72</f>
        <v>1.2670394814914802E-2</v>
      </c>
      <c r="C64" s="3">
        <f>'All Models'!M72</f>
        <v>1.5973520376489019E-2</v>
      </c>
      <c r="D64" s="3">
        <f>'All Models'!C72</f>
        <v>1.59538697448105E-2</v>
      </c>
      <c r="E64" s="3">
        <f>'All Models'!G72</f>
        <v>1.11126199978291E-2</v>
      </c>
      <c r="F64" s="3">
        <f>'All Models'!I72</f>
        <v>1.5568532994652145E-2</v>
      </c>
      <c r="G64" s="3">
        <f>'All Models'!K72</f>
        <v>1.4934452076065849E-2</v>
      </c>
    </row>
    <row r="65" spans="1:7" x14ac:dyDescent="0.3">
      <c r="A65" s="17">
        <v>1.0319980075953842E-2</v>
      </c>
      <c r="B65" s="3">
        <f>'All Models'!E73</f>
        <v>1.1395259036919354E-2</v>
      </c>
      <c r="C65" s="3">
        <f>'All Models'!M73</f>
        <v>1.3922758232500426E-2</v>
      </c>
      <c r="D65" s="3">
        <f>'All Models'!C73</f>
        <v>1.42403463160928E-2</v>
      </c>
      <c r="E65" s="3">
        <f>'All Models'!G73</f>
        <v>9.3108461717463994E-3</v>
      </c>
      <c r="F65" s="3">
        <f>'All Models'!I73</f>
        <v>1.0410854643355191E-2</v>
      </c>
      <c r="G65" s="3">
        <f>'All Models'!K73</f>
        <v>1.0242631720156182E-2</v>
      </c>
    </row>
    <row r="66" spans="1:7" x14ac:dyDescent="0.3">
      <c r="A66" s="17">
        <v>8.3947311524286868E-3</v>
      </c>
      <c r="B66" s="3">
        <f>'All Models'!E74</f>
        <v>1.0058732481736938E-2</v>
      </c>
      <c r="C66" s="3">
        <f>'All Models'!M74</f>
        <v>1.2414952403788928E-2</v>
      </c>
      <c r="D66" s="3">
        <f>'All Models'!C74</f>
        <v>1.22112783929673E-2</v>
      </c>
      <c r="E66" s="3">
        <f>'All Models'!G74</f>
        <v>7.5635811487704298E-3</v>
      </c>
      <c r="F66" s="3">
        <f>'All Models'!I74</f>
        <v>7.6359195852042545E-3</v>
      </c>
      <c r="G66" s="3">
        <f>'All Models'!K74</f>
        <v>7.7115450064044562E-3</v>
      </c>
    </row>
    <row r="67" spans="1:7" x14ac:dyDescent="0.3">
      <c r="A67" s="17">
        <v>1.42767575949053E-2</v>
      </c>
      <c r="B67" s="3">
        <f>'All Models'!E75</f>
        <v>1.0654102281088191E-2</v>
      </c>
      <c r="C67" s="3">
        <f>'All Models'!M75</f>
        <v>1.1089906056009641E-2</v>
      </c>
      <c r="D67" s="3">
        <f>'All Models'!C75</f>
        <v>1.0207235912260099E-2</v>
      </c>
      <c r="E67" s="3">
        <f>'All Models'!G75</f>
        <v>6.4765001994921204E-3</v>
      </c>
      <c r="F67" s="3">
        <f>'All Models'!I75</f>
        <v>5.8995572127129242E-3</v>
      </c>
      <c r="G67" s="3">
        <f>'All Models'!K75</f>
        <v>6.0324530570574422E-3</v>
      </c>
    </row>
    <row r="68" spans="1:7" x14ac:dyDescent="0.3">
      <c r="A68" s="17">
        <v>1.2750111853940654E-2</v>
      </c>
      <c r="B68" s="3">
        <f>'All Models'!E76</f>
        <v>1.0059773215805975E-2</v>
      </c>
      <c r="C68" s="3">
        <f>'All Models'!M76</f>
        <v>1.0022676134533344E-2</v>
      </c>
      <c r="D68" s="3">
        <f>'All Models'!C76</f>
        <v>8.8701966524361905E-3</v>
      </c>
      <c r="E68" s="3">
        <f>'All Models'!G76</f>
        <v>6.5365890806174803E-3</v>
      </c>
      <c r="F68" s="3">
        <f>'All Models'!I76</f>
        <v>8.8918913814332607E-3</v>
      </c>
      <c r="G68" s="3">
        <f>'All Models'!K76</f>
        <v>1.1534605957864151E-2</v>
      </c>
    </row>
    <row r="69" spans="1:7" x14ac:dyDescent="0.3">
      <c r="A69" s="17">
        <v>6.9715508603317355E-3</v>
      </c>
      <c r="B69" s="3">
        <f>'All Models'!E77</f>
        <v>8.7085177202879099E-3</v>
      </c>
      <c r="C69" s="3">
        <f>'All Models'!M77</f>
        <v>9.3233432594499472E-3</v>
      </c>
      <c r="D69" s="3">
        <f>'All Models'!C77</f>
        <v>8.7328878202629807E-3</v>
      </c>
      <c r="E69" s="3">
        <f>'All Models'!G77</f>
        <v>6.6704614585651398E-3</v>
      </c>
      <c r="F69" s="3">
        <f>'All Models'!I77</f>
        <v>8.7971073188444788E-3</v>
      </c>
      <c r="G69" s="3">
        <f>'All Models'!K77</f>
        <v>8.9886795258818566E-3</v>
      </c>
    </row>
    <row r="70" spans="1:7" x14ac:dyDescent="0.3">
      <c r="A70" s="17">
        <v>8.3085792523773429E-3</v>
      </c>
      <c r="B70" s="3">
        <f>'All Models'!E78</f>
        <v>8.3071665122788976E-3</v>
      </c>
      <c r="C70" s="3">
        <f>'All Models'!M78</f>
        <v>8.8317222575968538E-3</v>
      </c>
      <c r="D70" s="3">
        <f>'All Models'!C78</f>
        <v>8.0390291405505795E-3</v>
      </c>
      <c r="E70" s="3">
        <f>'All Models'!G78</f>
        <v>6.1458611631005598E-3</v>
      </c>
      <c r="F70" s="3">
        <f>'All Models'!I78</f>
        <v>5.8575470232628936E-3</v>
      </c>
      <c r="G70" s="3">
        <f>'All Models'!K78</f>
        <v>6.1044282311739501E-3</v>
      </c>
    </row>
    <row r="71" spans="1:7" x14ac:dyDescent="0.3">
      <c r="A71" s="17">
        <v>6.9114320279245389E-3</v>
      </c>
      <c r="B71" s="3">
        <f>'All Models'!E79</f>
        <v>7.664980274972197E-3</v>
      </c>
      <c r="C71" s="3">
        <f>'All Models'!M79</f>
        <v>8.7890060201424314E-3</v>
      </c>
      <c r="D71" s="3">
        <f>'All Models'!C79</f>
        <v>7.7025501800238004E-3</v>
      </c>
      <c r="E71" s="3">
        <f>'All Models'!G79</f>
        <v>6.0550993466181001E-3</v>
      </c>
      <c r="F71" s="3">
        <f>'All Models'!I79</f>
        <v>7.5991183715617356E-3</v>
      </c>
      <c r="G71" s="3">
        <f>'All Models'!K79</f>
        <v>7.4626353296641558E-3</v>
      </c>
    </row>
    <row r="72" spans="1:7" x14ac:dyDescent="0.3">
      <c r="A72" s="17">
        <v>1.5941574385205447E-2</v>
      </c>
      <c r="B72" s="3">
        <f>'All Models'!E80</f>
        <v>9.1707038882951637E-3</v>
      </c>
      <c r="C72" s="3">
        <f>'All Models'!M80</f>
        <v>8.7251600813241618E-3</v>
      </c>
      <c r="D72" s="3">
        <f>'All Models'!C80</f>
        <v>7.0513809318634296E-3</v>
      </c>
      <c r="E72" s="3">
        <f>'All Models'!G80</f>
        <v>5.6759467415775696E-3</v>
      </c>
      <c r="F72" s="3">
        <f>'All Models'!I80</f>
        <v>5.7160228754044229E-3</v>
      </c>
      <c r="G72" s="3">
        <f>'All Models'!K80</f>
        <v>5.6412259942677113E-3</v>
      </c>
    </row>
    <row r="73" spans="1:7" x14ac:dyDescent="0.3">
      <c r="A73" s="17">
        <v>1.5042901233211054E-2</v>
      </c>
      <c r="B73" s="3">
        <f>'All Models'!E81</f>
        <v>9.5069360812515009E-3</v>
      </c>
      <c r="C73" s="3">
        <f>'All Models'!M81</f>
        <v>9.2586912791801732E-3</v>
      </c>
      <c r="D73" s="3">
        <f>'All Models'!C81</f>
        <v>8.0910128708852197E-3</v>
      </c>
      <c r="E73" s="3">
        <f>'All Models'!G81</f>
        <v>6.8556656048339602E-3</v>
      </c>
      <c r="F73" s="3">
        <f>'All Models'!I81</f>
        <v>1.2487071730256422E-2</v>
      </c>
      <c r="G73" s="3">
        <f>'All Models'!K81</f>
        <v>1.4815821466680952E-2</v>
      </c>
    </row>
    <row r="74" spans="1:7" x14ac:dyDescent="0.3">
      <c r="A74" s="17">
        <v>9.7765310110702365E-3</v>
      </c>
      <c r="B74" s="3">
        <f>'All Models'!E82</f>
        <v>8.8211601455277511E-3</v>
      </c>
      <c r="C74" s="3">
        <f>'All Models'!M82</f>
        <v>9.6242966011607905E-3</v>
      </c>
      <c r="D74" s="3">
        <f>'All Models'!C82</f>
        <v>9.2346502448035096E-3</v>
      </c>
      <c r="E74" s="3">
        <f>'All Models'!G82</f>
        <v>8.0525014576813894E-3</v>
      </c>
      <c r="F74" s="3">
        <f>'All Models'!I82</f>
        <v>1.2988730365459991E-2</v>
      </c>
      <c r="G74" s="3">
        <f>'All Models'!K82</f>
        <v>1.5214851691986837E-2</v>
      </c>
    </row>
    <row r="75" spans="1:7" x14ac:dyDescent="0.3">
      <c r="A75" s="17">
        <v>7.4215892816411628E-3</v>
      </c>
      <c r="B75" s="3">
        <f>'All Models'!E83</f>
        <v>7.9284889260467558E-3</v>
      </c>
      <c r="C75" s="3">
        <f>'All Models'!M83</f>
        <v>1.0001584085676675E-2</v>
      </c>
      <c r="D75" s="3">
        <f>'All Models'!C83</f>
        <v>9.2924384851063996E-3</v>
      </c>
      <c r="E75" s="3">
        <f>'All Models'!G83</f>
        <v>8.3489001147402202E-3</v>
      </c>
      <c r="F75" s="3">
        <f>'All Models'!I83</f>
        <v>8.3817152612404994E-3</v>
      </c>
      <c r="G75" s="3">
        <f>'All Models'!K83</f>
        <v>9.4741102090955785E-3</v>
      </c>
    </row>
    <row r="76" spans="1:7" x14ac:dyDescent="0.3">
      <c r="A76" s="17">
        <v>9.3008769933992236E-3</v>
      </c>
      <c r="B76" s="3">
        <f>'All Models'!E84</f>
        <v>8.0259838933695021E-3</v>
      </c>
      <c r="C76" s="3">
        <f>'All Models'!M84</f>
        <v>9.8656450348892297E-3</v>
      </c>
      <c r="D76" s="3">
        <f>'All Models'!C84</f>
        <v>8.5266169380949705E-3</v>
      </c>
      <c r="E76" s="3">
        <f>'All Models'!G84</f>
        <v>7.75501733507132E-3</v>
      </c>
      <c r="F76" s="3">
        <f>'All Models'!I84</f>
        <v>7.1457095809569016E-3</v>
      </c>
      <c r="G76" s="3">
        <f>'All Models'!K84</f>
        <v>6.7055973139833643E-3</v>
      </c>
    </row>
    <row r="77" spans="1:7" x14ac:dyDescent="0.3">
      <c r="A77" s="17">
        <v>9.1769754604609285E-3</v>
      </c>
      <c r="B77" s="3">
        <f>'All Models'!E85</f>
        <v>7.9988255637697073E-3</v>
      </c>
      <c r="C77" s="3">
        <f>'All Models'!M85</f>
        <v>1.0195626044390053E-2</v>
      </c>
      <c r="D77" s="3">
        <f>'All Models'!C85</f>
        <v>8.3441763768793992E-3</v>
      </c>
      <c r="E77" s="3">
        <f>'All Models'!G85</f>
        <v>7.8724669264357595E-3</v>
      </c>
      <c r="F77" s="3">
        <f>'All Models'!I85</f>
        <v>7.5562326858062689E-3</v>
      </c>
      <c r="G77" s="3">
        <f>'All Models'!K85</f>
        <v>8.0513342928247526E-3</v>
      </c>
    </row>
    <row r="78" spans="1:7" x14ac:dyDescent="0.3">
      <c r="A78" s="17">
        <v>9.3419361556329721E-3</v>
      </c>
      <c r="B78" s="3">
        <f>'All Models'!E86</f>
        <v>8.0890804487865828E-3</v>
      </c>
      <c r="C78" s="3">
        <f>'All Models'!M86</f>
        <v>9.7562747439273491E-3</v>
      </c>
      <c r="D78" s="3">
        <f>'All Models'!C86</f>
        <v>8.2258017504068092E-3</v>
      </c>
      <c r="E78" s="3">
        <f>'All Models'!G86</f>
        <v>8.4113438246302703E-3</v>
      </c>
      <c r="F78" s="3">
        <f>'All Models'!I86</f>
        <v>1.08372932133935E-2</v>
      </c>
      <c r="G78" s="3">
        <f>'All Models'!K86</f>
        <v>1.3842161445112848E-2</v>
      </c>
    </row>
    <row r="79" spans="1:7" x14ac:dyDescent="0.3">
      <c r="A79" s="17">
        <v>1.4525226483555937E-2</v>
      </c>
      <c r="B79" s="3">
        <f>'All Models'!E87</f>
        <v>9.0510099548192259E-3</v>
      </c>
      <c r="C79" s="3">
        <f>'All Models'!M87</f>
        <v>9.1663407347921493E-3</v>
      </c>
      <c r="D79" s="3">
        <f>'All Models'!C87</f>
        <v>8.0244777580191599E-3</v>
      </c>
      <c r="E79" s="3">
        <f>'All Models'!G87</f>
        <v>8.6924926293827504E-3</v>
      </c>
      <c r="F79" s="3">
        <f>'All Models'!I87</f>
        <v>7.6212219433648316E-3</v>
      </c>
      <c r="G79" s="3">
        <f>'All Models'!K87</f>
        <v>9.0645885119413402E-3</v>
      </c>
    </row>
    <row r="80" spans="1:7" x14ac:dyDescent="0.3">
      <c r="A80" s="17">
        <v>1.4440502626328452E-2</v>
      </c>
      <c r="B80" s="3">
        <f>'All Models'!E88</f>
        <v>9.4679787692802699E-3</v>
      </c>
      <c r="C80" s="3">
        <f>'All Models'!M88</f>
        <v>9.4416193718726681E-3</v>
      </c>
      <c r="D80" s="3">
        <f>'All Models'!C88</f>
        <v>8.9097683572653495E-3</v>
      </c>
      <c r="E80" s="3">
        <f>'All Models'!G88</f>
        <v>9.5058493753462196E-3</v>
      </c>
      <c r="F80" s="3">
        <f>'All Models'!I88</f>
        <v>1.2512507303926459E-2</v>
      </c>
      <c r="G80" s="3">
        <f>'All Models'!K88</f>
        <v>1.4758131864740507E-2</v>
      </c>
    </row>
    <row r="81" spans="1:7" x14ac:dyDescent="0.3">
      <c r="A81" s="17">
        <v>2.8504244575975786E-2</v>
      </c>
      <c r="B81" s="3">
        <f>'All Models'!E89</f>
        <v>1.2856517660500629E-2</v>
      </c>
      <c r="C81" s="3">
        <f>'All Models'!M89</f>
        <v>1.0137925384689413E-2</v>
      </c>
      <c r="D81" s="3">
        <f>'All Models'!C89</f>
        <v>9.6665238775342499E-3</v>
      </c>
      <c r="E81" s="3">
        <f>'All Models'!G89</f>
        <v>9.9768612093683508E-3</v>
      </c>
      <c r="F81" s="3">
        <f>'All Models'!I89</f>
        <v>1.2293981502101495E-2</v>
      </c>
      <c r="G81" s="3">
        <f>'All Models'!K89</f>
        <v>1.4509345366703758E-2</v>
      </c>
    </row>
    <row r="82" spans="1:7" x14ac:dyDescent="0.3">
      <c r="A82" s="17">
        <v>1.0816967690594335E-2</v>
      </c>
      <c r="B82" s="3">
        <f>'All Models'!E90</f>
        <v>1.0768727574804482E-2</v>
      </c>
      <c r="C82" s="3">
        <f>'All Models'!M90</f>
        <v>1.1632150222471381E-2</v>
      </c>
      <c r="D82" s="3">
        <f>'All Models'!C90</f>
        <v>1.2808229831537401E-2</v>
      </c>
      <c r="E82" s="3">
        <f>'All Models'!G90</f>
        <v>1.15109542810623E-2</v>
      </c>
      <c r="F82" s="3">
        <f>'All Models'!I90</f>
        <v>2.0318417221276593E-2</v>
      </c>
      <c r="G82" s="3">
        <f>'All Models'!K90</f>
        <v>1.8865493973670114E-2</v>
      </c>
    </row>
    <row r="83" spans="1:7" x14ac:dyDescent="0.3">
      <c r="A83" s="17">
        <v>1.3377519588006278E-2</v>
      </c>
      <c r="B83" s="3">
        <f>'All Models'!E91</f>
        <v>1.0857241462537873E-2</v>
      </c>
      <c r="C83" s="3">
        <f>'All Models'!M91</f>
        <v>1.1823204155955372E-2</v>
      </c>
      <c r="D83" s="3">
        <f>'All Models'!C91</f>
        <v>1.2392428257134E-2</v>
      </c>
      <c r="E83" s="3">
        <f>'All Models'!G91</f>
        <v>1.01952155759748E-2</v>
      </c>
      <c r="F83" s="3">
        <f>'All Models'!I91</f>
        <v>1.3278709973346256E-2</v>
      </c>
      <c r="G83" s="3">
        <f>'All Models'!K91</f>
        <v>1.130349601719989E-2</v>
      </c>
    </row>
    <row r="84" spans="1:7" x14ac:dyDescent="0.3">
      <c r="A84" s="17">
        <v>1.355821752130015E-2</v>
      </c>
      <c r="B84" s="3">
        <f>'All Models'!E92</f>
        <v>1.1152633644596939E-2</v>
      </c>
      <c r="C84" s="3">
        <f>'All Models'!M92</f>
        <v>1.2297747968316865E-2</v>
      </c>
      <c r="D84" s="3">
        <f>'All Models'!C92</f>
        <v>1.2301440301995E-2</v>
      </c>
      <c r="E84" s="3">
        <f>'All Models'!G92</f>
        <v>1.0012406792758201E-2</v>
      </c>
      <c r="F84" s="3">
        <f>'All Models'!I92</f>
        <v>1.1467050476462579E-2</v>
      </c>
      <c r="G84" s="3">
        <f>'All Models'!K92</f>
        <v>1.2281606051778641E-2</v>
      </c>
    </row>
    <row r="85" spans="1:7" x14ac:dyDescent="0.3">
      <c r="A85" s="17">
        <v>9.9098575426897813E-3</v>
      </c>
      <c r="B85" s="3">
        <f>'All Models'!E93</f>
        <v>1.0395499911984482E-2</v>
      </c>
      <c r="C85" s="3">
        <f>'All Models'!M93</f>
        <v>1.2320602007422276E-2</v>
      </c>
      <c r="D85" s="3">
        <f>'All Models'!C93</f>
        <v>1.2180533775922899E-2</v>
      </c>
      <c r="E85" s="3">
        <f>'All Models'!G93</f>
        <v>1.0162168611401E-2</v>
      </c>
      <c r="F85" s="3">
        <f>'All Models'!I93</f>
        <v>1.3743140018401146E-2</v>
      </c>
      <c r="G85" s="3">
        <f>'All Models'!K93</f>
        <v>1.6390574680363694E-2</v>
      </c>
    </row>
    <row r="86" spans="1:7" x14ac:dyDescent="0.3">
      <c r="A86" s="17">
        <v>1.0167991035745916E-2</v>
      </c>
      <c r="B86" s="3">
        <f>'All Models'!E94</f>
        <v>9.9968275316645854E-3</v>
      </c>
      <c r="C86" s="3">
        <f>'All Models'!M94</f>
        <v>1.2011431837967138E-2</v>
      </c>
      <c r="D86" s="3">
        <f>'All Models'!C94</f>
        <v>1.1380579798786501E-2</v>
      </c>
      <c r="E86" s="3">
        <f>'All Models'!G94</f>
        <v>9.5909560187090598E-3</v>
      </c>
      <c r="F86" s="3">
        <f>'All Models'!I94</f>
        <v>1.1081291238554796E-2</v>
      </c>
      <c r="G86" s="3">
        <f>'All Models'!K94</f>
        <v>1.0229439729812556E-2</v>
      </c>
    </row>
    <row r="87" spans="1:7" x14ac:dyDescent="0.3">
      <c r="A87" s="17">
        <v>1.1868104334292159E-2</v>
      </c>
      <c r="B87" s="3">
        <f>'All Models'!E95</f>
        <v>9.9993343843319329E-3</v>
      </c>
      <c r="C87" s="3">
        <f>'All Models'!M95</f>
        <v>1.0501001395214283E-2</v>
      </c>
      <c r="D87" s="3">
        <f>'All Models'!C95</f>
        <v>1.07970174753887E-2</v>
      </c>
      <c r="E87" s="3">
        <f>'All Models'!G95</f>
        <v>9.7781109308978202E-3</v>
      </c>
      <c r="F87" s="3">
        <f>'All Models'!I95</f>
        <v>9.1776967024197707E-3</v>
      </c>
      <c r="G87" s="3">
        <f>'All Models'!K95</f>
        <v>9.8108817697887922E-3</v>
      </c>
    </row>
    <row r="88" spans="1:7" x14ac:dyDescent="0.3">
      <c r="A88" s="17">
        <v>1.1591072484444553E-2</v>
      </c>
      <c r="B88" s="3">
        <f>'All Models'!E96</f>
        <v>9.9135514832102024E-3</v>
      </c>
      <c r="C88" s="3">
        <f>'All Models'!M96</f>
        <v>1.0660975970217916E-2</v>
      </c>
      <c r="D88" s="3">
        <f>'All Models'!C96</f>
        <v>1.06037568194741E-2</v>
      </c>
      <c r="E88" s="3">
        <f>'All Models'!G96</f>
        <v>1.0165142548072501E-2</v>
      </c>
      <c r="F88" s="3">
        <f>'All Models'!I96</f>
        <v>1.0250252757983655E-2</v>
      </c>
      <c r="G88" s="3">
        <f>'All Models'!K96</f>
        <v>1.1263091888859666E-2</v>
      </c>
    </row>
    <row r="89" spans="1:7" x14ac:dyDescent="0.3">
      <c r="A89" s="17">
        <v>2.0335431511473684E-2</v>
      </c>
      <c r="B89" s="3">
        <f>'All Models'!E97</f>
        <v>1.1770976715323598E-2</v>
      </c>
      <c r="C89" s="3">
        <f>'All Models'!M97</f>
        <v>1.0309581712490443E-2</v>
      </c>
      <c r="D89" s="3">
        <f>'All Models'!C97</f>
        <v>1.0036927049951299E-2</v>
      </c>
      <c r="E89" s="3">
        <f>'All Models'!G97</f>
        <v>1.0101286111594301E-2</v>
      </c>
      <c r="F89" s="3">
        <f>'All Models'!I97</f>
        <v>1.3194337283273129E-2</v>
      </c>
      <c r="G89" s="3">
        <f>'All Models'!K97</f>
        <v>1.7138664821270567E-2</v>
      </c>
    </row>
    <row r="90" spans="1:7" x14ac:dyDescent="0.3">
      <c r="A90" s="17">
        <v>1.6025362105705862E-2</v>
      </c>
      <c r="B90" s="3">
        <f>'All Models'!E98</f>
        <v>1.1757419502933264E-2</v>
      </c>
      <c r="C90" s="3">
        <f>'All Models'!M98</f>
        <v>1.1003829930305024E-2</v>
      </c>
      <c r="D90" s="3">
        <f>'All Models'!C98</f>
        <v>1.1694040404140699E-2</v>
      </c>
      <c r="E90" s="3">
        <f>'All Models'!G98</f>
        <v>1.1114060458403401E-2</v>
      </c>
      <c r="F90" s="3">
        <f>'All Models'!I98</f>
        <v>1.6294913987752343E-2</v>
      </c>
      <c r="G90" s="3">
        <f>'All Models'!K98</f>
        <v>1.6695730407847723E-2</v>
      </c>
    </row>
    <row r="91" spans="1:7" x14ac:dyDescent="0.3">
      <c r="A91" s="17">
        <v>1.1981131122294509E-2</v>
      </c>
      <c r="B91" s="3">
        <f>'All Models'!E99</f>
        <v>1.070641989152623E-2</v>
      </c>
      <c r="C91" s="3">
        <f>'All Models'!M99</f>
        <v>1.1377916404113701E-2</v>
      </c>
      <c r="D91" s="3">
        <f>'All Models'!C99</f>
        <v>1.1798233150113101E-2</v>
      </c>
      <c r="E91" s="3">
        <f>'All Models'!G99</f>
        <v>1.02794552122621E-2</v>
      </c>
      <c r="F91" s="3">
        <f>'All Models'!I99</f>
        <v>1.325786626604583E-2</v>
      </c>
      <c r="G91" s="3">
        <f>'All Models'!K99</f>
        <v>1.2286078785678648E-2</v>
      </c>
    </row>
    <row r="92" spans="1:7" x14ac:dyDescent="0.3">
      <c r="A92" s="17">
        <v>1.1351992868948847E-2</v>
      </c>
      <c r="B92" s="3">
        <f>'All Models'!E100</f>
        <v>1.0220505242540173E-2</v>
      </c>
      <c r="C92" s="3">
        <f>'All Models'!M100</f>
        <v>1.1509358366192785E-2</v>
      </c>
      <c r="D92" s="3">
        <f>'All Models'!C100</f>
        <v>1.1398804014441001E-2</v>
      </c>
      <c r="E92" s="3">
        <f>'All Models'!G100</f>
        <v>9.7784727527482299E-3</v>
      </c>
      <c r="F92" s="3">
        <f>'All Models'!I100</f>
        <v>9.6428109312280182E-3</v>
      </c>
      <c r="G92" s="3">
        <f>'All Models'!K100</f>
        <v>1.0338397392137596E-2</v>
      </c>
    </row>
    <row r="93" spans="1:7" x14ac:dyDescent="0.3">
      <c r="A93" s="17">
        <v>1.3809340784310838E-2</v>
      </c>
      <c r="B93" s="3">
        <f>'All Models'!E101</f>
        <v>1.0511327574851941E-2</v>
      </c>
      <c r="C93" s="3">
        <f>'All Models'!M101</f>
        <v>1.1616596192295395E-2</v>
      </c>
      <c r="D93" s="3">
        <f>'All Models'!C101</f>
        <v>1.1223755627233101E-2</v>
      </c>
      <c r="E93" s="3">
        <f>'All Models'!G101</f>
        <v>1.0018206182605899E-2</v>
      </c>
      <c r="F93" s="3">
        <f>'All Models'!I101</f>
        <v>1.0857064345007238E-2</v>
      </c>
      <c r="G93" s="3">
        <f>'All Models'!K101</f>
        <v>1.2103073346236719E-2</v>
      </c>
    </row>
    <row r="94" spans="1:7" x14ac:dyDescent="0.3">
      <c r="A94" s="17">
        <v>9.7475166610601228E-3</v>
      </c>
      <c r="B94" s="3">
        <f>'All Models'!E102</f>
        <v>9.8689007108370211E-3</v>
      </c>
      <c r="C94" s="3">
        <f>'All Models'!M102</f>
        <v>1.2098846663228828E-2</v>
      </c>
      <c r="D94" s="3">
        <f>'All Models'!C102</f>
        <v>1.1296164371694501E-2</v>
      </c>
      <c r="E94" s="3">
        <f>'All Models'!G102</f>
        <v>1.0779202869376101E-2</v>
      </c>
      <c r="F94" s="3">
        <f>'All Models'!I102</f>
        <v>1.1026653964951132E-2</v>
      </c>
      <c r="G94" s="3">
        <f>'All Models'!K102</f>
        <v>1.086244477408824E-2</v>
      </c>
    </row>
    <row r="95" spans="1:7" x14ac:dyDescent="0.3">
      <c r="A95" s="17">
        <v>1.5974793953147916E-2</v>
      </c>
      <c r="B95" s="3">
        <f>'All Models'!E103</f>
        <v>1.0682822668619397E-2</v>
      </c>
      <c r="C95" s="3">
        <f>'All Models'!M103</f>
        <v>1.0999222357178404E-2</v>
      </c>
      <c r="D95" s="3">
        <f>'All Models'!C103</f>
        <v>1.05266546311983E-2</v>
      </c>
      <c r="E95" s="3">
        <f>'All Models'!G103</f>
        <v>1.0199975581356E-2</v>
      </c>
      <c r="F95" s="3">
        <f>'All Models'!I103</f>
        <v>1.0492472596190875E-2</v>
      </c>
      <c r="G95" s="3">
        <f>'All Models'!K103</f>
        <v>9.4991377987390518E-3</v>
      </c>
    </row>
    <row r="96" spans="1:7" x14ac:dyDescent="0.3">
      <c r="A96" s="17">
        <v>8.8042337049465888E-3</v>
      </c>
      <c r="B96" s="3">
        <f>'All Models'!E104</f>
        <v>9.4158107466619304E-3</v>
      </c>
      <c r="C96" s="3">
        <f>'All Models'!M104</f>
        <v>1.1037129609494725E-2</v>
      </c>
      <c r="D96" s="3">
        <f>'All Models'!C104</f>
        <v>1.08056517053003E-2</v>
      </c>
      <c r="E96" s="3">
        <f>'All Models'!G104</f>
        <v>9.8871140301032192E-3</v>
      </c>
      <c r="F96" s="3">
        <f>'All Models'!I104</f>
        <v>1.2799066361946046E-2</v>
      </c>
      <c r="G96" s="3">
        <f>'All Models'!K104</f>
        <v>1.2327323653602713E-2</v>
      </c>
    </row>
    <row r="97" spans="1:7" x14ac:dyDescent="0.3">
      <c r="A97" s="17">
        <v>9.1132958173538933E-3</v>
      </c>
      <c r="B97" s="3">
        <f>'All Models'!E105</f>
        <v>8.9890640036228656E-3</v>
      </c>
      <c r="C97" s="3">
        <f>'All Models'!M105</f>
        <v>1.0847630883627531E-2</v>
      </c>
      <c r="D97" s="3">
        <f>'All Models'!C105</f>
        <v>1.0152877299355399E-2</v>
      </c>
      <c r="E97" s="3">
        <f>'All Models'!G105</f>
        <v>8.7372919772677107E-3</v>
      </c>
      <c r="F97" s="3">
        <f>'All Models'!I105</f>
        <v>8.9851190726110784E-3</v>
      </c>
      <c r="G97" s="3">
        <f>'All Models'!K105</f>
        <v>8.7473321961861281E-3</v>
      </c>
    </row>
    <row r="98" spans="1:7" x14ac:dyDescent="0.3">
      <c r="A98" s="17">
        <v>8.8258915985341777E-3</v>
      </c>
      <c r="B98" s="3">
        <f>'All Models'!E106</f>
        <v>8.6628403299176E-3</v>
      </c>
      <c r="C98" s="3">
        <f>'All Models'!M106</f>
        <v>1.0513657710855542E-2</v>
      </c>
      <c r="D98" s="3">
        <f>'All Models'!C106</f>
        <v>9.5519389936034194E-3</v>
      </c>
      <c r="E98" s="3">
        <f>'All Models'!G106</f>
        <v>7.9153231885815706E-3</v>
      </c>
      <c r="F98" s="3">
        <f>'All Models'!I106</f>
        <v>8.0635529534342342E-3</v>
      </c>
      <c r="G98" s="3">
        <f>'All Models'!K106</f>
        <v>8.1259006706354206E-3</v>
      </c>
    </row>
    <row r="99" spans="1:7" x14ac:dyDescent="0.3">
      <c r="A99" s="17">
        <v>6.2687900718225659E-3</v>
      </c>
      <c r="B99" s="3">
        <f>'All Models'!E107</f>
        <v>7.7713756201738095E-3</v>
      </c>
      <c r="C99" s="3">
        <f>'All Models'!M107</f>
        <v>1.0112851092400378E-2</v>
      </c>
      <c r="D99" s="3">
        <f>'All Models'!C107</f>
        <v>9.2033048669508209E-3</v>
      </c>
      <c r="E99" s="3">
        <f>'All Models'!G107</f>
        <v>7.8268590261845999E-3</v>
      </c>
      <c r="F99" s="3">
        <f>'All Models'!I107</f>
        <v>8.4973132759002708E-3</v>
      </c>
      <c r="G99" s="3">
        <f>'All Models'!K107</f>
        <v>9.7324574485527227E-3</v>
      </c>
    </row>
    <row r="100" spans="1:7" x14ac:dyDescent="0.3">
      <c r="A100" s="17">
        <v>6.5273457564902397E-3</v>
      </c>
      <c r="B100" s="3">
        <f>'All Models'!E108</f>
        <v>7.1779144657599702E-3</v>
      </c>
      <c r="C100" s="3">
        <f>'All Models'!M108</f>
        <v>9.6369773157905271E-3</v>
      </c>
      <c r="D100" s="3">
        <f>'All Models'!C108</f>
        <v>7.9932428894344699E-3</v>
      </c>
      <c r="E100" s="3">
        <f>'All Models'!G108</f>
        <v>7.0635698054493804E-3</v>
      </c>
      <c r="F100" s="3">
        <f>'All Models'!I108</f>
        <v>5.0146089104268895E-3</v>
      </c>
      <c r="G100" s="3">
        <f>'All Models'!K108</f>
        <v>5.0102410949103169E-3</v>
      </c>
    </row>
    <row r="101" spans="1:7" x14ac:dyDescent="0.3">
      <c r="A101" s="17">
        <v>6.3033063965535754E-3</v>
      </c>
      <c r="B101" s="3">
        <f>'All Models'!E109</f>
        <v>6.7683727383743173E-3</v>
      </c>
      <c r="C101" s="3">
        <f>'All Models'!M109</f>
        <v>8.6501401533033082E-3</v>
      </c>
      <c r="D101" s="3">
        <f>'All Models'!C109</f>
        <v>7.0193392176193803E-3</v>
      </c>
      <c r="E101" s="3">
        <f>'All Models'!G109</f>
        <v>6.90545067007992E-3</v>
      </c>
      <c r="F101" s="3">
        <f>'All Models'!I109</f>
        <v>7.2734086149524937E-3</v>
      </c>
      <c r="G101" s="3">
        <f>'All Models'!K109</f>
        <v>9.9553282680508691E-3</v>
      </c>
    </row>
    <row r="102" spans="1:7" x14ac:dyDescent="0.3">
      <c r="A102" s="17">
        <v>6.6714154502548169E-3</v>
      </c>
      <c r="B102" s="3">
        <f>'All Models'!E110</f>
        <v>6.5174417427123826E-3</v>
      </c>
      <c r="C102" s="3">
        <f>'All Models'!M110</f>
        <v>8.1332610163012062E-3</v>
      </c>
      <c r="D102" s="3">
        <f>'All Models'!C110</f>
        <v>6.4141268912592799E-3</v>
      </c>
      <c r="E102" s="3">
        <f>'All Models'!G110</f>
        <v>6.71751835292482E-3</v>
      </c>
      <c r="F102" s="3">
        <f>'All Models'!I110</f>
        <v>5.952450957546501E-3</v>
      </c>
      <c r="G102" s="3">
        <f>'All Models'!K110</f>
        <v>5.6660324302360279E-3</v>
      </c>
    </row>
    <row r="103" spans="1:7" x14ac:dyDescent="0.3">
      <c r="A103" s="17">
        <v>8.0515445629258733E-3</v>
      </c>
      <c r="B103" s="3">
        <f>'All Models'!E111</f>
        <v>6.6509059678176424E-3</v>
      </c>
      <c r="C103" s="3">
        <f>'All Models'!M111</f>
        <v>7.6583288672325686E-3</v>
      </c>
      <c r="D103" s="3">
        <f>'All Models'!C111</f>
        <v>6.0542741538601903E-3</v>
      </c>
      <c r="E103" s="3">
        <f>'All Models'!G111</f>
        <v>6.8460303913597496E-3</v>
      </c>
      <c r="F103" s="3">
        <f>'All Models'!I111</f>
        <v>4.9201461763502003E-3</v>
      </c>
      <c r="G103" s="3">
        <f>'All Models'!K111</f>
        <v>5.0912515295859391E-3</v>
      </c>
    </row>
    <row r="104" spans="1:7" x14ac:dyDescent="0.3">
      <c r="A104" s="17">
        <v>8.4430730513593861E-3</v>
      </c>
      <c r="B104" s="3">
        <f>'All Models'!E112</f>
        <v>6.9094159501745106E-3</v>
      </c>
      <c r="C104" s="3">
        <f>'All Models'!M112</f>
        <v>7.4225933474612949E-3</v>
      </c>
      <c r="D104" s="3">
        <f>'All Models'!C112</f>
        <v>6.7072729917547402E-3</v>
      </c>
      <c r="E104" s="3">
        <f>'All Models'!G112</f>
        <v>7.7203238250721402E-3</v>
      </c>
      <c r="F104" s="3">
        <f>'All Models'!I112</f>
        <v>8.0159500626014266E-3</v>
      </c>
      <c r="G104" s="3">
        <f>'All Models'!K112</f>
        <v>7.9907853100970941E-3</v>
      </c>
    </row>
    <row r="105" spans="1:7" x14ac:dyDescent="0.3">
      <c r="A105" s="17">
        <v>6.7858898266844984E-3</v>
      </c>
      <c r="B105" s="3">
        <f>'All Models'!E113</f>
        <v>6.6153239632355905E-3</v>
      </c>
      <c r="C105" s="3">
        <f>'All Models'!M113</f>
        <v>7.6905367779497953E-3</v>
      </c>
      <c r="D105" s="3">
        <f>'All Models'!C113</f>
        <v>6.9291491479288496E-3</v>
      </c>
      <c r="E105" s="3">
        <f>'All Models'!G113</f>
        <v>7.9390165463099696E-3</v>
      </c>
      <c r="F105" s="3">
        <f>'All Models'!I113</f>
        <v>7.3385084077733633E-3</v>
      </c>
      <c r="G105" s="3">
        <f>'All Models'!K113</f>
        <v>7.2817066621460235E-3</v>
      </c>
    </row>
    <row r="106" spans="1:7" x14ac:dyDescent="0.3">
      <c r="A106" s="17">
        <v>6.7329070457062172E-3</v>
      </c>
      <c r="B106" s="3">
        <f>'All Models'!E114</f>
        <v>6.4064249493735233E-3</v>
      </c>
      <c r="C106" s="3">
        <f>'All Models'!M114</f>
        <v>7.7260169451835075E-3</v>
      </c>
      <c r="D106" s="3">
        <f>'All Models'!C114</f>
        <v>6.7370968404581498E-3</v>
      </c>
      <c r="E106" s="3">
        <f>'All Models'!G114</f>
        <v>8.0904330172357798E-3</v>
      </c>
      <c r="F106" s="3">
        <f>'All Models'!I114</f>
        <v>5.3042045263199796E-3</v>
      </c>
      <c r="G106" s="3">
        <f>'All Models'!K114</f>
        <v>5.9782669533631119E-3</v>
      </c>
    </row>
    <row r="107" spans="1:7" x14ac:dyDescent="0.3">
      <c r="A107" s="17">
        <v>7.6366596220364255E-3</v>
      </c>
      <c r="B107" s="3">
        <f>'All Models'!E115</f>
        <v>6.4955928551344603E-3</v>
      </c>
      <c r="C107" s="3">
        <f>'All Models'!M115</f>
        <v>7.6978258896710262E-3</v>
      </c>
      <c r="D107" s="3">
        <f>'All Models'!C115</f>
        <v>6.5239137955816796E-3</v>
      </c>
      <c r="E107" s="3">
        <f>'All Models'!G115</f>
        <v>8.2789763354401795E-3</v>
      </c>
      <c r="F107" s="3">
        <f>'All Models'!I115</f>
        <v>8.7005117874340183E-3</v>
      </c>
      <c r="G107" s="3">
        <f>'All Models'!K115</f>
        <v>1.1759799973479198E-2</v>
      </c>
    </row>
    <row r="108" spans="1:7" x14ac:dyDescent="0.3">
      <c r="A108" s="17">
        <v>5.0528048892848803E-3</v>
      </c>
      <c r="B108" s="3">
        <f>'All Models'!E116</f>
        <v>6.091375198815847E-3</v>
      </c>
      <c r="C108" s="3">
        <f>'All Models'!M116</f>
        <v>7.8175171236695359E-3</v>
      </c>
      <c r="D108" s="3">
        <f>'All Models'!C116</f>
        <v>6.58747497177627E-3</v>
      </c>
      <c r="E108" s="3">
        <f>'All Models'!G116</f>
        <v>8.2481945975219299E-3</v>
      </c>
      <c r="F108" s="3">
        <f>'All Models'!I116</f>
        <v>6.1283049067733337E-3</v>
      </c>
      <c r="G108" s="3">
        <f>'All Models'!K116</f>
        <v>6.2761908251015948E-3</v>
      </c>
    </row>
    <row r="109" spans="1:7" x14ac:dyDescent="0.3">
      <c r="A109" s="17">
        <v>1.0292956914548124E-2</v>
      </c>
      <c r="B109" s="3">
        <f>'All Models'!E117</f>
        <v>7.0953195882687307E-3</v>
      </c>
      <c r="C109" s="3">
        <f>'All Models'!M117</f>
        <v>7.4806022459583208E-3</v>
      </c>
      <c r="D109" s="3">
        <f>'All Models'!C117</f>
        <v>6.6224667287960101E-3</v>
      </c>
      <c r="E109" s="3">
        <f>'All Models'!G117</f>
        <v>7.9825627446964906E-3</v>
      </c>
      <c r="F109" s="3">
        <f>'All Models'!I117</f>
        <v>5.8882865561214453E-3</v>
      </c>
      <c r="G109" s="3">
        <f>'All Models'!K117</f>
        <v>6.0051508597628468E-3</v>
      </c>
    </row>
    <row r="110" spans="1:7" x14ac:dyDescent="0.3">
      <c r="A110" s="17">
        <v>1.0793745027628882E-2</v>
      </c>
      <c r="B110" s="3">
        <f>'All Models'!E118</f>
        <v>7.5509708896801791E-3</v>
      </c>
      <c r="C110" s="3">
        <f>'All Models'!M118</f>
        <v>7.7493335811152963E-3</v>
      </c>
      <c r="D110" s="3">
        <f>'All Models'!C118</f>
        <v>7.4526592843983698E-3</v>
      </c>
      <c r="E110" s="3">
        <f>'All Models'!G118</f>
        <v>8.8086126961175893E-3</v>
      </c>
      <c r="F110" s="3">
        <f>'All Models'!I118</f>
        <v>9.6435838909072567E-3</v>
      </c>
      <c r="G110" s="3">
        <f>'All Models'!K118</f>
        <v>1.1170633513151141E-2</v>
      </c>
    </row>
    <row r="111" spans="1:7" x14ac:dyDescent="0.3">
      <c r="A111" s="17">
        <v>9.9945055516066934E-3</v>
      </c>
      <c r="B111" s="3">
        <f>'All Models'!E119</f>
        <v>7.5511333401716493E-3</v>
      </c>
      <c r="C111" s="3">
        <f>'All Models'!M119</f>
        <v>7.9619244332371688E-3</v>
      </c>
      <c r="D111" s="3">
        <f>'All Models'!C119</f>
        <v>7.5932565139786197E-3</v>
      </c>
      <c r="E111" s="3">
        <f>'All Models'!G119</f>
        <v>9.1631665354502505E-3</v>
      </c>
      <c r="F111" s="3">
        <f>'All Models'!I119</f>
        <v>7.0533289042140788E-3</v>
      </c>
      <c r="G111" s="3">
        <f>'All Models'!K119</f>
        <v>8.0880235150167946E-3</v>
      </c>
    </row>
    <row r="112" spans="1:7" x14ac:dyDescent="0.3">
      <c r="A112" s="17">
        <v>6.9974229904997288E-3</v>
      </c>
      <c r="B112" s="3">
        <f>'All Models'!E120</f>
        <v>7.2484537274306532E-3</v>
      </c>
      <c r="C112" s="3">
        <f>'All Models'!M120</f>
        <v>8.3052121222192271E-3</v>
      </c>
      <c r="D112" s="3">
        <f>'All Models'!C120</f>
        <v>8.1658233785494392E-3</v>
      </c>
      <c r="E112" s="3">
        <f>'All Models'!G120</f>
        <v>9.6588240696183995E-3</v>
      </c>
      <c r="F112" s="3">
        <f>'All Models'!I120</f>
        <v>8.7853203256516906E-3</v>
      </c>
      <c r="G112" s="3">
        <f>'All Models'!K120</f>
        <v>8.6861705209959478E-3</v>
      </c>
    </row>
    <row r="113" spans="1:7" x14ac:dyDescent="0.3">
      <c r="A113" s="17">
        <v>8.0622663965643025E-3</v>
      </c>
      <c r="B113" s="3">
        <f>'All Models'!E121</f>
        <v>7.3649640402369057E-3</v>
      </c>
      <c r="C113" s="3">
        <f>'All Models'!M121</f>
        <v>8.4180086179897109E-3</v>
      </c>
      <c r="D113" s="3">
        <f>'All Models'!C121</f>
        <v>8.1969084836087894E-3</v>
      </c>
      <c r="E113" s="3">
        <f>'All Models'!G121</f>
        <v>9.7239349356251503E-3</v>
      </c>
      <c r="F113" s="3">
        <f>'All Models'!I121</f>
        <v>7.223178804909725E-3</v>
      </c>
      <c r="G113" s="3">
        <f>'All Models'!K121</f>
        <v>7.3178654342159147E-3</v>
      </c>
    </row>
    <row r="114" spans="1:7" x14ac:dyDescent="0.3">
      <c r="A114" s="17">
        <v>1.3799744245981028E-2</v>
      </c>
      <c r="B114" s="3">
        <f>'All Models'!E122</f>
        <v>8.4299435684530612E-3</v>
      </c>
      <c r="C114" s="3">
        <f>'All Models'!M122</f>
        <v>8.4238735981400237E-3</v>
      </c>
      <c r="D114" s="3">
        <f>'All Models'!C122</f>
        <v>7.9011647753004302E-3</v>
      </c>
      <c r="E114" s="3">
        <f>'All Models'!G122</f>
        <v>9.6965789850146904E-3</v>
      </c>
      <c r="F114" s="3">
        <f>'All Models'!I122</f>
        <v>8.234778814074013E-3</v>
      </c>
      <c r="G114" s="3">
        <f>'All Models'!K122</f>
        <v>1.0435392154640385E-2</v>
      </c>
    </row>
    <row r="115" spans="1:7" x14ac:dyDescent="0.3">
      <c r="A115" s="17">
        <v>6.6031238836781921E-3</v>
      </c>
      <c r="B115" s="3">
        <f>'All Models'!E123</f>
        <v>7.1667438903147626E-3</v>
      </c>
      <c r="C115" s="3">
        <f>'All Models'!M123</f>
        <v>8.485405909503009E-3</v>
      </c>
      <c r="D115" s="3">
        <f>'All Models'!C123</f>
        <v>8.5637834663076107E-3</v>
      </c>
      <c r="E115" s="3">
        <f>'All Models'!G123</f>
        <v>1.01311355609004E-2</v>
      </c>
      <c r="F115" s="3">
        <f>'All Models'!I123</f>
        <v>9.8390014493634579E-3</v>
      </c>
      <c r="G115" s="3">
        <f>'All Models'!K123</f>
        <v>1.0353050501197806E-2</v>
      </c>
    </row>
    <row r="116" spans="1:7" x14ac:dyDescent="0.3">
      <c r="A116" s="17">
        <v>7.8807550008308438E-3</v>
      </c>
      <c r="B116" s="3">
        <f>'All Models'!E124</f>
        <v>7.2603729275732788E-3</v>
      </c>
      <c r="C116" s="3">
        <f>'All Models'!M124</f>
        <v>8.3126310579305206E-3</v>
      </c>
      <c r="D116" s="3">
        <f>'All Models'!C124</f>
        <v>8.0726905195873007E-3</v>
      </c>
      <c r="E116" s="3">
        <f>'All Models'!G124</f>
        <v>9.2132524077770395E-3</v>
      </c>
      <c r="F116" s="3">
        <f>'All Models'!I124</f>
        <v>6.7556990998067163E-3</v>
      </c>
      <c r="G116" s="3">
        <f>'All Models'!K124</f>
        <v>6.609470723040428E-3</v>
      </c>
    </row>
    <row r="117" spans="1:7" x14ac:dyDescent="0.3">
      <c r="A117" s="17">
        <v>6.1400733165079911E-3</v>
      </c>
      <c r="B117" s="3">
        <f>'All Models'!E125</f>
        <v>7.1404706764980862E-3</v>
      </c>
      <c r="C117" s="3">
        <f>'All Models'!M125</f>
        <v>8.2297822966603713E-3</v>
      </c>
      <c r="D117" s="3">
        <f>'All Models'!C125</f>
        <v>8.3065746384221508E-3</v>
      </c>
      <c r="E117" s="3">
        <f>'All Models'!G125</f>
        <v>9.3634391964234898E-3</v>
      </c>
      <c r="F117" s="3">
        <f>'All Models'!I125</f>
        <v>8.5352996225848618E-3</v>
      </c>
      <c r="G117" s="3">
        <f>'All Models'!K125</f>
        <v>9.305482005853228E-3</v>
      </c>
    </row>
    <row r="118" spans="1:7" x14ac:dyDescent="0.3">
      <c r="A118" s="17">
        <v>8.2861141186564829E-3</v>
      </c>
      <c r="B118" s="3">
        <f>'All Models'!E126</f>
        <v>7.3352524422164739E-3</v>
      </c>
      <c r="C118" s="3">
        <f>'All Models'!M126</f>
        <v>8.0120901772288769E-3</v>
      </c>
      <c r="D118" s="3">
        <f>'All Models'!C126</f>
        <v>7.8985262065233292E-3</v>
      </c>
      <c r="E118" s="3">
        <f>'All Models'!G126</f>
        <v>9.1360947515289094E-3</v>
      </c>
      <c r="F118" s="3">
        <f>'All Models'!I126</f>
        <v>6.0011764035248971E-3</v>
      </c>
      <c r="G118" s="3">
        <f>'All Models'!K126</f>
        <v>6.5032719908860032E-3</v>
      </c>
    </row>
    <row r="119" spans="1:7" x14ac:dyDescent="0.3">
      <c r="A119" s="17">
        <v>6.0646429506764441E-3</v>
      </c>
      <c r="B119" s="3">
        <f>'All Models'!E127</f>
        <v>6.9676818942818342E-3</v>
      </c>
      <c r="C119" s="3">
        <f>'All Models'!M127</f>
        <v>8.0906054432351715E-3</v>
      </c>
      <c r="D119" s="3">
        <f>'All Models'!C127</f>
        <v>7.8096759017034501E-3</v>
      </c>
      <c r="E119" s="3">
        <f>'All Models'!G127</f>
        <v>9.0486456530259798E-3</v>
      </c>
      <c r="F119" s="3">
        <f>'All Models'!I127</f>
        <v>8.8683208789779432E-3</v>
      </c>
      <c r="G119" s="3">
        <f>'All Models'!K127</f>
        <v>8.3020053400735747E-3</v>
      </c>
    </row>
    <row r="120" spans="1:7" x14ac:dyDescent="0.3">
      <c r="A120" s="17">
        <v>1.6565902755144905E-2</v>
      </c>
      <c r="B120" s="3">
        <f>'All Models'!E128</f>
        <v>9.1971269537955494E-3</v>
      </c>
      <c r="C120" s="3">
        <f>'All Models'!M128</f>
        <v>7.570036687184368E-3</v>
      </c>
      <c r="D120" s="3">
        <f>'All Models'!C128</f>
        <v>7.4887813080239604E-3</v>
      </c>
      <c r="E120" s="3">
        <f>'All Models'!G128</f>
        <v>9.0398330722494206E-3</v>
      </c>
      <c r="F120" s="3">
        <f>'All Models'!I128</f>
        <v>6.4227667891212882E-3</v>
      </c>
      <c r="G120" s="3">
        <f>'All Models'!K128</f>
        <v>6.5249529557478217E-3</v>
      </c>
    </row>
    <row r="121" spans="1:7" x14ac:dyDescent="0.3">
      <c r="A121" s="17">
        <v>1.125787240752469E-2</v>
      </c>
      <c r="B121" s="3">
        <f>'All Models'!E129</f>
        <v>8.8354779904653725E-3</v>
      </c>
      <c r="C121" s="3">
        <f>'All Models'!M129</f>
        <v>8.3286133478469217E-3</v>
      </c>
      <c r="D121" s="3">
        <f>'All Models'!C129</f>
        <v>8.6989636083726497E-3</v>
      </c>
      <c r="E121" s="3">
        <f>'All Models'!G129</f>
        <v>1.05648703574419E-2</v>
      </c>
      <c r="F121" s="3">
        <f>'All Models'!I129</f>
        <v>1.2431290411406443E-2</v>
      </c>
      <c r="G121" s="3">
        <f>'All Models'!K129</f>
        <v>1.4124600991718998E-2</v>
      </c>
    </row>
    <row r="122" spans="1:7" x14ac:dyDescent="0.3">
      <c r="A122" s="17">
        <v>1.6769963529321152E-2</v>
      </c>
      <c r="B122" s="3">
        <f>'All Models'!E130</f>
        <v>1.038274089133304E-2</v>
      </c>
      <c r="C122" s="3">
        <f>'All Models'!M130</f>
        <v>8.6802427870403195E-3</v>
      </c>
      <c r="D122" s="3">
        <f>'All Models'!C130</f>
        <v>9.4326674926855803E-3</v>
      </c>
      <c r="E122" s="3">
        <f>'All Models'!G130</f>
        <v>1.1323788275279099E-2</v>
      </c>
      <c r="F122" s="3">
        <f>'All Models'!I130</f>
        <v>1.5981146766791843E-2</v>
      </c>
      <c r="G122" s="3">
        <f>'All Models'!K130</f>
        <v>2.0252066104025111E-2</v>
      </c>
    </row>
    <row r="123" spans="1:7" x14ac:dyDescent="0.3">
      <c r="A123" s="17">
        <v>1.0223693604609053E-2</v>
      </c>
      <c r="B123" s="3">
        <f>'All Models'!E131</f>
        <v>9.4705146960466363E-3</v>
      </c>
      <c r="C123" s="3">
        <f>'All Models'!M131</f>
        <v>9.8708154089508504E-3</v>
      </c>
      <c r="D123" s="3">
        <f>'All Models'!C131</f>
        <v>1.09865302030791E-2</v>
      </c>
      <c r="E123" s="3">
        <f>'All Models'!G131</f>
        <v>1.20657457938779E-2</v>
      </c>
      <c r="F123" s="3">
        <f>'All Models'!I131</f>
        <v>1.4261736588812414E-2</v>
      </c>
      <c r="G123" s="3">
        <f>'All Models'!K131</f>
        <v>1.3848355416085804E-2</v>
      </c>
    </row>
    <row r="124" spans="1:7" x14ac:dyDescent="0.3">
      <c r="A124" s="17">
        <v>1.3412702080229525E-2</v>
      </c>
      <c r="B124" s="3">
        <f>'All Models'!E132</f>
        <v>1.0070817340046338E-2</v>
      </c>
      <c r="C124" s="3">
        <f>'All Models'!M132</f>
        <v>1.0126329672638278E-2</v>
      </c>
      <c r="D124" s="3">
        <f>'All Models'!C132</f>
        <v>1.0595399076070801E-2</v>
      </c>
      <c r="E124" s="3">
        <f>'All Models'!G132</f>
        <v>1.16542528008961E-2</v>
      </c>
      <c r="F124" s="3">
        <f>'All Models'!I132</f>
        <v>1.3104832243850747E-2</v>
      </c>
      <c r="G124" s="3">
        <f>'All Models'!K132</f>
        <v>1.7109085899732576E-2</v>
      </c>
    </row>
    <row r="125" spans="1:7" x14ac:dyDescent="0.3">
      <c r="A125" s="17">
        <v>1.9055027995106524E-2</v>
      </c>
      <c r="B125" s="3">
        <f>'All Models'!E133</f>
        <v>1.1522222268783706E-2</v>
      </c>
      <c r="C125" s="3">
        <f>'All Models'!M133</f>
        <v>1.0915396127381048E-2</v>
      </c>
      <c r="D125" s="3">
        <f>'All Models'!C133</f>
        <v>1.09834461838163E-2</v>
      </c>
      <c r="E125" s="3">
        <f>'All Models'!G133</f>
        <v>1.1699772379068199E-2</v>
      </c>
      <c r="F125" s="3">
        <f>'All Models'!I133</f>
        <v>1.1367362310656536E-2</v>
      </c>
      <c r="G125" s="3">
        <f>'All Models'!K133</f>
        <v>1.0972111715465593E-2</v>
      </c>
    </row>
    <row r="126" spans="1:7" x14ac:dyDescent="0.3">
      <c r="A126" s="17">
        <v>1.8406260622347979E-2</v>
      </c>
      <c r="B126" s="3">
        <f>'All Models'!E134</f>
        <v>1.1948335897715507E-2</v>
      </c>
      <c r="C126" s="3">
        <f>'All Models'!M134</f>
        <v>1.1087449869410078E-2</v>
      </c>
      <c r="D126" s="3">
        <f>'All Models'!C134</f>
        <v>1.1568073492283301E-2</v>
      </c>
      <c r="E126" s="3">
        <f>'All Models'!G134</f>
        <v>1.1601099123021499E-2</v>
      </c>
      <c r="F126" s="3">
        <f>'All Models'!I134</f>
        <v>1.4220746740367687E-2</v>
      </c>
      <c r="G126" s="3">
        <f>'All Models'!K134</f>
        <v>1.3474956338677615E-2</v>
      </c>
    </row>
    <row r="127" spans="1:7" x14ac:dyDescent="0.3">
      <c r="A127" s="17">
        <v>1.8827481238245302E-2</v>
      </c>
      <c r="B127" s="3">
        <f>'All Models'!E135</f>
        <v>1.2327100575990655E-2</v>
      </c>
      <c r="C127" s="3">
        <f>'All Models'!M135</f>
        <v>1.1622786863600836E-2</v>
      </c>
      <c r="D127" s="3">
        <f>'All Models'!C135</f>
        <v>1.23217996079083E-2</v>
      </c>
      <c r="E127" s="3">
        <f>'All Models'!G135</f>
        <v>1.23334163080256E-2</v>
      </c>
      <c r="F127" s="3">
        <f>'All Models'!I135</f>
        <v>1.8103864173717978E-2</v>
      </c>
      <c r="G127" s="3">
        <f>'All Models'!K135</f>
        <v>2.180473631473967E-2</v>
      </c>
    </row>
    <row r="128" spans="1:7" x14ac:dyDescent="0.3">
      <c r="A128" s="17">
        <v>8.3363343687275181E-3</v>
      </c>
      <c r="B128" s="3">
        <f>'All Models'!E136</f>
        <v>1.0374505487047461E-2</v>
      </c>
      <c r="C128" s="3">
        <f>'All Models'!M136</f>
        <v>1.1862961119319062E-2</v>
      </c>
      <c r="D128" s="3">
        <f>'All Models'!C136</f>
        <v>1.32698394175692E-2</v>
      </c>
      <c r="E128" s="3">
        <f>'All Models'!G136</f>
        <v>1.26870067113462E-2</v>
      </c>
      <c r="F128" s="3">
        <f>'All Models'!I136</f>
        <v>1.4845200042901179E-2</v>
      </c>
      <c r="G128" s="3">
        <f>'All Models'!K136</f>
        <v>1.4110197157481361E-2</v>
      </c>
    </row>
    <row r="129" spans="1:7" x14ac:dyDescent="0.3">
      <c r="A129" s="17">
        <v>1.9942032490393044E-2</v>
      </c>
      <c r="B129" s="3">
        <f>'All Models'!E137</f>
        <v>1.2321505238136649E-2</v>
      </c>
      <c r="C129" s="3">
        <f>'All Models'!M137</f>
        <v>1.1933953344194012E-2</v>
      </c>
      <c r="D129" s="3">
        <f>'All Models'!C137</f>
        <v>1.2026853358371699E-2</v>
      </c>
      <c r="E129" s="3">
        <f>'All Models'!G137</f>
        <v>1.1443532533991999E-2</v>
      </c>
      <c r="F129" s="3">
        <f>'All Models'!I137</f>
        <v>7.4812848165396878E-3</v>
      </c>
      <c r="G129" s="3">
        <f>'All Models'!K137</f>
        <v>7.4450114886985014E-3</v>
      </c>
    </row>
    <row r="130" spans="1:7" x14ac:dyDescent="0.3">
      <c r="A130" s="17">
        <v>2.2487011458891263E-2</v>
      </c>
      <c r="B130" s="3">
        <f>'All Models'!E138</f>
        <v>1.3479984327823663E-2</v>
      </c>
      <c r="C130" s="3">
        <f>'All Models'!M138</f>
        <v>1.2348939771652041E-2</v>
      </c>
      <c r="D130" s="3">
        <f>'All Models'!C138</f>
        <v>1.26133068431592E-2</v>
      </c>
      <c r="E130" s="3">
        <f>'All Models'!G138</f>
        <v>1.16346026316754E-2</v>
      </c>
      <c r="F130" s="3">
        <f>'All Models'!I138</f>
        <v>1.7935722538504166E-2</v>
      </c>
      <c r="G130" s="3">
        <f>'All Models'!K138</f>
        <v>1.6075502526966795E-2</v>
      </c>
    </row>
    <row r="131" spans="1:7" x14ac:dyDescent="0.3">
      <c r="A131" s="17">
        <v>1.5533075880430102E-2</v>
      </c>
      <c r="B131" s="3">
        <f>'All Models'!E139</f>
        <v>1.2726030723040887E-2</v>
      </c>
      <c r="C131" s="3">
        <f>'All Models'!M139</f>
        <v>1.3231348083302466E-2</v>
      </c>
      <c r="D131" s="3">
        <f>'All Models'!C139</f>
        <v>1.4170600034304299E-2</v>
      </c>
      <c r="E131" s="3">
        <f>'All Models'!G139</f>
        <v>1.3418967194620501E-2</v>
      </c>
      <c r="F131" s="3">
        <f>'All Models'!I139</f>
        <v>2.2476592290529406E-2</v>
      </c>
      <c r="G131" s="3">
        <f>'All Models'!K139</f>
        <v>2.6143417719198783E-2</v>
      </c>
    </row>
    <row r="132" spans="1:7" x14ac:dyDescent="0.3">
      <c r="A132" s="17">
        <v>1.6316816373689709E-2</v>
      </c>
      <c r="B132" s="3">
        <f>'All Models'!E140</f>
        <v>1.2571457616028106E-2</v>
      </c>
      <c r="C132" s="3">
        <f>'All Models'!M140</f>
        <v>1.3146141144707165E-2</v>
      </c>
      <c r="D132" s="3">
        <f>'All Models'!C140</f>
        <v>1.39070725510146E-2</v>
      </c>
      <c r="E132" s="3">
        <f>'All Models'!G140</f>
        <v>1.3506291703524E-2</v>
      </c>
      <c r="F132" s="3">
        <f>'All Models'!I140</f>
        <v>1.2007097235952851E-2</v>
      </c>
      <c r="G132" s="3">
        <f>'All Models'!K140</f>
        <v>1.2391234742367738E-2</v>
      </c>
    </row>
    <row r="133" spans="1:7" x14ac:dyDescent="0.3">
      <c r="A133" s="17">
        <v>2.0664714274663341E-2</v>
      </c>
      <c r="B133" s="3">
        <f>'All Models'!E141</f>
        <v>1.3201007241250989E-2</v>
      </c>
      <c r="C133" s="3">
        <f>'All Models'!M141</f>
        <v>1.2552489509168468E-2</v>
      </c>
      <c r="D133" s="3">
        <f>'All Models'!C141</f>
        <v>1.2979497863091201E-2</v>
      </c>
      <c r="E133" s="3">
        <f>'All Models'!G141</f>
        <v>1.4224137721218199E-2</v>
      </c>
      <c r="F133" s="3">
        <f>'All Models'!I141</f>
        <v>1.3174664655664799E-2</v>
      </c>
      <c r="G133" s="3">
        <f>'All Models'!K141</f>
        <v>1.6219871590744485E-2</v>
      </c>
    </row>
    <row r="134" spans="1:7" x14ac:dyDescent="0.3">
      <c r="A134" s="17">
        <v>2.0369104249252964E-2</v>
      </c>
      <c r="B134" s="3">
        <f>'All Models'!E142</f>
        <v>1.3539820547364178E-2</v>
      </c>
      <c r="C134" s="3">
        <f>'All Models'!M142</f>
        <v>1.3731844678002552E-2</v>
      </c>
      <c r="D134" s="3">
        <f>'All Models'!C142</f>
        <v>1.37920695239076E-2</v>
      </c>
      <c r="E134" s="3">
        <f>'All Models'!G142</f>
        <v>1.46977591100012E-2</v>
      </c>
      <c r="F134" s="3">
        <f>'All Models'!I142</f>
        <v>1.6126117272630979E-2</v>
      </c>
      <c r="G134" s="3">
        <f>'All Models'!K142</f>
        <v>1.5942677577339005E-2</v>
      </c>
    </row>
    <row r="135" spans="1:7" x14ac:dyDescent="0.3">
      <c r="A135" s="17">
        <v>1.9177335721266824E-2</v>
      </c>
      <c r="B135" s="3">
        <f>'All Models'!E143</f>
        <v>1.3448183296335946E-2</v>
      </c>
      <c r="C135" s="3">
        <f>'All Models'!M143</f>
        <v>1.4020407640682542E-2</v>
      </c>
      <c r="D135" s="3">
        <f>'All Models'!C143</f>
        <v>1.4369786376372901E-2</v>
      </c>
      <c r="E135" s="3">
        <f>'All Models'!G143</f>
        <v>1.47915895853848E-2</v>
      </c>
      <c r="F135" s="3">
        <f>'All Models'!I143</f>
        <v>1.5977899762012273E-2</v>
      </c>
      <c r="G135" s="3">
        <f>'All Models'!K143</f>
        <v>1.7248375569443666E-2</v>
      </c>
    </row>
    <row r="136" spans="1:7" x14ac:dyDescent="0.3">
      <c r="A136" s="17">
        <v>1.2874083874671836E-2</v>
      </c>
      <c r="B136" s="3">
        <f>'All Models'!E144</f>
        <v>1.2146617671023624E-2</v>
      </c>
      <c r="C136" s="3">
        <f>'All Models'!M144</f>
        <v>1.3641050494753056E-2</v>
      </c>
      <c r="D136" s="3">
        <f>'All Models'!C144</f>
        <v>1.44677291618914E-2</v>
      </c>
      <c r="E136" s="3">
        <f>'All Models'!G144</f>
        <v>1.4038960882258899E-2</v>
      </c>
      <c r="F136" s="3">
        <f>'All Models'!I144</f>
        <v>1.40851616353761E-2</v>
      </c>
      <c r="G136" s="3">
        <f>'All Models'!K144</f>
        <v>1.4287694159371455E-2</v>
      </c>
    </row>
    <row r="137" spans="1:7" x14ac:dyDescent="0.3">
      <c r="A137" s="17">
        <v>1.0610064081844109E-2</v>
      </c>
      <c r="B137" s="3">
        <f>'All Models'!E145</f>
        <v>1.1022556568064303E-2</v>
      </c>
      <c r="C137" s="3">
        <f>'All Models'!M145</f>
        <v>1.3334588961403658E-2</v>
      </c>
      <c r="D137" s="3">
        <f>'All Models'!C145</f>
        <v>1.32187781622825E-2</v>
      </c>
      <c r="E137" s="3">
        <f>'All Models'!G145</f>
        <v>1.1859297414198401E-2</v>
      </c>
      <c r="F137" s="3">
        <f>'All Models'!I145</f>
        <v>1.0757025008813634E-2</v>
      </c>
      <c r="G137" s="3">
        <f>'All Models'!K145</f>
        <v>1.0331322962368503E-2</v>
      </c>
    </row>
    <row r="138" spans="1:7" x14ac:dyDescent="0.3">
      <c r="A138" s="17">
        <v>1.3654103396737628E-2</v>
      </c>
      <c r="B138" s="3">
        <f>'All Models'!E146</f>
        <v>1.1159749637004448E-2</v>
      </c>
      <c r="C138" s="3">
        <f>'All Models'!M146</f>
        <v>1.3487495510315344E-2</v>
      </c>
      <c r="D138" s="3">
        <f>'All Models'!C146</f>
        <v>1.24537160998155E-2</v>
      </c>
      <c r="E138" s="3">
        <f>'All Models'!G146</f>
        <v>1.09402903946198E-2</v>
      </c>
      <c r="F138" s="3">
        <f>'All Models'!I146</f>
        <v>1.0498015436520337E-2</v>
      </c>
      <c r="G138" s="3">
        <f>'All Models'!K146</f>
        <v>1.0202017311684587E-2</v>
      </c>
    </row>
    <row r="139" spans="1:7" x14ac:dyDescent="0.3">
      <c r="A139" s="17">
        <v>1.7964250436035195E-2</v>
      </c>
      <c r="B139" s="3">
        <f>'All Models'!E147</f>
        <v>1.1760766038786879E-2</v>
      </c>
      <c r="C139" s="3">
        <f>'All Models'!M147</f>
        <v>1.2476199582187307E-2</v>
      </c>
      <c r="D139" s="3">
        <f>'All Models'!C147</f>
        <v>1.1305486404463201E-2</v>
      </c>
      <c r="E139" s="3">
        <f>'All Models'!G147</f>
        <v>9.7569349657607597E-3</v>
      </c>
      <c r="F139" s="3">
        <f>'All Models'!I147</f>
        <v>9.6650359301273438E-3</v>
      </c>
      <c r="G139" s="3">
        <f>'All Models'!K147</f>
        <v>9.3373790115155973E-3</v>
      </c>
    </row>
    <row r="140" spans="1:7" x14ac:dyDescent="0.3">
      <c r="A140" s="17">
        <v>1.3724368637351431E-2</v>
      </c>
      <c r="B140" s="3">
        <f>'All Models'!E148</f>
        <v>1.1579871126145436E-2</v>
      </c>
      <c r="C140" s="3">
        <f>'All Models'!M148</f>
        <v>1.2359630873511891E-2</v>
      </c>
      <c r="D140" s="3">
        <f>'All Models'!C148</f>
        <v>1.19502495284937E-2</v>
      </c>
      <c r="E140" s="3">
        <f>'All Models'!G148</f>
        <v>1.0936742151096201E-2</v>
      </c>
      <c r="F140" s="3">
        <f>'All Models'!I148</f>
        <v>2.0891772144454476E-2</v>
      </c>
      <c r="G140" s="3">
        <f>'All Models'!K148</f>
        <v>2.560298138422952E-2</v>
      </c>
    </row>
    <row r="141" spans="1:7" x14ac:dyDescent="0.3">
      <c r="A141" s="17">
        <v>2.6518786636603772E-2</v>
      </c>
      <c r="B141" s="3">
        <f>'All Models'!E149</f>
        <v>1.4354274541230855E-2</v>
      </c>
      <c r="C141" s="3">
        <f>'All Models'!M149</f>
        <v>1.2198724883750947E-2</v>
      </c>
      <c r="D141" s="3">
        <f>'All Models'!C149</f>
        <v>1.21213059283991E-2</v>
      </c>
      <c r="E141" s="3">
        <f>'All Models'!G149</f>
        <v>1.12119836167932E-2</v>
      </c>
      <c r="F141" s="3">
        <f>'All Models'!I149</f>
        <v>1.2502493260465068E-2</v>
      </c>
      <c r="G141" s="3">
        <f>'All Models'!K149</f>
        <v>1.3696632395259371E-2</v>
      </c>
    </row>
    <row r="142" spans="1:7" x14ac:dyDescent="0.3">
      <c r="A142" s="17">
        <v>1.0662443114320951E-2</v>
      </c>
      <c r="B142" s="3">
        <f>'All Models'!E150</f>
        <v>1.2068062351829872E-2</v>
      </c>
      <c r="C142" s="3">
        <f>'All Models'!M150</f>
        <v>1.3680871531876913E-2</v>
      </c>
      <c r="D142" s="3">
        <f>'All Models'!C150</f>
        <v>1.42126959585522E-2</v>
      </c>
      <c r="E142" s="3">
        <f>'All Models'!G150</f>
        <v>1.29238865273648E-2</v>
      </c>
      <c r="F142" s="3">
        <f>'All Models'!I150</f>
        <v>1.9441347983697465E-2</v>
      </c>
      <c r="G142" s="3">
        <f>'All Models'!K150</f>
        <v>1.8171597420983152E-2</v>
      </c>
    </row>
    <row r="143" spans="1:7" x14ac:dyDescent="0.3">
      <c r="A143" s="17">
        <v>1.7951787001028664E-2</v>
      </c>
      <c r="B143" s="3">
        <f>'All Models'!E151</f>
        <v>1.2647154561683763E-2</v>
      </c>
      <c r="C143" s="3">
        <f>'All Models'!M151</f>
        <v>1.3504796533225909E-2</v>
      </c>
      <c r="D143" s="3">
        <f>'All Models'!C151</f>
        <v>1.31180585647327E-2</v>
      </c>
      <c r="E143" s="3">
        <f>'All Models'!G151</f>
        <v>1.1910664170009799E-2</v>
      </c>
      <c r="F143" s="3">
        <f>'All Models'!I151</f>
        <v>1.1439930681700194E-2</v>
      </c>
      <c r="G143" s="3">
        <f>'All Models'!K151</f>
        <v>1.0292887521054428E-2</v>
      </c>
    </row>
    <row r="144" spans="1:7" x14ac:dyDescent="0.3">
      <c r="A144" s="17">
        <v>1.1076812739792045E-2</v>
      </c>
      <c r="B144" s="3">
        <f>'All Models'!E152</f>
        <v>1.1158443565843746E-2</v>
      </c>
      <c r="C144" s="3">
        <f>'All Models'!M152</f>
        <v>1.4140139617190061E-2</v>
      </c>
      <c r="D144" s="3">
        <f>'All Models'!C152</f>
        <v>1.31627401498456E-2</v>
      </c>
      <c r="E144" s="3">
        <f>'All Models'!G152</f>
        <v>1.26846958302827E-2</v>
      </c>
      <c r="F144" s="3">
        <f>'All Models'!I152</f>
        <v>1.3098797724261266E-2</v>
      </c>
      <c r="G144" s="3">
        <f>'All Models'!K152</f>
        <v>1.2484588211655866E-2</v>
      </c>
    </row>
    <row r="145" spans="1:7" x14ac:dyDescent="0.3">
      <c r="A145" s="17">
        <v>1.1491300290383626E-2</v>
      </c>
      <c r="B145" s="3">
        <f>'All Models'!E153</f>
        <v>1.0600006498130156E-2</v>
      </c>
      <c r="C145" s="3">
        <f>'All Models'!M153</f>
        <v>1.3382917387290067E-2</v>
      </c>
      <c r="D145" s="3">
        <f>'All Models'!C153</f>
        <v>1.20262287036677E-2</v>
      </c>
      <c r="E145" s="3">
        <f>'All Models'!G153</f>
        <v>1.19684464368387E-2</v>
      </c>
      <c r="F145" s="3">
        <f>'All Models'!I153</f>
        <v>8.7410451456131338E-3</v>
      </c>
      <c r="G145" s="3">
        <f>'All Models'!K153</f>
        <v>8.7941595772969214E-3</v>
      </c>
    </row>
    <row r="146" spans="1:7" x14ac:dyDescent="0.3">
      <c r="A146" s="17">
        <v>8.9514749152568383E-3</v>
      </c>
      <c r="B146" s="3">
        <f>'All Models'!E154</f>
        <v>9.7891002597888868E-3</v>
      </c>
      <c r="C146" s="3">
        <f>'All Models'!M154</f>
        <v>1.2931208049042801E-2</v>
      </c>
      <c r="D146" s="3">
        <f>'All Models'!C154</f>
        <v>1.1073140455169401E-2</v>
      </c>
      <c r="E146" s="3">
        <f>'All Models'!G154</f>
        <v>1.11737550902484E-2</v>
      </c>
      <c r="F146" s="3">
        <f>'All Models'!I154</f>
        <v>1.0495343409375571E-2</v>
      </c>
      <c r="G146" s="3">
        <f>'All Models'!K154</f>
        <v>9.8705335340983427E-3</v>
      </c>
    </row>
    <row r="147" spans="1:7" x14ac:dyDescent="0.3">
      <c r="A147" s="17">
        <v>1.0013420826604839E-2</v>
      </c>
      <c r="B147" s="3">
        <f>'All Models'!E155</f>
        <v>9.3503473054916443E-3</v>
      </c>
      <c r="C147" s="3">
        <f>'All Models'!M155</f>
        <v>1.121993627945988E-2</v>
      </c>
      <c r="D147" s="3">
        <f>'All Models'!C155</f>
        <v>9.9450652609094897E-3</v>
      </c>
      <c r="E147" s="3">
        <f>'All Models'!G155</f>
        <v>1.0090389641764201E-2</v>
      </c>
      <c r="F147" s="3">
        <f>'All Models'!I155</f>
        <v>9.711609866243566E-3</v>
      </c>
      <c r="G147" s="3">
        <f>'All Models'!K155</f>
        <v>8.6728680703779641E-3</v>
      </c>
    </row>
    <row r="148" spans="1:7" x14ac:dyDescent="0.3">
      <c r="A148" s="17">
        <v>1.4085699000909233E-2</v>
      </c>
      <c r="B148" s="3">
        <f>'All Models'!E156</f>
        <v>1.0014624608435895E-2</v>
      </c>
      <c r="C148" s="3">
        <f>'All Models'!M156</f>
        <v>1.1163834241982858E-2</v>
      </c>
      <c r="D148" s="3">
        <f>'All Models'!C156</f>
        <v>9.5692458543305894E-3</v>
      </c>
      <c r="E148" s="3">
        <f>'All Models'!G156</f>
        <v>1.01930975527844E-2</v>
      </c>
      <c r="F148" s="3">
        <f>'All Models'!I156</f>
        <v>9.2753205602438601E-3</v>
      </c>
      <c r="G148" s="3">
        <f>'All Models'!K156</f>
        <v>1.0610005145142366E-2</v>
      </c>
    </row>
    <row r="149" spans="1:7" x14ac:dyDescent="0.3">
      <c r="A149" s="17">
        <v>1.3054299359771659E-2</v>
      </c>
      <c r="B149" s="3">
        <f>'All Models'!E157</f>
        <v>1.0198807741026324E-2</v>
      </c>
      <c r="C149" s="3">
        <f>'All Models'!M157</f>
        <v>1.0937803345549092E-2</v>
      </c>
      <c r="D149" s="3">
        <f>'All Models'!C157</f>
        <v>1.02472923218323E-2</v>
      </c>
      <c r="E149" s="3">
        <f>'All Models'!G157</f>
        <v>1.1058033539561E-2</v>
      </c>
      <c r="F149" s="3">
        <f>'All Models'!I157</f>
        <v>1.2187854127967867E-2</v>
      </c>
      <c r="G149" s="3">
        <f>'All Models'!K157</f>
        <v>1.3020057142857909E-2</v>
      </c>
    </row>
    <row r="150" spans="1:7" x14ac:dyDescent="0.3">
      <c r="A150" s="17">
        <v>1.1156738414258491E-2</v>
      </c>
      <c r="B150" s="3">
        <f>'All Models'!E158</f>
        <v>1.0046526989222081E-2</v>
      </c>
      <c r="C150" s="3">
        <f>'All Models'!M158</f>
        <v>1.1411904351494775E-2</v>
      </c>
      <c r="D150" s="3">
        <f>'All Models'!C158</f>
        <v>1.1044822775253701E-2</v>
      </c>
      <c r="E150" s="3">
        <f>'All Models'!G158</f>
        <v>1.1423203948801801E-2</v>
      </c>
      <c r="F150" s="3">
        <f>'All Models'!I158</f>
        <v>1.3368991902469079E-2</v>
      </c>
      <c r="G150" s="3">
        <f>'All Models'!K158</f>
        <v>1.3013873675576855E-2</v>
      </c>
    </row>
    <row r="151" spans="1:7" x14ac:dyDescent="0.3">
      <c r="A151" s="17">
        <v>1.1735585884460728E-2</v>
      </c>
      <c r="B151" s="3">
        <f>'All Models'!E159</f>
        <v>9.7140452985701748E-3</v>
      </c>
      <c r="C151" s="3">
        <f>'All Models'!M159</f>
        <v>1.1500522722803899E-2</v>
      </c>
      <c r="D151" s="3">
        <f>'All Models'!C159</f>
        <v>1.0707133759576199E-2</v>
      </c>
      <c r="E151" s="3">
        <f>'All Models'!G159</f>
        <v>1.12766481789609E-2</v>
      </c>
      <c r="F151" s="3">
        <f>'All Models'!I159</f>
        <v>9.9422567803354022E-3</v>
      </c>
      <c r="G151" s="3">
        <f>'All Models'!K159</f>
        <v>1.182732201468149E-2</v>
      </c>
    </row>
    <row r="152" spans="1:7" x14ac:dyDescent="0.3">
      <c r="A152" s="17">
        <v>1.235836913594701E-2</v>
      </c>
      <c r="B152" s="3">
        <f>'All Models'!E160</f>
        <v>9.5461348572815196E-3</v>
      </c>
      <c r="C152" s="3">
        <f>'All Models'!M160</f>
        <v>1.1561978026257962E-2</v>
      </c>
      <c r="D152" s="3">
        <f>'All Models'!C160</f>
        <v>1.01654506086574E-2</v>
      </c>
      <c r="E152" s="3">
        <f>'All Models'!G160</f>
        <v>1.10067743062806E-2</v>
      </c>
      <c r="F152" s="3">
        <f>'All Models'!I160</f>
        <v>8.0805802706058402E-3</v>
      </c>
      <c r="G152" s="3">
        <f>'All Models'!K160</f>
        <v>8.0796488163600161E-3</v>
      </c>
    </row>
    <row r="153" spans="1:7" x14ac:dyDescent="0.3">
      <c r="A153" s="17">
        <v>8.0611722826934677E-3</v>
      </c>
      <c r="B153" s="3">
        <f>'All Models'!E161</f>
        <v>8.4856469254558642E-3</v>
      </c>
      <c r="C153" s="3">
        <f>'All Models'!M161</f>
        <v>1.1456343156270464E-2</v>
      </c>
      <c r="D153" s="3">
        <f>'All Models'!C161</f>
        <v>9.9595244812714593E-3</v>
      </c>
      <c r="E153" s="3">
        <f>'All Models'!G161</f>
        <v>1.08409122686476E-2</v>
      </c>
      <c r="F153" s="3">
        <f>'All Models'!I161</f>
        <v>9.4629811502557493E-3</v>
      </c>
      <c r="G153" s="3">
        <f>'All Models'!K161</f>
        <v>9.4720627980624111E-3</v>
      </c>
    </row>
    <row r="154" spans="1:7" x14ac:dyDescent="0.3">
      <c r="A154" s="17">
        <v>1.2920817556828005E-2</v>
      </c>
      <c r="B154" s="3">
        <f>'All Models'!E162</f>
        <v>9.1115609058476446E-3</v>
      </c>
      <c r="C154" s="3">
        <f>'All Models'!M162</f>
        <v>1.0592915196397393E-2</v>
      </c>
      <c r="D154" s="3">
        <f>'All Models'!C162</f>
        <v>8.98016830777419E-3</v>
      </c>
      <c r="E154" s="3">
        <f>'All Models'!G162</f>
        <v>1.02579165719212E-2</v>
      </c>
      <c r="F154" s="3">
        <f>'All Models'!I162</f>
        <v>6.9974231615729651E-3</v>
      </c>
      <c r="G154" s="3">
        <f>'All Models'!K162</f>
        <v>8.6654804926691986E-3</v>
      </c>
    </row>
    <row r="155" spans="1:7" x14ac:dyDescent="0.3">
      <c r="A155" s="17">
        <v>1.3101340631129105E-2</v>
      </c>
      <c r="B155" s="3">
        <f>'All Models'!E163</f>
        <v>9.2995950772311164E-3</v>
      </c>
      <c r="C155" s="3">
        <f>'All Models'!M163</f>
        <v>1.017369561283559E-2</v>
      </c>
      <c r="D155" s="3">
        <f>'All Models'!C163</f>
        <v>9.1801141343872596E-3</v>
      </c>
      <c r="E155" s="3">
        <f>'All Models'!G163</f>
        <v>1.10695896515854E-2</v>
      </c>
      <c r="F155" s="3">
        <f>'All Models'!I163</f>
        <v>1.2910342157111185E-2</v>
      </c>
      <c r="G155" s="3">
        <f>'All Models'!K163</f>
        <v>1.5906332536769596E-2</v>
      </c>
    </row>
    <row r="156" spans="1:7" x14ac:dyDescent="0.3">
      <c r="A156" s="17">
        <v>2.0922817865399939E-2</v>
      </c>
      <c r="B156" s="3">
        <f>'All Models'!E164</f>
        <v>1.1012746120832853E-2</v>
      </c>
      <c r="C156" s="3">
        <f>'All Models'!M164</f>
        <v>1.0151747319184511E-2</v>
      </c>
      <c r="D156" s="3">
        <f>'All Models'!C164</f>
        <v>9.3710135613864695E-3</v>
      </c>
      <c r="E156" s="3">
        <f>'All Models'!G164</f>
        <v>1.18863538377582E-2</v>
      </c>
      <c r="F156" s="3">
        <f>'All Models'!I164</f>
        <v>1.5128021668774777E-2</v>
      </c>
      <c r="G156" s="3">
        <f>'All Models'!K164</f>
        <v>1.9441800988342108E-2</v>
      </c>
    </row>
    <row r="157" spans="1:7" x14ac:dyDescent="0.3">
      <c r="A157" s="17">
        <v>1.286868527835725E-2</v>
      </c>
      <c r="B157" s="3">
        <f>'All Models'!E165</f>
        <v>9.9919255445195254E-3</v>
      </c>
      <c r="C157" s="3">
        <f>'All Models'!M165</f>
        <v>1.073892922834011E-2</v>
      </c>
      <c r="D157" s="3">
        <f>'All Models'!C165</f>
        <v>1.0547863877118801E-2</v>
      </c>
      <c r="E157" s="3">
        <f>'All Models'!G165</f>
        <v>1.36409423397914E-2</v>
      </c>
      <c r="F157" s="3">
        <f>'All Models'!I165</f>
        <v>1.7910075831704387E-2</v>
      </c>
      <c r="G157" s="3">
        <f>'All Models'!K165</f>
        <v>2.1676295354250929E-2</v>
      </c>
    </row>
    <row r="158" spans="1:7" x14ac:dyDescent="0.3">
      <c r="A158" s="17">
        <v>2.1046224656629038E-2</v>
      </c>
      <c r="B158" s="3">
        <f>'All Models'!E166</f>
        <v>1.1982854256833346E-2</v>
      </c>
      <c r="C158" s="3">
        <f>'All Models'!M166</f>
        <v>1.0865150879534942E-2</v>
      </c>
      <c r="D158" s="3">
        <f>'All Models'!C166</f>
        <v>1.07884668741123E-2</v>
      </c>
      <c r="E158" s="3">
        <f>'All Models'!G166</f>
        <v>1.36677444640318E-2</v>
      </c>
      <c r="F158" s="3">
        <f>'All Models'!I166</f>
        <v>1.0465224843902781E-2</v>
      </c>
      <c r="G158" s="3">
        <f>'All Models'!K166</f>
        <v>1.1395023056664285E-2</v>
      </c>
    </row>
    <row r="159" spans="1:7" x14ac:dyDescent="0.3">
      <c r="A159" s="17">
        <v>2.1495414419012253E-2</v>
      </c>
      <c r="B159" s="3">
        <f>'All Models'!E167</f>
        <v>1.2701756466184384E-2</v>
      </c>
      <c r="C159" s="3">
        <f>'All Models'!M167</f>
        <v>1.2320214715610251E-2</v>
      </c>
      <c r="D159" s="3">
        <f>'All Models'!C167</f>
        <v>1.25305793491335E-2</v>
      </c>
      <c r="E159" s="3">
        <f>'All Models'!G167</f>
        <v>1.4338061256247999E-2</v>
      </c>
      <c r="F159" s="3">
        <f>'All Models'!I167</f>
        <v>1.6883461037834054E-2</v>
      </c>
      <c r="G159" s="3">
        <f>'All Models'!K167</f>
        <v>1.6248441346346173E-2</v>
      </c>
    </row>
    <row r="160" spans="1:7" x14ac:dyDescent="0.3">
      <c r="A160" s="17">
        <v>1.2562854969287558E-2</v>
      </c>
      <c r="B160" s="3">
        <f>'All Models'!E168</f>
        <v>1.1124364297560158E-2</v>
      </c>
      <c r="C160" s="3">
        <f>'All Models'!M168</f>
        <v>1.3018458344591482E-2</v>
      </c>
      <c r="D160" s="3">
        <f>'All Models'!C168</f>
        <v>1.3377996843534599E-2</v>
      </c>
      <c r="E160" s="3">
        <f>'All Models'!G168</f>
        <v>1.4849518629002099E-2</v>
      </c>
      <c r="F160" s="3">
        <f>'All Models'!I168</f>
        <v>1.7757150060728016E-2</v>
      </c>
      <c r="G160" s="3">
        <f>'All Models'!K168</f>
        <v>2.0959775584334893E-2</v>
      </c>
    </row>
    <row r="161" spans="1:7" x14ac:dyDescent="0.3">
      <c r="A161" s="17">
        <v>1.4254379461675208E-2</v>
      </c>
      <c r="B161" s="3">
        <f>'All Models'!E169</f>
        <v>1.1202060733694693E-2</v>
      </c>
      <c r="C161" s="3">
        <f>'All Models'!M169</f>
        <v>1.3167317625366083E-2</v>
      </c>
      <c r="D161" s="3">
        <f>'All Models'!C169</f>
        <v>1.2763623341525599E-2</v>
      </c>
      <c r="E161" s="3">
        <f>'All Models'!G169</f>
        <v>1.39245014412809E-2</v>
      </c>
      <c r="F161" s="3">
        <f>'All Models'!I169</f>
        <v>9.8561868020583549E-3</v>
      </c>
      <c r="G161" s="3">
        <f>'All Models'!K169</f>
        <v>1.0099346319563256E-2</v>
      </c>
    </row>
    <row r="162" spans="1:7" x14ac:dyDescent="0.3">
      <c r="A162" s="17">
        <v>1.6958332585915493E-2</v>
      </c>
      <c r="B162" s="3">
        <f>'All Models'!E170</f>
        <v>1.1628508054394193E-2</v>
      </c>
      <c r="C162" s="3">
        <f>'All Models'!M170</f>
        <v>1.2722365326624688E-2</v>
      </c>
      <c r="D162" s="3">
        <f>'All Models'!C170</f>
        <v>1.22017771559802E-2</v>
      </c>
      <c r="E162" s="3">
        <f>'All Models'!G170</f>
        <v>1.2809877656993001E-2</v>
      </c>
      <c r="F162" s="3">
        <f>'All Models'!I170</f>
        <v>1.3199363932105081E-2</v>
      </c>
      <c r="G162" s="3">
        <f>'All Models'!K170</f>
        <v>1.199352985355908E-2</v>
      </c>
    </row>
    <row r="163" spans="1:7" x14ac:dyDescent="0.3">
      <c r="A163" s="17">
        <v>1.138085809311983E-2</v>
      </c>
      <c r="B163" s="3">
        <f>'All Models'!E171</f>
        <v>1.0506080262291776E-2</v>
      </c>
      <c r="C163" s="3">
        <f>'All Models'!M171</f>
        <v>1.3025781342559922E-2</v>
      </c>
      <c r="D163" s="3">
        <f>'All Models'!C171</f>
        <v>1.2340636531319E-2</v>
      </c>
      <c r="E163" s="3">
        <f>'All Models'!G171</f>
        <v>1.2798569870814E-2</v>
      </c>
      <c r="F163" s="3">
        <f>'All Models'!I171</f>
        <v>1.262688546300633E-2</v>
      </c>
      <c r="G163" s="3">
        <f>'All Models'!K171</f>
        <v>1.2638368318756145E-2</v>
      </c>
    </row>
    <row r="164" spans="1:7" x14ac:dyDescent="0.3">
      <c r="A164" s="17">
        <v>1.1629196221078872E-2</v>
      </c>
      <c r="B164" s="3">
        <f>'All Models'!E172</f>
        <v>1.0341368367464543E-2</v>
      </c>
      <c r="C164" s="3">
        <f>'All Models'!M172</f>
        <v>1.1949037312549406E-2</v>
      </c>
      <c r="D164" s="3">
        <f>'All Models'!C172</f>
        <v>1.1665820006515001E-2</v>
      </c>
      <c r="E164" s="3">
        <f>'All Models'!G172</f>
        <v>1.21666701962486E-2</v>
      </c>
      <c r="F164" s="3">
        <f>'All Models'!I172</f>
        <v>9.5331171533143289E-3</v>
      </c>
      <c r="G164" s="3">
        <f>'All Models'!K172</f>
        <v>9.5388201063396783E-3</v>
      </c>
    </row>
    <row r="165" spans="1:7" x14ac:dyDescent="0.3">
      <c r="A165" s="17">
        <v>6.1897636578011894E-3</v>
      </c>
      <c r="B165" s="3">
        <f>'All Models'!E173</f>
        <v>8.930079861221225E-3</v>
      </c>
      <c r="C165" s="3">
        <f>'All Models'!M173</f>
        <v>1.1256708006484758E-2</v>
      </c>
      <c r="D165" s="3">
        <f>'All Models'!C173</f>
        <v>1.0993802480931099E-2</v>
      </c>
      <c r="E165" s="3">
        <f>'All Models'!G173</f>
        <v>1.14247237712442E-2</v>
      </c>
      <c r="F165" s="3">
        <f>'All Models'!I173</f>
        <v>1.3797081107450971E-2</v>
      </c>
      <c r="G165" s="3">
        <f>'All Models'!K173</f>
        <v>1.1512429156408981E-2</v>
      </c>
    </row>
    <row r="166" spans="1:7" x14ac:dyDescent="0.3">
      <c r="A166" s="17">
        <v>1.8124273496249711E-2</v>
      </c>
      <c r="B166" s="3">
        <f>'All Models'!E174</f>
        <v>1.049890659214817E-2</v>
      </c>
      <c r="C166" s="3">
        <f>'All Models'!M174</f>
        <v>1.0460560974814312E-2</v>
      </c>
      <c r="D166" s="3">
        <f>'All Models'!C174</f>
        <v>9.3002116814164294E-3</v>
      </c>
      <c r="E166" s="3">
        <f>'All Models'!G174</f>
        <v>1.0361444555578799E-2</v>
      </c>
      <c r="F166" s="3">
        <f>'All Models'!I174</f>
        <v>4.661070493222173E-3</v>
      </c>
      <c r="G166" s="3">
        <f>'All Models'!K174</f>
        <v>5.3730943371288762E-3</v>
      </c>
    </row>
    <row r="167" spans="1:7" x14ac:dyDescent="0.3">
      <c r="A167" s="17">
        <v>6.588191273188989E-3</v>
      </c>
      <c r="B167" s="3">
        <f>'All Models'!E175</f>
        <v>8.8189722239903918E-3</v>
      </c>
      <c r="C167" s="3">
        <f>'All Models'!M175</f>
        <v>1.1219979216803108E-2</v>
      </c>
      <c r="D167" s="3">
        <f>'All Models'!C175</f>
        <v>1.1017786832176E-2</v>
      </c>
      <c r="E167" s="3">
        <f>'All Models'!G175</f>
        <v>1.2269993375085201E-2</v>
      </c>
      <c r="F167" s="3">
        <f>'All Models'!I175</f>
        <v>1.7592698877677417E-2</v>
      </c>
      <c r="G167" s="3">
        <f>'All Models'!K175</f>
        <v>1.9567352470858661E-2</v>
      </c>
    </row>
    <row r="168" spans="1:7" x14ac:dyDescent="0.3">
      <c r="A168" s="17">
        <v>1.6542788411665444E-2</v>
      </c>
      <c r="B168" s="3">
        <f>'All Models'!E176</f>
        <v>1.0369096803171331E-2</v>
      </c>
      <c r="C168" s="3">
        <f>'All Models'!M176</f>
        <v>1.0417997892601108E-2</v>
      </c>
      <c r="D168" s="3">
        <f>'All Models'!C176</f>
        <v>9.9918187881280693E-3</v>
      </c>
      <c r="E168" s="3">
        <f>'All Models'!G176</f>
        <v>1.16709350069192E-2</v>
      </c>
      <c r="F168" s="3">
        <f>'All Models'!I176</f>
        <v>5.9581032317146607E-3</v>
      </c>
      <c r="G168" s="3">
        <f>'All Models'!K176</f>
        <v>6.0545177573480434E-3</v>
      </c>
    </row>
    <row r="169" spans="1:7" x14ac:dyDescent="0.3">
      <c r="A169" s="17">
        <v>1.267702862563759E-2</v>
      </c>
      <c r="B169" s="3">
        <f>'All Models'!E177</f>
        <v>1.0022987943248622E-2</v>
      </c>
      <c r="C169" s="3">
        <f>'All Models'!M177</f>
        <v>1.0862402888027457E-2</v>
      </c>
      <c r="D169" s="3">
        <f>'All Models'!C177</f>
        <v>1.0750898843115199E-2</v>
      </c>
      <c r="E169" s="3">
        <f>'All Models'!G177</f>
        <v>1.2798617658605601E-2</v>
      </c>
      <c r="F169" s="3">
        <f>'All Models'!I177</f>
        <v>1.3163354971765743E-2</v>
      </c>
      <c r="G169" s="3">
        <f>'All Models'!K177</f>
        <v>1.4404933243487799E-2</v>
      </c>
    </row>
    <row r="170" spans="1:7" x14ac:dyDescent="0.3">
      <c r="A170" s="17">
        <v>1.9006929427594094E-2</v>
      </c>
      <c r="B170" s="3">
        <f>'All Models'!E178</f>
        <v>1.1516974702438605E-2</v>
      </c>
      <c r="C170" s="3">
        <f>'All Models'!M178</f>
        <v>1.1266585575474048E-2</v>
      </c>
      <c r="D170" s="3">
        <f>'All Models'!C178</f>
        <v>1.11969791035953E-2</v>
      </c>
      <c r="E170" s="3">
        <f>'All Models'!G178</f>
        <v>1.29305716980633E-2</v>
      </c>
      <c r="F170" s="3">
        <f>'All Models'!I178</f>
        <v>1.2158872869124321E-2</v>
      </c>
      <c r="G170" s="3">
        <f>'All Models'!K178</f>
        <v>1.1965977497995276E-2</v>
      </c>
    </row>
    <row r="171" spans="1:7" x14ac:dyDescent="0.3">
      <c r="A171" s="17">
        <v>1.0332605179238629E-2</v>
      </c>
      <c r="B171" s="3">
        <f>'All Models'!E179</f>
        <v>1.040910837738976E-2</v>
      </c>
      <c r="C171" s="3">
        <f>'All Models'!M179</f>
        <v>1.2845419168935231E-2</v>
      </c>
      <c r="D171" s="3">
        <f>'All Models'!C179</f>
        <v>1.27624747278212E-2</v>
      </c>
      <c r="E171" s="3">
        <f>'All Models'!G179</f>
        <v>1.37370555355757E-2</v>
      </c>
      <c r="F171" s="3">
        <f>'All Models'!I179</f>
        <v>1.6372499359038027E-2</v>
      </c>
      <c r="G171" s="3">
        <f>'All Models'!K179</f>
        <v>1.6471949785610354E-2</v>
      </c>
    </row>
    <row r="172" spans="1:7" x14ac:dyDescent="0.3">
      <c r="A172" s="17">
        <v>7.3900115561192732E-3</v>
      </c>
      <c r="B172" s="3">
        <f>'All Models'!E180</f>
        <v>9.0567604263675494E-3</v>
      </c>
      <c r="C172" s="3">
        <f>'All Models'!M180</f>
        <v>1.1781957694103895E-2</v>
      </c>
      <c r="D172" s="3">
        <f>'All Models'!C180</f>
        <v>1.1845391166853099E-2</v>
      </c>
      <c r="E172" s="3">
        <f>'All Models'!G180</f>
        <v>1.26567502124585E-2</v>
      </c>
      <c r="F172" s="3">
        <f>'All Models'!I180</f>
        <v>7.916683029236286E-3</v>
      </c>
      <c r="G172" s="3">
        <f>'All Models'!K180</f>
        <v>7.8660904230690182E-3</v>
      </c>
    </row>
    <row r="173" spans="1:7" x14ac:dyDescent="0.3">
      <c r="A173" s="17">
        <v>8.9112923079949693E-3</v>
      </c>
      <c r="B173" s="3">
        <f>'All Models'!E181</f>
        <v>8.6443122425106707E-3</v>
      </c>
      <c r="C173" s="3">
        <f>'All Models'!M181</f>
        <v>1.1762856302912229E-2</v>
      </c>
      <c r="D173" s="3">
        <f>'All Models'!C181</f>
        <v>1.03610562797723E-2</v>
      </c>
      <c r="E173" s="3">
        <f>'All Models'!G181</f>
        <v>1.13342034537799E-2</v>
      </c>
      <c r="F173" s="3">
        <f>'All Models'!I181</f>
        <v>7.2246408784967259E-3</v>
      </c>
      <c r="G173" s="3">
        <f>'All Models'!K181</f>
        <v>6.975932784004474E-3</v>
      </c>
    </row>
    <row r="174" spans="1:7" x14ac:dyDescent="0.3">
      <c r="A174" s="17">
        <v>6.5770407511849148E-3</v>
      </c>
      <c r="B174" s="3">
        <f>'All Models'!E182</f>
        <v>7.5044633350812035E-3</v>
      </c>
      <c r="C174" s="3">
        <f>'All Models'!M182</f>
        <v>1.0805061697102537E-2</v>
      </c>
      <c r="D174" s="3">
        <f>'All Models'!C182</f>
        <v>9.0535140342916202E-3</v>
      </c>
      <c r="E174" s="3">
        <f>'All Models'!G182</f>
        <v>1.05895962728094E-2</v>
      </c>
      <c r="F174" s="3">
        <f>'All Models'!I182</f>
        <v>5.7721142924327135E-3</v>
      </c>
      <c r="G174" s="3">
        <f>'All Models'!K182</f>
        <v>6.3537230907284217E-3</v>
      </c>
    </row>
    <row r="175" spans="1:7" x14ac:dyDescent="0.3">
      <c r="A175" s="17">
        <v>1.1246303006378923E-2</v>
      </c>
      <c r="B175" s="3">
        <f>'All Models'!E183</f>
        <v>8.0353681649845774E-3</v>
      </c>
      <c r="C175" s="3">
        <f>'All Models'!M183</f>
        <v>9.8490731130469692E-3</v>
      </c>
      <c r="D175" s="3">
        <f>'All Models'!C183</f>
        <v>7.8571837933460106E-3</v>
      </c>
      <c r="E175" s="3">
        <f>'All Models'!G183</f>
        <v>1.04310295535708E-2</v>
      </c>
      <c r="F175" s="3">
        <f>'All Models'!I183</f>
        <v>5.4997402837692212E-3</v>
      </c>
      <c r="G175" s="3">
        <f>'All Models'!K183</f>
        <v>6.7582065397799847E-3</v>
      </c>
    </row>
    <row r="176" spans="1:7" x14ac:dyDescent="0.3">
      <c r="A176" s="17">
        <v>1.5648065964382521E-2</v>
      </c>
      <c r="B176" s="3">
        <f>'All Models'!E184</f>
        <v>9.2823588568511761E-3</v>
      </c>
      <c r="C176" s="3">
        <f>'All Models'!M184</f>
        <v>8.9016137715299225E-3</v>
      </c>
      <c r="D176" s="3">
        <f>'All Models'!C184</f>
        <v>8.1469126400678903E-3</v>
      </c>
      <c r="E176" s="3">
        <f>'All Models'!G184</f>
        <v>1.1178037217713901E-2</v>
      </c>
      <c r="F176" s="3">
        <f>'All Models'!I184</f>
        <v>9.6079852786433058E-3</v>
      </c>
      <c r="G176" s="3">
        <f>'All Models'!K184</f>
        <v>1.0826676975660731E-2</v>
      </c>
    </row>
    <row r="177" spans="1:7" x14ac:dyDescent="0.3">
      <c r="A177" s="17">
        <v>1.7207581340886149E-2</v>
      </c>
      <c r="B177" s="3">
        <f>'All Models'!E185</f>
        <v>1.0067356440174207E-2</v>
      </c>
      <c r="C177" s="3">
        <f>'All Models'!M185</f>
        <v>9.3031998522899503E-3</v>
      </c>
      <c r="D177" s="3">
        <f>'All Models'!C185</f>
        <v>9.0545994998428806E-3</v>
      </c>
      <c r="E177" s="3">
        <f>'All Models'!G185</f>
        <v>1.19156699411762E-2</v>
      </c>
      <c r="F177" s="3">
        <f>'All Models'!I185</f>
        <v>1.1411066361160564E-2</v>
      </c>
      <c r="G177" s="3">
        <f>'All Models'!K185</f>
        <v>1.2571682213817459E-2</v>
      </c>
    </row>
    <row r="178" spans="1:7" x14ac:dyDescent="0.3">
      <c r="A178" s="17">
        <v>8.7291533115031825E-3</v>
      </c>
      <c r="B178" s="3">
        <f>'All Models'!E186</f>
        <v>9.0351663001313094E-3</v>
      </c>
      <c r="C178" s="3">
        <f>'All Models'!M186</f>
        <v>1.0447570476387277E-2</v>
      </c>
      <c r="D178" s="3">
        <f>'All Models'!C186</f>
        <v>1.07170497263259E-2</v>
      </c>
      <c r="E178" s="3">
        <f>'All Models'!G186</f>
        <v>1.30792207438455E-2</v>
      </c>
      <c r="F178" s="3">
        <f>'All Models'!I186</f>
        <v>1.4427556667291081E-2</v>
      </c>
      <c r="G178" s="3">
        <f>'All Models'!K186</f>
        <v>1.4865729401929222E-2</v>
      </c>
    </row>
    <row r="179" spans="1:7" x14ac:dyDescent="0.3">
      <c r="A179" s="17">
        <v>1.3332118626257152E-2</v>
      </c>
      <c r="B179" s="3">
        <f>'All Models'!E187</f>
        <v>9.6957049886152377E-3</v>
      </c>
      <c r="C179" s="3">
        <f>'All Models'!M187</f>
        <v>1.0613717819498847E-2</v>
      </c>
      <c r="D179" s="3">
        <f>'All Models'!C187</f>
        <v>1.0150943600503899E-2</v>
      </c>
      <c r="E179" s="3">
        <f>'All Models'!G187</f>
        <v>1.19716311518052E-2</v>
      </c>
      <c r="F179" s="3">
        <f>'All Models'!I187</f>
        <v>1.0860717211654538E-2</v>
      </c>
      <c r="G179" s="3">
        <f>'All Models'!K187</f>
        <v>9.1499843725460217E-3</v>
      </c>
    </row>
    <row r="180" spans="1:7" x14ac:dyDescent="0.3">
      <c r="A180" s="17">
        <v>1.1367457562424622E-2</v>
      </c>
      <c r="B180" s="3">
        <f>'All Models'!E188</f>
        <v>9.3996210694010773E-3</v>
      </c>
      <c r="C180" s="3">
        <f>'All Models'!M188</f>
        <v>1.151357168261896E-2</v>
      </c>
      <c r="D180" s="3">
        <f>'All Models'!C188</f>
        <v>1.07605400300633E-2</v>
      </c>
      <c r="E180" s="3">
        <f>'All Models'!G188</f>
        <v>1.23341228846581E-2</v>
      </c>
      <c r="F180" s="3">
        <f>'All Models'!I188</f>
        <v>1.2261947640281993E-2</v>
      </c>
      <c r="G180" s="3">
        <f>'All Models'!K188</f>
        <v>1.3368155833689787E-2</v>
      </c>
    </row>
    <row r="181" spans="1:7" x14ac:dyDescent="0.3">
      <c r="A181" s="17">
        <v>7.9767459959447819E-3</v>
      </c>
      <c r="B181" s="3">
        <f>'All Models'!E189</f>
        <v>8.4284728084977108E-3</v>
      </c>
      <c r="C181" s="3">
        <f>'All Models'!M189</f>
        <v>1.1264824152856828E-2</v>
      </c>
      <c r="D181" s="3">
        <f>'All Models'!C189</f>
        <v>1.02601540645905E-2</v>
      </c>
      <c r="E181" s="3">
        <f>'All Models'!G189</f>
        <v>1.13234469339107E-2</v>
      </c>
      <c r="F181" s="3">
        <f>'All Models'!I189</f>
        <v>1.2338131697300563E-2</v>
      </c>
      <c r="G181" s="3">
        <f>'All Models'!K189</f>
        <v>1.0315076563574849E-2</v>
      </c>
    </row>
    <row r="182" spans="1:7" x14ac:dyDescent="0.3">
      <c r="A182" s="17">
        <v>1.131390621084539E-2</v>
      </c>
      <c r="B182" s="3">
        <f>'All Models'!E190</f>
        <v>8.7554207375541843E-3</v>
      </c>
      <c r="C182" s="3">
        <f>'All Models'!M190</f>
        <v>1.0465382736207519E-2</v>
      </c>
      <c r="D182" s="3">
        <f>'All Models'!C190</f>
        <v>9.1926200287690309E-3</v>
      </c>
      <c r="E182" s="3">
        <f>'All Models'!G190</f>
        <v>1.0173269032698801E-2</v>
      </c>
      <c r="F182" s="3">
        <f>'All Models'!I190</f>
        <v>5.7557512256601571E-3</v>
      </c>
      <c r="G182" s="3">
        <f>'All Models'!K190</f>
        <v>5.7751429333447093E-3</v>
      </c>
    </row>
    <row r="183" spans="1:7" x14ac:dyDescent="0.3">
      <c r="A183" s="17">
        <v>1.1157669721256007E-2</v>
      </c>
      <c r="B183" s="3">
        <f>'All Models'!E191</f>
        <v>9.1713961739482344E-3</v>
      </c>
      <c r="C183" s="3">
        <f>'All Models'!M191</f>
        <v>9.8738562091604913E-3</v>
      </c>
      <c r="D183" s="3">
        <f>'All Models'!C191</f>
        <v>9.4606677251287408E-3</v>
      </c>
      <c r="E183" s="3">
        <f>'All Models'!G191</f>
        <v>1.02647835068984E-2</v>
      </c>
      <c r="F183" s="3">
        <f>'All Models'!I191</f>
        <v>1.0280483908567275E-2</v>
      </c>
      <c r="G183" s="3">
        <f>'All Models'!K191</f>
        <v>1.0193031673878722E-2</v>
      </c>
    </row>
    <row r="184" spans="1:7" x14ac:dyDescent="0.3">
      <c r="A184" s="17">
        <v>5.8234847712228541E-3</v>
      </c>
      <c r="B184" s="3">
        <f>'All Models'!E192</f>
        <v>8.0364488399659682E-3</v>
      </c>
      <c r="C184" s="3">
        <f>'All Models'!M192</f>
        <v>1.0121799174946308E-2</v>
      </c>
      <c r="D184" s="3">
        <f>'All Models'!C192</f>
        <v>9.4687541021442004E-3</v>
      </c>
      <c r="E184" s="3">
        <f>'All Models'!G192</f>
        <v>1.0745457861704199E-2</v>
      </c>
      <c r="F184" s="3">
        <f>'All Models'!I192</f>
        <v>9.1375235553544376E-3</v>
      </c>
      <c r="G184" s="3">
        <f>'All Models'!K192</f>
        <v>1.0054184415893289E-2</v>
      </c>
    </row>
    <row r="185" spans="1:7" x14ac:dyDescent="0.3">
      <c r="A185" s="17">
        <v>6.7703961086959729E-3</v>
      </c>
      <c r="B185" s="3">
        <f>'All Models'!E193</f>
        <v>7.3443732702843465E-3</v>
      </c>
      <c r="C185" s="3">
        <f>'All Models'!M193</f>
        <v>9.0557238664890436E-3</v>
      </c>
      <c r="D185" s="3">
        <f>'All Models'!C193</f>
        <v>8.292793407353E-3</v>
      </c>
      <c r="E185" s="3">
        <f>'All Models'!G193</f>
        <v>1.02144800294493E-2</v>
      </c>
      <c r="F185" s="3">
        <f>'All Models'!I193</f>
        <v>4.44772702237146E-3</v>
      </c>
      <c r="G185" s="3">
        <f>'All Models'!K193</f>
        <v>4.5934425024162593E-3</v>
      </c>
    </row>
    <row r="186" spans="1:7" x14ac:dyDescent="0.3">
      <c r="A186" s="17">
        <v>1.3481277034004114E-2</v>
      </c>
      <c r="B186" s="3">
        <f>'All Models'!E194</f>
        <v>8.3197162517787884E-3</v>
      </c>
      <c r="C186" s="3">
        <f>'All Models'!M194</f>
        <v>8.4337364625602582E-3</v>
      </c>
      <c r="D186" s="3">
        <f>'All Models'!C194</f>
        <v>7.1495963637998403E-3</v>
      </c>
      <c r="E186" s="3">
        <f>'All Models'!G194</f>
        <v>9.8554145105809003E-3</v>
      </c>
      <c r="F186" s="3">
        <f>'All Models'!I194</f>
        <v>5.1966169270755381E-3</v>
      </c>
      <c r="G186" s="3">
        <f>'All Models'!K194</f>
        <v>6.7604469078238116E-3</v>
      </c>
    </row>
    <row r="187" spans="1:7" x14ac:dyDescent="0.3">
      <c r="A187" s="17">
        <v>1.3285312648269878E-2</v>
      </c>
      <c r="B187" s="3">
        <f>'All Models'!E195</f>
        <v>8.8834947231391202E-3</v>
      </c>
      <c r="C187" s="3">
        <f>'All Models'!M195</f>
        <v>8.785026565600644E-3</v>
      </c>
      <c r="D187" s="3">
        <f>'All Models'!C195</f>
        <v>7.6055750972845197E-3</v>
      </c>
      <c r="E187" s="3">
        <f>'All Models'!G195</f>
        <v>9.9327837984773907E-3</v>
      </c>
      <c r="F187" s="3">
        <f>'All Models'!I195</f>
        <v>1.0257186197096735E-2</v>
      </c>
      <c r="G187" s="3">
        <f>'All Models'!K195</f>
        <v>9.9174542425589322E-3</v>
      </c>
    </row>
    <row r="188" spans="1:7" x14ac:dyDescent="0.3">
      <c r="A188" s="17">
        <v>8.7467004595719461E-3</v>
      </c>
      <c r="B188" s="3">
        <f>'All Models'!E196</f>
        <v>8.5395899608621817E-3</v>
      </c>
      <c r="C188" s="3">
        <f>'All Models'!M196</f>
        <v>8.8830405695008788E-3</v>
      </c>
      <c r="D188" s="3">
        <f>'All Models'!C196</f>
        <v>8.5329240732280702E-3</v>
      </c>
      <c r="E188" s="3">
        <f>'All Models'!G196</f>
        <v>1.0274830890074801E-2</v>
      </c>
      <c r="F188" s="3">
        <f>'All Models'!I196</f>
        <v>1.0994090198897803E-2</v>
      </c>
      <c r="G188" s="3">
        <f>'All Models'!K196</f>
        <v>1.0872465696197715E-2</v>
      </c>
    </row>
    <row r="189" spans="1:7" x14ac:dyDescent="0.3">
      <c r="A189" s="17">
        <v>8.9962663340288091E-3</v>
      </c>
      <c r="B189" s="3">
        <f>'All Models'!E197</f>
        <v>8.1682448069273026E-3</v>
      </c>
      <c r="C189" s="3">
        <f>'All Models'!M197</f>
        <v>8.3603903942516475E-3</v>
      </c>
      <c r="D189" s="3">
        <f>'All Models'!C197</f>
        <v>8.1192486288725208E-3</v>
      </c>
      <c r="E189" s="3">
        <f>'All Models'!G197</f>
        <v>9.6148149270011002E-3</v>
      </c>
      <c r="F189" s="3">
        <f>'All Models'!I197</f>
        <v>6.7491204557823701E-3</v>
      </c>
      <c r="G189" s="3">
        <f>'All Models'!K197</f>
        <v>6.64793925434782E-3</v>
      </c>
    </row>
    <row r="190" spans="1:7" x14ac:dyDescent="0.3">
      <c r="A190" s="17">
        <v>1.0862370589553154E-2</v>
      </c>
      <c r="B190" s="3">
        <f>'All Models'!E198</f>
        <v>8.0756949218066826E-3</v>
      </c>
      <c r="C190" s="3">
        <f>'All Models'!M198</f>
        <v>8.624957188117198E-3</v>
      </c>
      <c r="D190" s="3">
        <f>'All Models'!C198</f>
        <v>7.8408949832498593E-3</v>
      </c>
      <c r="E190" s="3">
        <f>'All Models'!G198</f>
        <v>9.4893335732401298E-3</v>
      </c>
      <c r="F190" s="3">
        <f>'All Models'!I198</f>
        <v>6.4428174003087202E-3</v>
      </c>
      <c r="G190" s="3">
        <f>'All Models'!K198</f>
        <v>6.9798356432017759E-3</v>
      </c>
    </row>
    <row r="191" spans="1:7" x14ac:dyDescent="0.3">
      <c r="A191" s="17">
        <v>8.5269755837849397E-3</v>
      </c>
      <c r="B191" s="3">
        <f>'All Models'!E199</f>
        <v>7.5025948188602335E-3</v>
      </c>
      <c r="C191" s="3">
        <f>'All Models'!M199</f>
        <v>8.8369952002437576E-3</v>
      </c>
      <c r="D191" s="3">
        <f>'All Models'!C199</f>
        <v>7.5743359619327199E-3</v>
      </c>
      <c r="E191" s="3">
        <f>'All Models'!G199</f>
        <v>9.2553773460412204E-3</v>
      </c>
      <c r="F191" s="3">
        <f>'All Models'!I199</f>
        <v>8.3375861062884669E-3</v>
      </c>
      <c r="G191" s="3">
        <f>'All Models'!K199</f>
        <v>1.059330946695515E-2</v>
      </c>
    </row>
    <row r="192" spans="1:7" x14ac:dyDescent="0.3">
      <c r="A192" s="17">
        <v>4.3622945156128554E-3</v>
      </c>
      <c r="B192" s="3">
        <f>'All Models'!E200</f>
        <v>6.7186377418680891E-3</v>
      </c>
      <c r="C192" s="3">
        <f>'All Models'!M200</f>
        <v>8.4653956417542892E-3</v>
      </c>
      <c r="D192" s="3">
        <f>'All Models'!C200</f>
        <v>7.49370131717156E-3</v>
      </c>
      <c r="E192" s="3">
        <f>'All Models'!G200</f>
        <v>8.8077542225762692E-3</v>
      </c>
      <c r="F192" s="3">
        <f>'All Models'!I200</f>
        <v>8.2519250587766158E-3</v>
      </c>
      <c r="G192" s="3">
        <f>'All Models'!K200</f>
        <v>7.8761773789996093E-3</v>
      </c>
    </row>
    <row r="193" spans="1:7" x14ac:dyDescent="0.3">
      <c r="A193" s="17">
        <v>1.0543341754062005E-2</v>
      </c>
      <c r="B193" s="3">
        <f>'All Models'!E201</f>
        <v>7.6066912162853322E-3</v>
      </c>
      <c r="C193" s="3">
        <f>'All Models'!M201</f>
        <v>7.3334224108432726E-3</v>
      </c>
      <c r="D193" s="3">
        <f>'All Models'!C201</f>
        <v>6.5250781963243597E-3</v>
      </c>
      <c r="E193" s="3">
        <f>'All Models'!G201</f>
        <v>8.0133504560886901E-3</v>
      </c>
      <c r="F193" s="3">
        <f>'All Models'!I201</f>
        <v>3.5060135219606072E-3</v>
      </c>
      <c r="G193" s="3">
        <f>'All Models'!K201</f>
        <v>4.3058430995605735E-3</v>
      </c>
    </row>
    <row r="194" spans="1:7" x14ac:dyDescent="0.3">
      <c r="A194" s="17">
        <v>9.6993901511840397E-3</v>
      </c>
      <c r="B194" s="3">
        <f>'All Models'!E202</f>
        <v>7.2640189217687903E-3</v>
      </c>
      <c r="C194" s="3">
        <f>'All Models'!M202</f>
        <v>7.3366753277879513E-3</v>
      </c>
      <c r="D194" s="3">
        <f>'All Models'!C202</f>
        <v>6.5475043242228803E-3</v>
      </c>
      <c r="E194" s="3">
        <f>'All Models'!G202</f>
        <v>8.2698335068897705E-3</v>
      </c>
      <c r="F194" s="3">
        <f>'All Models'!I202</f>
        <v>6.2875660789872443E-3</v>
      </c>
      <c r="G194" s="3">
        <f>'All Models'!K202</f>
        <v>6.3474766247542521E-3</v>
      </c>
    </row>
    <row r="195" spans="1:7" x14ac:dyDescent="0.3">
      <c r="A195" s="17">
        <v>4.2291427154152531E-3</v>
      </c>
      <c r="B195" s="3">
        <f>'All Models'!E203</f>
        <v>5.955478902139078E-3</v>
      </c>
      <c r="C195" s="3">
        <f>'All Models'!M203</f>
        <v>7.4134149174467324E-3</v>
      </c>
      <c r="D195" s="3">
        <f>'All Models'!C203</f>
        <v>6.8300982829934903E-3</v>
      </c>
      <c r="E195" s="3">
        <f>'All Models'!G203</f>
        <v>8.7763405764499196E-3</v>
      </c>
      <c r="F195" s="3">
        <f>'All Models'!I203</f>
        <v>6.8704043574131018E-3</v>
      </c>
      <c r="G195" s="3">
        <f>'All Models'!K203</f>
        <v>6.8603258875101552E-3</v>
      </c>
    </row>
    <row r="196" spans="1:7" x14ac:dyDescent="0.3">
      <c r="A196" s="17">
        <v>1.4598799949637864E-2</v>
      </c>
      <c r="B196" s="3">
        <f>'All Models'!E204</f>
        <v>7.7914727910598528E-3</v>
      </c>
      <c r="C196" s="3">
        <f>'All Models'!M204</f>
        <v>7.0163393860744579E-3</v>
      </c>
      <c r="D196" s="3">
        <f>'All Models'!C204</f>
        <v>6.1234115679829598E-3</v>
      </c>
      <c r="E196" s="3">
        <f>'All Models'!G204</f>
        <v>8.8268078977558097E-3</v>
      </c>
      <c r="F196" s="3">
        <f>'All Models'!I204</f>
        <v>3.4418488986358458E-3</v>
      </c>
      <c r="G196" s="3">
        <f>'All Models'!K204</f>
        <v>4.0955382404991659E-3</v>
      </c>
    </row>
    <row r="197" spans="1:7" x14ac:dyDescent="0.3">
      <c r="A197" s="17">
        <v>1.0037269474280061E-2</v>
      </c>
      <c r="B197" s="3">
        <f>'All Models'!E205</f>
        <v>7.2521324895409448E-3</v>
      </c>
      <c r="C197" s="3">
        <f>'All Models'!M205</f>
        <v>7.4517302968807597E-3</v>
      </c>
      <c r="D197" s="3">
        <f>'All Models'!C205</f>
        <v>7.2967383874408803E-3</v>
      </c>
      <c r="E197" s="3">
        <f>'All Models'!G205</f>
        <v>9.9369464564640301E-3</v>
      </c>
      <c r="F197" s="3">
        <f>'All Models'!I205</f>
        <v>1.1768976619257545E-2</v>
      </c>
      <c r="G197" s="3">
        <f>'All Models'!K205</f>
        <v>1.1198417434209969E-2</v>
      </c>
    </row>
    <row r="198" spans="1:7" x14ac:dyDescent="0.3">
      <c r="A198" s="17">
        <v>7.6177209106169175E-3</v>
      </c>
      <c r="B198" s="3">
        <f>'All Models'!E206</f>
        <v>6.7524631936090214E-3</v>
      </c>
      <c r="C198" s="3">
        <f>'All Models'!M206</f>
        <v>8.0569258286010467E-3</v>
      </c>
      <c r="D198" s="3">
        <f>'All Models'!C206</f>
        <v>7.7200498986240698E-3</v>
      </c>
      <c r="E198" s="3">
        <f>'All Models'!G206</f>
        <v>1.04616794483855E-2</v>
      </c>
      <c r="F198" s="3">
        <f>'All Models'!I206</f>
        <v>7.5597053563026704E-3</v>
      </c>
      <c r="G198" s="3">
        <f>'All Models'!K206</f>
        <v>7.520239581198386E-3</v>
      </c>
    </row>
    <row r="199" spans="1:7" x14ac:dyDescent="0.3">
      <c r="A199" s="17">
        <v>6.5559987328227126E-3</v>
      </c>
      <c r="B199" s="3">
        <f>'All Models'!E207</f>
        <v>6.3687346035455721E-3</v>
      </c>
      <c r="C199" s="3">
        <f>'All Models'!M207</f>
        <v>7.8334533187151469E-3</v>
      </c>
      <c r="D199" s="3">
        <f>'All Models'!C207</f>
        <v>7.3333766898860597E-3</v>
      </c>
      <c r="E199" s="3">
        <f>'All Models'!G207</f>
        <v>1.0155214634375E-2</v>
      </c>
      <c r="F199" s="3">
        <f>'All Models'!I207</f>
        <v>6.9623688700748039E-3</v>
      </c>
      <c r="G199" s="3">
        <f>'All Models'!K207</f>
        <v>6.3746855264826324E-3</v>
      </c>
    </row>
    <row r="200" spans="1:7" x14ac:dyDescent="0.3">
      <c r="A200" s="17">
        <v>7.2431358667543093E-3</v>
      </c>
      <c r="B200" s="3">
        <f>'All Models'!E208</f>
        <v>6.4596377265717696E-3</v>
      </c>
      <c r="C200" s="3">
        <f>'All Models'!M208</f>
        <v>7.5759612228848599E-3</v>
      </c>
      <c r="D200" s="3">
        <f>'All Models'!C208</f>
        <v>7.1881026568831399E-3</v>
      </c>
      <c r="E200" s="3">
        <f>'All Models'!G208</f>
        <v>1.01948657010723E-2</v>
      </c>
      <c r="F200" s="3">
        <f>'All Models'!I208</f>
        <v>6.1671590104714468E-3</v>
      </c>
      <c r="G200" s="3">
        <f>'All Models'!K208</f>
        <v>6.3227111499324258E-3</v>
      </c>
    </row>
    <row r="201" spans="1:7" x14ac:dyDescent="0.3">
      <c r="A201" s="17">
        <v>9.4379062797859542E-3</v>
      </c>
      <c r="B201" s="3">
        <f>'All Models'!E209</f>
        <v>6.8781781236199081E-3</v>
      </c>
      <c r="C201" s="3">
        <f>'All Models'!M209</f>
        <v>8.0242402478514063E-3</v>
      </c>
      <c r="D201" s="3">
        <f>'All Models'!C209</f>
        <v>7.2309392919002596E-3</v>
      </c>
      <c r="E201" s="3">
        <f>'All Models'!G209</f>
        <v>1.0513088871868E-2</v>
      </c>
      <c r="F201" s="3">
        <f>'All Models'!I209</f>
        <v>7.0488222151742904E-3</v>
      </c>
      <c r="G201" s="3">
        <f>'All Models'!K209</f>
        <v>7.1572752773735185E-3</v>
      </c>
    </row>
    <row r="202" spans="1:7" x14ac:dyDescent="0.3">
      <c r="A202" s="17">
        <v>4.4998878036199208E-3</v>
      </c>
      <c r="B202" s="3">
        <f>'All Models'!E210</f>
        <v>6.0113758368096374E-3</v>
      </c>
      <c r="C202" s="3">
        <f>'All Models'!M210</f>
        <v>7.4685095507278044E-3</v>
      </c>
      <c r="D202" s="3">
        <f>'All Models'!C210</f>
        <v>7.2416970917995298E-3</v>
      </c>
      <c r="E202" s="3">
        <f>'All Models'!G210</f>
        <v>1.10107176524381E-2</v>
      </c>
      <c r="F202" s="3">
        <f>'All Models'!I210</f>
        <v>6.9323471641448082E-3</v>
      </c>
      <c r="G202" s="3">
        <f>'All Models'!K210</f>
        <v>8.1198642150949255E-3</v>
      </c>
    </row>
    <row r="203" spans="1:7" x14ac:dyDescent="0.3">
      <c r="A203" s="17">
        <v>7.096105989239169E-3</v>
      </c>
      <c r="B203" s="3">
        <f>'All Models'!E211</f>
        <v>6.2489084446628535E-3</v>
      </c>
      <c r="C203" s="3">
        <f>'All Models'!M211</f>
        <v>6.9286427843702559E-3</v>
      </c>
      <c r="D203" s="3">
        <f>'All Models'!C211</f>
        <v>6.5529632260557203E-3</v>
      </c>
      <c r="E203" s="3">
        <f>'All Models'!G211</f>
        <v>1.0636953974249901E-2</v>
      </c>
      <c r="F203" s="3">
        <f>'All Models'!I211</f>
        <v>3.8110971771220898E-3</v>
      </c>
      <c r="G203" s="3">
        <f>'All Models'!K211</f>
        <v>3.9878447437782377E-3</v>
      </c>
    </row>
    <row r="204" spans="1:7" x14ac:dyDescent="0.3">
      <c r="A204" s="17">
        <v>1.0793066736710972E-2</v>
      </c>
      <c r="B204" s="3">
        <f>'All Models'!E212</f>
        <v>6.8644299095116249E-3</v>
      </c>
      <c r="C204" s="3">
        <f>'All Models'!M212</f>
        <v>6.8660214523244834E-3</v>
      </c>
      <c r="D204" s="3">
        <f>'All Models'!C212</f>
        <v>6.2295153989412096E-3</v>
      </c>
      <c r="E204" s="3">
        <f>'All Models'!G212</f>
        <v>1.06885707626136E-2</v>
      </c>
      <c r="F204" s="3">
        <f>'All Models'!I212</f>
        <v>6.2970411612341464E-3</v>
      </c>
      <c r="G204" s="3">
        <f>'All Models'!K212</f>
        <v>8.0639277448942091E-3</v>
      </c>
    </row>
    <row r="205" spans="1:7" x14ac:dyDescent="0.3">
      <c r="A205" s="17">
        <v>6.7006138468930724E-3</v>
      </c>
      <c r="B205" s="3">
        <f>'All Models'!E213</f>
        <v>6.2187056906504029E-3</v>
      </c>
      <c r="C205" s="3">
        <f>'All Models'!M213</f>
        <v>6.9979689074722851E-3</v>
      </c>
      <c r="D205" s="3">
        <f>'All Models'!C213</f>
        <v>6.7390548598821598E-3</v>
      </c>
      <c r="E205" s="3">
        <f>'All Models'!G213</f>
        <v>1.11498424206908E-2</v>
      </c>
      <c r="F205" s="3">
        <f>'All Models'!I213</f>
        <v>1.1349515723857295E-2</v>
      </c>
      <c r="G205" s="3">
        <f>'All Models'!K213</f>
        <v>1.4541297722920239E-2</v>
      </c>
    </row>
    <row r="206" spans="1:7" x14ac:dyDescent="0.3">
      <c r="A206" s="17">
        <v>5.6957232229790274E-3</v>
      </c>
      <c r="B206" s="3">
        <f>'All Models'!E214</f>
        <v>5.7951079532791768E-3</v>
      </c>
      <c r="C206" s="3">
        <f>'All Models'!M214</f>
        <v>6.7139789554135658E-3</v>
      </c>
      <c r="D206" s="3">
        <f>'All Models'!C214</f>
        <v>6.49553595424982E-3</v>
      </c>
      <c r="E206" s="3">
        <f>'All Models'!G214</f>
        <v>1.04401237409762E-2</v>
      </c>
      <c r="F206" s="3">
        <f>'All Models'!I214</f>
        <v>5.3104396599501216E-3</v>
      </c>
      <c r="G206" s="3">
        <f>'All Models'!K214</f>
        <v>6.4782602710351427E-3</v>
      </c>
    </row>
    <row r="207" spans="1:7" x14ac:dyDescent="0.3">
      <c r="A207" s="17">
        <v>6.6536772152060129E-3</v>
      </c>
      <c r="B207" s="3">
        <f>'All Models'!E215</f>
        <v>5.9706748739773493E-3</v>
      </c>
      <c r="C207" s="3">
        <f>'All Models'!M215</f>
        <v>6.4888101151408945E-3</v>
      </c>
      <c r="D207" s="3">
        <f>'All Models'!C215</f>
        <v>6.24092601420738E-3</v>
      </c>
      <c r="E207" s="3">
        <f>'All Models'!G215</f>
        <v>9.5714364125617703E-3</v>
      </c>
      <c r="F207" s="3">
        <f>'All Models'!I215</f>
        <v>4.738728216632516E-3</v>
      </c>
      <c r="G207" s="3">
        <f>'All Models'!K215</f>
        <v>4.8188850991915935E-3</v>
      </c>
    </row>
    <row r="208" spans="1:7" x14ac:dyDescent="0.3">
      <c r="A208" s="17">
        <v>1.4157065123009909E-2</v>
      </c>
      <c r="B208" s="3">
        <f>'All Models'!E216</f>
        <v>7.7742982321020787E-3</v>
      </c>
      <c r="C208" s="3">
        <f>'All Models'!M216</f>
        <v>6.9132239980718357E-3</v>
      </c>
      <c r="D208" s="3">
        <f>'All Models'!C216</f>
        <v>6.5823279706187397E-3</v>
      </c>
      <c r="E208" s="3">
        <f>'All Models'!G216</f>
        <v>9.2169815622259194E-3</v>
      </c>
      <c r="F208" s="3">
        <f>'All Models'!I216</f>
        <v>7.6619796614266922E-3</v>
      </c>
      <c r="G208" s="3">
        <f>'All Models'!K216</f>
        <v>7.6103106451278655E-3</v>
      </c>
    </row>
    <row r="209" spans="1:7" x14ac:dyDescent="0.3">
      <c r="A209" s="17">
        <v>9.6236608885524599E-3</v>
      </c>
      <c r="B209" s="3">
        <f>'All Models'!E217</f>
        <v>7.6339091881376083E-3</v>
      </c>
      <c r="C209" s="3">
        <f>'All Models'!M217</f>
        <v>7.9142826630154844E-3</v>
      </c>
      <c r="D209" s="3">
        <f>'All Models'!C217</f>
        <v>8.3915357850267401E-3</v>
      </c>
      <c r="E209" s="3">
        <f>'All Models'!G217</f>
        <v>1.08486317036921E-2</v>
      </c>
      <c r="F209" s="3">
        <f>'All Models'!I217</f>
        <v>1.8137872814621411E-2</v>
      </c>
      <c r="G209" s="3">
        <f>'All Models'!K217</f>
        <v>2.2321001097347876E-2</v>
      </c>
    </row>
    <row r="210" spans="1:7" x14ac:dyDescent="0.3">
      <c r="A210" s="17">
        <v>1.1463811500951309E-2</v>
      </c>
      <c r="B210" s="3">
        <f>'All Models'!E218</f>
        <v>7.8938569937682893E-3</v>
      </c>
      <c r="C210" s="3">
        <f>'All Models'!M218</f>
        <v>7.8124865756385555E-3</v>
      </c>
      <c r="D210" s="3">
        <f>'All Models'!C218</f>
        <v>8.4201175778261805E-3</v>
      </c>
      <c r="E210" s="3">
        <f>'All Models'!G218</f>
        <v>1.0830713841915701E-2</v>
      </c>
      <c r="F210" s="3">
        <f>'All Models'!I218</f>
        <v>7.279535613168818E-3</v>
      </c>
      <c r="G210" s="3">
        <f>'All Models'!K218</f>
        <v>8.5655214498801171E-3</v>
      </c>
    </row>
    <row r="211" spans="1:7" x14ac:dyDescent="0.3">
      <c r="A211" s="17">
        <v>9.0007898087934614E-3</v>
      </c>
      <c r="B211" s="3">
        <f>'All Models'!E219</f>
        <v>7.4636242506555695E-3</v>
      </c>
      <c r="C211" s="3">
        <f>'All Models'!M219</f>
        <v>8.3766653989196405E-3</v>
      </c>
      <c r="D211" s="3">
        <f>'All Models'!C219</f>
        <v>8.8143668582340191E-3</v>
      </c>
      <c r="E211" s="3">
        <f>'All Models'!G219</f>
        <v>1.12460921530224E-2</v>
      </c>
      <c r="F211" s="3">
        <f>'All Models'!I219</f>
        <v>9.8436904505591026E-3</v>
      </c>
      <c r="G211" s="3">
        <f>'All Models'!K219</f>
        <v>1.160149165535275E-2</v>
      </c>
    </row>
    <row r="212" spans="1:7" x14ac:dyDescent="0.3">
      <c r="A212" s="17">
        <v>1.2324295717604111E-2</v>
      </c>
      <c r="B212" s="3">
        <f>'All Models'!E220</f>
        <v>8.1056624922403731E-3</v>
      </c>
      <c r="C212" s="3">
        <f>'All Models'!M220</f>
        <v>8.7560611071999719E-3</v>
      </c>
      <c r="D212" s="3">
        <f>'All Models'!C220</f>
        <v>8.7020518944025092E-3</v>
      </c>
      <c r="E212" s="3">
        <f>'All Models'!G220</f>
        <v>1.11197745129091E-2</v>
      </c>
      <c r="F212" s="3">
        <f>'All Models'!I220</f>
        <v>8.3976840803974481E-3</v>
      </c>
      <c r="G212" s="3">
        <f>'All Models'!K220</f>
        <v>1.0118237425375699E-2</v>
      </c>
    </row>
    <row r="213" spans="1:7" x14ac:dyDescent="0.3">
      <c r="A213" s="17">
        <v>1.7412904493941998E-2</v>
      </c>
      <c r="B213" s="3">
        <f>'All Models'!E221</f>
        <v>9.6234722971558148E-3</v>
      </c>
      <c r="C213" s="3">
        <f>'All Models'!M221</f>
        <v>9.0559668962622176E-3</v>
      </c>
      <c r="D213" s="3">
        <f>'All Models'!C221</f>
        <v>8.9512584005844598E-3</v>
      </c>
      <c r="E213" s="3">
        <f>'All Models'!G221</f>
        <v>1.1332015455608999E-2</v>
      </c>
      <c r="F213" s="3">
        <f>'All Models'!I221</f>
        <v>8.9698142530319804E-3</v>
      </c>
      <c r="G213" s="3">
        <f>'All Models'!K221</f>
        <v>8.9723425390489005E-3</v>
      </c>
    </row>
    <row r="214" spans="1:7" x14ac:dyDescent="0.3">
      <c r="A214" s="17">
        <v>9.109449626821399E-3</v>
      </c>
      <c r="B214" s="3">
        <f>'All Models'!E222</f>
        <v>8.4915370113814656E-3</v>
      </c>
      <c r="C214" s="3">
        <f>'All Models'!M222</f>
        <v>9.3388331483400429E-3</v>
      </c>
      <c r="D214" s="3">
        <f>'All Models'!C222</f>
        <v>1.05577986176437E-2</v>
      </c>
      <c r="E214" s="3">
        <f>'All Models'!G222</f>
        <v>1.26917999975108E-2</v>
      </c>
      <c r="F214" s="3">
        <f>'All Models'!I222</f>
        <v>1.4973501096690729E-2</v>
      </c>
      <c r="G214" s="3">
        <f>'All Models'!K222</f>
        <v>1.6446654192400673E-2</v>
      </c>
    </row>
    <row r="215" spans="1:7" x14ac:dyDescent="0.3">
      <c r="A215" s="17">
        <v>9.7224524013991131E-3</v>
      </c>
      <c r="B215" s="3">
        <f>'All Models'!E223</f>
        <v>8.4536358839337675E-3</v>
      </c>
      <c r="C215" s="3">
        <f>'All Models'!M223</f>
        <v>9.5482746705728011E-3</v>
      </c>
      <c r="D215" s="3">
        <f>'All Models'!C223</f>
        <v>1.00503861401041E-2</v>
      </c>
      <c r="E215" s="3">
        <f>'All Models'!G223</f>
        <v>1.21838208932998E-2</v>
      </c>
      <c r="F215" s="3">
        <f>'All Models'!I223</f>
        <v>7.6489924034926979E-3</v>
      </c>
      <c r="G215" s="3">
        <f>'All Models'!K223</f>
        <v>8.8863740862238777E-3</v>
      </c>
    </row>
    <row r="216" spans="1:7" x14ac:dyDescent="0.3">
      <c r="A216" s="17">
        <v>1.0342905192347502E-2</v>
      </c>
      <c r="B216" s="3">
        <f>'All Models'!E224</f>
        <v>8.4122385154973972E-3</v>
      </c>
      <c r="C216" s="3">
        <f>'All Models'!M224</f>
        <v>9.4256542824707953E-3</v>
      </c>
      <c r="D216" s="3">
        <f>'All Models'!C224</f>
        <v>9.6075921436474792E-3</v>
      </c>
      <c r="E216" s="3">
        <f>'All Models'!G224</f>
        <v>1.1493582565475099E-2</v>
      </c>
      <c r="F216" s="3">
        <f>'All Models'!I224</f>
        <v>9.3674956876700355E-3</v>
      </c>
      <c r="G216" s="3">
        <f>'All Models'!K224</f>
        <v>8.9406864559038457E-3</v>
      </c>
    </row>
    <row r="217" spans="1:7" x14ac:dyDescent="0.3">
      <c r="A217" s="17">
        <v>7.8310430432620877E-3</v>
      </c>
      <c r="B217" s="3">
        <f>'All Models'!E225</f>
        <v>7.9961880746404548E-3</v>
      </c>
      <c r="C217" s="3">
        <f>'All Models'!M225</f>
        <v>9.5561673932637713E-3</v>
      </c>
      <c r="D217" s="3">
        <f>'All Models'!C225</f>
        <v>9.3588694888551201E-3</v>
      </c>
      <c r="E217" s="3">
        <f>'All Models'!G225</f>
        <v>1.1066867454173099E-2</v>
      </c>
      <c r="F217" s="3">
        <f>'All Models'!I225</f>
        <v>8.4168010308906145E-3</v>
      </c>
      <c r="G217" s="3">
        <f>'All Models'!K225</f>
        <v>8.4900659833169884E-3</v>
      </c>
    </row>
    <row r="218" spans="1:7" x14ac:dyDescent="0.3">
      <c r="A218" s="17">
        <v>6.1805305034446541E-3</v>
      </c>
      <c r="B218" s="3">
        <f>'All Models'!E226</f>
        <v>7.1890363886132277E-3</v>
      </c>
      <c r="C218" s="3">
        <f>'All Models'!M226</f>
        <v>9.2241449551235168E-3</v>
      </c>
      <c r="D218" s="3">
        <f>'All Models'!C226</f>
        <v>8.5537232828298507E-3</v>
      </c>
      <c r="E218" s="3">
        <f>'All Models'!G226</f>
        <v>1.0281444379085999E-2</v>
      </c>
      <c r="F218" s="3">
        <f>'All Models'!I226</f>
        <v>7.3229395687272351E-3</v>
      </c>
      <c r="G218" s="3">
        <f>'All Models'!K226</f>
        <v>6.9779579995006471E-3</v>
      </c>
    </row>
    <row r="219" spans="1:7" x14ac:dyDescent="0.3">
      <c r="A219" s="17">
        <v>2.2264835963504846E-2</v>
      </c>
      <c r="B219" s="3">
        <f>'All Models'!E227</f>
        <v>1.0293953904693214E-2</v>
      </c>
      <c r="C219" s="3">
        <f>'All Models'!M227</f>
        <v>8.0275060578439555E-3</v>
      </c>
      <c r="D219" s="3">
        <f>'All Models'!C227</f>
        <v>7.8684979796756396E-3</v>
      </c>
      <c r="E219" s="3">
        <f>'All Models'!G227</f>
        <v>9.9572204270353092E-3</v>
      </c>
      <c r="F219" s="3">
        <f>'All Models'!I227</f>
        <v>6.1854620820666808E-3</v>
      </c>
      <c r="G219" s="3">
        <f>'All Models'!K227</f>
        <v>6.2826168637416186E-3</v>
      </c>
    </row>
    <row r="220" spans="1:7" x14ac:dyDescent="0.3">
      <c r="A220" s="17">
        <v>8.7426233982011645E-3</v>
      </c>
      <c r="B220" s="3">
        <f>'All Models'!E228</f>
        <v>8.6673497693713682E-3</v>
      </c>
      <c r="C220" s="3">
        <f>'All Models'!M228</f>
        <v>9.1849768224686358E-3</v>
      </c>
      <c r="D220" s="3">
        <f>'All Models'!C228</f>
        <v>1.00377650430105E-2</v>
      </c>
      <c r="E220" s="3">
        <f>'All Models'!G228</f>
        <v>1.2568024497238E-2</v>
      </c>
      <c r="F220" s="3">
        <f>'All Models'!I228</f>
        <v>2.3315757643817075E-2</v>
      </c>
      <c r="G220" s="3">
        <f>'All Models'!K228</f>
        <v>2.824881386054378E-2</v>
      </c>
    </row>
    <row r="221" spans="1:7" x14ac:dyDescent="0.3">
      <c r="A221" s="17">
        <v>1.1771594386870733E-2</v>
      </c>
      <c r="B221" s="3">
        <f>'All Models'!E229</f>
        <v>9.0559500614528343E-3</v>
      </c>
      <c r="C221" s="3">
        <f>'All Models'!M229</f>
        <v>9.3159161971623477E-3</v>
      </c>
      <c r="D221" s="3">
        <f>'All Models'!C229</f>
        <v>9.8410337987336408E-3</v>
      </c>
      <c r="E221" s="3">
        <f>'All Models'!G229</f>
        <v>1.23802355434576E-2</v>
      </c>
      <c r="F221" s="3">
        <f>'All Models'!I229</f>
        <v>7.6450176380036816E-3</v>
      </c>
      <c r="G221" s="3">
        <f>'All Models'!K229</f>
        <v>7.5626057604508985E-3</v>
      </c>
    </row>
    <row r="222" spans="1:7" x14ac:dyDescent="0.3">
      <c r="A222" s="17">
        <v>1.0927982241114478E-2</v>
      </c>
      <c r="B222" s="3">
        <f>'All Models'!E230</f>
        <v>8.823036758926853E-3</v>
      </c>
      <c r="C222" s="3">
        <f>'All Models'!M230</f>
        <v>9.1899953197696876E-3</v>
      </c>
      <c r="D222" s="3">
        <f>'All Models'!C230</f>
        <v>9.3366788865007402E-3</v>
      </c>
      <c r="E222" s="3">
        <f>'All Models'!G230</f>
        <v>1.2190681854802999E-2</v>
      </c>
      <c r="F222" s="3">
        <f>'All Models'!I230</f>
        <v>7.5744738432584847E-3</v>
      </c>
      <c r="G222" s="3">
        <f>'All Models'!K230</f>
        <v>8.8219019283062999E-3</v>
      </c>
    </row>
    <row r="223" spans="1:7" x14ac:dyDescent="0.3">
      <c r="A223" s="17">
        <v>1.0138851005375336E-2</v>
      </c>
      <c r="B223" s="3">
        <f>'All Models'!E231</f>
        <v>8.6769575944969733E-3</v>
      </c>
      <c r="C223" s="3">
        <f>'All Models'!M231</f>
        <v>9.5238839028457707E-3</v>
      </c>
      <c r="D223" s="3">
        <f>'All Models'!C231</f>
        <v>9.1783203854967493E-3</v>
      </c>
      <c r="E223" s="3">
        <f>'All Models'!G231</f>
        <v>1.2543528987294101E-2</v>
      </c>
      <c r="F223" s="3">
        <f>'All Models'!I231</f>
        <v>8.5761743083838365E-3</v>
      </c>
      <c r="G223" s="3">
        <f>'All Models'!K231</f>
        <v>9.5743267487144873E-3</v>
      </c>
    </row>
    <row r="224" spans="1:7" x14ac:dyDescent="0.3">
      <c r="A224" s="17">
        <v>1.108924712450717E-2</v>
      </c>
      <c r="B224" s="3">
        <f>'All Models'!E232</f>
        <v>8.6942177711692176E-3</v>
      </c>
      <c r="C224" s="3">
        <f>'All Models'!M232</f>
        <v>9.9341515208089086E-3</v>
      </c>
      <c r="D224" s="3">
        <f>'All Models'!C232</f>
        <v>9.1504771700830108E-3</v>
      </c>
      <c r="E224" s="3">
        <f>'All Models'!G232</f>
        <v>1.2653995587616099E-2</v>
      </c>
      <c r="F224" s="3">
        <f>'All Models'!I232</f>
        <v>8.7800668733741868E-3</v>
      </c>
      <c r="G224" s="3">
        <f>'All Models'!K232</f>
        <v>8.8344079914403142E-3</v>
      </c>
    </row>
    <row r="225" spans="1:7" x14ac:dyDescent="0.3">
      <c r="A225" s="17">
        <v>1.7957784313463277E-2</v>
      </c>
      <c r="B225" s="3">
        <f>'All Models'!E233</f>
        <v>1.017965228323601E-2</v>
      </c>
      <c r="C225" s="3">
        <f>'All Models'!M233</f>
        <v>9.170931581085201E-3</v>
      </c>
      <c r="D225" s="3">
        <f>'All Models'!C233</f>
        <v>9.3941616262789903E-3</v>
      </c>
      <c r="E225" s="3">
        <f>'All Models'!G233</f>
        <v>1.29097532880096E-2</v>
      </c>
      <c r="F225" s="3">
        <f>'All Models'!I233</f>
        <v>1.0556818378097171E-2</v>
      </c>
      <c r="G225" s="3">
        <f>'All Models'!K233</f>
        <v>1.2344003375739668E-2</v>
      </c>
    </row>
    <row r="226" spans="1:7" x14ac:dyDescent="0.3">
      <c r="A226" s="17">
        <v>6.6233372043455084E-3</v>
      </c>
      <c r="B226" s="3">
        <f>'All Models'!E234</f>
        <v>8.2785771016575787E-3</v>
      </c>
      <c r="C226" s="3">
        <f>'All Models'!M234</f>
        <v>1.0007556802455558E-2</v>
      </c>
      <c r="D226" s="3">
        <f>'All Models'!C234</f>
        <v>1.06242594887622E-2</v>
      </c>
      <c r="E226" s="3">
        <f>'All Models'!G234</f>
        <v>1.3864157407482701E-2</v>
      </c>
      <c r="F226" s="3">
        <f>'All Models'!I234</f>
        <v>1.5290476554797358E-2</v>
      </c>
      <c r="G226" s="3">
        <f>'All Models'!K234</f>
        <v>1.7710696608213394E-2</v>
      </c>
    </row>
    <row r="227" spans="1:7" x14ac:dyDescent="0.3">
      <c r="A227" s="17">
        <v>1.7616885251740322E-2</v>
      </c>
      <c r="B227" s="3">
        <f>'All Models'!E235</f>
        <v>1.0160903205978494E-2</v>
      </c>
      <c r="C227" s="3">
        <f>'All Models'!M235</f>
        <v>9.8758844518069492E-3</v>
      </c>
      <c r="D227" s="3">
        <f>'All Models'!C235</f>
        <v>9.64424111301042E-3</v>
      </c>
      <c r="E227" s="3">
        <f>'All Models'!G235</f>
        <v>1.29969557673739E-2</v>
      </c>
      <c r="F227" s="3">
        <f>'All Models'!I235</f>
        <v>5.9136823742333665E-3</v>
      </c>
      <c r="G227" s="3">
        <f>'All Models'!K235</f>
        <v>6.8848264029383903E-3</v>
      </c>
    </row>
    <row r="228" spans="1:7" x14ac:dyDescent="0.3">
      <c r="A228" s="17">
        <v>1.2907255912701225E-2</v>
      </c>
      <c r="B228" s="3">
        <f>'All Models'!E236</f>
        <v>9.8459962408617568E-3</v>
      </c>
      <c r="C228" s="3">
        <f>'All Models'!M236</f>
        <v>1.0738391435125996E-2</v>
      </c>
      <c r="D228" s="3">
        <f>'All Models'!C236</f>
        <v>1.1006618142604599E-2</v>
      </c>
      <c r="E228" s="3">
        <f>'All Models'!G236</f>
        <v>1.4097867015542999E-2</v>
      </c>
      <c r="F228" s="3">
        <f>'All Models'!I236</f>
        <v>1.6115883845975742E-2</v>
      </c>
      <c r="G228" s="3">
        <f>'All Models'!K236</f>
        <v>1.8331328570335179E-2</v>
      </c>
    </row>
    <row r="229" spans="1:7" x14ac:dyDescent="0.3">
      <c r="A229" s="17">
        <v>1.8004796864392471E-2</v>
      </c>
      <c r="B229" s="3">
        <f>'All Models'!E237</f>
        <v>1.0677624949741919E-2</v>
      </c>
      <c r="C229" s="3">
        <f>'All Models'!M237</f>
        <v>1.0836561842162936E-2</v>
      </c>
      <c r="D229" s="3">
        <f>'All Models'!C237</f>
        <v>1.05925403421112E-2</v>
      </c>
      <c r="E229" s="3">
        <f>'All Models'!G237</f>
        <v>1.3396691256924E-2</v>
      </c>
      <c r="F229" s="3">
        <f>'All Models'!I237</f>
        <v>9.709492230812888E-3</v>
      </c>
      <c r="G229" s="3">
        <f>'All Models'!K237</f>
        <v>1.1705325872735081E-2</v>
      </c>
    </row>
    <row r="230" spans="1:7" x14ac:dyDescent="0.3">
      <c r="A230" s="17">
        <v>1.4125682913715366E-2</v>
      </c>
      <c r="B230" s="3">
        <f>'All Models'!E238</f>
        <v>1.0357364815063833E-2</v>
      </c>
      <c r="C230" s="3">
        <f>'All Models'!M238</f>
        <v>1.1455319318186056E-2</v>
      </c>
      <c r="D230" s="3">
        <f>'All Models'!C238</f>
        <v>1.15902675080513E-2</v>
      </c>
      <c r="E230" s="3">
        <f>'All Models'!G238</f>
        <v>1.36861658043265E-2</v>
      </c>
      <c r="F230" s="3">
        <f>'All Models'!I238</f>
        <v>1.3976573431472478E-2</v>
      </c>
      <c r="G230" s="3">
        <f>'All Models'!K238</f>
        <v>1.4402186590450679E-2</v>
      </c>
    </row>
    <row r="231" spans="1:7" x14ac:dyDescent="0.3">
      <c r="A231" s="17">
        <v>1.5719956928127134E-2</v>
      </c>
      <c r="B231" s="3">
        <f>'All Models'!E239</f>
        <v>1.0928151680452787E-2</v>
      </c>
      <c r="C231" s="3">
        <f>'All Models'!M239</f>
        <v>1.1215319553120526E-2</v>
      </c>
      <c r="D231" s="3">
        <f>'All Models'!C239</f>
        <v>1.18104292772031E-2</v>
      </c>
      <c r="E231" s="3">
        <f>'All Models'!G239</f>
        <v>1.2963474445908899E-2</v>
      </c>
      <c r="F231" s="3">
        <f>'All Models'!I239</f>
        <v>1.3486683528035571E-2</v>
      </c>
      <c r="G231" s="3">
        <f>'All Models'!K239</f>
        <v>1.2684983724435902E-2</v>
      </c>
    </row>
    <row r="232" spans="1:7" x14ac:dyDescent="0.3">
      <c r="A232" s="17">
        <v>1.5627220452271443E-2</v>
      </c>
      <c r="B232" s="3">
        <f>'All Models'!E240</f>
        <v>1.1102530851586632E-2</v>
      </c>
      <c r="C232" s="3">
        <f>'All Models'!M240</f>
        <v>1.2050258363942912E-2</v>
      </c>
      <c r="D232" s="3">
        <f>'All Models'!C240</f>
        <v>1.18787470453652E-2</v>
      </c>
      <c r="E232" s="3">
        <f>'All Models'!G240</f>
        <v>1.29913116878487E-2</v>
      </c>
      <c r="F232" s="3">
        <f>'All Models'!I240</f>
        <v>1.3234729044742896E-2</v>
      </c>
      <c r="G232" s="3">
        <f>'All Models'!K240</f>
        <v>1.5607227167246643E-2</v>
      </c>
    </row>
    <row r="233" spans="1:7" x14ac:dyDescent="0.3">
      <c r="A233" s="17">
        <v>1.5222748669589855E-2</v>
      </c>
      <c r="B233" s="3">
        <f>'All Models'!E241</f>
        <v>1.1239488461412608E-2</v>
      </c>
      <c r="C233" s="3">
        <f>'All Models'!M241</f>
        <v>1.1781295388160605E-2</v>
      </c>
      <c r="D233" s="3">
        <f>'All Models'!C241</f>
        <v>1.2110852348994399E-2</v>
      </c>
      <c r="E233" s="3">
        <f>'All Models'!G241</f>
        <v>1.3222892179124099E-2</v>
      </c>
      <c r="F233" s="3">
        <f>'All Models'!I241</f>
        <v>1.4271152913250278E-2</v>
      </c>
      <c r="G233" s="3">
        <f>'All Models'!K241</f>
        <v>1.6797642906661622E-2</v>
      </c>
    </row>
    <row r="234" spans="1:7" x14ac:dyDescent="0.3">
      <c r="A234" s="17">
        <v>1.4659378900029373E-2</v>
      </c>
      <c r="B234" s="3">
        <f>'All Models'!E242</f>
        <v>1.1125216379974896E-2</v>
      </c>
      <c r="C234" s="3">
        <f>'All Models'!M242</f>
        <v>1.2458790863749054E-2</v>
      </c>
      <c r="D234" s="3">
        <f>'All Models'!C242</f>
        <v>1.2454018186926499E-2</v>
      </c>
      <c r="E234" s="3">
        <f>'All Models'!G242</f>
        <v>1.3197725933391399E-2</v>
      </c>
      <c r="F234" s="3">
        <f>'All Models'!I242</f>
        <v>1.6473931368852252E-2</v>
      </c>
      <c r="G234" s="3">
        <f>'All Models'!K242</f>
        <v>1.473194554691541E-2</v>
      </c>
    </row>
    <row r="235" spans="1:7" x14ac:dyDescent="0.3">
      <c r="A235" s="17">
        <v>1.7249849742295698E-2</v>
      </c>
      <c r="B235" s="3">
        <f>'All Models'!E243</f>
        <v>1.1601006370385398E-2</v>
      </c>
      <c r="C235" s="3">
        <f>'All Models'!M243</f>
        <v>1.220472417967647E-2</v>
      </c>
      <c r="D235" s="3">
        <f>'All Models'!C243</f>
        <v>1.2376794822465001E-2</v>
      </c>
      <c r="E235" s="3">
        <f>'All Models'!G243</f>
        <v>1.2602268716661201E-2</v>
      </c>
      <c r="F235" s="3">
        <f>'All Models'!I243</f>
        <v>1.5859829970622259E-2</v>
      </c>
      <c r="G235" s="3">
        <f>'All Models'!K243</f>
        <v>1.3776890554393535E-2</v>
      </c>
    </row>
    <row r="236" spans="1:7" x14ac:dyDescent="0.3">
      <c r="A236" s="17">
        <v>1.0502493920196278E-2</v>
      </c>
      <c r="B236" s="3">
        <f>'All Models'!E244</f>
        <v>1.0197365495133127E-2</v>
      </c>
      <c r="C236" s="3">
        <f>'All Models'!M244</f>
        <v>1.230382742967887E-2</v>
      </c>
      <c r="D236" s="3">
        <f>'All Models'!C244</f>
        <v>1.25290467263897E-2</v>
      </c>
      <c r="E236" s="3">
        <f>'All Models'!G244</f>
        <v>1.2849184822261699E-2</v>
      </c>
      <c r="F236" s="3">
        <f>'All Models'!I244</f>
        <v>1.2448920187983376E-2</v>
      </c>
      <c r="G236" s="3">
        <f>'All Models'!K244</f>
        <v>1.2449495492717989E-2</v>
      </c>
    </row>
    <row r="237" spans="1:7" x14ac:dyDescent="0.3">
      <c r="A237" s="17">
        <v>1.5997124059991281E-2</v>
      </c>
      <c r="B237" s="3">
        <f>'All Models'!E245</f>
        <v>1.0900593848228529E-2</v>
      </c>
      <c r="C237" s="3">
        <f>'All Models'!M245</f>
        <v>1.1957924478862731E-2</v>
      </c>
      <c r="D237" s="3">
        <f>'All Models'!C245</f>
        <v>1.1530872403257101E-2</v>
      </c>
      <c r="E237" s="3">
        <f>'All Models'!G245</f>
        <v>1.2396150584755501E-2</v>
      </c>
      <c r="F237" s="3">
        <f>'All Models'!I245</f>
        <v>9.7085064386156546E-3</v>
      </c>
      <c r="G237" s="3">
        <f>'All Models'!K245</f>
        <v>1.175159811010105E-2</v>
      </c>
    </row>
    <row r="238" spans="1:7" x14ac:dyDescent="0.3">
      <c r="A238" s="17">
        <v>1.1175606752798451E-2</v>
      </c>
      <c r="B238" s="3">
        <f>'All Models'!E246</f>
        <v>1.0076777051145791E-2</v>
      </c>
      <c r="C238" s="3">
        <f>'All Models'!M246</f>
        <v>1.1907042752269965E-2</v>
      </c>
      <c r="D238" s="3">
        <f>'All Models'!C246</f>
        <v>1.15472448419885E-2</v>
      </c>
      <c r="E238" s="3">
        <f>'All Models'!G246</f>
        <v>1.32406931314819E-2</v>
      </c>
      <c r="F238" s="3">
        <f>'All Models'!I246</f>
        <v>1.4820414454539724E-2</v>
      </c>
      <c r="G238" s="3">
        <f>'All Models'!K246</f>
        <v>1.7872108613618144E-2</v>
      </c>
    </row>
    <row r="239" spans="1:7" x14ac:dyDescent="0.3">
      <c r="A239" s="17">
        <v>1.4511664194967293E-2</v>
      </c>
      <c r="B239" s="3">
        <f>'All Models'!E247</f>
        <v>1.0695402099696662E-2</v>
      </c>
      <c r="C239" s="3">
        <f>'All Models'!M247</f>
        <v>1.1550721375673421E-2</v>
      </c>
      <c r="D239" s="3">
        <f>'All Models'!C247</f>
        <v>1.11709176901242E-2</v>
      </c>
      <c r="E239" s="3">
        <f>'All Models'!G247</f>
        <v>1.34598675707258E-2</v>
      </c>
      <c r="F239" s="3">
        <f>'All Models'!I247</f>
        <v>9.8847677017219037E-3</v>
      </c>
      <c r="G239" s="3">
        <f>'All Models'!K247</f>
        <v>1.0525828841972777E-2</v>
      </c>
    </row>
    <row r="240" spans="1:7" x14ac:dyDescent="0.3">
      <c r="A240" s="17">
        <v>6.5029490787143615E-3</v>
      </c>
      <c r="B240" s="3">
        <f>'All Models'!E248</f>
        <v>9.2805695329132628E-3</v>
      </c>
      <c r="C240" s="3">
        <f>'All Models'!M248</f>
        <v>1.1795719163205147E-2</v>
      </c>
      <c r="D240" s="3">
        <f>'All Models'!C248</f>
        <v>1.16795709435377E-2</v>
      </c>
      <c r="E240" s="3">
        <f>'All Models'!G248</f>
        <v>1.40339124434215E-2</v>
      </c>
      <c r="F240" s="3">
        <f>'All Models'!I248</f>
        <v>1.2750956596262398E-2</v>
      </c>
      <c r="G240" s="3">
        <f>'All Models'!K248</f>
        <v>1.2151353678673375E-2</v>
      </c>
    </row>
    <row r="241" spans="1:7" x14ac:dyDescent="0.3">
      <c r="A241" s="17">
        <v>3.1952186639827643E-2</v>
      </c>
      <c r="B241" s="3">
        <f>'All Models'!E249</f>
        <v>1.4201989553500103E-2</v>
      </c>
      <c r="C241" s="3">
        <f>'All Models'!M249</f>
        <v>1.1150121931329386E-2</v>
      </c>
      <c r="D241" s="3">
        <f>'All Models'!C249</f>
        <v>1.06115598831539E-2</v>
      </c>
      <c r="E241" s="3">
        <f>'All Models'!G249</f>
        <v>1.2927048201788799E-2</v>
      </c>
      <c r="F241" s="3">
        <f>'All Models'!I249</f>
        <v>6.9254521876380738E-3</v>
      </c>
      <c r="G241" s="3">
        <f>'All Models'!K249</f>
        <v>7.3370566476437136E-3</v>
      </c>
    </row>
    <row r="242" spans="1:7" x14ac:dyDescent="0.3">
      <c r="A242" s="17">
        <v>1.8933007276769487E-2</v>
      </c>
      <c r="B242" s="3">
        <f>'All Models'!E250</f>
        <v>1.3341985929839414E-2</v>
      </c>
      <c r="C242" s="3">
        <f>'All Models'!M250</f>
        <v>1.333124809007482E-2</v>
      </c>
      <c r="D242" s="3">
        <f>'All Models'!C250</f>
        <v>1.44754554237632E-2</v>
      </c>
      <c r="E242" s="3">
        <f>'All Models'!G250</f>
        <v>1.5417380102810701E-2</v>
      </c>
      <c r="F242" s="3">
        <f>'All Models'!I250</f>
        <v>2.7520904948544905E-2</v>
      </c>
      <c r="G242" s="3">
        <f>'All Models'!K250</f>
        <v>2.5355319950803503E-2</v>
      </c>
    </row>
    <row r="243" spans="1:7" x14ac:dyDescent="0.3">
      <c r="A243" s="17">
        <v>1.7082151604580278E-2</v>
      </c>
      <c r="B243" s="3">
        <f>'All Models'!E251</f>
        <v>1.3126302132371129E-2</v>
      </c>
      <c r="C243" s="3">
        <f>'All Models'!M251</f>
        <v>1.3928825210552429E-2</v>
      </c>
      <c r="D243" s="3">
        <f>'All Models'!C251</f>
        <v>1.4998185595206199E-2</v>
      </c>
      <c r="E243" s="3">
        <f>'All Models'!G251</f>
        <v>1.5443582319596199E-2</v>
      </c>
      <c r="F243" s="3">
        <f>'All Models'!I251</f>
        <v>1.5475093129528335E-2</v>
      </c>
      <c r="G243" s="3">
        <f>'All Models'!K251</f>
        <v>1.734168761597852E-2</v>
      </c>
    </row>
    <row r="244" spans="1:7" x14ac:dyDescent="0.3">
      <c r="A244" s="17">
        <v>2.2649638758307451E-2</v>
      </c>
      <c r="B244" s="3">
        <f>'All Models'!E252</f>
        <v>1.4143363971514417E-2</v>
      </c>
      <c r="C244" s="3">
        <f>'All Models'!M252</f>
        <v>1.4571417825416683E-2</v>
      </c>
      <c r="D244" s="3">
        <f>'All Models'!C252</f>
        <v>1.4971081383854799E-2</v>
      </c>
      <c r="E244" s="3">
        <f>'All Models'!G252</f>
        <v>1.4623308290803799E-2</v>
      </c>
      <c r="F244" s="3">
        <f>'All Models'!I252</f>
        <v>1.5465229319250833E-2</v>
      </c>
      <c r="G244" s="3">
        <f>'All Models'!K252</f>
        <v>1.4694090900898895E-2</v>
      </c>
    </row>
    <row r="245" spans="1:7" x14ac:dyDescent="0.3">
      <c r="A245" s="17">
        <v>1.1839376725830955E-2</v>
      </c>
      <c r="B245" s="3">
        <f>'All Models'!E253</f>
        <v>1.221822766395479E-2</v>
      </c>
      <c r="C245" s="3">
        <f>'All Models'!M253</f>
        <v>1.53168867637649E-2</v>
      </c>
      <c r="D245" s="3">
        <f>'All Models'!C253</f>
        <v>1.5825021911804502E-2</v>
      </c>
      <c r="E245" s="3">
        <f>'All Models'!G253</f>
        <v>1.4822192545761399E-2</v>
      </c>
      <c r="F245" s="3">
        <f>'All Models'!I253</f>
        <v>1.8093691889265611E-2</v>
      </c>
      <c r="G245" s="3">
        <f>'All Models'!K253</f>
        <v>1.7336112846002699E-2</v>
      </c>
    </row>
    <row r="246" spans="1:7" x14ac:dyDescent="0.3">
      <c r="A246" s="17">
        <v>1.5265427627052186E-2</v>
      </c>
      <c r="B246" s="3">
        <f>'All Models'!E254</f>
        <v>1.2434529912974406E-2</v>
      </c>
      <c r="C246" s="3">
        <f>'All Models'!M254</f>
        <v>1.5661015290289335E-2</v>
      </c>
      <c r="D246" s="3">
        <f>'All Models'!C254</f>
        <v>1.41136506404141E-2</v>
      </c>
      <c r="E246" s="3">
        <f>'All Models'!G254</f>
        <v>1.3554984903068E-2</v>
      </c>
      <c r="F246" s="3">
        <f>'All Models'!I254</f>
        <v>8.7881646814336918E-3</v>
      </c>
      <c r="G246" s="3">
        <f>'All Models'!K254</f>
        <v>9.5376260371020302E-3</v>
      </c>
    </row>
    <row r="247" spans="1:7" x14ac:dyDescent="0.3">
      <c r="A247" s="17">
        <v>1.4096669416017015E-2</v>
      </c>
      <c r="B247" s="3">
        <f>'All Models'!E255</f>
        <v>1.2186784403806408E-2</v>
      </c>
      <c r="C247" s="3">
        <f>'All Models'!M255</f>
        <v>1.3929426825682493E-2</v>
      </c>
      <c r="D247" s="3">
        <f>'All Models'!C255</f>
        <v>1.3505841132917799E-2</v>
      </c>
      <c r="E247" s="3">
        <f>'All Models'!G255</f>
        <v>1.34431469637987E-2</v>
      </c>
      <c r="F247" s="3">
        <f>'All Models'!I255</f>
        <v>1.2263286275479976E-2</v>
      </c>
      <c r="G247" s="3">
        <f>'All Models'!K255</f>
        <v>1.2614849382405806E-2</v>
      </c>
    </row>
    <row r="248" spans="1:7" x14ac:dyDescent="0.3">
      <c r="A248" s="17">
        <v>1.1227050280454783E-2</v>
      </c>
      <c r="B248" s="3">
        <f>'All Models'!E256</f>
        <v>1.1586467748983942E-2</v>
      </c>
      <c r="C248" s="3">
        <f>'All Models'!M256</f>
        <v>1.3634808710261044E-2</v>
      </c>
      <c r="D248" s="3">
        <f>'All Models'!C256</f>
        <v>1.31197806319359E-2</v>
      </c>
      <c r="E248" s="3">
        <f>'All Models'!G256</f>
        <v>1.3114688672074E-2</v>
      </c>
      <c r="F248" s="3">
        <f>'All Models'!I256</f>
        <v>1.5505482958205313E-2</v>
      </c>
      <c r="G248" s="3">
        <f>'All Models'!K256</f>
        <v>1.3997584111362496E-2</v>
      </c>
    </row>
    <row r="249" spans="1:7" x14ac:dyDescent="0.3">
      <c r="A249" s="17">
        <v>7.0191991679504784E-3</v>
      </c>
      <c r="B249" s="3">
        <f>'All Models'!E257</f>
        <v>9.7216104106066809E-3</v>
      </c>
      <c r="C249" s="3">
        <f>'All Models'!M257</f>
        <v>1.2881005445594819E-2</v>
      </c>
      <c r="D249" s="3">
        <f>'All Models'!C257</f>
        <v>1.1626256835220001E-2</v>
      </c>
      <c r="E249" s="3">
        <f>'All Models'!G257</f>
        <v>1.21634172130086E-2</v>
      </c>
      <c r="F249" s="3">
        <f>'All Models'!I257</f>
        <v>8.9488266045365823E-3</v>
      </c>
      <c r="G249" s="3">
        <f>'All Models'!K257</f>
        <v>8.5645833821887934E-3</v>
      </c>
    </row>
    <row r="250" spans="1:7" x14ac:dyDescent="0.3">
      <c r="A250" s="17">
        <v>1.6352181366951983E-2</v>
      </c>
      <c r="B250" s="3">
        <f>'All Models'!E258</f>
        <v>1.1093704578963439E-2</v>
      </c>
      <c r="C250" s="3">
        <f>'All Models'!M258</f>
        <v>1.1243462427554616E-2</v>
      </c>
      <c r="D250" s="3">
        <f>'All Models'!C258</f>
        <v>1.0099413000835699E-2</v>
      </c>
      <c r="E250" s="3">
        <f>'All Models'!G258</f>
        <v>1.09672222285802E-2</v>
      </c>
      <c r="F250" s="3">
        <f>'All Models'!I258</f>
        <v>7.330820764812721E-3</v>
      </c>
      <c r="G250" s="3">
        <f>'All Models'!K258</f>
        <v>7.1589238855749478E-3</v>
      </c>
    </row>
    <row r="251" spans="1:7" x14ac:dyDescent="0.3">
      <c r="A251" s="17">
        <v>9.594673855023968E-3</v>
      </c>
      <c r="B251" s="3">
        <f>'All Models'!E259</f>
        <v>9.8740406762704638E-3</v>
      </c>
      <c r="C251" s="3">
        <f>'All Models'!M259</f>
        <v>1.1419818977228748E-2</v>
      </c>
      <c r="D251" s="3">
        <f>'All Models'!C259</f>
        <v>9.9665783006477604E-3</v>
      </c>
      <c r="E251" s="3">
        <f>'All Models'!G259</f>
        <v>1.1113970002940799E-2</v>
      </c>
      <c r="F251" s="3">
        <f>'All Models'!I259</f>
        <v>1.0074105817549419E-2</v>
      </c>
      <c r="G251" s="3">
        <f>'All Models'!K259</f>
        <v>9.9949408788435768E-3</v>
      </c>
    </row>
    <row r="252" spans="1:7" x14ac:dyDescent="0.3">
      <c r="A252" s="17">
        <v>1.0405955745163793E-2</v>
      </c>
      <c r="B252" s="3">
        <f>'All Models'!E260</f>
        <v>1.019590760683154E-2</v>
      </c>
      <c r="C252" s="3">
        <f>'All Models'!M260</f>
        <v>1.115501032995396E-2</v>
      </c>
      <c r="D252" s="3">
        <f>'All Models'!C260</f>
        <v>1.01940533086157E-2</v>
      </c>
      <c r="E252" s="3">
        <f>'All Models'!G260</f>
        <v>1.14292550779087E-2</v>
      </c>
      <c r="F252" s="3">
        <f>'All Models'!I260</f>
        <v>1.0779721005105068E-2</v>
      </c>
      <c r="G252" s="3">
        <f>'All Models'!K260</f>
        <v>1.0682026156476067E-2</v>
      </c>
    </row>
    <row r="253" spans="1:7" x14ac:dyDescent="0.3">
      <c r="A253" s="17">
        <v>7.022689068739432E-3</v>
      </c>
      <c r="B253" s="3">
        <f>'All Models'!E261</f>
        <v>9.452841758212047E-3</v>
      </c>
      <c r="C253" s="3">
        <f>'All Models'!M261</f>
        <v>1.085228975425921E-2</v>
      </c>
      <c r="D253" s="3">
        <f>'All Models'!C261</f>
        <v>1.0298904843428901E-2</v>
      </c>
      <c r="E253" s="3">
        <f>'All Models'!G261</f>
        <v>1.13641109311185E-2</v>
      </c>
      <c r="F253" s="3">
        <f>'All Models'!I261</f>
        <v>1.4208456916690607E-2</v>
      </c>
      <c r="G253" s="3">
        <f>'All Models'!K261</f>
        <v>1.2276973562856265E-2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LSTM models</vt:lpstr>
      <vt:lpstr>All Models</vt:lpstr>
      <vt:lpstr>DM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2023-05-07T19:39:49Z</dcterms:modified>
</cp:coreProperties>
</file>