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FT LSTM new version\"/>
    </mc:Choice>
  </mc:AlternateContent>
  <xr:revisionPtr revIDLastSave="0" documentId="13_ncr:1_{0BDB2358-E9B4-49D5-BB1C-45679C9A1E40}" xr6:coauthVersionLast="47" xr6:coauthVersionMax="47" xr10:uidLastSave="{00000000-0000-0000-0000-000000000000}"/>
  <bookViews>
    <workbookView xWindow="-156" yWindow="0" windowWidth="11832" windowHeight="11808" activeTab="1" xr2:uid="{00000000-000D-0000-FFFF-FFFF00000000}"/>
  </bookViews>
  <sheets>
    <sheet name="LSTM models" sheetId="1" r:id="rId1"/>
    <sheet name="All Models" sheetId="2" r:id="rId2"/>
    <sheet name="DM te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10" i="2"/>
  <c r="G253" i="4" l="1"/>
  <c r="F253" i="4"/>
  <c r="E253" i="4"/>
  <c r="D253" i="4"/>
  <c r="C253" i="4"/>
  <c r="B253" i="4"/>
  <c r="G252" i="4"/>
  <c r="F252" i="4"/>
  <c r="E252" i="4"/>
  <c r="D252" i="4"/>
  <c r="C252" i="4"/>
  <c r="B252" i="4"/>
  <c r="G251" i="4"/>
  <c r="F251" i="4"/>
  <c r="E251" i="4"/>
  <c r="D251" i="4"/>
  <c r="C251" i="4"/>
  <c r="B251" i="4"/>
  <c r="G250" i="4"/>
  <c r="F250" i="4"/>
  <c r="E250" i="4"/>
  <c r="D250" i="4"/>
  <c r="C250" i="4"/>
  <c r="B250" i="4"/>
  <c r="G249" i="4"/>
  <c r="F249" i="4"/>
  <c r="E249" i="4"/>
  <c r="D249" i="4"/>
  <c r="C249" i="4"/>
  <c r="B249" i="4"/>
  <c r="G248" i="4"/>
  <c r="F248" i="4"/>
  <c r="E248" i="4"/>
  <c r="D248" i="4"/>
  <c r="C248" i="4"/>
  <c r="B248" i="4"/>
  <c r="G247" i="4"/>
  <c r="F247" i="4"/>
  <c r="E247" i="4"/>
  <c r="D247" i="4"/>
  <c r="C247" i="4"/>
  <c r="B247" i="4"/>
  <c r="G246" i="4"/>
  <c r="F246" i="4"/>
  <c r="E246" i="4"/>
  <c r="D246" i="4"/>
  <c r="C246" i="4"/>
  <c r="B246" i="4"/>
  <c r="G245" i="4"/>
  <c r="F245" i="4"/>
  <c r="E245" i="4"/>
  <c r="D245" i="4"/>
  <c r="C245" i="4"/>
  <c r="B245" i="4"/>
  <c r="G244" i="4"/>
  <c r="F244" i="4"/>
  <c r="E244" i="4"/>
  <c r="D244" i="4"/>
  <c r="C244" i="4"/>
  <c r="B244" i="4"/>
  <c r="G243" i="4"/>
  <c r="F243" i="4"/>
  <c r="E243" i="4"/>
  <c r="D243" i="4"/>
  <c r="C243" i="4"/>
  <c r="B243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F238" i="4"/>
  <c r="E238" i="4"/>
  <c r="D238" i="4"/>
  <c r="C238" i="4"/>
  <c r="B238" i="4"/>
  <c r="G237" i="4"/>
  <c r="F237" i="4"/>
  <c r="E237" i="4"/>
  <c r="D237" i="4"/>
  <c r="C237" i="4"/>
  <c r="B237" i="4"/>
  <c r="G236" i="4"/>
  <c r="F236" i="4"/>
  <c r="E236" i="4"/>
  <c r="D236" i="4"/>
  <c r="C236" i="4"/>
  <c r="B236" i="4"/>
  <c r="G235" i="4"/>
  <c r="F235" i="4"/>
  <c r="E235" i="4"/>
  <c r="D235" i="4"/>
  <c r="C235" i="4"/>
  <c r="B235" i="4"/>
  <c r="G234" i="4"/>
  <c r="F234" i="4"/>
  <c r="E234" i="4"/>
  <c r="D234" i="4"/>
  <c r="C234" i="4"/>
  <c r="B234" i="4"/>
  <c r="G233" i="4"/>
  <c r="F233" i="4"/>
  <c r="E233" i="4"/>
  <c r="D233" i="4"/>
  <c r="C233" i="4"/>
  <c r="B233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F228" i="4"/>
  <c r="E228" i="4"/>
  <c r="D228" i="4"/>
  <c r="C228" i="4"/>
  <c r="B228" i="4"/>
  <c r="G227" i="4"/>
  <c r="F227" i="4"/>
  <c r="E227" i="4"/>
  <c r="D227" i="4"/>
  <c r="C227" i="4"/>
  <c r="B227" i="4"/>
  <c r="G226" i="4"/>
  <c r="F226" i="4"/>
  <c r="E226" i="4"/>
  <c r="D226" i="4"/>
  <c r="C226" i="4"/>
  <c r="B226" i="4"/>
  <c r="G225" i="4"/>
  <c r="F225" i="4"/>
  <c r="E225" i="4"/>
  <c r="D225" i="4"/>
  <c r="C225" i="4"/>
  <c r="B225" i="4"/>
  <c r="G224" i="4"/>
  <c r="F224" i="4"/>
  <c r="E224" i="4"/>
  <c r="D224" i="4"/>
  <c r="C224" i="4"/>
  <c r="B224" i="4"/>
  <c r="G223" i="4"/>
  <c r="F223" i="4"/>
  <c r="E223" i="4"/>
  <c r="D223" i="4"/>
  <c r="C223" i="4"/>
  <c r="B223" i="4"/>
  <c r="G222" i="4"/>
  <c r="F222" i="4"/>
  <c r="E222" i="4"/>
  <c r="D222" i="4"/>
  <c r="C222" i="4"/>
  <c r="B222" i="4"/>
  <c r="G221" i="4"/>
  <c r="F221" i="4"/>
  <c r="E221" i="4"/>
  <c r="D221" i="4"/>
  <c r="C221" i="4"/>
  <c r="B221" i="4"/>
  <c r="G220" i="4"/>
  <c r="F220" i="4"/>
  <c r="E220" i="4"/>
  <c r="D220" i="4"/>
  <c r="C220" i="4"/>
  <c r="B220" i="4"/>
  <c r="G219" i="4"/>
  <c r="F219" i="4"/>
  <c r="E219" i="4"/>
  <c r="D219" i="4"/>
  <c r="C219" i="4"/>
  <c r="B219" i="4"/>
  <c r="G218" i="4"/>
  <c r="F218" i="4"/>
  <c r="E218" i="4"/>
  <c r="D218" i="4"/>
  <c r="C218" i="4"/>
  <c r="B218" i="4"/>
  <c r="G217" i="4"/>
  <c r="F217" i="4"/>
  <c r="E217" i="4"/>
  <c r="D217" i="4"/>
  <c r="C217" i="4"/>
  <c r="B217" i="4"/>
  <c r="G216" i="4"/>
  <c r="F216" i="4"/>
  <c r="E216" i="4"/>
  <c r="D216" i="4"/>
  <c r="C216" i="4"/>
  <c r="B216" i="4"/>
  <c r="G215" i="4"/>
  <c r="F215" i="4"/>
  <c r="E215" i="4"/>
  <c r="D215" i="4"/>
  <c r="C215" i="4"/>
  <c r="B215" i="4"/>
  <c r="G214" i="4"/>
  <c r="F214" i="4"/>
  <c r="E214" i="4"/>
  <c r="D214" i="4"/>
  <c r="C214" i="4"/>
  <c r="B214" i="4"/>
  <c r="G213" i="4"/>
  <c r="F213" i="4"/>
  <c r="E213" i="4"/>
  <c r="D213" i="4"/>
  <c r="C213" i="4"/>
  <c r="B213" i="4"/>
  <c r="G212" i="4"/>
  <c r="F212" i="4"/>
  <c r="E212" i="4"/>
  <c r="D212" i="4"/>
  <c r="C212" i="4"/>
  <c r="B212" i="4"/>
  <c r="G211" i="4"/>
  <c r="F211" i="4"/>
  <c r="E211" i="4"/>
  <c r="D211" i="4"/>
  <c r="C211" i="4"/>
  <c r="B211" i="4"/>
  <c r="G210" i="4"/>
  <c r="F210" i="4"/>
  <c r="E210" i="4"/>
  <c r="D210" i="4"/>
  <c r="C210" i="4"/>
  <c r="B210" i="4"/>
  <c r="G209" i="4"/>
  <c r="F209" i="4"/>
  <c r="E209" i="4"/>
  <c r="D209" i="4"/>
  <c r="C209" i="4"/>
  <c r="B209" i="4"/>
  <c r="G208" i="4"/>
  <c r="F208" i="4"/>
  <c r="E208" i="4"/>
  <c r="D208" i="4"/>
  <c r="C208" i="4"/>
  <c r="B208" i="4"/>
  <c r="G207" i="4"/>
  <c r="F207" i="4"/>
  <c r="E207" i="4"/>
  <c r="D207" i="4"/>
  <c r="C207" i="4"/>
  <c r="B207" i="4"/>
  <c r="G206" i="4"/>
  <c r="F206" i="4"/>
  <c r="E206" i="4"/>
  <c r="D206" i="4"/>
  <c r="C206" i="4"/>
  <c r="B206" i="4"/>
  <c r="G205" i="4"/>
  <c r="F205" i="4"/>
  <c r="E205" i="4"/>
  <c r="D205" i="4"/>
  <c r="C205" i="4"/>
  <c r="B205" i="4"/>
  <c r="G204" i="4"/>
  <c r="F204" i="4"/>
  <c r="E204" i="4"/>
  <c r="D204" i="4"/>
  <c r="C204" i="4"/>
  <c r="B204" i="4"/>
  <c r="G203" i="4"/>
  <c r="F203" i="4"/>
  <c r="E203" i="4"/>
  <c r="D203" i="4"/>
  <c r="C203" i="4"/>
  <c r="B203" i="4"/>
  <c r="G202" i="4"/>
  <c r="F202" i="4"/>
  <c r="E202" i="4"/>
  <c r="D202" i="4"/>
  <c r="C202" i="4"/>
  <c r="B202" i="4"/>
  <c r="G201" i="4"/>
  <c r="F201" i="4"/>
  <c r="E201" i="4"/>
  <c r="D201" i="4"/>
  <c r="C201" i="4"/>
  <c r="B201" i="4"/>
  <c r="G200" i="4"/>
  <c r="F200" i="4"/>
  <c r="E200" i="4"/>
  <c r="D200" i="4"/>
  <c r="C200" i="4"/>
  <c r="B200" i="4"/>
  <c r="G199" i="4"/>
  <c r="F199" i="4"/>
  <c r="E199" i="4"/>
  <c r="D199" i="4"/>
  <c r="C199" i="4"/>
  <c r="B199" i="4"/>
  <c r="G198" i="4"/>
  <c r="F198" i="4"/>
  <c r="E198" i="4"/>
  <c r="D198" i="4"/>
  <c r="C198" i="4"/>
  <c r="B198" i="4"/>
  <c r="G197" i="4"/>
  <c r="F197" i="4"/>
  <c r="E197" i="4"/>
  <c r="D197" i="4"/>
  <c r="C197" i="4"/>
  <c r="B197" i="4"/>
  <c r="G196" i="4"/>
  <c r="F196" i="4"/>
  <c r="E196" i="4"/>
  <c r="D196" i="4"/>
  <c r="C196" i="4"/>
  <c r="B196" i="4"/>
  <c r="G195" i="4"/>
  <c r="F195" i="4"/>
  <c r="E195" i="4"/>
  <c r="D195" i="4"/>
  <c r="C195" i="4"/>
  <c r="B195" i="4"/>
  <c r="G194" i="4"/>
  <c r="F194" i="4"/>
  <c r="E194" i="4"/>
  <c r="D194" i="4"/>
  <c r="C194" i="4"/>
  <c r="B194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D189" i="4"/>
  <c r="C189" i="4"/>
  <c r="B189" i="4"/>
  <c r="G188" i="4"/>
  <c r="F188" i="4"/>
  <c r="E188" i="4"/>
  <c r="D188" i="4"/>
  <c r="C188" i="4"/>
  <c r="B188" i="4"/>
  <c r="G187" i="4"/>
  <c r="F187" i="4"/>
  <c r="E187" i="4"/>
  <c r="D187" i="4"/>
  <c r="C187" i="4"/>
  <c r="B187" i="4"/>
  <c r="G186" i="4"/>
  <c r="F186" i="4"/>
  <c r="E186" i="4"/>
  <c r="D186" i="4"/>
  <c r="C186" i="4"/>
  <c r="B186" i="4"/>
  <c r="G185" i="4"/>
  <c r="F185" i="4"/>
  <c r="E185" i="4"/>
  <c r="D185" i="4"/>
  <c r="C185" i="4"/>
  <c r="B185" i="4"/>
  <c r="G184" i="4"/>
  <c r="F184" i="4"/>
  <c r="E184" i="4"/>
  <c r="D184" i="4"/>
  <c r="C184" i="4"/>
  <c r="B184" i="4"/>
  <c r="G183" i="4"/>
  <c r="F183" i="4"/>
  <c r="E183" i="4"/>
  <c r="D183" i="4"/>
  <c r="C183" i="4"/>
  <c r="B183" i="4"/>
  <c r="G182" i="4"/>
  <c r="F182" i="4"/>
  <c r="E182" i="4"/>
  <c r="D182" i="4"/>
  <c r="C182" i="4"/>
  <c r="B182" i="4"/>
  <c r="G181" i="4"/>
  <c r="F181" i="4"/>
  <c r="E181" i="4"/>
  <c r="D181" i="4"/>
  <c r="C181" i="4"/>
  <c r="B181" i="4"/>
  <c r="G180" i="4"/>
  <c r="F180" i="4"/>
  <c r="E180" i="4"/>
  <c r="D180" i="4"/>
  <c r="C180" i="4"/>
  <c r="B180" i="4"/>
  <c r="G179" i="4"/>
  <c r="F179" i="4"/>
  <c r="E179" i="4"/>
  <c r="D179" i="4"/>
  <c r="C179" i="4"/>
  <c r="B179" i="4"/>
  <c r="G178" i="4"/>
  <c r="F178" i="4"/>
  <c r="E178" i="4"/>
  <c r="D178" i="4"/>
  <c r="C178" i="4"/>
  <c r="B178" i="4"/>
  <c r="G177" i="4"/>
  <c r="F177" i="4"/>
  <c r="E177" i="4"/>
  <c r="D177" i="4"/>
  <c r="C177" i="4"/>
  <c r="B177" i="4"/>
  <c r="G176" i="4"/>
  <c r="F176" i="4"/>
  <c r="E176" i="4"/>
  <c r="D176" i="4"/>
  <c r="C176" i="4"/>
  <c r="B176" i="4"/>
  <c r="G175" i="4"/>
  <c r="F175" i="4"/>
  <c r="E175" i="4"/>
  <c r="D175" i="4"/>
  <c r="C175" i="4"/>
  <c r="B175" i="4"/>
  <c r="G174" i="4"/>
  <c r="F174" i="4"/>
  <c r="E174" i="4"/>
  <c r="D174" i="4"/>
  <c r="C174" i="4"/>
  <c r="B174" i="4"/>
  <c r="G173" i="4"/>
  <c r="F173" i="4"/>
  <c r="E173" i="4"/>
  <c r="D173" i="4"/>
  <c r="C173" i="4"/>
  <c r="B173" i="4"/>
  <c r="G172" i="4"/>
  <c r="F172" i="4"/>
  <c r="E172" i="4"/>
  <c r="D172" i="4"/>
  <c r="C172" i="4"/>
  <c r="B172" i="4"/>
  <c r="G171" i="4"/>
  <c r="F171" i="4"/>
  <c r="E171" i="4"/>
  <c r="D171" i="4"/>
  <c r="C171" i="4"/>
  <c r="B171" i="4"/>
  <c r="G170" i="4"/>
  <c r="F170" i="4"/>
  <c r="E170" i="4"/>
  <c r="D170" i="4"/>
  <c r="C170" i="4"/>
  <c r="B170" i="4"/>
  <c r="G169" i="4"/>
  <c r="F169" i="4"/>
  <c r="E169" i="4"/>
  <c r="D169" i="4"/>
  <c r="C169" i="4"/>
  <c r="B169" i="4"/>
  <c r="G168" i="4"/>
  <c r="F168" i="4"/>
  <c r="E168" i="4"/>
  <c r="D168" i="4"/>
  <c r="C168" i="4"/>
  <c r="B168" i="4"/>
  <c r="G167" i="4"/>
  <c r="F167" i="4"/>
  <c r="E167" i="4"/>
  <c r="D167" i="4"/>
  <c r="C167" i="4"/>
  <c r="B167" i="4"/>
  <c r="G166" i="4"/>
  <c r="F166" i="4"/>
  <c r="E166" i="4"/>
  <c r="D166" i="4"/>
  <c r="C166" i="4"/>
  <c r="B166" i="4"/>
  <c r="G165" i="4"/>
  <c r="F165" i="4"/>
  <c r="E165" i="4"/>
  <c r="D165" i="4"/>
  <c r="C165" i="4"/>
  <c r="B165" i="4"/>
  <c r="G164" i="4"/>
  <c r="F164" i="4"/>
  <c r="E164" i="4"/>
  <c r="D164" i="4"/>
  <c r="C164" i="4"/>
  <c r="B164" i="4"/>
  <c r="G163" i="4"/>
  <c r="F163" i="4"/>
  <c r="E163" i="4"/>
  <c r="D163" i="4"/>
  <c r="C163" i="4"/>
  <c r="B163" i="4"/>
  <c r="G162" i="4"/>
  <c r="F162" i="4"/>
  <c r="E162" i="4"/>
  <c r="D162" i="4"/>
  <c r="C162" i="4"/>
  <c r="B162" i="4"/>
  <c r="G161" i="4"/>
  <c r="F161" i="4"/>
  <c r="E161" i="4"/>
  <c r="D161" i="4"/>
  <c r="C161" i="4"/>
  <c r="B161" i="4"/>
  <c r="G160" i="4"/>
  <c r="F160" i="4"/>
  <c r="E160" i="4"/>
  <c r="D160" i="4"/>
  <c r="C160" i="4"/>
  <c r="B160" i="4"/>
  <c r="G159" i="4"/>
  <c r="F159" i="4"/>
  <c r="E159" i="4"/>
  <c r="D159" i="4"/>
  <c r="C159" i="4"/>
  <c r="B159" i="4"/>
  <c r="G158" i="4"/>
  <c r="F158" i="4"/>
  <c r="E158" i="4"/>
  <c r="D158" i="4"/>
  <c r="C158" i="4"/>
  <c r="B158" i="4"/>
  <c r="G157" i="4"/>
  <c r="F157" i="4"/>
  <c r="E157" i="4"/>
  <c r="D157" i="4"/>
  <c r="C157" i="4"/>
  <c r="B157" i="4"/>
  <c r="G156" i="4"/>
  <c r="F156" i="4"/>
  <c r="E156" i="4"/>
  <c r="D156" i="4"/>
  <c r="C156" i="4"/>
  <c r="B156" i="4"/>
  <c r="G155" i="4"/>
  <c r="F155" i="4"/>
  <c r="E155" i="4"/>
  <c r="D155" i="4"/>
  <c r="C155" i="4"/>
  <c r="B155" i="4"/>
  <c r="G154" i="4"/>
  <c r="F154" i="4"/>
  <c r="E154" i="4"/>
  <c r="D154" i="4"/>
  <c r="C154" i="4"/>
  <c r="B154" i="4"/>
  <c r="G153" i="4"/>
  <c r="F153" i="4"/>
  <c r="E153" i="4"/>
  <c r="D153" i="4"/>
  <c r="C153" i="4"/>
  <c r="B153" i="4"/>
  <c r="G152" i="4"/>
  <c r="F152" i="4"/>
  <c r="E152" i="4"/>
  <c r="D152" i="4"/>
  <c r="C152" i="4"/>
  <c r="B152" i="4"/>
  <c r="G151" i="4"/>
  <c r="F151" i="4"/>
  <c r="E151" i="4"/>
  <c r="D151" i="4"/>
  <c r="C151" i="4"/>
  <c r="B151" i="4"/>
  <c r="G150" i="4"/>
  <c r="F150" i="4"/>
  <c r="E150" i="4"/>
  <c r="D150" i="4"/>
  <c r="C150" i="4"/>
  <c r="B150" i="4"/>
  <c r="G149" i="4"/>
  <c r="F149" i="4"/>
  <c r="E149" i="4"/>
  <c r="D149" i="4"/>
  <c r="C149" i="4"/>
  <c r="B149" i="4"/>
  <c r="G148" i="4"/>
  <c r="F148" i="4"/>
  <c r="E148" i="4"/>
  <c r="D148" i="4"/>
  <c r="C148" i="4"/>
  <c r="B148" i="4"/>
  <c r="G147" i="4"/>
  <c r="F147" i="4"/>
  <c r="E147" i="4"/>
  <c r="D147" i="4"/>
  <c r="C147" i="4"/>
  <c r="B147" i="4"/>
  <c r="G146" i="4"/>
  <c r="F146" i="4"/>
  <c r="E146" i="4"/>
  <c r="D146" i="4"/>
  <c r="C146" i="4"/>
  <c r="B146" i="4"/>
  <c r="G145" i="4"/>
  <c r="F145" i="4"/>
  <c r="E145" i="4"/>
  <c r="D145" i="4"/>
  <c r="C145" i="4"/>
  <c r="B145" i="4"/>
  <c r="G144" i="4"/>
  <c r="F144" i="4"/>
  <c r="E144" i="4"/>
  <c r="D144" i="4"/>
  <c r="C144" i="4"/>
  <c r="B144" i="4"/>
  <c r="G143" i="4"/>
  <c r="F143" i="4"/>
  <c r="E143" i="4"/>
  <c r="D143" i="4"/>
  <c r="C143" i="4"/>
  <c r="B143" i="4"/>
  <c r="G142" i="4"/>
  <c r="F142" i="4"/>
  <c r="E142" i="4"/>
  <c r="D142" i="4"/>
  <c r="C142" i="4"/>
  <c r="B142" i="4"/>
  <c r="G141" i="4"/>
  <c r="F141" i="4"/>
  <c r="E141" i="4"/>
  <c r="D141" i="4"/>
  <c r="C141" i="4"/>
  <c r="B141" i="4"/>
  <c r="G140" i="4"/>
  <c r="F140" i="4"/>
  <c r="E140" i="4"/>
  <c r="D140" i="4"/>
  <c r="C140" i="4"/>
  <c r="B140" i="4"/>
  <c r="G139" i="4"/>
  <c r="F139" i="4"/>
  <c r="E139" i="4"/>
  <c r="D139" i="4"/>
  <c r="C139" i="4"/>
  <c r="B139" i="4"/>
  <c r="G138" i="4"/>
  <c r="F138" i="4"/>
  <c r="E138" i="4"/>
  <c r="D138" i="4"/>
  <c r="C138" i="4"/>
  <c r="B138" i="4"/>
  <c r="G137" i="4"/>
  <c r="F137" i="4"/>
  <c r="E137" i="4"/>
  <c r="D137" i="4"/>
  <c r="C137" i="4"/>
  <c r="B137" i="4"/>
  <c r="G136" i="4"/>
  <c r="F136" i="4"/>
  <c r="E136" i="4"/>
  <c r="D136" i="4"/>
  <c r="C136" i="4"/>
  <c r="B136" i="4"/>
  <c r="G135" i="4"/>
  <c r="F135" i="4"/>
  <c r="E135" i="4"/>
  <c r="D135" i="4"/>
  <c r="C135" i="4"/>
  <c r="B135" i="4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F130" i="4"/>
  <c r="E130" i="4"/>
  <c r="D130" i="4"/>
  <c r="C130" i="4"/>
  <c r="B130" i="4"/>
  <c r="G129" i="4"/>
  <c r="F129" i="4"/>
  <c r="E129" i="4"/>
  <c r="D129" i="4"/>
  <c r="C129" i="4"/>
  <c r="B129" i="4"/>
  <c r="G128" i="4"/>
  <c r="F128" i="4"/>
  <c r="E128" i="4"/>
  <c r="D128" i="4"/>
  <c r="C128" i="4"/>
  <c r="B128" i="4"/>
  <c r="G127" i="4"/>
  <c r="F127" i="4"/>
  <c r="E127" i="4"/>
  <c r="D127" i="4"/>
  <c r="C127" i="4"/>
  <c r="B127" i="4"/>
  <c r="G126" i="4"/>
  <c r="F126" i="4"/>
  <c r="E126" i="4"/>
  <c r="D126" i="4"/>
  <c r="C126" i="4"/>
  <c r="B126" i="4"/>
  <c r="G125" i="4"/>
  <c r="F125" i="4"/>
  <c r="E125" i="4"/>
  <c r="D125" i="4"/>
  <c r="C125" i="4"/>
  <c r="B125" i="4"/>
  <c r="G124" i="4"/>
  <c r="F124" i="4"/>
  <c r="E124" i="4"/>
  <c r="D124" i="4"/>
  <c r="C124" i="4"/>
  <c r="B124" i="4"/>
  <c r="G123" i="4"/>
  <c r="F123" i="4"/>
  <c r="E123" i="4"/>
  <c r="D123" i="4"/>
  <c r="C123" i="4"/>
  <c r="B123" i="4"/>
  <c r="G122" i="4"/>
  <c r="F122" i="4"/>
  <c r="E122" i="4"/>
  <c r="D122" i="4"/>
  <c r="C122" i="4"/>
  <c r="B122" i="4"/>
  <c r="G121" i="4"/>
  <c r="F121" i="4"/>
  <c r="E121" i="4"/>
  <c r="D121" i="4"/>
  <c r="C121" i="4"/>
  <c r="B121" i="4"/>
  <c r="G120" i="4"/>
  <c r="F120" i="4"/>
  <c r="E120" i="4"/>
  <c r="D120" i="4"/>
  <c r="C120" i="4"/>
  <c r="B120" i="4"/>
  <c r="G119" i="4"/>
  <c r="F119" i="4"/>
  <c r="E119" i="4"/>
  <c r="D119" i="4"/>
  <c r="C119" i="4"/>
  <c r="B119" i="4"/>
  <c r="G118" i="4"/>
  <c r="F118" i="4"/>
  <c r="E118" i="4"/>
  <c r="D118" i="4"/>
  <c r="C118" i="4"/>
  <c r="B118" i="4"/>
  <c r="G117" i="4"/>
  <c r="F117" i="4"/>
  <c r="E117" i="4"/>
  <c r="D117" i="4"/>
  <c r="C117" i="4"/>
  <c r="B117" i="4"/>
  <c r="G116" i="4"/>
  <c r="F116" i="4"/>
  <c r="E116" i="4"/>
  <c r="D116" i="4"/>
  <c r="C116" i="4"/>
  <c r="B116" i="4"/>
  <c r="G115" i="4"/>
  <c r="F115" i="4"/>
  <c r="E115" i="4"/>
  <c r="D115" i="4"/>
  <c r="C115" i="4"/>
  <c r="B115" i="4"/>
  <c r="G114" i="4"/>
  <c r="F114" i="4"/>
  <c r="E114" i="4"/>
  <c r="D114" i="4"/>
  <c r="C114" i="4"/>
  <c r="B114" i="4"/>
  <c r="G113" i="4"/>
  <c r="F113" i="4"/>
  <c r="E113" i="4"/>
  <c r="D113" i="4"/>
  <c r="C113" i="4"/>
  <c r="B113" i="4"/>
  <c r="G112" i="4"/>
  <c r="F112" i="4"/>
  <c r="E112" i="4"/>
  <c r="D112" i="4"/>
  <c r="C112" i="4"/>
  <c r="B112" i="4"/>
  <c r="G111" i="4"/>
  <c r="F111" i="4"/>
  <c r="E111" i="4"/>
  <c r="D111" i="4"/>
  <c r="C111" i="4"/>
  <c r="B111" i="4"/>
  <c r="G110" i="4"/>
  <c r="F110" i="4"/>
  <c r="E110" i="4"/>
  <c r="D110" i="4"/>
  <c r="C110" i="4"/>
  <c r="B110" i="4"/>
  <c r="G109" i="4"/>
  <c r="F109" i="4"/>
  <c r="E109" i="4"/>
  <c r="D109" i="4"/>
  <c r="C109" i="4"/>
  <c r="B109" i="4"/>
  <c r="G108" i="4"/>
  <c r="F108" i="4"/>
  <c r="E108" i="4"/>
  <c r="D108" i="4"/>
  <c r="C108" i="4"/>
  <c r="B108" i="4"/>
  <c r="G107" i="4"/>
  <c r="F107" i="4"/>
  <c r="E107" i="4"/>
  <c r="D107" i="4"/>
  <c r="C107" i="4"/>
  <c r="B107" i="4"/>
  <c r="G106" i="4"/>
  <c r="F106" i="4"/>
  <c r="E106" i="4"/>
  <c r="D106" i="4"/>
  <c r="C106" i="4"/>
  <c r="B106" i="4"/>
  <c r="G105" i="4"/>
  <c r="F105" i="4"/>
  <c r="E105" i="4"/>
  <c r="D105" i="4"/>
  <c r="C105" i="4"/>
  <c r="B105" i="4"/>
  <c r="G104" i="4"/>
  <c r="F104" i="4"/>
  <c r="E104" i="4"/>
  <c r="D104" i="4"/>
  <c r="C104" i="4"/>
  <c r="B104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101" i="4"/>
  <c r="F101" i="4"/>
  <c r="E101" i="4"/>
  <c r="D101" i="4"/>
  <c r="C101" i="4"/>
  <c r="B101" i="4"/>
  <c r="G100" i="4"/>
  <c r="F100" i="4"/>
  <c r="E100" i="4"/>
  <c r="D100" i="4"/>
  <c r="C100" i="4"/>
  <c r="B100" i="4"/>
  <c r="G99" i="4"/>
  <c r="F99" i="4"/>
  <c r="E99" i="4"/>
  <c r="D99" i="4"/>
  <c r="C99" i="4"/>
  <c r="B99" i="4"/>
  <c r="G98" i="4"/>
  <c r="F98" i="4"/>
  <c r="E98" i="4"/>
  <c r="D98" i="4"/>
  <c r="C98" i="4"/>
  <c r="B98" i="4"/>
  <c r="G97" i="4"/>
  <c r="F97" i="4"/>
  <c r="E97" i="4"/>
  <c r="D97" i="4"/>
  <c r="C97" i="4"/>
  <c r="B97" i="4"/>
  <c r="G96" i="4"/>
  <c r="F96" i="4"/>
  <c r="E96" i="4"/>
  <c r="D96" i="4"/>
  <c r="C96" i="4"/>
  <c r="B96" i="4"/>
  <c r="G95" i="4"/>
  <c r="F95" i="4"/>
  <c r="E95" i="4"/>
  <c r="D95" i="4"/>
  <c r="C95" i="4"/>
  <c r="B95" i="4"/>
  <c r="G94" i="4"/>
  <c r="F94" i="4"/>
  <c r="E94" i="4"/>
  <c r="D94" i="4"/>
  <c r="C94" i="4"/>
  <c r="B94" i="4"/>
  <c r="G93" i="4"/>
  <c r="F93" i="4"/>
  <c r="E93" i="4"/>
  <c r="D93" i="4"/>
  <c r="C93" i="4"/>
  <c r="B93" i="4"/>
  <c r="G92" i="4"/>
  <c r="F92" i="4"/>
  <c r="E92" i="4"/>
  <c r="D92" i="4"/>
  <c r="C92" i="4"/>
  <c r="B92" i="4"/>
  <c r="G91" i="4"/>
  <c r="F91" i="4"/>
  <c r="E91" i="4"/>
  <c r="D91" i="4"/>
  <c r="C91" i="4"/>
  <c r="B91" i="4"/>
  <c r="G90" i="4"/>
  <c r="F90" i="4"/>
  <c r="E90" i="4"/>
  <c r="D90" i="4"/>
  <c r="C90" i="4"/>
  <c r="B90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F85" i="4"/>
  <c r="E85" i="4"/>
  <c r="D85" i="4"/>
  <c r="C85" i="4"/>
  <c r="B85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E82" i="4"/>
  <c r="D82" i="4"/>
  <c r="C82" i="4"/>
  <c r="B82" i="4"/>
  <c r="G81" i="4"/>
  <c r="F81" i="4"/>
  <c r="E81" i="4"/>
  <c r="D81" i="4"/>
  <c r="C81" i="4"/>
  <c r="B81" i="4"/>
  <c r="G80" i="4"/>
  <c r="F80" i="4"/>
  <c r="E80" i="4"/>
  <c r="D80" i="4"/>
  <c r="C80" i="4"/>
  <c r="B80" i="4"/>
  <c r="G79" i="4"/>
  <c r="F79" i="4"/>
  <c r="E79" i="4"/>
  <c r="D79" i="4"/>
  <c r="C79" i="4"/>
  <c r="B79" i="4"/>
  <c r="G78" i="4"/>
  <c r="F78" i="4"/>
  <c r="E78" i="4"/>
  <c r="D78" i="4"/>
  <c r="C78" i="4"/>
  <c r="B78" i="4"/>
  <c r="G77" i="4"/>
  <c r="F77" i="4"/>
  <c r="E77" i="4"/>
  <c r="D77" i="4"/>
  <c r="C77" i="4"/>
  <c r="B77" i="4"/>
  <c r="G76" i="4"/>
  <c r="F76" i="4"/>
  <c r="E76" i="4"/>
  <c r="D76" i="4"/>
  <c r="C76" i="4"/>
  <c r="B76" i="4"/>
  <c r="G75" i="4"/>
  <c r="F75" i="4"/>
  <c r="E75" i="4"/>
  <c r="D75" i="4"/>
  <c r="C75" i="4"/>
  <c r="B75" i="4"/>
  <c r="G74" i="4"/>
  <c r="F74" i="4"/>
  <c r="E74" i="4"/>
  <c r="D74" i="4"/>
  <c r="C74" i="4"/>
  <c r="B74" i="4"/>
  <c r="G73" i="4"/>
  <c r="F73" i="4"/>
  <c r="E73" i="4"/>
  <c r="D73" i="4"/>
  <c r="C73" i="4"/>
  <c r="B73" i="4"/>
  <c r="G72" i="4"/>
  <c r="F72" i="4"/>
  <c r="E72" i="4"/>
  <c r="D72" i="4"/>
  <c r="C72" i="4"/>
  <c r="B72" i="4"/>
  <c r="G71" i="4"/>
  <c r="F71" i="4"/>
  <c r="E71" i="4"/>
  <c r="D71" i="4"/>
  <c r="C71" i="4"/>
  <c r="B71" i="4"/>
  <c r="G70" i="4"/>
  <c r="F70" i="4"/>
  <c r="E70" i="4"/>
  <c r="D70" i="4"/>
  <c r="C70" i="4"/>
  <c r="B70" i="4"/>
  <c r="G69" i="4"/>
  <c r="F69" i="4"/>
  <c r="E69" i="4"/>
  <c r="D69" i="4"/>
  <c r="C69" i="4"/>
  <c r="B69" i="4"/>
  <c r="G68" i="4"/>
  <c r="F68" i="4"/>
  <c r="E68" i="4"/>
  <c r="D68" i="4"/>
  <c r="C68" i="4"/>
  <c r="B68" i="4"/>
  <c r="G67" i="4"/>
  <c r="F67" i="4"/>
  <c r="E67" i="4"/>
  <c r="D67" i="4"/>
  <c r="C67" i="4"/>
  <c r="B67" i="4"/>
  <c r="G66" i="4"/>
  <c r="F66" i="4"/>
  <c r="E66" i="4"/>
  <c r="D66" i="4"/>
  <c r="C66" i="4"/>
  <c r="B66" i="4"/>
  <c r="G65" i="4"/>
  <c r="F65" i="4"/>
  <c r="E65" i="4"/>
  <c r="D65" i="4"/>
  <c r="C65" i="4"/>
  <c r="B65" i="4"/>
  <c r="G64" i="4"/>
  <c r="F64" i="4"/>
  <c r="E64" i="4"/>
  <c r="D64" i="4"/>
  <c r="C64" i="4"/>
  <c r="B64" i="4"/>
  <c r="G63" i="4"/>
  <c r="F63" i="4"/>
  <c r="E63" i="4"/>
  <c r="D63" i="4"/>
  <c r="C63" i="4"/>
  <c r="B63" i="4"/>
  <c r="G62" i="4"/>
  <c r="F62" i="4"/>
  <c r="E62" i="4"/>
  <c r="D62" i="4"/>
  <c r="C62" i="4"/>
  <c r="B62" i="4"/>
  <c r="G61" i="4"/>
  <c r="F61" i="4"/>
  <c r="E61" i="4"/>
  <c r="D61" i="4"/>
  <c r="C61" i="4"/>
  <c r="B61" i="4"/>
  <c r="G60" i="4"/>
  <c r="F60" i="4"/>
  <c r="E60" i="4"/>
  <c r="D60" i="4"/>
  <c r="C60" i="4"/>
  <c r="B60" i="4"/>
  <c r="G59" i="4"/>
  <c r="F59" i="4"/>
  <c r="E59" i="4"/>
  <c r="D59" i="4"/>
  <c r="C59" i="4"/>
  <c r="B59" i="4"/>
  <c r="G58" i="4"/>
  <c r="F58" i="4"/>
  <c r="E58" i="4"/>
  <c r="D58" i="4"/>
  <c r="C58" i="4"/>
  <c r="B58" i="4"/>
  <c r="G57" i="4"/>
  <c r="F57" i="4"/>
  <c r="E57" i="4"/>
  <c r="D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G52" i="4"/>
  <c r="F52" i="4"/>
  <c r="E52" i="4"/>
  <c r="D52" i="4"/>
  <c r="C52" i="4"/>
  <c r="B52" i="4"/>
  <c r="G51" i="4"/>
  <c r="F51" i="4"/>
  <c r="E51" i="4"/>
  <c r="D51" i="4"/>
  <c r="C51" i="4"/>
  <c r="B51" i="4"/>
  <c r="G50" i="4"/>
  <c r="F50" i="4"/>
  <c r="E50" i="4"/>
  <c r="D50" i="4"/>
  <c r="C50" i="4"/>
  <c r="B50" i="4"/>
  <c r="G49" i="4"/>
  <c r="F49" i="4"/>
  <c r="E49" i="4"/>
  <c r="D49" i="4"/>
  <c r="C49" i="4"/>
  <c r="B49" i="4"/>
  <c r="G48" i="4"/>
  <c r="F48" i="4"/>
  <c r="E48" i="4"/>
  <c r="D48" i="4"/>
  <c r="C48" i="4"/>
  <c r="B48" i="4"/>
  <c r="G47" i="4"/>
  <c r="F47" i="4"/>
  <c r="E47" i="4"/>
  <c r="D47" i="4"/>
  <c r="C47" i="4"/>
  <c r="B47" i="4"/>
  <c r="G46" i="4"/>
  <c r="F46" i="4"/>
  <c r="E46" i="4"/>
  <c r="D46" i="4"/>
  <c r="C46" i="4"/>
  <c r="B46" i="4"/>
  <c r="G45" i="4"/>
  <c r="F45" i="4"/>
  <c r="E45" i="4"/>
  <c r="D45" i="4"/>
  <c r="C45" i="4"/>
  <c r="B45" i="4"/>
  <c r="G44" i="4"/>
  <c r="F44" i="4"/>
  <c r="E44" i="4"/>
  <c r="D44" i="4"/>
  <c r="C44" i="4"/>
  <c r="B44" i="4"/>
  <c r="G43" i="4"/>
  <c r="F43" i="4"/>
  <c r="E43" i="4"/>
  <c r="D43" i="4"/>
  <c r="C43" i="4"/>
  <c r="B43" i="4"/>
  <c r="G42" i="4"/>
  <c r="F42" i="4"/>
  <c r="E42" i="4"/>
  <c r="D42" i="4"/>
  <c r="C42" i="4"/>
  <c r="B42" i="4"/>
  <c r="G41" i="4"/>
  <c r="F41" i="4"/>
  <c r="E41" i="4"/>
  <c r="D41" i="4"/>
  <c r="C41" i="4"/>
  <c r="B41" i="4"/>
  <c r="G40" i="4"/>
  <c r="F40" i="4"/>
  <c r="E40" i="4"/>
  <c r="D40" i="4"/>
  <c r="C40" i="4"/>
  <c r="B40" i="4"/>
  <c r="G39" i="4"/>
  <c r="F39" i="4"/>
  <c r="E39" i="4"/>
  <c r="D39" i="4"/>
  <c r="C39" i="4"/>
  <c r="B39" i="4"/>
  <c r="G38" i="4"/>
  <c r="F38" i="4"/>
  <c r="E38" i="4"/>
  <c r="D38" i="4"/>
  <c r="C38" i="4"/>
  <c r="B38" i="4"/>
  <c r="G37" i="4"/>
  <c r="F37" i="4"/>
  <c r="E37" i="4"/>
  <c r="D37" i="4"/>
  <c r="C37" i="4"/>
  <c r="B37" i="4"/>
  <c r="G36" i="4"/>
  <c r="F36" i="4"/>
  <c r="E36" i="4"/>
  <c r="D36" i="4"/>
  <c r="C36" i="4"/>
  <c r="B36" i="4"/>
  <c r="G35" i="4"/>
  <c r="F35" i="4"/>
  <c r="E35" i="4"/>
  <c r="D35" i="4"/>
  <c r="C35" i="4"/>
  <c r="B35" i="4"/>
  <c r="G34" i="4"/>
  <c r="F34" i="4"/>
  <c r="E34" i="4"/>
  <c r="D34" i="4"/>
  <c r="C34" i="4"/>
  <c r="B34" i="4"/>
  <c r="G33" i="4"/>
  <c r="F33" i="4"/>
  <c r="E33" i="4"/>
  <c r="D33" i="4"/>
  <c r="C33" i="4"/>
  <c r="B33" i="4"/>
  <c r="G32" i="4"/>
  <c r="F32" i="4"/>
  <c r="E32" i="4"/>
  <c r="D32" i="4"/>
  <c r="C32" i="4"/>
  <c r="B32" i="4"/>
  <c r="G31" i="4"/>
  <c r="F31" i="4"/>
  <c r="E31" i="4"/>
  <c r="D31" i="4"/>
  <c r="C31" i="4"/>
  <c r="B31" i="4"/>
  <c r="G30" i="4"/>
  <c r="F30" i="4"/>
  <c r="E30" i="4"/>
  <c r="D30" i="4"/>
  <c r="C30" i="4"/>
  <c r="B30" i="4"/>
  <c r="G29" i="4"/>
  <c r="F29" i="4"/>
  <c r="E29" i="4"/>
  <c r="D29" i="4"/>
  <c r="C29" i="4"/>
  <c r="B29" i="4"/>
  <c r="G28" i="4"/>
  <c r="F28" i="4"/>
  <c r="E28" i="4"/>
  <c r="D28" i="4"/>
  <c r="C28" i="4"/>
  <c r="B28" i="4"/>
  <c r="G27" i="4"/>
  <c r="F27" i="4"/>
  <c r="E27" i="4"/>
  <c r="D27" i="4"/>
  <c r="C27" i="4"/>
  <c r="B27" i="4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G23" i="4"/>
  <c r="F23" i="4"/>
  <c r="E23" i="4"/>
  <c r="D23" i="4"/>
  <c r="C23" i="4"/>
  <c r="B23" i="4"/>
  <c r="G22" i="4"/>
  <c r="F22" i="4"/>
  <c r="E22" i="4"/>
  <c r="D22" i="4"/>
  <c r="C22" i="4"/>
  <c r="B22" i="4"/>
  <c r="G21" i="4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G3" i="2" l="1"/>
  <c r="H3" i="2"/>
  <c r="F3" i="2"/>
  <c r="E3" i="2"/>
  <c r="W12" i="2" l="1"/>
  <c r="V12" i="2"/>
  <c r="U12" i="2"/>
  <c r="T12" i="2"/>
  <c r="S12" i="2"/>
  <c r="R12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U13" i="2" s="1"/>
  <c r="T7" i="2"/>
  <c r="T13" i="2" s="1"/>
  <c r="S7" i="2"/>
  <c r="R7" i="2"/>
  <c r="W13" i="2" l="1"/>
  <c r="V13" i="2"/>
  <c r="S14" i="2"/>
  <c r="S13" i="2"/>
  <c r="R13" i="2"/>
  <c r="R14" i="2"/>
  <c r="W14" i="2"/>
  <c r="V14" i="2"/>
  <c r="U14" i="2"/>
  <c r="T14" i="2"/>
  <c r="Q25" i="1"/>
  <c r="P25" i="1"/>
  <c r="P21" i="1"/>
  <c r="Q21" i="1"/>
  <c r="Q17" i="1"/>
  <c r="L25" i="1"/>
  <c r="K25" i="1"/>
  <c r="K21" i="1"/>
  <c r="L21" i="1"/>
  <c r="K17" i="1"/>
  <c r="L17" i="1"/>
  <c r="P4" i="1"/>
  <c r="R4" i="1"/>
  <c r="S4" i="1"/>
  <c r="U4" i="1"/>
  <c r="V4" i="1"/>
  <c r="O4" i="1"/>
  <c r="O3" i="1"/>
  <c r="C3" i="2" s="1"/>
  <c r="P3" i="1"/>
  <c r="D3" i="2" s="1"/>
  <c r="R3" i="1"/>
  <c r="S3" i="1"/>
  <c r="U3" i="1"/>
  <c r="V3" i="1"/>
  <c r="E121" i="1"/>
  <c r="C121" i="1"/>
  <c r="E120" i="1"/>
  <c r="C120" i="1"/>
  <c r="C84" i="1"/>
  <c r="C83" i="1"/>
  <c r="D63" i="1"/>
  <c r="D100" i="1" s="1"/>
  <c r="D64" i="1"/>
  <c r="D101" i="1" s="1"/>
  <c r="D65" i="1"/>
  <c r="D102" i="1" s="1"/>
  <c r="D66" i="1"/>
  <c r="D103" i="1" s="1"/>
  <c r="D67" i="1"/>
  <c r="D104" i="1" s="1"/>
  <c r="D68" i="1"/>
  <c r="D69" i="1"/>
  <c r="D70" i="1"/>
  <c r="D71" i="1"/>
  <c r="D108" i="1" s="1"/>
  <c r="D72" i="1"/>
  <c r="D109" i="1" s="1"/>
  <c r="B63" i="1"/>
  <c r="B100" i="1" s="1"/>
  <c r="B64" i="1"/>
  <c r="B101" i="1" s="1"/>
  <c r="B65" i="1"/>
  <c r="B102" i="1" s="1"/>
  <c r="B66" i="1"/>
  <c r="B67" i="1"/>
  <c r="B104" i="1" s="1"/>
  <c r="B68" i="1"/>
  <c r="B105" i="1" s="1"/>
  <c r="B69" i="1"/>
  <c r="B70" i="1"/>
  <c r="B71" i="1"/>
  <c r="B108" i="1" s="1"/>
  <c r="B72" i="1"/>
  <c r="B109" i="1" s="1"/>
  <c r="D54" i="1"/>
  <c r="D55" i="1"/>
  <c r="D56" i="1"/>
  <c r="D57" i="1"/>
  <c r="D58" i="1"/>
  <c r="D59" i="1"/>
  <c r="D60" i="1"/>
  <c r="D61" i="1"/>
  <c r="D62" i="1"/>
  <c r="B54" i="1"/>
  <c r="B55" i="1"/>
  <c r="B56" i="1"/>
  <c r="B57" i="1"/>
  <c r="B58" i="1"/>
  <c r="B59" i="1"/>
  <c r="B60" i="1"/>
  <c r="B61" i="1"/>
  <c r="B62" i="1"/>
  <c r="D53" i="1"/>
  <c r="B53" i="1"/>
  <c r="E84" i="1"/>
  <c r="E83" i="1"/>
  <c r="E47" i="1"/>
  <c r="E46" i="1"/>
  <c r="C47" i="1"/>
  <c r="C46" i="1"/>
  <c r="D27" i="1"/>
  <c r="D28" i="1"/>
  <c r="D92" i="1" s="1"/>
  <c r="D29" i="1"/>
  <c r="D93" i="1" s="1"/>
  <c r="D30" i="1"/>
  <c r="D31" i="1"/>
  <c r="D95" i="1" s="1"/>
  <c r="D32" i="1"/>
  <c r="D96" i="1" s="1"/>
  <c r="D33" i="1"/>
  <c r="D97" i="1" s="1"/>
  <c r="D34" i="1"/>
  <c r="D98" i="1" s="1"/>
  <c r="D35" i="1"/>
  <c r="D26" i="1"/>
  <c r="D90" i="1" s="1"/>
  <c r="D17" i="1"/>
  <c r="D18" i="1"/>
  <c r="D19" i="1"/>
  <c r="D20" i="1"/>
  <c r="D21" i="1"/>
  <c r="D22" i="1"/>
  <c r="D23" i="1"/>
  <c r="D24" i="1"/>
  <c r="D25" i="1"/>
  <c r="D16" i="1"/>
  <c r="B27" i="1"/>
  <c r="B91" i="1" s="1"/>
  <c r="B28" i="1"/>
  <c r="B29" i="1"/>
  <c r="B93" i="1" s="1"/>
  <c r="B30" i="1"/>
  <c r="B94" i="1" s="1"/>
  <c r="B31" i="1"/>
  <c r="B32" i="1"/>
  <c r="B96" i="1" s="1"/>
  <c r="B33" i="1"/>
  <c r="B97" i="1" s="1"/>
  <c r="B34" i="1"/>
  <c r="B98" i="1" s="1"/>
  <c r="B35" i="1"/>
  <c r="B99" i="1" s="1"/>
  <c r="B26" i="1"/>
  <c r="B17" i="1"/>
  <c r="B18" i="1"/>
  <c r="B19" i="1"/>
  <c r="B20" i="1"/>
  <c r="B21" i="1"/>
  <c r="B22" i="1"/>
  <c r="B23" i="1"/>
  <c r="B24" i="1"/>
  <c r="B25" i="1"/>
  <c r="B16" i="1"/>
  <c r="U5" i="1" l="1"/>
  <c r="V6" i="1"/>
  <c r="E20" i="1"/>
  <c r="C24" i="1"/>
  <c r="C26" i="1"/>
  <c r="C28" i="1"/>
  <c r="C61" i="1"/>
  <c r="C56" i="1"/>
  <c r="C33" i="1"/>
  <c r="C32" i="1"/>
  <c r="E63" i="1"/>
  <c r="E23" i="1"/>
  <c r="C71" i="1"/>
  <c r="C63" i="1"/>
  <c r="E55" i="1"/>
  <c r="C58" i="1"/>
  <c r="C70" i="1"/>
  <c r="E34" i="1"/>
  <c r="E72" i="1"/>
  <c r="E64" i="1"/>
  <c r="E75" i="1" s="1"/>
  <c r="E80" i="1" s="1"/>
  <c r="E53" i="1"/>
  <c r="E65" i="1"/>
  <c r="E59" i="1"/>
  <c r="E66" i="1"/>
  <c r="E58" i="1"/>
  <c r="C69" i="1"/>
  <c r="B106" i="1"/>
  <c r="E71" i="1"/>
  <c r="B92" i="1"/>
  <c r="C17" i="1"/>
  <c r="E25" i="1"/>
  <c r="E16" i="1"/>
  <c r="C34" i="1"/>
  <c r="E30" i="1"/>
  <c r="E18" i="1"/>
  <c r="C55" i="1"/>
  <c r="C57" i="1"/>
  <c r="C54" i="1"/>
  <c r="C53" i="1"/>
  <c r="C74" i="1" s="1"/>
  <c r="E56" i="1"/>
  <c r="E70" i="1"/>
  <c r="D107" i="1"/>
  <c r="E28" i="1"/>
  <c r="E57" i="1"/>
  <c r="C30" i="1"/>
  <c r="E24" i="1"/>
  <c r="C67" i="1"/>
  <c r="E69" i="1"/>
  <c r="C19" i="1"/>
  <c r="D99" i="1"/>
  <c r="E35" i="1"/>
  <c r="B103" i="1"/>
  <c r="C66" i="1"/>
  <c r="D105" i="1"/>
  <c r="E68" i="1"/>
  <c r="C62" i="1"/>
  <c r="C23" i="1"/>
  <c r="D91" i="1"/>
  <c r="E27" i="1"/>
  <c r="C25" i="1"/>
  <c r="E62" i="1"/>
  <c r="C21" i="1"/>
  <c r="C29" i="1"/>
  <c r="C20" i="1"/>
  <c r="C16" i="1"/>
  <c r="C18" i="1"/>
  <c r="E22" i="1"/>
  <c r="E31" i="1"/>
  <c r="C60" i="1"/>
  <c r="E61" i="1"/>
  <c r="C65" i="1"/>
  <c r="B90" i="1"/>
  <c r="C31" i="1"/>
  <c r="B95" i="1"/>
  <c r="E26" i="1"/>
  <c r="E54" i="1"/>
  <c r="E21" i="1"/>
  <c r="E33" i="1"/>
  <c r="C22" i="1"/>
  <c r="E32" i="1"/>
  <c r="C59" i="1"/>
  <c r="E60" i="1"/>
  <c r="C72" i="1"/>
  <c r="C64" i="1"/>
  <c r="C68" i="1"/>
  <c r="S5" i="1"/>
  <c r="U6" i="1"/>
  <c r="R5" i="1"/>
  <c r="E67" i="1"/>
  <c r="B107" i="1"/>
  <c r="D94" i="1"/>
  <c r="D106" i="1"/>
  <c r="S6" i="1"/>
  <c r="E19" i="1"/>
  <c r="C35" i="1"/>
  <c r="C27" i="1"/>
  <c r="C38" i="1" s="1"/>
  <c r="C43" i="1" s="1"/>
  <c r="E29" i="1"/>
  <c r="P5" i="1"/>
  <c r="R6" i="1"/>
  <c r="O5" i="1"/>
  <c r="V5" i="1"/>
  <c r="O6" i="1"/>
  <c r="P6" i="1"/>
  <c r="E17" i="1"/>
  <c r="E103" i="1" l="1"/>
  <c r="E93" i="1"/>
  <c r="C94" i="1"/>
  <c r="E96" i="1"/>
  <c r="E98" i="1"/>
  <c r="E106" i="1"/>
  <c r="E38" i="1"/>
  <c r="E43" i="1" s="1"/>
  <c r="E108" i="1"/>
  <c r="E104" i="1"/>
  <c r="E109" i="1"/>
  <c r="C99" i="1"/>
  <c r="C107" i="1"/>
  <c r="C108" i="1"/>
  <c r="E100" i="1"/>
  <c r="E74" i="1"/>
  <c r="E79" i="1" s="1"/>
  <c r="E81" i="1" s="1"/>
  <c r="E86" i="1" s="1"/>
  <c r="E87" i="1" s="1"/>
  <c r="C93" i="1"/>
  <c r="C109" i="1"/>
  <c r="C91" i="1"/>
  <c r="E92" i="1"/>
  <c r="E107" i="1"/>
  <c r="C106" i="1"/>
  <c r="C101" i="1"/>
  <c r="E90" i="1"/>
  <c r="C98" i="1"/>
  <c r="E101" i="1"/>
  <c r="E99" i="1"/>
  <c r="C104" i="1"/>
  <c r="E91" i="1"/>
  <c r="E102" i="1"/>
  <c r="C100" i="1"/>
  <c r="C112" i="1" s="1"/>
  <c r="C117" i="1" s="1"/>
  <c r="C105" i="1"/>
  <c r="E97" i="1"/>
  <c r="E95" i="1"/>
  <c r="C37" i="1"/>
  <c r="E105" i="1"/>
  <c r="C92" i="1"/>
  <c r="C75" i="1"/>
  <c r="C80" i="1" s="1"/>
  <c r="C97" i="1"/>
  <c r="C90" i="1"/>
  <c r="E94" i="1"/>
  <c r="C95" i="1"/>
  <c r="C96" i="1"/>
  <c r="C102" i="1"/>
  <c r="C103" i="1"/>
  <c r="C79" i="1"/>
  <c r="E37" i="1"/>
  <c r="E77" i="1" l="1"/>
  <c r="E112" i="1"/>
  <c r="E117" i="1" s="1"/>
  <c r="C77" i="1"/>
  <c r="E111" i="1"/>
  <c r="C81" i="1"/>
  <c r="C86" i="1" s="1"/>
  <c r="C87" i="1" s="1"/>
  <c r="C40" i="1"/>
  <c r="C42" i="1"/>
  <c r="C44" i="1" s="1"/>
  <c r="C49" i="1" s="1"/>
  <c r="C50" i="1" s="1"/>
  <c r="E42" i="1"/>
  <c r="E44" i="1" s="1"/>
  <c r="E49" i="1" s="1"/>
  <c r="E50" i="1" s="1"/>
  <c r="E40" i="1"/>
  <c r="C111" i="1"/>
  <c r="E116" i="1" l="1"/>
  <c r="E118" i="1" s="1"/>
  <c r="E123" i="1" s="1"/>
  <c r="E124" i="1" s="1"/>
  <c r="E114" i="1"/>
  <c r="C114" i="1"/>
  <c r="C116" i="1"/>
  <c r="C118" i="1" s="1"/>
  <c r="C123" i="1" s="1"/>
  <c r="C124" i="1" s="1"/>
</calcChain>
</file>

<file path=xl/sharedStrings.xml><?xml version="1.0" encoding="utf-8"?>
<sst xmlns="http://schemas.openxmlformats.org/spreadsheetml/2006/main" count="483" uniqueCount="311">
  <si>
    <t>Model 1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</si>
  <si>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</si>
  <si>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</si>
  <si>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</si>
  <si>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</si>
  <si>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</si>
  <si>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</si>
  <si>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</si>
  <si>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</si>
  <si>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</si>
  <si>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</si>
  <si>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RMSE</t>
  </si>
  <si>
    <t>Accuracy</t>
  </si>
  <si>
    <t>Model 2</t>
  </si>
  <si>
    <t>Model 3</t>
  </si>
  <si>
    <t>MW U test</t>
  </si>
  <si>
    <t>Model 1 vs 2</t>
  </si>
  <si>
    <t>Model 1 vs 3</t>
  </si>
  <si>
    <t>Model 2 vs 3</t>
  </si>
  <si>
    <t>RMSE rank</t>
  </si>
  <si>
    <t>Accuracy rank</t>
  </si>
  <si>
    <t>Model 1 rank sum</t>
  </si>
  <si>
    <t>Model 2 rank sum</t>
  </si>
  <si>
    <t>Total sum</t>
  </si>
  <si>
    <t>N1=N2</t>
  </si>
  <si>
    <t>U(Model 1)</t>
  </si>
  <si>
    <t>U(Model 2)</t>
  </si>
  <si>
    <t>U</t>
  </si>
  <si>
    <t>Exp. Val. Of U</t>
  </si>
  <si>
    <t>SE of U</t>
  </si>
  <si>
    <t>Z-value</t>
  </si>
  <si>
    <t>P-value</t>
  </si>
  <si>
    <t>Model 3 rank sum</t>
  </si>
  <si>
    <t>Model 4</t>
  </si>
  <si>
    <t>Model 5</t>
  </si>
  <si>
    <t>Model 6</t>
  </si>
  <si>
    <t>Mean</t>
  </si>
  <si>
    <t>Std</t>
  </si>
  <si>
    <t>95% CI (upper)</t>
  </si>
  <si>
    <t>95% CI (down)</t>
  </si>
  <si>
    <t>T-test</t>
  </si>
  <si>
    <t>F-test</t>
  </si>
  <si>
    <t>Actuals</t>
  </si>
  <si>
    <t>Forecast</t>
  </si>
  <si>
    <t>Residuals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</si>
  <si>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</si>
  <si>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</si>
  <si>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</si>
  <si>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</si>
  <si>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</si>
  <si>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</si>
  <si>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</si>
  <si>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</si>
  <si>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</si>
  <si>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</si>
  <si>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</si>
  <si>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</si>
  <si>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</si>
  <si>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</si>
  <si>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</si>
  <si>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</si>
  <si>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</si>
  <si>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</si>
  <si>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</si>
  <si>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</si>
  <si>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</si>
  <si>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</si>
  <si>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</si>
  <si>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</si>
  <si>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</si>
  <si>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</si>
  <si>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</si>
  <si>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</si>
  <si>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</si>
  <si>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</si>
  <si>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</si>
  <si>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</si>
  <si>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</si>
  <si>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</si>
  <si>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</si>
  <si>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</si>
  <si>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</si>
  <si>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</si>
  <si>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</si>
  <si>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</si>
  <si>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</si>
  <si>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</si>
  <si>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</si>
  <si>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</si>
  <si>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</si>
  <si>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</si>
  <si>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</si>
  <si>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</si>
  <si>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</si>
  <si>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</si>
  <si>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</si>
  <si>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</si>
  <si>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</si>
  <si>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</si>
  <si>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</si>
  <si>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</si>
  <si>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</si>
  <si>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</si>
  <si>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</si>
  <si>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</si>
  <si>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</si>
  <si>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</si>
  <si>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</si>
  <si>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</si>
  <si>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</si>
  <si>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</si>
  <si>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</si>
  <si>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</si>
  <si>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</si>
  <si>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</si>
  <si>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</si>
  <si>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</si>
  <si>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</si>
  <si>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</si>
  <si>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</si>
  <si>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</si>
  <si>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</si>
  <si>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</si>
  <si>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</si>
  <si>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</si>
  <si>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</si>
  <si>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</si>
  <si>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</si>
  <si>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</si>
  <si>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</si>
  <si>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</si>
  <si>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</si>
  <si>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</si>
  <si>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</si>
  <si>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</si>
  <si>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</si>
  <si>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</si>
  <si>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</si>
  <si>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</si>
  <si>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</si>
  <si>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</si>
  <si>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</si>
  <si>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</si>
  <si>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</si>
  <si>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</si>
  <si>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</si>
  <si>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</si>
  <si>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</si>
  <si>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</si>
  <si>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</si>
  <si>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</si>
  <si>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</si>
  <si>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</si>
  <si>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</si>
  <si>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</si>
  <si>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</si>
  <si>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</si>
  <si>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</si>
  <si>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</si>
  <si>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</si>
  <si>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</si>
  <si>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</si>
  <si>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</si>
  <si>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</si>
  <si>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</si>
  <si>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</si>
  <si>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</si>
  <si>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</si>
  <si>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</si>
  <si>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</si>
  <si>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</si>
  <si>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</si>
  <si>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</si>
  <si>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</si>
  <si>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</si>
  <si>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</si>
  <si>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</si>
  <si>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</si>
  <si>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</si>
  <si>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</si>
  <si>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</si>
  <si>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</si>
  <si>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</si>
  <si>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</si>
  <si>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</si>
  <si>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</si>
  <si>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</si>
  <si>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</si>
  <si>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</si>
  <si>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</si>
  <si>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</si>
  <si>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</si>
  <si>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</si>
  <si>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</si>
  <si>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</si>
  <si>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</si>
  <si>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</si>
  <si>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</si>
  <si>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</si>
  <si>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</si>
  <si>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</si>
  <si>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</si>
  <si>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</si>
  <si>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</si>
  <si>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</si>
  <si>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</si>
  <si>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</si>
  <si>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</si>
  <si>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</si>
  <si>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</si>
  <si>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</si>
  <si>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</si>
  <si>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</si>
  <si>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</si>
  <si>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</si>
  <si>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</si>
  <si>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</si>
  <si>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</si>
  <si>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</si>
  <si>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</si>
  <si>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</si>
  <si>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</si>
  <si>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</si>
  <si>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</si>
  <si>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</si>
  <si>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</si>
  <si>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</si>
  <si>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</si>
  <si>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</si>
  <si>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</si>
  <si>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</si>
  <si>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</si>
  <si>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</si>
  <si>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</si>
  <si>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</si>
  <si>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</si>
  <si>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</si>
  <si>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</si>
  <si>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</si>
  <si>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</si>
  <si>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</si>
  <si>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</si>
  <si>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</si>
  <si>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</si>
  <si>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</si>
  <si>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</si>
  <si>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</si>
  <si>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</si>
  <si>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</si>
  <si>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</si>
  <si>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</si>
  <si>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</si>
  <si>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</si>
  <si>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</si>
  <si>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</si>
  <si>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</si>
  <si>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</si>
  <si>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</si>
  <si>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</si>
  <si>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</si>
  <si>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</si>
  <si>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</si>
  <si>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</si>
  <si>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</si>
  <si>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</si>
  <si>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</si>
  <si>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</si>
  <si>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</si>
  <si>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</si>
  <si>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</si>
  <si>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</si>
  <si>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</si>
  <si>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</si>
  <si>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</si>
  <si>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</si>
  <si>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</si>
  <si>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</si>
  <si>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</si>
  <si>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</si>
  <si>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</si>
  <si>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</si>
  <si>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</si>
  <si>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</si>
  <si>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</si>
  <si>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</si>
  <si>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</si>
  <si>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</si>
  <si>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</si>
  <si>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</si>
  <si>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</si>
  <si>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</si>
  <si>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</si>
  <si>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</si>
  <si>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</si>
  <si>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</si>
  <si>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</si>
  <si>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</si>
  <si>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Residuals Mean</t>
  </si>
  <si>
    <t>Residuals Std</t>
  </si>
  <si>
    <t>Residuals Skew</t>
  </si>
  <si>
    <t>Residuals Kurtosis</t>
  </si>
  <si>
    <t>Residuals max</t>
  </si>
  <si>
    <t>Residuals min</t>
  </si>
  <si>
    <t>Residuals 95% (upper)</t>
  </si>
  <si>
    <t>Residuals 95% (lower)</t>
  </si>
  <si>
    <t>Forecast Model 2</t>
  </si>
  <si>
    <t>Forecast Model 6</t>
  </si>
  <si>
    <t>Forecast Model 1</t>
  </si>
  <si>
    <t>Forecast Model 3</t>
  </si>
  <si>
    <t>Forecast Model 4</t>
  </si>
  <si>
    <t>Forecast Model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</si>
</sst>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%"/>
    <numFmt numFmtId="165" formatCode="0.0%"/>
    <numFmt numFmtId="167" formatCode="_ * #,##0.000_ ;_ * \-#,##0.0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212121"/>
      <name val="Courier New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4" fillId="0" borderId="0" xfId="2" applyNumberFormat="1" applyFont="1"/>
    <xf numFmtId="10" fontId="5" fillId="0" borderId="0" xfId="2" applyNumberFormat="1" applyFont="1"/>
    <xf numFmtId="10" fontId="4" fillId="0" borderId="0" xfId="2" applyNumberFormat="1" applyFont="1"/>
    <xf numFmtId="164" fontId="5" fillId="0" borderId="0" xfId="2" applyNumberFormat="1" applyFont="1"/>
    <xf numFmtId="164" fontId="4" fillId="0" borderId="0" xfId="2" applyNumberFormat="1" applyFont="1" applyAlignment="1">
      <alignment horizontal="right"/>
    </xf>
    <xf numFmtId="10" fontId="5" fillId="0" borderId="0" xfId="2" applyNumberFormat="1" applyFont="1" applyAlignment="1">
      <alignment horizontal="right"/>
    </xf>
    <xf numFmtId="10" fontId="4" fillId="0" borderId="0" xfId="2" applyNumberFormat="1" applyFont="1" applyAlignment="1">
      <alignment horizontal="right"/>
    </xf>
    <xf numFmtId="164" fontId="5" fillId="0" borderId="0" xfId="2" applyNumberFormat="1" applyFont="1" applyAlignment="1">
      <alignment horizontal="right"/>
    </xf>
    <xf numFmtId="49" fontId="4" fillId="0" borderId="0" xfId="0" applyNumberFormat="1" applyFont="1"/>
    <xf numFmtId="43" fontId="5" fillId="0" borderId="0" xfId="1" applyFont="1"/>
    <xf numFmtId="43" fontId="0" fillId="0" borderId="0" xfId="0" applyNumberFormat="1"/>
    <xf numFmtId="14" fontId="1" fillId="0" borderId="0" xfId="3" applyNumberFormat="1" applyAlignment="1">
      <alignment horizontal="center"/>
    </xf>
    <xf numFmtId="10" fontId="0" fillId="0" borderId="0" xfId="4" applyNumberFormat="1" applyFont="1" applyAlignment="1">
      <alignment horizontal="center"/>
    </xf>
    <xf numFmtId="10" fontId="0" fillId="0" borderId="0" xfId="0" applyNumberFormat="1"/>
    <xf numFmtId="43" fontId="0" fillId="0" borderId="0" xfId="1" applyNumberFormat="1" applyFont="1"/>
    <xf numFmtId="0" fontId="0" fillId="0" borderId="0" xfId="0" applyAlignment="1">
      <alignment wrapText="1"/>
    </xf>
    <xf numFmtId="10" fontId="0" fillId="0" borderId="0" xfId="1" applyNumberFormat="1" applyFont="1"/>
    <xf numFmtId="165" fontId="0" fillId="0" borderId="0" xfId="2" applyNumberFormat="1" applyFont="1"/>
    <xf numFmtId="0" fontId="0" fillId="0" borderId="0" xfId="0" applyAlignment="1"/>
    <xf numFmtId="0" fontId="0" fillId="0" borderId="0" xfId="0" applyAlignment="1">
      <alignment horizontal="center"/>
    </xf>
    <xf numFmtId="11" fontId="0" fillId="0" borderId="0" xfId="2" applyNumberFormat="1" applyFont="1"/>
    <xf numFmtId="167" fontId="0" fillId="0" borderId="0" xfId="1" applyNumberFormat="1" applyFont="1"/>
  </cellXfs>
  <cellStyles count="5">
    <cellStyle name="Comma" xfId="1" builtinId="3"/>
    <cellStyle name="Normal" xfId="0" builtinId="0"/>
    <cellStyle name="Normal 2" xfId="3" xr:uid="{0F53ADAC-BD32-47CB-8ABC-8302933E77E4}"/>
    <cellStyle name="Percent" xfId="2" builtinId="5"/>
    <cellStyle name="Percent 2" xfId="4" xr:uid="{C57DBAF7-CFF5-46B9-B5B4-D43D215892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4"/>
  <sheetViews>
    <sheetView topLeftCell="J7" workbookViewId="0">
      <selection activeCell="K25" sqref="K25"/>
    </sheetView>
  </sheetViews>
  <sheetFormatPr defaultRowHeight="14.4" x14ac:dyDescent="0.3"/>
  <cols>
    <col min="1" max="1" width="11.44140625" customWidth="1"/>
    <col min="2" max="2" width="16.77734375" customWidth="1"/>
    <col min="3" max="3" width="10.21875" customWidth="1"/>
    <col min="4" max="4" width="9.77734375" customWidth="1"/>
    <col min="5" max="5" width="12.21875" customWidth="1"/>
    <col min="6" max="6" width="12.33203125" customWidth="1"/>
    <col min="7" max="7" width="9.77734375" customWidth="1"/>
    <col min="9" max="9" width="11.44140625" customWidth="1"/>
    <col min="10" max="10" width="12.44140625" customWidth="1"/>
    <col min="11" max="11" width="12" bestFit="1" customWidth="1"/>
    <col min="14" max="14" width="15.21875" customWidth="1"/>
    <col min="15" max="16" width="12" bestFit="1" customWidth="1"/>
  </cols>
  <sheetData>
    <row r="1" spans="1:24" x14ac:dyDescent="0.3">
      <c r="B1" s="24" t="s">
        <v>0</v>
      </c>
      <c r="C1" s="24"/>
      <c r="D1" s="23"/>
      <c r="E1" s="24" t="s">
        <v>13</v>
      </c>
      <c r="F1" s="24"/>
      <c r="G1" s="23"/>
      <c r="H1" s="24" t="s">
        <v>14</v>
      </c>
      <c r="I1" s="24"/>
      <c r="J1" s="23"/>
      <c r="O1" s="24" t="s">
        <v>0</v>
      </c>
      <c r="P1" s="24"/>
      <c r="Q1" s="23"/>
      <c r="R1" s="24" t="s">
        <v>13</v>
      </c>
      <c r="S1" s="24"/>
      <c r="T1" s="23"/>
      <c r="U1" s="24" t="s">
        <v>14</v>
      </c>
      <c r="V1" s="24"/>
      <c r="W1" s="23"/>
    </row>
    <row r="2" spans="1:24" x14ac:dyDescent="0.3">
      <c r="B2" t="s">
        <v>11</v>
      </c>
      <c r="C2" t="s">
        <v>12</v>
      </c>
      <c r="E2" t="s">
        <v>11</v>
      </c>
      <c r="F2" t="s">
        <v>12</v>
      </c>
      <c r="H2" t="s">
        <v>11</v>
      </c>
      <c r="I2" t="s">
        <v>12</v>
      </c>
      <c r="O2" t="s">
        <v>11</v>
      </c>
      <c r="P2" t="s">
        <v>12</v>
      </c>
      <c r="R2" t="s">
        <v>11</v>
      </c>
      <c r="S2" t="s">
        <v>12</v>
      </c>
      <c r="U2" t="s">
        <v>11</v>
      </c>
      <c r="V2" t="s">
        <v>12</v>
      </c>
    </row>
    <row r="3" spans="1:24" x14ac:dyDescent="0.3">
      <c r="A3" t="s">
        <v>1</v>
      </c>
      <c r="B3" s="9">
        <v>4.9054288931218602E-3</v>
      </c>
      <c r="C3" s="10">
        <v>0.69314964794411293</v>
      </c>
      <c r="D3" s="11"/>
      <c r="E3" s="9">
        <v>4.7876563877684098E-3</v>
      </c>
      <c r="F3" s="11">
        <v>0.71561795642442205</v>
      </c>
      <c r="G3" s="11"/>
      <c r="H3" s="9">
        <v>4.9794743456411201E-3</v>
      </c>
      <c r="I3" s="11">
        <v>0.70482048650134499</v>
      </c>
      <c r="J3" s="11"/>
      <c r="N3" t="s">
        <v>36</v>
      </c>
      <c r="O3" s="4">
        <f>AVERAGE(B3:B12)</f>
        <v>4.9354339079678844E-3</v>
      </c>
      <c r="P3" s="3">
        <f t="shared" ref="P3:V3" si="0">AVERAGE(C3:C12)</f>
        <v>0.6974625835376681</v>
      </c>
      <c r="Q3" s="3"/>
      <c r="R3" s="4">
        <f t="shared" si="0"/>
        <v>4.7930982764984552E-3</v>
      </c>
      <c r="S3" s="3">
        <f t="shared" si="0"/>
        <v>0.72190416118186196</v>
      </c>
      <c r="T3" s="3"/>
      <c r="U3" s="4">
        <f t="shared" si="0"/>
        <v>4.9488014237654135E-3</v>
      </c>
      <c r="V3" s="3">
        <f t="shared" si="0"/>
        <v>0.69174274355991439</v>
      </c>
      <c r="W3" s="3"/>
    </row>
    <row r="4" spans="1:24" x14ac:dyDescent="0.3">
      <c r="A4" t="s">
        <v>2</v>
      </c>
      <c r="B4" s="9">
        <v>5.1152994197090403E-3</v>
      </c>
      <c r="C4" s="10">
        <v>0.703247144915638</v>
      </c>
      <c r="D4" s="10"/>
      <c r="E4" s="12">
        <v>4.7856731404081199E-3</v>
      </c>
      <c r="F4" s="10">
        <v>0.72676368093969801</v>
      </c>
      <c r="G4" s="10"/>
      <c r="H4" s="9">
        <v>4.7882875893051303E-3</v>
      </c>
      <c r="I4" s="11">
        <v>0.71176192925843196</v>
      </c>
      <c r="J4" s="11"/>
      <c r="N4" t="s">
        <v>37</v>
      </c>
      <c r="O4" s="4">
        <f>_xlfn.STDEV.S(B3:B12)</f>
        <v>9.5089956681966811E-5</v>
      </c>
      <c r="P4" s="3">
        <f t="shared" ref="P4:V4" si="1">_xlfn.STDEV.S(C3:C12)</f>
        <v>4.5387716856521319E-3</v>
      </c>
      <c r="Q4" s="3"/>
      <c r="R4" s="4">
        <f t="shared" si="1"/>
        <v>3.4119474122014174E-5</v>
      </c>
      <c r="S4" s="3">
        <f t="shared" si="1"/>
        <v>9.4215596122948306E-3</v>
      </c>
      <c r="T4" s="3"/>
      <c r="U4" s="4">
        <f t="shared" si="1"/>
        <v>1.3622387918811742E-4</v>
      </c>
      <c r="V4" s="3">
        <f t="shared" si="1"/>
        <v>3.169613691319971E-2</v>
      </c>
      <c r="W4" s="3"/>
    </row>
    <row r="5" spans="1:24" x14ac:dyDescent="0.3">
      <c r="A5" t="s">
        <v>3</v>
      </c>
      <c r="B5" s="12">
        <v>5.0024267055415097E-3</v>
      </c>
      <c r="C5" s="10">
        <v>0.69921791426093405</v>
      </c>
      <c r="D5" s="10"/>
      <c r="E5" s="12">
        <v>4.8441780047005804E-3</v>
      </c>
      <c r="F5" s="10">
        <v>0.72787376341889898</v>
      </c>
      <c r="G5" s="10"/>
      <c r="H5" s="12">
        <v>5.2284642274703997E-3</v>
      </c>
      <c r="I5" s="10">
        <v>0.63790446309191595</v>
      </c>
      <c r="J5" s="10"/>
      <c r="N5" t="s">
        <v>38</v>
      </c>
      <c r="O5" s="4">
        <f>O3+2*O4</f>
        <v>5.1256138213318179E-3</v>
      </c>
      <c r="P5" s="3">
        <f t="shared" ref="P5:V5" si="2">P3+2*P4</f>
        <v>0.70654012690897239</v>
      </c>
      <c r="Q5" s="3"/>
      <c r="R5" s="4">
        <f t="shared" si="2"/>
        <v>4.8613372247424836E-3</v>
      </c>
      <c r="S5" s="3">
        <f t="shared" si="2"/>
        <v>0.74074728040645166</v>
      </c>
      <c r="T5" s="3"/>
      <c r="U5" s="4">
        <f t="shared" si="2"/>
        <v>5.221249182141648E-3</v>
      </c>
      <c r="V5" s="3">
        <f t="shared" si="2"/>
        <v>0.75513501738631383</v>
      </c>
      <c r="W5" s="3"/>
    </row>
    <row r="6" spans="1:24" x14ac:dyDescent="0.3">
      <c r="A6" t="s">
        <v>4</v>
      </c>
      <c r="B6" s="12">
        <v>5.0452067001298499E-3</v>
      </c>
      <c r="C6" s="10">
        <v>0.70240499149876001</v>
      </c>
      <c r="D6" s="10"/>
      <c r="E6" s="12">
        <v>4.7821883165238797E-3</v>
      </c>
      <c r="F6" s="10">
        <v>0.72108456694316503</v>
      </c>
      <c r="G6" s="10"/>
      <c r="H6" s="12">
        <v>4.9239698696621004E-3</v>
      </c>
      <c r="I6" s="10">
        <v>0.71327478119085297</v>
      </c>
      <c r="J6" s="10"/>
      <c r="N6" t="s">
        <v>39</v>
      </c>
      <c r="O6" s="4">
        <f>O3-2*O4</f>
        <v>4.7452539946039509E-3</v>
      </c>
      <c r="P6" s="3">
        <f t="shared" ref="P6:V6" si="3">P3-2*P4</f>
        <v>0.68838504016636382</v>
      </c>
      <c r="Q6" s="3"/>
      <c r="R6" s="4">
        <f t="shared" si="3"/>
        <v>4.7248593282544268E-3</v>
      </c>
      <c r="S6" s="3">
        <f t="shared" si="3"/>
        <v>0.70306104195727226</v>
      </c>
      <c r="T6" s="3"/>
      <c r="U6" s="4">
        <f t="shared" si="3"/>
        <v>4.6763536653891789E-3</v>
      </c>
      <c r="V6" s="3">
        <f t="shared" si="3"/>
        <v>0.62835046973351494</v>
      </c>
      <c r="W6" s="3"/>
    </row>
    <row r="7" spans="1:24" x14ac:dyDescent="0.3">
      <c r="A7" t="s">
        <v>5</v>
      </c>
      <c r="B7" s="12">
        <v>4.8658992764357397E-3</v>
      </c>
      <c r="C7" s="10">
        <v>0.69536414125036006</v>
      </c>
      <c r="D7" s="10"/>
      <c r="E7" s="12">
        <v>4.8126218949955399E-3</v>
      </c>
      <c r="F7" s="10">
        <v>0.72064462807132401</v>
      </c>
      <c r="G7" s="10"/>
      <c r="H7" s="12">
        <v>4.9710697663431598E-3</v>
      </c>
      <c r="I7" s="10">
        <v>0.69490027268177801</v>
      </c>
      <c r="J7" s="10"/>
    </row>
    <row r="8" spans="1:24" x14ac:dyDescent="0.3">
      <c r="A8" t="s">
        <v>6</v>
      </c>
      <c r="B8" s="12">
        <v>4.8465339630730303E-3</v>
      </c>
      <c r="C8" s="10">
        <v>0.69572913204120501</v>
      </c>
      <c r="D8" s="10"/>
      <c r="E8" s="12">
        <v>4.7436837532913601E-3</v>
      </c>
      <c r="F8" s="10">
        <v>0.72721929781842209</v>
      </c>
      <c r="G8" s="10"/>
      <c r="H8" s="12">
        <v>4.7131156462915701E-3</v>
      </c>
      <c r="I8" s="10">
        <v>0.71138743798913295</v>
      </c>
      <c r="J8" s="10"/>
    </row>
    <row r="9" spans="1:24" x14ac:dyDescent="0.3">
      <c r="A9" t="s">
        <v>7</v>
      </c>
      <c r="B9" s="12">
        <v>4.8017818052548001E-3</v>
      </c>
      <c r="C9" s="10">
        <v>0.68974646743577694</v>
      </c>
      <c r="D9" s="10"/>
      <c r="E9" s="12">
        <v>4.7902102677621497E-3</v>
      </c>
      <c r="F9" s="10">
        <v>0.69960816572581097</v>
      </c>
      <c r="G9" s="10"/>
      <c r="H9" s="12">
        <v>5.0129393287854504E-3</v>
      </c>
      <c r="I9" s="10">
        <v>0.62781460470753803</v>
      </c>
      <c r="J9" s="10"/>
      <c r="N9" s="1"/>
      <c r="O9" s="1"/>
      <c r="P9" s="2"/>
      <c r="Q9" s="2"/>
      <c r="R9" s="2"/>
      <c r="S9" s="2"/>
      <c r="T9" s="2"/>
      <c r="U9" s="2"/>
      <c r="V9" s="2"/>
      <c r="W9" s="2"/>
      <c r="X9" s="2"/>
    </row>
    <row r="10" spans="1:24" x14ac:dyDescent="0.3">
      <c r="A10" t="s">
        <v>8</v>
      </c>
      <c r="B10" s="12">
        <v>4.94265114301404E-3</v>
      </c>
      <c r="C10" s="10">
        <v>0.70271674120818606</v>
      </c>
      <c r="D10" s="10"/>
      <c r="E10" s="12">
        <v>4.7496538076200398E-3</v>
      </c>
      <c r="F10" s="10">
        <v>0.71922413356845394</v>
      </c>
      <c r="G10" s="10"/>
      <c r="H10" s="12">
        <v>4.9296665396054498E-3</v>
      </c>
      <c r="I10" s="10">
        <v>0.70927592183587096</v>
      </c>
      <c r="J10" s="10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3">
      <c r="A11" t="s">
        <v>9</v>
      </c>
      <c r="B11" s="12">
        <v>4.92020571397593E-3</v>
      </c>
      <c r="C11" s="10">
        <v>0.69870670524928902</v>
      </c>
      <c r="D11" s="10"/>
      <c r="E11" s="12">
        <v>4.78798673212639E-3</v>
      </c>
      <c r="F11" s="10">
        <v>0.73345666902975093</v>
      </c>
      <c r="G11" s="10"/>
      <c r="H11" s="12">
        <v>4.97304265536917E-3</v>
      </c>
      <c r="I11" s="10">
        <v>0.69777015049820301</v>
      </c>
      <c r="J11" s="10"/>
      <c r="N11" s="1"/>
      <c r="O11" s="1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3">
      <c r="A12" t="s">
        <v>10</v>
      </c>
      <c r="B12" s="12">
        <v>4.9089054594230498E-3</v>
      </c>
      <c r="C12" s="10">
        <v>0.69434294957242004</v>
      </c>
      <c r="D12" s="10"/>
      <c r="E12" s="12">
        <v>4.8471304597880903E-3</v>
      </c>
      <c r="F12" s="10">
        <v>0.72754874987867302</v>
      </c>
      <c r="G12" s="10"/>
      <c r="H12" s="12">
        <v>4.9679842691805797E-3</v>
      </c>
      <c r="I12" s="10">
        <v>0.70851738784407503</v>
      </c>
      <c r="J12" s="10"/>
      <c r="N12" s="1"/>
      <c r="O12" s="2"/>
      <c r="P12" s="2"/>
      <c r="Q12" s="2"/>
      <c r="R12" s="2"/>
      <c r="S12" s="2"/>
      <c r="T12" s="2"/>
      <c r="U12" s="2"/>
      <c r="V12" s="2"/>
      <c r="W12" s="2"/>
    </row>
    <row r="14" spans="1:24" x14ac:dyDescent="0.3">
      <c r="A14" t="s">
        <v>15</v>
      </c>
      <c r="B14" s="1"/>
      <c r="C14" s="2"/>
      <c r="D14" s="2"/>
      <c r="E14" s="2"/>
      <c r="F14" s="2"/>
      <c r="G14" s="2"/>
      <c r="H14" s="2"/>
      <c r="I14" s="2"/>
      <c r="J14" s="2" t="s">
        <v>40</v>
      </c>
      <c r="K14" s="2"/>
      <c r="O14" t="s">
        <v>41</v>
      </c>
    </row>
    <row r="15" spans="1:24" x14ac:dyDescent="0.3">
      <c r="A15" t="s">
        <v>16</v>
      </c>
      <c r="B15" s="13" t="s">
        <v>11</v>
      </c>
      <c r="C15" s="2" t="s">
        <v>19</v>
      </c>
      <c r="D15" s="2" t="s">
        <v>12</v>
      </c>
      <c r="E15" s="2" t="s">
        <v>20</v>
      </c>
      <c r="F15" s="2"/>
      <c r="G15" s="2"/>
      <c r="H15" s="2"/>
      <c r="I15" s="2"/>
      <c r="J15" t="s">
        <v>16</v>
      </c>
      <c r="K15" s="2"/>
      <c r="O15" t="s">
        <v>16</v>
      </c>
    </row>
    <row r="16" spans="1:24" x14ac:dyDescent="0.3">
      <c r="A16" t="s">
        <v>0</v>
      </c>
      <c r="B16" s="7">
        <f>B3</f>
        <v>4.9054288931218602E-3</v>
      </c>
      <c r="C16" s="14">
        <f>_xlfn.RANK.AVG(B16,B$16:B$35,1)</f>
        <v>14</v>
      </c>
      <c r="D16" s="6">
        <f>C3</f>
        <v>0.69314964794411293</v>
      </c>
      <c r="E16" s="14">
        <f>_xlfn.RANK.AVG(D16,D$16:D$35,1)</f>
        <v>2</v>
      </c>
      <c r="F16" s="6"/>
      <c r="G16" s="14"/>
      <c r="H16" s="2"/>
      <c r="I16" s="2"/>
      <c r="J16" s="2"/>
      <c r="K16" s="2" t="s">
        <v>11</v>
      </c>
      <c r="L16" t="s">
        <v>12</v>
      </c>
      <c r="O16" s="2"/>
      <c r="P16" s="2" t="s">
        <v>11</v>
      </c>
      <c r="Q16" t="s">
        <v>12</v>
      </c>
    </row>
    <row r="17" spans="1:18" x14ac:dyDescent="0.3">
      <c r="A17" t="s">
        <v>0</v>
      </c>
      <c r="B17" s="7">
        <f t="shared" ref="B17:B25" si="4">B4</f>
        <v>5.1152994197090403E-3</v>
      </c>
      <c r="C17" s="14">
        <f t="shared" ref="C17:E35" si="5">_xlfn.RANK.AVG(B17,B$16:B$35,1)</f>
        <v>20</v>
      </c>
      <c r="D17" s="6">
        <f t="shared" ref="D17:D25" si="6">C4</f>
        <v>0.703247144915638</v>
      </c>
      <c r="E17" s="14">
        <f t="shared" si="5"/>
        <v>11</v>
      </c>
      <c r="F17" s="6"/>
      <c r="G17" s="14"/>
      <c r="J17" t="s">
        <v>31</v>
      </c>
      <c r="K17" s="25">
        <f>_xlfn.T.TEST(B3:B12,E3:E12,2,3)</f>
        <v>9.1259101738651771E-4</v>
      </c>
      <c r="L17" s="25">
        <f t="shared" ref="L17" si="7">_xlfn.T.TEST(C3:C12,F3:F12,2,3)</f>
        <v>5.3506534703320982E-6</v>
      </c>
      <c r="M17" s="3"/>
      <c r="O17" t="s">
        <v>31</v>
      </c>
      <c r="P17" s="26">
        <f>_xlfn.F.TEST(B3:B12,E3:E12)</f>
        <v>5.3821262846137745E-3</v>
      </c>
      <c r="Q17" s="3">
        <f t="shared" ref="Q17" si="8">_xlfn.F.TEST(C3:C12,F3:F12)</f>
        <v>4.0485790609338296E-2</v>
      </c>
      <c r="R17" s="3"/>
    </row>
    <row r="18" spans="1:18" x14ac:dyDescent="0.3">
      <c r="A18" t="s">
        <v>0</v>
      </c>
      <c r="B18" s="7">
        <f t="shared" si="4"/>
        <v>5.0024267055415097E-3</v>
      </c>
      <c r="C18" s="14">
        <f t="shared" si="5"/>
        <v>18</v>
      </c>
      <c r="D18" s="6">
        <f t="shared" si="6"/>
        <v>0.69921791426093405</v>
      </c>
      <c r="E18" s="14">
        <f t="shared" si="5"/>
        <v>7</v>
      </c>
      <c r="F18" s="6"/>
      <c r="G18" s="14"/>
    </row>
    <row r="19" spans="1:18" x14ac:dyDescent="0.3">
      <c r="A19" t="s">
        <v>0</v>
      </c>
      <c r="B19" s="7">
        <f t="shared" si="4"/>
        <v>5.0452067001298499E-3</v>
      </c>
      <c r="C19" s="14">
        <f t="shared" si="5"/>
        <v>19</v>
      </c>
      <c r="D19" s="6">
        <f t="shared" si="6"/>
        <v>0.70240499149876001</v>
      </c>
      <c r="E19" s="14">
        <f t="shared" si="5"/>
        <v>9</v>
      </c>
      <c r="F19" s="6"/>
      <c r="G19" s="14"/>
      <c r="J19" t="s">
        <v>17</v>
      </c>
      <c r="O19" t="s">
        <v>17</v>
      </c>
    </row>
    <row r="20" spans="1:18" x14ac:dyDescent="0.3">
      <c r="A20" t="s">
        <v>0</v>
      </c>
      <c r="B20" s="7">
        <f t="shared" si="4"/>
        <v>4.8658992764357397E-3</v>
      </c>
      <c r="C20" s="14">
        <f t="shared" si="5"/>
        <v>13</v>
      </c>
      <c r="D20" s="6">
        <f t="shared" si="6"/>
        <v>0.69536414125036006</v>
      </c>
      <c r="E20" s="14">
        <f t="shared" si="5"/>
        <v>4</v>
      </c>
      <c r="F20" s="6"/>
      <c r="G20" s="14"/>
      <c r="K20" s="2" t="s">
        <v>11</v>
      </c>
      <c r="L20" t="s">
        <v>12</v>
      </c>
      <c r="P20" s="2" t="s">
        <v>11</v>
      </c>
      <c r="Q20" t="s">
        <v>12</v>
      </c>
    </row>
    <row r="21" spans="1:18" x14ac:dyDescent="0.3">
      <c r="A21" t="s">
        <v>0</v>
      </c>
      <c r="B21" s="7">
        <f t="shared" si="4"/>
        <v>4.8465339630730303E-3</v>
      </c>
      <c r="C21" s="14">
        <f t="shared" si="5"/>
        <v>11</v>
      </c>
      <c r="D21" s="6">
        <f t="shared" si="6"/>
        <v>0.69572913204120501</v>
      </c>
      <c r="E21" s="14">
        <f t="shared" si="5"/>
        <v>5</v>
      </c>
      <c r="F21" s="6"/>
      <c r="G21" s="14"/>
      <c r="J21" t="s">
        <v>31</v>
      </c>
      <c r="K21" s="3">
        <f>_xlfn.T.TEST(B3:B12,H3:H12,2,3)</f>
        <v>0.80237118695555976</v>
      </c>
      <c r="L21" s="3">
        <f t="shared" ref="L21" si="9">_xlfn.T.TEST(C3:C12,I3:I12,2,3)</f>
        <v>0.58541355919944804</v>
      </c>
      <c r="M21" s="3"/>
      <c r="O21" t="s">
        <v>31</v>
      </c>
      <c r="P21" s="3">
        <f>_xlfn.F.TEST(B3:B12,H3:H12)</f>
        <v>0.29913758218449721</v>
      </c>
      <c r="Q21" s="25">
        <f t="shared" ref="Q21" si="10">_xlfn.F.TEST(C3:C12,I3:I12)</f>
        <v>2.8879548338020348E-6</v>
      </c>
      <c r="R21" s="3"/>
    </row>
    <row r="22" spans="1:18" x14ac:dyDescent="0.3">
      <c r="A22" t="s">
        <v>0</v>
      </c>
      <c r="B22" s="7">
        <f t="shared" si="4"/>
        <v>4.8017818052548001E-3</v>
      </c>
      <c r="C22" s="14">
        <f t="shared" si="5"/>
        <v>8</v>
      </c>
      <c r="D22" s="6">
        <f t="shared" si="6"/>
        <v>0.68974646743577694</v>
      </c>
      <c r="E22" s="14">
        <f t="shared" si="5"/>
        <v>1</v>
      </c>
      <c r="F22" s="6"/>
      <c r="G22" s="14"/>
    </row>
    <row r="23" spans="1:18" x14ac:dyDescent="0.3">
      <c r="A23" t="s">
        <v>0</v>
      </c>
      <c r="B23" s="7">
        <f t="shared" si="4"/>
        <v>4.94265114301404E-3</v>
      </c>
      <c r="C23" s="14">
        <f t="shared" si="5"/>
        <v>17</v>
      </c>
      <c r="D23" s="6">
        <f t="shared" si="6"/>
        <v>0.70271674120818606</v>
      </c>
      <c r="E23" s="14">
        <f t="shared" si="5"/>
        <v>10</v>
      </c>
      <c r="F23" s="6"/>
      <c r="G23" s="14"/>
      <c r="J23" t="s">
        <v>18</v>
      </c>
      <c r="O23" t="s">
        <v>18</v>
      </c>
    </row>
    <row r="24" spans="1:18" x14ac:dyDescent="0.3">
      <c r="A24" t="s">
        <v>0</v>
      </c>
      <c r="B24" s="7">
        <f t="shared" si="4"/>
        <v>4.92020571397593E-3</v>
      </c>
      <c r="C24" s="14">
        <f t="shared" si="5"/>
        <v>16</v>
      </c>
      <c r="D24" s="6">
        <f t="shared" si="6"/>
        <v>0.69870670524928902</v>
      </c>
      <c r="E24" s="14">
        <f t="shared" si="5"/>
        <v>6</v>
      </c>
      <c r="F24" s="6"/>
      <c r="G24" s="14"/>
      <c r="K24" s="2" t="s">
        <v>11</v>
      </c>
      <c r="L24" t="s">
        <v>12</v>
      </c>
      <c r="P24" s="2" t="s">
        <v>11</v>
      </c>
      <c r="Q24" t="s">
        <v>12</v>
      </c>
    </row>
    <row r="25" spans="1:18" x14ac:dyDescent="0.3">
      <c r="A25" t="s">
        <v>0</v>
      </c>
      <c r="B25" s="7">
        <f t="shared" si="4"/>
        <v>4.9089054594230498E-3</v>
      </c>
      <c r="C25" s="14">
        <f t="shared" si="5"/>
        <v>15</v>
      </c>
      <c r="D25" s="6">
        <f t="shared" si="6"/>
        <v>0.69434294957242004</v>
      </c>
      <c r="E25" s="14">
        <f t="shared" si="5"/>
        <v>3</v>
      </c>
      <c r="F25" s="6"/>
      <c r="G25" s="14"/>
      <c r="J25" t="s">
        <v>31</v>
      </c>
      <c r="K25" s="3">
        <f>_xlfn.T.TEST(E3:E12,H3:H12,2,3)</f>
        <v>5.5628679998953713E-3</v>
      </c>
      <c r="L25" s="3">
        <f t="shared" ref="L25" si="11">_xlfn.T.TEST(F3:F12,I3:I12,2,3)</f>
        <v>1.5409069997805478E-2</v>
      </c>
      <c r="M25" s="3"/>
      <c r="O25" t="s">
        <v>31</v>
      </c>
      <c r="P25" s="25">
        <f>_xlfn.F.TEST(E3:E12,H3:H12)</f>
        <v>3.2870363595958178E-4</v>
      </c>
      <c r="Q25" s="3">
        <f>_xlfn.F.TEST(F3:F12,I3:I12)</f>
        <v>1.2896969910320172E-3</v>
      </c>
      <c r="R25" s="22"/>
    </row>
    <row r="26" spans="1:18" x14ac:dyDescent="0.3">
      <c r="A26" t="s">
        <v>13</v>
      </c>
      <c r="B26" s="6">
        <f>E3</f>
        <v>4.7876563877684098E-3</v>
      </c>
      <c r="C26" s="14">
        <f t="shared" si="5"/>
        <v>5</v>
      </c>
      <c r="D26" s="6">
        <f>F3</f>
        <v>0.71561795642442205</v>
      </c>
      <c r="E26" s="14">
        <f t="shared" si="5"/>
        <v>12</v>
      </c>
      <c r="F26" s="6"/>
      <c r="G26" s="14"/>
    </row>
    <row r="27" spans="1:18" x14ac:dyDescent="0.3">
      <c r="A27" t="s">
        <v>13</v>
      </c>
      <c r="B27" s="6">
        <f t="shared" ref="B27:B35" si="12">E4</f>
        <v>4.7856731404081199E-3</v>
      </c>
      <c r="C27" s="14">
        <f t="shared" si="5"/>
        <v>4</v>
      </c>
      <c r="D27" s="6">
        <f t="shared" ref="D27:D35" si="13">F4</f>
        <v>0.72676368093969801</v>
      </c>
      <c r="E27" s="14">
        <f t="shared" si="5"/>
        <v>16</v>
      </c>
      <c r="F27" s="6"/>
      <c r="G27" s="14"/>
    </row>
    <row r="28" spans="1:18" x14ac:dyDescent="0.3">
      <c r="A28" t="s">
        <v>13</v>
      </c>
      <c r="B28" s="6">
        <f t="shared" si="12"/>
        <v>4.8441780047005804E-3</v>
      </c>
      <c r="C28" s="14">
        <f t="shared" si="5"/>
        <v>10</v>
      </c>
      <c r="D28" s="6">
        <f t="shared" si="13"/>
        <v>0.72787376341889898</v>
      </c>
      <c r="E28" s="14">
        <f t="shared" si="5"/>
        <v>19</v>
      </c>
      <c r="F28" s="6"/>
      <c r="G28" s="14"/>
    </row>
    <row r="29" spans="1:18" x14ac:dyDescent="0.3">
      <c r="A29" t="s">
        <v>13</v>
      </c>
      <c r="B29" s="6">
        <f t="shared" si="12"/>
        <v>4.7821883165238797E-3</v>
      </c>
      <c r="C29" s="14">
        <f t="shared" si="5"/>
        <v>3</v>
      </c>
      <c r="D29" s="6">
        <f t="shared" si="13"/>
        <v>0.72108456694316503</v>
      </c>
      <c r="E29" s="14">
        <f t="shared" si="5"/>
        <v>15</v>
      </c>
      <c r="F29" s="6"/>
      <c r="G29" s="14"/>
    </row>
    <row r="30" spans="1:18" x14ac:dyDescent="0.3">
      <c r="A30" t="s">
        <v>13</v>
      </c>
      <c r="B30" s="6">
        <f t="shared" si="12"/>
        <v>4.8126218949955399E-3</v>
      </c>
      <c r="C30" s="14">
        <f t="shared" si="5"/>
        <v>9</v>
      </c>
      <c r="D30" s="6">
        <f t="shared" si="13"/>
        <v>0.72064462807132401</v>
      </c>
      <c r="E30" s="14">
        <f t="shared" si="5"/>
        <v>14</v>
      </c>
      <c r="F30" s="6"/>
      <c r="G30" s="14"/>
    </row>
    <row r="31" spans="1:18" x14ac:dyDescent="0.3">
      <c r="A31" t="s">
        <v>13</v>
      </c>
      <c r="B31" s="6">
        <f t="shared" si="12"/>
        <v>4.7436837532913601E-3</v>
      </c>
      <c r="C31" s="14">
        <f t="shared" si="5"/>
        <v>1</v>
      </c>
      <c r="D31" s="6">
        <f t="shared" si="13"/>
        <v>0.72721929781842209</v>
      </c>
      <c r="E31" s="14">
        <f t="shared" si="5"/>
        <v>17</v>
      </c>
      <c r="F31" s="6"/>
      <c r="G31" s="14"/>
    </row>
    <row r="32" spans="1:18" x14ac:dyDescent="0.3">
      <c r="A32" t="s">
        <v>13</v>
      </c>
      <c r="B32" s="6">
        <f t="shared" si="12"/>
        <v>4.7902102677621497E-3</v>
      </c>
      <c r="C32" s="14">
        <f t="shared" si="5"/>
        <v>7</v>
      </c>
      <c r="D32" s="6">
        <f t="shared" si="13"/>
        <v>0.69960816572581097</v>
      </c>
      <c r="E32" s="14">
        <f t="shared" si="5"/>
        <v>8</v>
      </c>
      <c r="F32" s="6"/>
      <c r="G32" s="14"/>
    </row>
    <row r="33" spans="1:7" x14ac:dyDescent="0.3">
      <c r="A33" t="s">
        <v>13</v>
      </c>
      <c r="B33" s="6">
        <f t="shared" si="12"/>
        <v>4.7496538076200398E-3</v>
      </c>
      <c r="C33" s="14">
        <f t="shared" si="5"/>
        <v>2</v>
      </c>
      <c r="D33" s="6">
        <f t="shared" si="13"/>
        <v>0.71922413356845394</v>
      </c>
      <c r="E33" s="14">
        <f t="shared" si="5"/>
        <v>13</v>
      </c>
      <c r="F33" s="6"/>
      <c r="G33" s="14"/>
    </row>
    <row r="34" spans="1:7" x14ac:dyDescent="0.3">
      <c r="A34" t="s">
        <v>13</v>
      </c>
      <c r="B34" s="6">
        <f t="shared" si="12"/>
        <v>4.78798673212639E-3</v>
      </c>
      <c r="C34" s="14">
        <f t="shared" si="5"/>
        <v>6</v>
      </c>
      <c r="D34" s="6">
        <f t="shared" si="13"/>
        <v>0.73345666902975093</v>
      </c>
      <c r="E34" s="14">
        <f t="shared" si="5"/>
        <v>20</v>
      </c>
      <c r="F34" s="6"/>
      <c r="G34" s="14"/>
    </row>
    <row r="35" spans="1:7" x14ac:dyDescent="0.3">
      <c r="A35" t="s">
        <v>13</v>
      </c>
      <c r="B35" s="6">
        <f t="shared" si="12"/>
        <v>4.8471304597880903E-3</v>
      </c>
      <c r="C35" s="14">
        <f t="shared" si="5"/>
        <v>12</v>
      </c>
      <c r="D35" s="6">
        <f t="shared" si="13"/>
        <v>0.72754874987867302</v>
      </c>
      <c r="E35" s="14">
        <f t="shared" si="5"/>
        <v>18</v>
      </c>
      <c r="F35" s="6"/>
      <c r="G35" s="14"/>
    </row>
    <row r="37" spans="1:7" x14ac:dyDescent="0.3">
      <c r="B37" t="s">
        <v>21</v>
      </c>
      <c r="C37" s="14">
        <f>SUMIF($A$16:$A$35,"Model 1",C16:C35)</f>
        <v>151</v>
      </c>
      <c r="D37" t="s">
        <v>21</v>
      </c>
      <c r="E37" s="14">
        <f>SUMIF($A$16:$A$35,"Model 1",E16:E35)</f>
        <v>58</v>
      </c>
      <c r="G37" s="14"/>
    </row>
    <row r="38" spans="1:7" x14ac:dyDescent="0.3">
      <c r="B38" t="s">
        <v>22</v>
      </c>
      <c r="C38">
        <f>SUMIF($A$16:$A$35,"Model 2",C16:C35)</f>
        <v>59</v>
      </c>
      <c r="D38" t="s">
        <v>22</v>
      </c>
      <c r="E38">
        <f>SUMIF($A$16:$A$35,"Model 2",E16:E35)</f>
        <v>152</v>
      </c>
    </row>
    <row r="40" spans="1:7" x14ac:dyDescent="0.3">
      <c r="B40" t="s">
        <v>23</v>
      </c>
      <c r="C40" s="15">
        <f>C37+C38</f>
        <v>210</v>
      </c>
      <c r="E40" s="15">
        <f>E37+E38</f>
        <v>210</v>
      </c>
      <c r="G40" s="15"/>
    </row>
    <row r="41" spans="1:7" x14ac:dyDescent="0.3">
      <c r="B41" t="s">
        <v>24</v>
      </c>
      <c r="C41">
        <v>10</v>
      </c>
      <c r="E41">
        <v>10</v>
      </c>
    </row>
    <row r="42" spans="1:7" x14ac:dyDescent="0.3">
      <c r="B42" t="s">
        <v>25</v>
      </c>
      <c r="C42" s="15">
        <f>C$41*C$41+(C$41*(C$41+1))/2-C37</f>
        <v>4</v>
      </c>
      <c r="E42" s="15">
        <f>E$41*E$41+(E$41*(E$41+1))/2-E37</f>
        <v>97</v>
      </c>
      <c r="G42" s="15"/>
    </row>
    <row r="43" spans="1:7" x14ac:dyDescent="0.3">
      <c r="B43" t="s">
        <v>26</v>
      </c>
      <c r="C43" s="15">
        <f>C$41*C$41+(C$41*(C$41+1))/2-C38</f>
        <v>96</v>
      </c>
      <c r="E43" s="15">
        <f>E$41*E$41+(E$41*(E$41+1))/2-E38</f>
        <v>3</v>
      </c>
      <c r="G43" s="15"/>
    </row>
    <row r="44" spans="1:7" x14ac:dyDescent="0.3">
      <c r="B44" t="s">
        <v>27</v>
      </c>
      <c r="C44" s="15">
        <f>MIN(C42:C43)</f>
        <v>4</v>
      </c>
      <c r="E44" s="15">
        <f>MIN(E42:E43)</f>
        <v>3</v>
      </c>
      <c r="G44" s="15"/>
    </row>
    <row r="46" spans="1:7" x14ac:dyDescent="0.3">
      <c r="B46" t="s">
        <v>28</v>
      </c>
      <c r="C46">
        <f>C41*C41/2</f>
        <v>50</v>
      </c>
      <c r="E46">
        <f>E41*E41/2</f>
        <v>50</v>
      </c>
    </row>
    <row r="47" spans="1:7" x14ac:dyDescent="0.3">
      <c r="B47" t="s">
        <v>29</v>
      </c>
      <c r="C47">
        <f>SQRT((C41*C41*(C41+C41+1))/12)</f>
        <v>13.228756555322953</v>
      </c>
      <c r="E47">
        <f>SQRT((E41*E41*(E41+E41+1))/12)</f>
        <v>13.228756555322953</v>
      </c>
    </row>
    <row r="49" spans="1:7" x14ac:dyDescent="0.3">
      <c r="B49" t="s">
        <v>30</v>
      </c>
      <c r="C49" s="15">
        <f>(C44-C46)/C47</f>
        <v>-3.4772731516848907</v>
      </c>
      <c r="E49" s="15">
        <f>(E44-E46)/E47</f>
        <v>-3.5528660462867361</v>
      </c>
      <c r="G49" s="15"/>
    </row>
    <row r="50" spans="1:7" x14ac:dyDescent="0.3">
      <c r="B50" t="s">
        <v>31</v>
      </c>
      <c r="C50" s="25">
        <f>_xlfn.NORM.S.DIST(C49,TRUE)*2</f>
        <v>5.065414846922901E-4</v>
      </c>
      <c r="E50" s="25">
        <f>_xlfn.NORM.S.DIST(E49,TRUE)*2</f>
        <v>3.8105845205068544E-4</v>
      </c>
      <c r="G50" s="3"/>
    </row>
    <row r="52" spans="1:7" x14ac:dyDescent="0.3">
      <c r="A52" t="s">
        <v>17</v>
      </c>
      <c r="B52" s="13" t="s">
        <v>11</v>
      </c>
      <c r="C52" s="2" t="s">
        <v>19</v>
      </c>
      <c r="D52" s="2" t="s">
        <v>12</v>
      </c>
      <c r="E52" s="2" t="s">
        <v>20</v>
      </c>
      <c r="F52" s="2"/>
      <c r="G52" s="2"/>
    </row>
    <row r="53" spans="1:7" x14ac:dyDescent="0.3">
      <c r="A53" t="s">
        <v>0</v>
      </c>
      <c r="B53" s="7">
        <f>B3</f>
        <v>4.9054288931218602E-3</v>
      </c>
      <c r="C53" s="14">
        <f t="shared" ref="C53:E61" si="14">_xlfn.RANK.AVG(B53,B$53:B$72,1)</f>
        <v>6</v>
      </c>
      <c r="D53" s="6">
        <f>C3</f>
        <v>0.69314964794411293</v>
      </c>
      <c r="E53" s="14">
        <f t="shared" si="14"/>
        <v>4</v>
      </c>
      <c r="F53" s="6"/>
      <c r="G53" s="14"/>
    </row>
    <row r="54" spans="1:7" x14ac:dyDescent="0.3">
      <c r="A54" t="s">
        <v>0</v>
      </c>
      <c r="B54" s="7">
        <f t="shared" ref="B54:B62" si="15">B4</f>
        <v>5.1152994197090403E-3</v>
      </c>
      <c r="C54" s="14">
        <f t="shared" si="14"/>
        <v>19</v>
      </c>
      <c r="D54" s="6">
        <f t="shared" ref="D54:D62" si="16">C4</f>
        <v>0.703247144915638</v>
      </c>
      <c r="E54" s="14">
        <f t="shared" si="14"/>
        <v>14</v>
      </c>
      <c r="F54" s="6"/>
      <c r="G54" s="14"/>
    </row>
    <row r="55" spans="1:7" x14ac:dyDescent="0.3">
      <c r="A55" t="s">
        <v>0</v>
      </c>
      <c r="B55" s="7">
        <f t="shared" si="15"/>
        <v>5.0024267055415097E-3</v>
      </c>
      <c r="C55" s="14">
        <f t="shared" si="14"/>
        <v>16</v>
      </c>
      <c r="D55" s="6">
        <f t="shared" si="16"/>
        <v>0.69921791426093405</v>
      </c>
      <c r="E55" s="14">
        <f t="shared" si="14"/>
        <v>11</v>
      </c>
      <c r="F55" s="6"/>
      <c r="G55" s="14"/>
    </row>
    <row r="56" spans="1:7" x14ac:dyDescent="0.3">
      <c r="A56" t="s">
        <v>0</v>
      </c>
      <c r="B56" s="7">
        <f t="shared" si="15"/>
        <v>5.0452067001298499E-3</v>
      </c>
      <c r="C56" s="14">
        <f t="shared" si="14"/>
        <v>18</v>
      </c>
      <c r="D56" s="6">
        <f t="shared" si="16"/>
        <v>0.70240499149876001</v>
      </c>
      <c r="E56" s="14">
        <f t="shared" si="14"/>
        <v>12</v>
      </c>
      <c r="F56" s="6"/>
      <c r="G56" s="14"/>
    </row>
    <row r="57" spans="1:7" x14ac:dyDescent="0.3">
      <c r="A57" t="s">
        <v>0</v>
      </c>
      <c r="B57" s="7">
        <f t="shared" si="15"/>
        <v>4.8658992764357397E-3</v>
      </c>
      <c r="C57" s="14">
        <f t="shared" si="14"/>
        <v>5</v>
      </c>
      <c r="D57" s="6">
        <f t="shared" si="16"/>
        <v>0.69536414125036006</v>
      </c>
      <c r="E57" s="14">
        <f t="shared" si="14"/>
        <v>7</v>
      </c>
      <c r="F57" s="6"/>
      <c r="G57" s="14"/>
    </row>
    <row r="58" spans="1:7" x14ac:dyDescent="0.3">
      <c r="A58" t="s">
        <v>0</v>
      </c>
      <c r="B58" s="7">
        <f t="shared" si="15"/>
        <v>4.8465339630730303E-3</v>
      </c>
      <c r="C58" s="14">
        <f t="shared" si="14"/>
        <v>4</v>
      </c>
      <c r="D58" s="6">
        <f t="shared" si="16"/>
        <v>0.69572913204120501</v>
      </c>
      <c r="E58" s="14">
        <f t="shared" si="14"/>
        <v>8</v>
      </c>
      <c r="F58" s="6"/>
      <c r="G58" s="14"/>
    </row>
    <row r="59" spans="1:7" x14ac:dyDescent="0.3">
      <c r="A59" t="s">
        <v>0</v>
      </c>
      <c r="B59" s="7">
        <f t="shared" si="15"/>
        <v>4.8017818052548001E-3</v>
      </c>
      <c r="C59" s="14">
        <f t="shared" si="14"/>
        <v>3</v>
      </c>
      <c r="D59" s="6">
        <f t="shared" si="16"/>
        <v>0.68974646743577694</v>
      </c>
      <c r="E59" s="14">
        <f t="shared" si="14"/>
        <v>3</v>
      </c>
      <c r="F59" s="6"/>
      <c r="G59" s="14"/>
    </row>
    <row r="60" spans="1:7" x14ac:dyDescent="0.3">
      <c r="A60" t="s">
        <v>0</v>
      </c>
      <c r="B60" s="7">
        <f t="shared" si="15"/>
        <v>4.94265114301404E-3</v>
      </c>
      <c r="C60" s="14">
        <f t="shared" si="14"/>
        <v>11</v>
      </c>
      <c r="D60" s="6">
        <f t="shared" si="16"/>
        <v>0.70271674120818606</v>
      </c>
      <c r="E60" s="14">
        <f t="shared" si="14"/>
        <v>13</v>
      </c>
      <c r="F60" s="6"/>
      <c r="G60" s="14"/>
    </row>
    <row r="61" spans="1:7" x14ac:dyDescent="0.3">
      <c r="A61" t="s">
        <v>0</v>
      </c>
      <c r="B61" s="7">
        <f t="shared" si="15"/>
        <v>4.92020571397593E-3</v>
      </c>
      <c r="C61" s="14">
        <f t="shared" si="14"/>
        <v>8</v>
      </c>
      <c r="D61" s="6">
        <f t="shared" si="16"/>
        <v>0.69870670524928902</v>
      </c>
      <c r="E61" s="14">
        <f t="shared" si="14"/>
        <v>10</v>
      </c>
      <c r="F61" s="6"/>
      <c r="G61" s="14"/>
    </row>
    <row r="62" spans="1:7" x14ac:dyDescent="0.3">
      <c r="A62" t="s">
        <v>0</v>
      </c>
      <c r="B62" s="7">
        <f t="shared" si="15"/>
        <v>4.9089054594230498E-3</v>
      </c>
      <c r="C62" s="14">
        <f>_xlfn.RANK.AVG(B62,B$53:B$72,1)</f>
        <v>7</v>
      </c>
      <c r="D62" s="6">
        <f t="shared" si="16"/>
        <v>0.69434294957242004</v>
      </c>
      <c r="E62" s="14">
        <f>_xlfn.RANK.AVG(D62,D$53:D$72,1)</f>
        <v>5</v>
      </c>
      <c r="F62" s="6"/>
      <c r="G62" s="14"/>
    </row>
    <row r="63" spans="1:7" x14ac:dyDescent="0.3">
      <c r="A63" t="s">
        <v>14</v>
      </c>
      <c r="B63" s="6">
        <f>H3</f>
        <v>4.9794743456411201E-3</v>
      </c>
      <c r="C63" s="14">
        <f t="shared" ref="C63:E72" si="17">_xlfn.RANK.AVG(B63,B$53:B$72,1)</f>
        <v>15</v>
      </c>
      <c r="D63" s="6">
        <f>I3</f>
        <v>0.70482048650134499</v>
      </c>
      <c r="E63" s="14">
        <f t="shared" si="17"/>
        <v>15</v>
      </c>
      <c r="F63" s="6"/>
      <c r="G63" s="14"/>
    </row>
    <row r="64" spans="1:7" x14ac:dyDescent="0.3">
      <c r="A64" t="s">
        <v>14</v>
      </c>
      <c r="B64" s="6">
        <f t="shared" ref="B64:B72" si="18">H4</f>
        <v>4.7882875893051303E-3</v>
      </c>
      <c r="C64" s="14">
        <f t="shared" si="17"/>
        <v>2</v>
      </c>
      <c r="D64" s="6">
        <f t="shared" ref="D64:D72" si="19">I4</f>
        <v>0.71176192925843196</v>
      </c>
      <c r="E64" s="14">
        <f t="shared" si="17"/>
        <v>19</v>
      </c>
      <c r="F64" s="6"/>
      <c r="G64" s="14"/>
    </row>
    <row r="65" spans="1:7" x14ac:dyDescent="0.3">
      <c r="A65" t="s">
        <v>14</v>
      </c>
      <c r="B65" s="6">
        <f t="shared" si="18"/>
        <v>5.2284642274703997E-3</v>
      </c>
      <c r="C65" s="14">
        <f t="shared" si="17"/>
        <v>20</v>
      </c>
      <c r="D65" s="6">
        <f t="shared" si="19"/>
        <v>0.63790446309191595</v>
      </c>
      <c r="E65" s="14">
        <f t="shared" si="17"/>
        <v>2</v>
      </c>
      <c r="F65" s="6"/>
      <c r="G65" s="14"/>
    </row>
    <row r="66" spans="1:7" x14ac:dyDescent="0.3">
      <c r="A66" t="s">
        <v>14</v>
      </c>
      <c r="B66" s="6">
        <f t="shared" si="18"/>
        <v>4.9239698696621004E-3</v>
      </c>
      <c r="C66" s="14">
        <f t="shared" si="17"/>
        <v>9</v>
      </c>
      <c r="D66" s="6">
        <f t="shared" si="19"/>
        <v>0.71327478119085297</v>
      </c>
      <c r="E66" s="14">
        <f t="shared" si="17"/>
        <v>20</v>
      </c>
      <c r="F66" s="6"/>
      <c r="G66" s="14"/>
    </row>
    <row r="67" spans="1:7" x14ac:dyDescent="0.3">
      <c r="A67" t="s">
        <v>14</v>
      </c>
      <c r="B67" s="6">
        <f t="shared" si="18"/>
        <v>4.9710697663431598E-3</v>
      </c>
      <c r="C67" s="14">
        <f t="shared" si="17"/>
        <v>13</v>
      </c>
      <c r="D67" s="6">
        <f t="shared" si="19"/>
        <v>0.69490027268177801</v>
      </c>
      <c r="E67" s="14">
        <f t="shared" si="17"/>
        <v>6</v>
      </c>
      <c r="F67" s="6"/>
      <c r="G67" s="14"/>
    </row>
    <row r="68" spans="1:7" x14ac:dyDescent="0.3">
      <c r="A68" t="s">
        <v>14</v>
      </c>
      <c r="B68" s="6">
        <f t="shared" si="18"/>
        <v>4.7131156462915701E-3</v>
      </c>
      <c r="C68" s="14">
        <f t="shared" si="17"/>
        <v>1</v>
      </c>
      <c r="D68" s="6">
        <f t="shared" si="19"/>
        <v>0.71138743798913295</v>
      </c>
      <c r="E68" s="14">
        <f t="shared" si="17"/>
        <v>18</v>
      </c>
      <c r="F68" s="6"/>
      <c r="G68" s="14"/>
    </row>
    <row r="69" spans="1:7" x14ac:dyDescent="0.3">
      <c r="A69" t="s">
        <v>14</v>
      </c>
      <c r="B69" s="6">
        <f t="shared" si="18"/>
        <v>5.0129393287854504E-3</v>
      </c>
      <c r="C69" s="14">
        <f t="shared" si="17"/>
        <v>17</v>
      </c>
      <c r="D69" s="6">
        <f t="shared" si="19"/>
        <v>0.62781460470753803</v>
      </c>
      <c r="E69" s="14">
        <f t="shared" si="17"/>
        <v>1</v>
      </c>
      <c r="F69" s="6"/>
      <c r="G69" s="14"/>
    </row>
    <row r="70" spans="1:7" x14ac:dyDescent="0.3">
      <c r="A70" t="s">
        <v>14</v>
      </c>
      <c r="B70" s="6">
        <f t="shared" si="18"/>
        <v>4.9296665396054498E-3</v>
      </c>
      <c r="C70" s="14">
        <f t="shared" si="17"/>
        <v>10</v>
      </c>
      <c r="D70" s="6">
        <f t="shared" si="19"/>
        <v>0.70927592183587096</v>
      </c>
      <c r="E70" s="14">
        <f t="shared" si="17"/>
        <v>17</v>
      </c>
      <c r="F70" s="6"/>
      <c r="G70" s="14"/>
    </row>
    <row r="71" spans="1:7" x14ac:dyDescent="0.3">
      <c r="A71" t="s">
        <v>14</v>
      </c>
      <c r="B71" s="6">
        <f t="shared" si="18"/>
        <v>4.97304265536917E-3</v>
      </c>
      <c r="C71" s="14">
        <f t="shared" si="17"/>
        <v>14</v>
      </c>
      <c r="D71" s="6">
        <f t="shared" si="19"/>
        <v>0.69777015049820301</v>
      </c>
      <c r="E71" s="14">
        <f t="shared" si="17"/>
        <v>9</v>
      </c>
      <c r="F71" s="6"/>
      <c r="G71" s="14"/>
    </row>
    <row r="72" spans="1:7" x14ac:dyDescent="0.3">
      <c r="A72" t="s">
        <v>14</v>
      </c>
      <c r="B72" s="6">
        <f t="shared" si="18"/>
        <v>4.9679842691805797E-3</v>
      </c>
      <c r="C72" s="14">
        <f t="shared" si="17"/>
        <v>12</v>
      </c>
      <c r="D72" s="6">
        <f t="shared" si="19"/>
        <v>0.70851738784407503</v>
      </c>
      <c r="E72" s="14">
        <f t="shared" si="17"/>
        <v>16</v>
      </c>
      <c r="F72" s="6"/>
      <c r="G72" s="14"/>
    </row>
    <row r="74" spans="1:7" x14ac:dyDescent="0.3">
      <c r="B74" t="s">
        <v>21</v>
      </c>
      <c r="C74" s="14">
        <f>SUMIF($A$53:$A$72,"Model 1",C53:C72)</f>
        <v>97</v>
      </c>
      <c r="D74" t="s">
        <v>21</v>
      </c>
      <c r="E74" s="14">
        <f>SUMIF($A$53:$A$72,"Model 1",E53:E72)</f>
        <v>87</v>
      </c>
      <c r="G74" s="14"/>
    </row>
    <row r="75" spans="1:7" x14ac:dyDescent="0.3">
      <c r="B75" t="s">
        <v>32</v>
      </c>
      <c r="C75">
        <f>SUMIF($A$53:$A$72,"Model 3",C53:C72)</f>
        <v>113</v>
      </c>
      <c r="D75" t="s">
        <v>32</v>
      </c>
      <c r="E75">
        <f>SUMIF($A$53:$A$72,"Model 3",E53:E72)</f>
        <v>123</v>
      </c>
    </row>
    <row r="77" spans="1:7" x14ac:dyDescent="0.3">
      <c r="B77" t="s">
        <v>23</v>
      </c>
      <c r="C77" s="15">
        <f>C74+C75</f>
        <v>210</v>
      </c>
      <c r="E77" s="15">
        <f>E74+E75</f>
        <v>210</v>
      </c>
      <c r="G77" s="15"/>
    </row>
    <row r="78" spans="1:7" x14ac:dyDescent="0.3">
      <c r="B78" t="s">
        <v>24</v>
      </c>
      <c r="C78">
        <v>10</v>
      </c>
      <c r="E78">
        <v>10</v>
      </c>
    </row>
    <row r="79" spans="1:7" x14ac:dyDescent="0.3">
      <c r="B79" t="s">
        <v>25</v>
      </c>
      <c r="C79" s="15">
        <f>C$41*C$41+(C$41*(C$41+1))/2-C74</f>
        <v>58</v>
      </c>
      <c r="E79" s="15">
        <f>E$41*E$41+(E$41*(E$41+1))/2-E74</f>
        <v>68</v>
      </c>
      <c r="G79" s="15"/>
    </row>
    <row r="80" spans="1:7" x14ac:dyDescent="0.3">
      <c r="B80" t="s">
        <v>26</v>
      </c>
      <c r="C80" s="15">
        <f>C$41*C$41+(C$41*(C$41+1))/2-C75</f>
        <v>42</v>
      </c>
      <c r="E80" s="15">
        <f>E$41*E$41+(E$41*(E$41+1))/2-E75</f>
        <v>32</v>
      </c>
      <c r="G80" s="15"/>
    </row>
    <row r="81" spans="1:7" x14ac:dyDescent="0.3">
      <c r="B81" t="s">
        <v>27</v>
      </c>
      <c r="C81" s="15">
        <f>MIN(C79:C80)</f>
        <v>42</v>
      </c>
      <c r="E81" s="15">
        <f>MIN(E79:E80)</f>
        <v>32</v>
      </c>
      <c r="G81" s="15"/>
    </row>
    <row r="83" spans="1:7" x14ac:dyDescent="0.3">
      <c r="B83" t="s">
        <v>28</v>
      </c>
      <c r="C83">
        <f>C78*C78/2</f>
        <v>50</v>
      </c>
      <c r="E83">
        <f>E78*E78/2</f>
        <v>50</v>
      </c>
    </row>
    <row r="84" spans="1:7" x14ac:dyDescent="0.3">
      <c r="B84" t="s">
        <v>29</v>
      </c>
      <c r="C84">
        <f>SQRT((C78*C78*(C78+C78+1))/12)</f>
        <v>13.228756555322953</v>
      </c>
      <c r="E84">
        <f>SQRT((E78*E78*(E78+E78+1))/12)</f>
        <v>13.228756555322953</v>
      </c>
    </row>
    <row r="86" spans="1:7" x14ac:dyDescent="0.3">
      <c r="B86" t="s">
        <v>30</v>
      </c>
      <c r="C86" s="15">
        <f>(C81-C83)/C84</f>
        <v>-0.60474315681476354</v>
      </c>
      <c r="E86" s="15">
        <f>(E81-E83)/E84</f>
        <v>-1.360672102833218</v>
      </c>
      <c r="G86" s="15"/>
    </row>
    <row r="87" spans="1:7" x14ac:dyDescent="0.3">
      <c r="B87" t="s">
        <v>31</v>
      </c>
      <c r="C87" s="3">
        <f>_xlfn.NORM.S.DIST(C86,TRUE)*2</f>
        <v>0.54534966801112361</v>
      </c>
      <c r="E87" s="3">
        <f>_xlfn.NORM.S.DIST(E86,TRUE)*2</f>
        <v>0.17361733442494354</v>
      </c>
      <c r="G87" s="3"/>
    </row>
    <row r="89" spans="1:7" x14ac:dyDescent="0.3">
      <c r="A89" t="s">
        <v>18</v>
      </c>
      <c r="B89" s="13" t="s">
        <v>11</v>
      </c>
      <c r="C89" s="2" t="s">
        <v>19</v>
      </c>
      <c r="D89" s="2" t="s">
        <v>12</v>
      </c>
      <c r="E89" s="2" t="s">
        <v>20</v>
      </c>
      <c r="F89" s="2"/>
      <c r="G89" s="2"/>
    </row>
    <row r="90" spans="1:7" x14ac:dyDescent="0.3">
      <c r="A90" t="s">
        <v>13</v>
      </c>
      <c r="B90" s="5">
        <f>B26</f>
        <v>4.7876563877684098E-3</v>
      </c>
      <c r="C90" s="14">
        <f t="shared" ref="C90:E99" si="20">_xlfn.RANK.AVG(B90,B$90:B$109,1)</f>
        <v>6</v>
      </c>
      <c r="D90" s="6">
        <f>D26</f>
        <v>0.71561795642442205</v>
      </c>
      <c r="E90" s="14">
        <f t="shared" si="20"/>
        <v>12</v>
      </c>
      <c r="F90" s="6"/>
      <c r="G90" s="14"/>
    </row>
    <row r="91" spans="1:7" x14ac:dyDescent="0.3">
      <c r="A91" t="s">
        <v>13</v>
      </c>
      <c r="B91" s="5">
        <f t="shared" ref="B91:B99" si="21">B27</f>
        <v>4.7856731404081199E-3</v>
      </c>
      <c r="C91" s="14">
        <f t="shared" si="20"/>
        <v>5</v>
      </c>
      <c r="D91" s="6">
        <f t="shared" ref="D91:D99" si="22">D27</f>
        <v>0.72676368093969801</v>
      </c>
      <c r="E91" s="14">
        <f t="shared" si="20"/>
        <v>16</v>
      </c>
      <c r="F91" s="6"/>
      <c r="G91" s="14"/>
    </row>
    <row r="92" spans="1:7" x14ac:dyDescent="0.3">
      <c r="A92" t="s">
        <v>13</v>
      </c>
      <c r="B92" s="5">
        <f t="shared" si="21"/>
        <v>4.8441780047005804E-3</v>
      </c>
      <c r="C92" s="14">
        <f t="shared" si="20"/>
        <v>11</v>
      </c>
      <c r="D92" s="6">
        <f t="shared" si="22"/>
        <v>0.72787376341889898</v>
      </c>
      <c r="E92" s="14">
        <f t="shared" si="20"/>
        <v>19</v>
      </c>
      <c r="F92" s="6"/>
      <c r="G92" s="14"/>
    </row>
    <row r="93" spans="1:7" x14ac:dyDescent="0.3">
      <c r="A93" t="s">
        <v>13</v>
      </c>
      <c r="B93" s="5">
        <f t="shared" si="21"/>
        <v>4.7821883165238797E-3</v>
      </c>
      <c r="C93" s="14">
        <f>_xlfn.RANK.AVG(B93,B$90:B$109,1)</f>
        <v>4</v>
      </c>
      <c r="D93" s="6">
        <f t="shared" si="22"/>
        <v>0.72108456694316503</v>
      </c>
      <c r="E93" s="14">
        <f>_xlfn.RANK.AVG(D93,D$90:D$109,1)</f>
        <v>15</v>
      </c>
      <c r="F93" s="6"/>
      <c r="G93" s="14"/>
    </row>
    <row r="94" spans="1:7" x14ac:dyDescent="0.3">
      <c r="A94" t="s">
        <v>13</v>
      </c>
      <c r="B94" s="5">
        <f t="shared" si="21"/>
        <v>4.8126218949955399E-3</v>
      </c>
      <c r="C94" s="14">
        <f t="shared" si="20"/>
        <v>10</v>
      </c>
      <c r="D94" s="6">
        <f t="shared" si="22"/>
        <v>0.72064462807132401</v>
      </c>
      <c r="E94" s="14">
        <f t="shared" si="20"/>
        <v>14</v>
      </c>
      <c r="F94" s="6"/>
      <c r="G94" s="14"/>
    </row>
    <row r="95" spans="1:7" x14ac:dyDescent="0.3">
      <c r="A95" t="s">
        <v>13</v>
      </c>
      <c r="B95" s="5">
        <f t="shared" si="21"/>
        <v>4.7436837532913601E-3</v>
      </c>
      <c r="C95" s="14">
        <f t="shared" si="20"/>
        <v>2</v>
      </c>
      <c r="D95" s="6">
        <f t="shared" si="22"/>
        <v>0.72721929781842209</v>
      </c>
      <c r="E95" s="14">
        <f t="shared" si="20"/>
        <v>17</v>
      </c>
      <c r="F95" s="6"/>
      <c r="G95" s="14"/>
    </row>
    <row r="96" spans="1:7" x14ac:dyDescent="0.3">
      <c r="A96" t="s">
        <v>13</v>
      </c>
      <c r="B96" s="5">
        <f t="shared" si="21"/>
        <v>4.7902102677621497E-3</v>
      </c>
      <c r="C96" s="14">
        <f t="shared" si="20"/>
        <v>9</v>
      </c>
      <c r="D96" s="6">
        <f t="shared" si="22"/>
        <v>0.69960816572581097</v>
      </c>
      <c r="E96" s="14">
        <f t="shared" si="20"/>
        <v>5</v>
      </c>
      <c r="F96" s="6"/>
      <c r="G96" s="14"/>
    </row>
    <row r="97" spans="1:7" x14ac:dyDescent="0.3">
      <c r="A97" t="s">
        <v>13</v>
      </c>
      <c r="B97" s="5">
        <f t="shared" si="21"/>
        <v>4.7496538076200398E-3</v>
      </c>
      <c r="C97" s="14">
        <f t="shared" si="20"/>
        <v>3</v>
      </c>
      <c r="D97" s="6">
        <f t="shared" si="22"/>
        <v>0.71922413356845394</v>
      </c>
      <c r="E97" s="14">
        <f t="shared" si="20"/>
        <v>13</v>
      </c>
      <c r="F97" s="6"/>
      <c r="G97" s="14"/>
    </row>
    <row r="98" spans="1:7" x14ac:dyDescent="0.3">
      <c r="A98" t="s">
        <v>13</v>
      </c>
      <c r="B98" s="5">
        <f t="shared" si="21"/>
        <v>4.78798673212639E-3</v>
      </c>
      <c r="C98" s="14">
        <f t="shared" si="20"/>
        <v>7</v>
      </c>
      <c r="D98" s="6">
        <f t="shared" si="22"/>
        <v>0.73345666902975093</v>
      </c>
      <c r="E98" s="14">
        <f t="shared" si="20"/>
        <v>20</v>
      </c>
      <c r="F98" s="6"/>
      <c r="G98" s="14"/>
    </row>
    <row r="99" spans="1:7" x14ac:dyDescent="0.3">
      <c r="A99" t="s">
        <v>13</v>
      </c>
      <c r="B99" s="5">
        <f t="shared" si="21"/>
        <v>4.8471304597880903E-3</v>
      </c>
      <c r="C99" s="14">
        <f t="shared" si="20"/>
        <v>12</v>
      </c>
      <c r="D99" s="6">
        <f t="shared" si="22"/>
        <v>0.72754874987867302</v>
      </c>
      <c r="E99" s="14">
        <f t="shared" si="20"/>
        <v>18</v>
      </c>
      <c r="F99" s="6"/>
      <c r="G99" s="14"/>
    </row>
    <row r="100" spans="1:7" x14ac:dyDescent="0.3">
      <c r="A100" t="s">
        <v>14</v>
      </c>
      <c r="B100" s="8">
        <f>B63</f>
        <v>4.9794743456411201E-3</v>
      </c>
      <c r="C100" s="14">
        <f>_xlfn.RANK.AVG(B100,B$90:B$109,1)</f>
        <v>18</v>
      </c>
      <c r="D100" s="6">
        <f>D63</f>
        <v>0.70482048650134499</v>
      </c>
      <c r="E100" s="14">
        <f>_xlfn.RANK.AVG(D100,D$90:D$109,1)</f>
        <v>6</v>
      </c>
      <c r="F100" s="6"/>
      <c r="G100" s="14"/>
    </row>
    <row r="101" spans="1:7" x14ac:dyDescent="0.3">
      <c r="A101" t="s">
        <v>14</v>
      </c>
      <c r="B101" s="8">
        <f t="shared" ref="B101:B109" si="23">B64</f>
        <v>4.7882875893051303E-3</v>
      </c>
      <c r="C101" s="14">
        <f t="shared" ref="C101:E109" si="24">_xlfn.RANK.AVG(B101,B$90:B$109,1)</f>
        <v>8</v>
      </c>
      <c r="D101" s="6">
        <f t="shared" ref="D101:D109" si="25">D64</f>
        <v>0.71176192925843196</v>
      </c>
      <c r="E101" s="14">
        <f t="shared" si="24"/>
        <v>10</v>
      </c>
      <c r="F101" s="6"/>
      <c r="G101" s="14"/>
    </row>
    <row r="102" spans="1:7" x14ac:dyDescent="0.3">
      <c r="A102" t="s">
        <v>14</v>
      </c>
      <c r="B102" s="8">
        <f t="shared" si="23"/>
        <v>5.2284642274703997E-3</v>
      </c>
      <c r="C102" s="14">
        <f t="shared" si="24"/>
        <v>20</v>
      </c>
      <c r="D102" s="6">
        <f t="shared" si="25"/>
        <v>0.63790446309191595</v>
      </c>
      <c r="E102" s="14">
        <f t="shared" si="24"/>
        <v>2</v>
      </c>
      <c r="F102" s="6"/>
      <c r="G102" s="14"/>
    </row>
    <row r="103" spans="1:7" x14ac:dyDescent="0.3">
      <c r="A103" t="s">
        <v>14</v>
      </c>
      <c r="B103" s="8">
        <f t="shared" si="23"/>
        <v>4.9239698696621004E-3</v>
      </c>
      <c r="C103" s="14">
        <f t="shared" si="24"/>
        <v>13</v>
      </c>
      <c r="D103" s="6">
        <f t="shared" si="25"/>
        <v>0.71327478119085297</v>
      </c>
      <c r="E103" s="14">
        <f t="shared" si="24"/>
        <v>11</v>
      </c>
      <c r="F103" s="6"/>
      <c r="G103" s="14"/>
    </row>
    <row r="104" spans="1:7" x14ac:dyDescent="0.3">
      <c r="A104" t="s">
        <v>14</v>
      </c>
      <c r="B104" s="8">
        <f t="shared" si="23"/>
        <v>4.9710697663431598E-3</v>
      </c>
      <c r="C104" s="14">
        <f t="shared" si="24"/>
        <v>16</v>
      </c>
      <c r="D104" s="6">
        <f t="shared" si="25"/>
        <v>0.69490027268177801</v>
      </c>
      <c r="E104" s="14">
        <f t="shared" si="24"/>
        <v>3</v>
      </c>
      <c r="F104" s="6"/>
      <c r="G104" s="14"/>
    </row>
    <row r="105" spans="1:7" x14ac:dyDescent="0.3">
      <c r="A105" t="s">
        <v>14</v>
      </c>
      <c r="B105" s="8">
        <f t="shared" si="23"/>
        <v>4.7131156462915701E-3</v>
      </c>
      <c r="C105" s="14">
        <f t="shared" si="24"/>
        <v>1</v>
      </c>
      <c r="D105" s="6">
        <f t="shared" si="25"/>
        <v>0.71138743798913295</v>
      </c>
      <c r="E105" s="14">
        <f t="shared" si="24"/>
        <v>9</v>
      </c>
      <c r="F105" s="6"/>
      <c r="G105" s="14"/>
    </row>
    <row r="106" spans="1:7" x14ac:dyDescent="0.3">
      <c r="A106" t="s">
        <v>14</v>
      </c>
      <c r="B106" s="8">
        <f t="shared" si="23"/>
        <v>5.0129393287854504E-3</v>
      </c>
      <c r="C106" s="14">
        <f t="shared" si="24"/>
        <v>19</v>
      </c>
      <c r="D106" s="6">
        <f t="shared" si="25"/>
        <v>0.62781460470753803</v>
      </c>
      <c r="E106" s="14">
        <f t="shared" si="24"/>
        <v>1</v>
      </c>
      <c r="F106" s="6"/>
      <c r="G106" s="14"/>
    </row>
    <row r="107" spans="1:7" x14ac:dyDescent="0.3">
      <c r="A107" t="s">
        <v>14</v>
      </c>
      <c r="B107" s="8">
        <f t="shared" si="23"/>
        <v>4.9296665396054498E-3</v>
      </c>
      <c r="C107" s="14">
        <f t="shared" si="24"/>
        <v>14</v>
      </c>
      <c r="D107" s="6">
        <f t="shared" si="25"/>
        <v>0.70927592183587096</v>
      </c>
      <c r="E107" s="14">
        <f t="shared" si="24"/>
        <v>8</v>
      </c>
      <c r="F107" s="6"/>
      <c r="G107" s="14"/>
    </row>
    <row r="108" spans="1:7" x14ac:dyDescent="0.3">
      <c r="A108" t="s">
        <v>14</v>
      </c>
      <c r="B108" s="8">
        <f t="shared" si="23"/>
        <v>4.97304265536917E-3</v>
      </c>
      <c r="C108" s="14">
        <f t="shared" si="24"/>
        <v>17</v>
      </c>
      <c r="D108" s="6">
        <f t="shared" si="25"/>
        <v>0.69777015049820301</v>
      </c>
      <c r="E108" s="14">
        <f t="shared" si="24"/>
        <v>4</v>
      </c>
      <c r="F108" s="6"/>
      <c r="G108" s="14"/>
    </row>
    <row r="109" spans="1:7" x14ac:dyDescent="0.3">
      <c r="A109" t="s">
        <v>14</v>
      </c>
      <c r="B109" s="8">
        <f t="shared" si="23"/>
        <v>4.9679842691805797E-3</v>
      </c>
      <c r="C109" s="14">
        <f t="shared" si="24"/>
        <v>15</v>
      </c>
      <c r="D109" s="6">
        <f t="shared" si="25"/>
        <v>0.70851738784407503</v>
      </c>
      <c r="E109" s="14">
        <f t="shared" si="24"/>
        <v>7</v>
      </c>
      <c r="F109" s="6"/>
      <c r="G109" s="14"/>
    </row>
    <row r="111" spans="1:7" x14ac:dyDescent="0.3">
      <c r="B111" t="s">
        <v>22</v>
      </c>
      <c r="C111" s="14">
        <f>SUMIF($A$90:$A$109,"Model 2",C90:C109)</f>
        <v>69</v>
      </c>
      <c r="D111" t="s">
        <v>22</v>
      </c>
      <c r="E111" s="14">
        <f>SUMIF($A$90:$A$109,"Model 2",E90:E109)</f>
        <v>149</v>
      </c>
      <c r="G111" s="14"/>
    </row>
    <row r="112" spans="1:7" x14ac:dyDescent="0.3">
      <c r="B112" t="s">
        <v>32</v>
      </c>
      <c r="C112">
        <f>SUMIF($A$90:$A$109,"Model 3",C90:C109)</f>
        <v>141</v>
      </c>
      <c r="D112" t="s">
        <v>32</v>
      </c>
      <c r="E112">
        <f>SUMIF($A$90:$A$109,"Model 3",E90:E109)</f>
        <v>61</v>
      </c>
    </row>
    <row r="114" spans="2:7" x14ac:dyDescent="0.3">
      <c r="B114" t="s">
        <v>23</v>
      </c>
      <c r="C114" s="15">
        <f>C111+C112</f>
        <v>210</v>
      </c>
      <c r="E114" s="15">
        <f>E111+E112</f>
        <v>210</v>
      </c>
      <c r="G114" s="15"/>
    </row>
    <row r="115" spans="2:7" x14ac:dyDescent="0.3">
      <c r="B115" t="s">
        <v>24</v>
      </c>
      <c r="C115">
        <v>10</v>
      </c>
      <c r="E115">
        <v>10</v>
      </c>
    </row>
    <row r="116" spans="2:7" x14ac:dyDescent="0.3">
      <c r="B116" t="s">
        <v>25</v>
      </c>
      <c r="C116" s="15">
        <f>C$41*C$41+(C$41*(C$41+1))/2-C111</f>
        <v>86</v>
      </c>
      <c r="E116" s="15">
        <f>E$41*E$41+(E$41*(E$41+1))/2-E111</f>
        <v>6</v>
      </c>
      <c r="G116" s="15"/>
    </row>
    <row r="117" spans="2:7" x14ac:dyDescent="0.3">
      <c r="B117" t="s">
        <v>26</v>
      </c>
      <c r="C117" s="15">
        <f>C$41*C$41+(C$41*(C$41+1))/2-C112</f>
        <v>14</v>
      </c>
      <c r="E117" s="15">
        <f>E$41*E$41+(E$41*(E$41+1))/2-E112</f>
        <v>94</v>
      </c>
      <c r="G117" s="15"/>
    </row>
    <row r="118" spans="2:7" x14ac:dyDescent="0.3">
      <c r="B118" t="s">
        <v>27</v>
      </c>
      <c r="C118" s="15">
        <f>MIN(C116:C117)</f>
        <v>14</v>
      </c>
      <c r="E118" s="15">
        <f>MIN(E116:E117)</f>
        <v>6</v>
      </c>
      <c r="G118" s="15"/>
    </row>
    <row r="120" spans="2:7" x14ac:dyDescent="0.3">
      <c r="B120" t="s">
        <v>28</v>
      </c>
      <c r="C120">
        <f>C115*C115/2</f>
        <v>50</v>
      </c>
      <c r="E120">
        <f>E115*E115/2</f>
        <v>50</v>
      </c>
    </row>
    <row r="121" spans="2:7" x14ac:dyDescent="0.3">
      <c r="B121" t="s">
        <v>29</v>
      </c>
      <c r="C121">
        <f>SQRT((C115*C115*(C115+C115+1))/12)</f>
        <v>13.228756555322953</v>
      </c>
      <c r="E121">
        <f>SQRT((E115*E115*(E115+E115+1))/12)</f>
        <v>13.228756555322953</v>
      </c>
    </row>
    <row r="123" spans="2:7" x14ac:dyDescent="0.3">
      <c r="B123" t="s">
        <v>30</v>
      </c>
      <c r="C123" s="15">
        <f>(C118-C120)/C121</f>
        <v>-2.7213442056664361</v>
      </c>
      <c r="E123" s="15">
        <f>(E118-E120)/E121</f>
        <v>-3.3260873624811995</v>
      </c>
      <c r="G123" s="15"/>
    </row>
    <row r="124" spans="2:7" x14ac:dyDescent="0.3">
      <c r="B124" t="s">
        <v>31</v>
      </c>
      <c r="C124" s="3">
        <f>_xlfn.NORM.S.DIST(C123,TRUE)*2</f>
        <v>6.5017023730818205E-3</v>
      </c>
      <c r="E124" s="25">
        <f>_xlfn.NORM.S.DIST(E123,TRUE)*2</f>
        <v>8.8074319074172734E-4</v>
      </c>
      <c r="G124" s="3"/>
    </row>
  </sheetData>
  <mergeCells count="6">
    <mergeCell ref="B1:C1"/>
    <mergeCell ref="E1:F1"/>
    <mergeCell ref="H1:I1"/>
    <mergeCell ref="U1:V1"/>
    <mergeCell ref="R1:S1"/>
    <mergeCell ref="O1:P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2511-415A-4647-BDC7-B3EF67E4A43F}">
  <dimension ref="A1:AF268"/>
  <sheetViews>
    <sheetView tabSelected="1" topLeftCell="S1" workbookViewId="0">
      <selection activeCell="R7" sqref="R7:W14"/>
    </sheetView>
  </sheetViews>
  <sheetFormatPr defaultRowHeight="14.4" x14ac:dyDescent="0.3"/>
  <cols>
    <col min="1" max="1" width="12" customWidth="1"/>
    <col min="17" max="17" width="18.44140625" customWidth="1"/>
    <col min="18" max="18" width="18.5546875" customWidth="1"/>
    <col min="19" max="19" width="16.5546875" customWidth="1"/>
    <col min="20" max="20" width="17.5546875" customWidth="1"/>
    <col min="21" max="21" width="17.109375" customWidth="1"/>
    <col min="22" max="22" width="16.77734375" customWidth="1"/>
    <col min="23" max="23" width="19.33203125" customWidth="1"/>
    <col min="24" max="29" width="17" bestFit="1" customWidth="1"/>
    <col min="30" max="32" width="11.21875" bestFit="1" customWidth="1"/>
  </cols>
  <sheetData>
    <row r="1" spans="1:32" x14ac:dyDescent="0.3">
      <c r="C1" s="24" t="s">
        <v>0</v>
      </c>
      <c r="D1" s="24"/>
      <c r="E1" s="24" t="s">
        <v>13</v>
      </c>
      <c r="F1" s="24"/>
      <c r="G1" s="24" t="s">
        <v>14</v>
      </c>
      <c r="H1" s="24"/>
      <c r="I1" s="24" t="s">
        <v>33</v>
      </c>
      <c r="J1" s="24"/>
      <c r="K1" s="24" t="s">
        <v>34</v>
      </c>
      <c r="L1" s="24"/>
      <c r="M1" s="24" t="s">
        <v>35</v>
      </c>
      <c r="N1" s="24"/>
      <c r="O1" s="24"/>
      <c r="P1" s="24"/>
      <c r="Q1" s="24"/>
      <c r="R1" s="24"/>
      <c r="S1" s="24"/>
      <c r="T1" s="24"/>
    </row>
    <row r="2" spans="1:32" x14ac:dyDescent="0.3">
      <c r="C2" t="s">
        <v>11</v>
      </c>
      <c r="D2" t="s">
        <v>12</v>
      </c>
      <c r="E2" t="s">
        <v>11</v>
      </c>
      <c r="F2" t="s">
        <v>12</v>
      </c>
      <c r="G2" t="s">
        <v>11</v>
      </c>
      <c r="H2" t="s">
        <v>12</v>
      </c>
      <c r="I2" t="s">
        <v>11</v>
      </c>
      <c r="J2" t="s">
        <v>12</v>
      </c>
      <c r="K2" t="s">
        <v>11</v>
      </c>
      <c r="L2" t="s">
        <v>12</v>
      </c>
      <c r="M2" t="s">
        <v>11</v>
      </c>
      <c r="N2" t="s">
        <v>12</v>
      </c>
    </row>
    <row r="3" spans="1:32" x14ac:dyDescent="0.3">
      <c r="C3" s="4">
        <f>'LSTM models'!O3</f>
        <v>4.9354339079678844E-3</v>
      </c>
      <c r="D3" s="3">
        <f>'LSTM models'!P3</f>
        <v>0.6974625835376681</v>
      </c>
      <c r="E3" s="4">
        <f>'LSTM models'!R3</f>
        <v>4.7930982764984552E-3</v>
      </c>
      <c r="F3" s="3">
        <f>'LSTM models'!S3</f>
        <v>0.72190416118186196</v>
      </c>
      <c r="G3" s="4">
        <f>'LSTM models'!U3</f>
        <v>4.9488014237654135E-3</v>
      </c>
      <c r="H3" s="3">
        <f>'LSTM models'!V3</f>
        <v>0.69174274355991439</v>
      </c>
      <c r="I3" s="4">
        <v>5.8921457337615547E-3</v>
      </c>
      <c r="J3" s="3">
        <v>0.60254813974970067</v>
      </c>
      <c r="K3" s="4">
        <v>6.0618973609859539E-3</v>
      </c>
      <c r="L3" s="4">
        <v>0.58467233575900868</v>
      </c>
      <c r="M3" s="4">
        <v>4.8668143329752764E-3</v>
      </c>
      <c r="N3" s="3">
        <v>0.6631639585021144</v>
      </c>
      <c r="O3" s="4"/>
      <c r="P3" s="3"/>
      <c r="Q3" s="3"/>
      <c r="R3" s="4"/>
      <c r="S3" s="3"/>
      <c r="T3" s="3"/>
    </row>
    <row r="4" spans="1:32" x14ac:dyDescent="0.3">
      <c r="C4" s="4"/>
      <c r="D4" s="3"/>
      <c r="E4" s="3"/>
      <c r="F4" s="4"/>
      <c r="G4" s="3"/>
      <c r="H4" s="3"/>
      <c r="I4" s="4"/>
      <c r="J4" s="3"/>
      <c r="K4" s="3"/>
      <c r="L4" s="4"/>
      <c r="M4" s="3"/>
      <c r="N4" s="3"/>
      <c r="O4" s="4"/>
      <c r="P4" s="3"/>
      <c r="Q4" s="3"/>
      <c r="R4" s="4"/>
      <c r="S4" s="3"/>
      <c r="T4" s="3"/>
    </row>
    <row r="5" spans="1:32" x14ac:dyDescent="0.3">
      <c r="C5" s="4"/>
      <c r="D5" s="3"/>
      <c r="E5" s="3"/>
      <c r="F5" s="4"/>
      <c r="G5" s="3"/>
      <c r="H5" s="3"/>
      <c r="I5" s="4"/>
      <c r="J5" s="3"/>
      <c r="K5" s="3"/>
      <c r="L5" s="4"/>
      <c r="M5" s="3"/>
      <c r="N5" s="3"/>
      <c r="O5" s="4"/>
      <c r="P5" s="3"/>
      <c r="Q5" s="3"/>
      <c r="R5" s="4"/>
      <c r="S5" s="3"/>
      <c r="T5" s="3"/>
    </row>
    <row r="6" spans="1:32" x14ac:dyDescent="0.3">
      <c r="D6" s="18"/>
      <c r="F6" s="18"/>
      <c r="H6" s="18"/>
      <c r="J6" s="18"/>
      <c r="L6" s="18"/>
      <c r="N6" s="18"/>
      <c r="R6" t="s">
        <v>0</v>
      </c>
      <c r="S6" t="s">
        <v>13</v>
      </c>
      <c r="T6" t="s">
        <v>14</v>
      </c>
      <c r="U6" t="s">
        <v>33</v>
      </c>
      <c r="V6" t="s">
        <v>34</v>
      </c>
      <c r="W6" t="s">
        <v>35</v>
      </c>
    </row>
    <row r="7" spans="1:32" x14ac:dyDescent="0.3">
      <c r="Q7" t="s">
        <v>297</v>
      </c>
      <c r="R7" s="18">
        <f>AVERAGE($D$10:$D$261)</f>
        <v>1.9157119267644354E-3</v>
      </c>
      <c r="S7" s="18">
        <f>AVERAGE($F$10:$F$261)</f>
        <v>1.3649763058942075E-3</v>
      </c>
      <c r="T7" s="18">
        <f>AVERAGE($H$10:$H$261)</f>
        <v>3.9165239675884485E-3</v>
      </c>
      <c r="U7" s="18">
        <f>AVERAGE($J$10:$J$261)</f>
        <v>1.474072178980692E-4</v>
      </c>
      <c r="V7" s="18">
        <f>AVERAGE($L$10:$L$261)</f>
        <v>-4.730677139850824E-4</v>
      </c>
      <c r="W7" s="18">
        <f>AVERAGE($N$10:$N$261)</f>
        <v>8.5047708123428458E-4</v>
      </c>
    </row>
    <row r="8" spans="1:32" x14ac:dyDescent="0.3">
      <c r="C8" s="24" t="s">
        <v>0</v>
      </c>
      <c r="D8" s="24"/>
      <c r="E8" s="24" t="s">
        <v>13</v>
      </c>
      <c r="F8" s="24"/>
      <c r="G8" s="24" t="s">
        <v>14</v>
      </c>
      <c r="H8" s="24"/>
      <c r="I8" s="24" t="s">
        <v>33</v>
      </c>
      <c r="J8" s="24"/>
      <c r="K8" s="24" t="s">
        <v>34</v>
      </c>
      <c r="L8" s="24"/>
      <c r="M8" s="24" t="s">
        <v>35</v>
      </c>
      <c r="N8" s="24"/>
      <c r="Q8" t="s">
        <v>298</v>
      </c>
      <c r="R8" s="18">
        <f>_xlfn.STDEV.S($D$10:$D$261)</f>
        <v>6.3736320891787509E-3</v>
      </c>
      <c r="S8" s="18">
        <f>_xlfn.STDEV.S($F$10:$F$261)</f>
        <v>4.4400529000618635E-3</v>
      </c>
      <c r="T8" s="18">
        <f>_xlfn.STDEV.S($H$10:$H$261)</f>
        <v>6.201624182178395E-3</v>
      </c>
      <c r="U8" s="18">
        <f>_xlfn.STDEV.S($J$10:$J$261)</f>
        <v>8.2007079807519586E-3</v>
      </c>
      <c r="V8" s="18">
        <f>_xlfn.STDEV.S($L$10:$L$261)</f>
        <v>8.3641901857781538E-3</v>
      </c>
      <c r="W8" s="18">
        <f>_xlfn.STDEV.S($N$10:$N$261)</f>
        <v>6.4907937658793304E-3</v>
      </c>
    </row>
    <row r="9" spans="1:32" x14ac:dyDescent="0.3">
      <c r="B9" t="s">
        <v>42</v>
      </c>
      <c r="C9" t="s">
        <v>43</v>
      </c>
      <c r="D9" t="s">
        <v>44</v>
      </c>
      <c r="E9" t="s">
        <v>43</v>
      </c>
      <c r="F9" t="s">
        <v>44</v>
      </c>
      <c r="G9" t="s">
        <v>43</v>
      </c>
      <c r="H9" t="s">
        <v>44</v>
      </c>
      <c r="I9" t="s">
        <v>43</v>
      </c>
      <c r="J9" t="s">
        <v>44</v>
      </c>
      <c r="K9" t="s">
        <v>43</v>
      </c>
      <c r="L9" t="s">
        <v>44</v>
      </c>
      <c r="M9" t="s">
        <v>43</v>
      </c>
      <c r="N9" t="s">
        <v>44</v>
      </c>
      <c r="Q9" t="s">
        <v>299</v>
      </c>
      <c r="R9" s="19">
        <f>SKEW($D$10:$D$261)</f>
        <v>1.3240808160478672</v>
      </c>
      <c r="S9" s="19">
        <f>SKEW($F$10:$F$261)</f>
        <v>1.3342098688748802</v>
      </c>
      <c r="T9" s="19">
        <f>SKEW($H$10:$H$261)</f>
        <v>1.4346654172195652</v>
      </c>
      <c r="U9" s="19">
        <f>SKEW($J$10:$J$261)</f>
        <v>0.25304626923933993</v>
      </c>
      <c r="V9" s="19">
        <f>SKEW($L$10:$L$261)</f>
        <v>6.4645150497468565E-2</v>
      </c>
      <c r="W9" s="19">
        <f>SKEW($N$10:$N$261)</f>
        <v>1.3225983596185011</v>
      </c>
    </row>
    <row r="10" spans="1:32" x14ac:dyDescent="0.3">
      <c r="A10" s="16" t="s">
        <v>45</v>
      </c>
      <c r="B10" s="17">
        <v>6.4000000000000003E-3</v>
      </c>
      <c r="C10" s="3">
        <v>7.5315037695021904E-3</v>
      </c>
      <c r="D10" s="18">
        <f>$B10-C10</f>
        <v>-1.1315037695021901E-3</v>
      </c>
      <c r="E10" s="3">
        <v>8.4595439130886619E-3</v>
      </c>
      <c r="F10" s="18">
        <f>$B10-E10</f>
        <v>-2.0595439130886616E-3</v>
      </c>
      <c r="G10" s="3">
        <v>6.18847937614101E-3</v>
      </c>
      <c r="H10" s="18">
        <f>$B10-G10</f>
        <v>2.1152062385899027E-4</v>
      </c>
      <c r="I10" s="3">
        <v>8.2713110685382722E-3</v>
      </c>
      <c r="J10" s="18">
        <f>$B10-I10</f>
        <v>-1.8713110685382719E-3</v>
      </c>
      <c r="K10" s="3">
        <v>8.2208019045174469E-3</v>
      </c>
      <c r="L10" s="18">
        <f>$B10-K10</f>
        <v>-1.8208019045174465E-3</v>
      </c>
      <c r="M10" s="3">
        <v>8.6398559614451198E-3</v>
      </c>
      <c r="N10" s="18">
        <f>$B10-M10</f>
        <v>-2.2398559614451195E-3</v>
      </c>
      <c r="Q10" s="20" t="s">
        <v>300</v>
      </c>
      <c r="R10" s="19">
        <f>KURT($D$10:$D$261)</f>
        <v>3.0544923278139189</v>
      </c>
      <c r="S10" s="19">
        <f>KURT($F$10:$F$261)</f>
        <v>3.0761342192680523</v>
      </c>
      <c r="T10" s="19">
        <f>KURT($H$10:$H$261)</f>
        <v>3.2752934771406723</v>
      </c>
      <c r="U10" s="19">
        <f>KURT($J$10:$J$261)</f>
        <v>1.884056854261134</v>
      </c>
      <c r="V10" s="19">
        <f>KURT($L$10:$L$261)</f>
        <v>2.024982355207098</v>
      </c>
      <c r="W10" s="19">
        <f>KURT($N$10:$N$261)</f>
        <v>2.8832788983122724</v>
      </c>
    </row>
    <row r="11" spans="1:32" x14ac:dyDescent="0.3">
      <c r="A11" s="16" t="s">
        <v>46</v>
      </c>
      <c r="B11" s="17">
        <v>3.0000000000000001E-3</v>
      </c>
      <c r="C11" s="3">
        <v>7.4151958138744698E-3</v>
      </c>
      <c r="D11" s="18">
        <f t="shared" ref="D11:F74" si="0">$B11-C11</f>
        <v>-4.4151958138744698E-3</v>
      </c>
      <c r="E11" s="3">
        <v>7.2940045296274007E-3</v>
      </c>
      <c r="F11" s="18">
        <f t="shared" si="0"/>
        <v>-4.2940045296274007E-3</v>
      </c>
      <c r="G11" s="3">
        <v>5.8103256901631097E-3</v>
      </c>
      <c r="H11" s="18">
        <f t="shared" ref="H11" si="1">$B11-G11</f>
        <v>-2.8103256901631096E-3</v>
      </c>
      <c r="I11" s="3">
        <v>5.9679031863431042E-3</v>
      </c>
      <c r="J11" s="18">
        <f t="shared" ref="J11" si="2">$B11-I11</f>
        <v>-2.9679031863431042E-3</v>
      </c>
      <c r="K11" s="3">
        <v>6.1229737141770806E-3</v>
      </c>
      <c r="L11" s="18">
        <f t="shared" ref="L11" si="3">$B11-K11</f>
        <v>-3.1229737141770806E-3</v>
      </c>
      <c r="M11" s="3">
        <v>8.4263819327576959E-3</v>
      </c>
      <c r="N11" s="18">
        <f t="shared" ref="N11" si="4">$B11-M11</f>
        <v>-5.4263819327576958E-3</v>
      </c>
      <c r="Q11" t="s">
        <v>301</v>
      </c>
      <c r="R11" s="21">
        <f>MAX($D$10:$D$261)</f>
        <v>3.0489275200920499E-2</v>
      </c>
      <c r="S11" s="21">
        <f>MAX($F$10:$F$261)</f>
        <v>2.0889879942930883E-2</v>
      </c>
      <c r="T11" s="21">
        <f>MAX($H$10:$H$261)</f>
        <v>3.2406814653494098E-2</v>
      </c>
      <c r="U11" s="21">
        <f>MAX($J$10:$J$261)</f>
        <v>3.2328378002046299E-2</v>
      </c>
      <c r="V11" s="21">
        <f>MAX($L$10:$L$261)</f>
        <v>3.1801266696059281E-2</v>
      </c>
      <c r="W11" s="21">
        <f>MAX($N$10:$N$261)</f>
        <v>3.0624496881854403E-2</v>
      </c>
    </row>
    <row r="12" spans="1:32" x14ac:dyDescent="0.3">
      <c r="A12" s="16" t="s">
        <v>47</v>
      </c>
      <c r="B12" s="17">
        <v>6.8999999999999999E-3</v>
      </c>
      <c r="C12" s="3">
        <v>6.8016755950086804E-3</v>
      </c>
      <c r="D12" s="18">
        <f t="shared" si="0"/>
        <v>9.8324404991319454E-5</v>
      </c>
      <c r="E12" s="3">
        <v>8.0732779062848686E-3</v>
      </c>
      <c r="F12" s="18">
        <f t="shared" si="0"/>
        <v>-1.1732779062848687E-3</v>
      </c>
      <c r="G12" s="3">
        <v>5.2071187741170302E-3</v>
      </c>
      <c r="H12" s="18">
        <f t="shared" ref="H12" si="5">$B12-G12</f>
        <v>1.6928812258829697E-3</v>
      </c>
      <c r="I12" s="3">
        <v>2.8972655866406545E-3</v>
      </c>
      <c r="J12" s="18">
        <f t="shared" ref="J12" si="6">$B12-I12</f>
        <v>4.0027344133593459E-3</v>
      </c>
      <c r="K12" s="3">
        <v>2.9857284098181885E-3</v>
      </c>
      <c r="L12" s="18">
        <f t="shared" ref="L12" si="7">$B12-K12</f>
        <v>3.9142715901818118E-3</v>
      </c>
      <c r="M12" s="3">
        <v>7.5862970722863077E-3</v>
      </c>
      <c r="N12" s="18">
        <f t="shared" ref="N12" si="8">$B12-M12</f>
        <v>-6.8629707228630779E-4</v>
      </c>
      <c r="Q12" t="s">
        <v>302</v>
      </c>
      <c r="R12" s="21">
        <f>MIN($D$10:$D$261)</f>
        <v>-1.0383939402045602E-2</v>
      </c>
      <c r="S12" s="21">
        <f>MIN($F$10:$F$261)</f>
        <v>-6.8768111479673901E-3</v>
      </c>
      <c r="T12" s="21">
        <f>MIN($H$10:$H$261)</f>
        <v>-7.2542452714076996E-3</v>
      </c>
      <c r="U12" s="21">
        <f>MIN($J$10:$J$261)</f>
        <v>-2.7533664996360823E-2</v>
      </c>
      <c r="V12" s="21">
        <f>MIN($L$10:$L$261)</f>
        <v>-3.2146029086513303E-2</v>
      </c>
      <c r="W12" s="21">
        <f>MIN($N$10:$N$261)</f>
        <v>-1.1019397101189756E-2</v>
      </c>
    </row>
    <row r="13" spans="1:32" x14ac:dyDescent="0.3">
      <c r="A13" s="16" t="s">
        <v>48</v>
      </c>
      <c r="B13" s="17">
        <v>5.4000000000000003E-3</v>
      </c>
      <c r="C13" s="3">
        <v>6.75528600242911E-3</v>
      </c>
      <c r="D13" s="18">
        <f t="shared" si="0"/>
        <v>-1.3552860024291097E-3</v>
      </c>
      <c r="E13" s="3">
        <v>7.7148884392164718E-3</v>
      </c>
      <c r="F13" s="18">
        <f t="shared" si="0"/>
        <v>-2.3148884392164715E-3</v>
      </c>
      <c r="G13" s="3">
        <v>5.2610295424223696E-3</v>
      </c>
      <c r="H13" s="18">
        <f t="shared" ref="H13" si="9">$B13-G13</f>
        <v>1.3897045757763071E-4</v>
      </c>
      <c r="I13" s="3">
        <v>7.047847160242449E-3</v>
      </c>
      <c r="J13" s="18">
        <f t="shared" ref="J13" si="10">$B13-I13</f>
        <v>-1.6478471602424487E-3</v>
      </c>
      <c r="K13" s="3">
        <v>6.9686786439680428E-3</v>
      </c>
      <c r="L13" s="18">
        <f t="shared" ref="L13" si="11">$B13-K13</f>
        <v>-1.5686786439680425E-3</v>
      </c>
      <c r="M13" s="3">
        <v>7.4147339173686027E-3</v>
      </c>
      <c r="N13" s="18">
        <f t="shared" ref="N13" si="12">$B13-M13</f>
        <v>-2.0147339173686024E-3</v>
      </c>
      <c r="Q13" t="s">
        <v>303</v>
      </c>
      <c r="R13" s="3">
        <f>R7+2*R8</f>
        <v>1.4662976105121937E-2</v>
      </c>
      <c r="S13" s="3">
        <f t="shared" ref="S13:W13" si="13">S7+2*S8</f>
        <v>1.0245082106017935E-2</v>
      </c>
      <c r="T13" s="3">
        <f t="shared" si="13"/>
        <v>1.6319772331945238E-2</v>
      </c>
      <c r="U13" s="3">
        <f t="shared" si="13"/>
        <v>1.6548823179401987E-2</v>
      </c>
      <c r="V13" s="3">
        <f t="shared" si="13"/>
        <v>1.6255312657571224E-2</v>
      </c>
      <c r="W13" s="3">
        <f t="shared" si="13"/>
        <v>1.3832064612992946E-2</v>
      </c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3">
      <c r="A14" s="16" t="s">
        <v>49</v>
      </c>
      <c r="B14" s="17">
        <v>7.4000000000000003E-3</v>
      </c>
      <c r="C14" s="3">
        <v>6.5371184962532596E-3</v>
      </c>
      <c r="D14" s="18">
        <f t="shared" si="0"/>
        <v>8.6288150374674074E-4</v>
      </c>
      <c r="E14" s="3">
        <v>8.2824161748576378E-3</v>
      </c>
      <c r="F14" s="18">
        <f t="shared" si="0"/>
        <v>-8.824161748576375E-4</v>
      </c>
      <c r="G14" s="3">
        <v>5.3182073375209696E-3</v>
      </c>
      <c r="H14" s="18">
        <f t="shared" ref="H14" si="14">$B14-G14</f>
        <v>2.0817926624790307E-3</v>
      </c>
      <c r="I14" s="3">
        <v>5.4862164811457954E-3</v>
      </c>
      <c r="J14" s="18">
        <f t="shared" ref="J14" si="15">$B14-I14</f>
        <v>1.9137835188542049E-3</v>
      </c>
      <c r="K14" s="3">
        <v>5.5151693513019098E-3</v>
      </c>
      <c r="L14" s="18">
        <f t="shared" ref="L14" si="16">$B14-K14</f>
        <v>1.8848306486980906E-3</v>
      </c>
      <c r="M14" s="3">
        <v>7.2457394400326138E-3</v>
      </c>
      <c r="N14" s="18">
        <f t="shared" ref="N14" si="17">$B14-M14</f>
        <v>1.5426055996738651E-4</v>
      </c>
      <c r="Q14" t="s">
        <v>304</v>
      </c>
      <c r="R14" s="3">
        <f>R7-2*R8</f>
        <v>-1.0831552251593067E-2</v>
      </c>
      <c r="S14" s="3">
        <f t="shared" ref="S14:W14" si="18">S7-2*S8</f>
        <v>-7.515129494229519E-3</v>
      </c>
      <c r="T14" s="3">
        <f t="shared" si="18"/>
        <v>-8.4867243967683414E-3</v>
      </c>
      <c r="U14" s="3">
        <f t="shared" si="18"/>
        <v>-1.6254008743605847E-2</v>
      </c>
      <c r="V14" s="3">
        <f t="shared" si="18"/>
        <v>-1.7201448085541391E-2</v>
      </c>
      <c r="W14" s="3">
        <f t="shared" si="18"/>
        <v>-1.2131110450524375E-2</v>
      </c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3">
      <c r="A15" s="16" t="s">
        <v>50</v>
      </c>
      <c r="B15" s="17">
        <v>3.5999999999999999E-3</v>
      </c>
      <c r="C15" s="3">
        <v>6.6288828889655002E-3</v>
      </c>
      <c r="D15" s="18">
        <f t="shared" si="0"/>
        <v>-3.0288828889655003E-3</v>
      </c>
      <c r="E15" s="3">
        <v>7.3069004527466803E-3</v>
      </c>
      <c r="F15" s="18">
        <f t="shared" si="0"/>
        <v>-3.7069004527466804E-3</v>
      </c>
      <c r="G15" s="3">
        <v>5.53655309195794E-3</v>
      </c>
      <c r="H15" s="18">
        <f t="shared" ref="H15" si="19">$B15-G15</f>
        <v>-1.9365530919579401E-3</v>
      </c>
      <c r="I15" s="3">
        <v>6.5261547343924324E-3</v>
      </c>
      <c r="J15" s="18">
        <f t="shared" ref="J15" si="20">$B15-I15</f>
        <v>-2.9261547343924325E-3</v>
      </c>
      <c r="K15" s="3">
        <v>6.4908638354313321E-3</v>
      </c>
      <c r="L15" s="18">
        <f t="shared" ref="L15" si="21">$B15-K15</f>
        <v>-2.8908638354313322E-3</v>
      </c>
      <c r="M15" s="3">
        <v>6.903111961926613E-3</v>
      </c>
      <c r="N15" s="18">
        <f t="shared" ref="N15" si="22">$B15-M15</f>
        <v>-3.3031119619266131E-3</v>
      </c>
      <c r="R15" s="18"/>
      <c r="S15" s="18"/>
      <c r="T15" s="18"/>
      <c r="U15" s="18"/>
      <c r="V15" s="18"/>
      <c r="W15" s="18"/>
    </row>
    <row r="16" spans="1:32" x14ac:dyDescent="0.3">
      <c r="A16" s="16" t="s">
        <v>51</v>
      </c>
      <c r="B16" s="17">
        <v>7.4000000000000003E-3</v>
      </c>
      <c r="C16" s="3">
        <v>6.2136036937700898E-3</v>
      </c>
      <c r="D16" s="18">
        <f t="shared" si="0"/>
        <v>1.1863963062299105E-3</v>
      </c>
      <c r="E16" s="3">
        <v>7.8293977044105699E-3</v>
      </c>
      <c r="F16" s="18">
        <f t="shared" si="0"/>
        <v>-4.2939770441056957E-4</v>
      </c>
      <c r="G16" s="3">
        <v>5.0802108384120801E-3</v>
      </c>
      <c r="H16" s="18">
        <f t="shared" ref="H16" si="23">$B16-G16</f>
        <v>2.3197891615879202E-3</v>
      </c>
      <c r="I16" s="3">
        <v>3.335421617386738E-3</v>
      </c>
      <c r="J16" s="18">
        <f t="shared" ref="J16" si="24">$B16-I16</f>
        <v>4.0645783826132624E-3</v>
      </c>
      <c r="K16" s="3">
        <v>3.6201487339325542E-3</v>
      </c>
      <c r="L16" s="18">
        <f t="shared" ref="L16" si="25">$B16-K16</f>
        <v>3.7798512660674462E-3</v>
      </c>
      <c r="M16" s="3">
        <v>6.545107539504675E-3</v>
      </c>
      <c r="N16" s="18">
        <f t="shared" ref="N16" si="26">$B16-M16</f>
        <v>8.5489246049532536E-4</v>
      </c>
    </row>
    <row r="17" spans="1:32" x14ac:dyDescent="0.3">
      <c r="A17" s="16" t="s">
        <v>52</v>
      </c>
      <c r="B17" s="17">
        <v>1.5299999999999999E-2</v>
      </c>
      <c r="C17" s="3">
        <v>6.3563625330569102E-3</v>
      </c>
      <c r="D17" s="18">
        <f t="shared" si="0"/>
        <v>8.9436374669430892E-3</v>
      </c>
      <c r="E17" s="3">
        <v>1.0068431628510812E-2</v>
      </c>
      <c r="F17" s="18">
        <f t="shared" si="0"/>
        <v>5.2315683714891873E-3</v>
      </c>
      <c r="G17" s="3">
        <v>5.3247059988534903E-3</v>
      </c>
      <c r="H17" s="18">
        <f t="shared" ref="H17" si="27">$B17-G17</f>
        <v>9.9752940011465091E-3</v>
      </c>
      <c r="I17" s="3">
        <v>7.2809373089747801E-3</v>
      </c>
      <c r="J17" s="18">
        <f t="shared" ref="J17" si="28">$B17-I17</f>
        <v>8.0190626910252201E-3</v>
      </c>
      <c r="K17" s="3">
        <v>8.7115978371047915E-3</v>
      </c>
      <c r="L17" s="18">
        <f t="shared" ref="L17" si="29">$B17-K17</f>
        <v>6.5884021628952079E-3</v>
      </c>
      <c r="M17" s="3">
        <v>7.0051147897942784E-3</v>
      </c>
      <c r="N17" s="18">
        <f t="shared" ref="N17" si="30">$B17-M17</f>
        <v>8.294885210205721E-3</v>
      </c>
      <c r="Q17" s="18"/>
      <c r="R17" s="18"/>
    </row>
    <row r="18" spans="1:32" x14ac:dyDescent="0.3">
      <c r="A18" s="16" t="s">
        <v>53</v>
      </c>
      <c r="B18" s="17">
        <v>8.6E-3</v>
      </c>
      <c r="C18" s="3">
        <v>7.6368491353229397E-3</v>
      </c>
      <c r="D18" s="18">
        <f t="shared" si="0"/>
        <v>9.6315086467706028E-4</v>
      </c>
      <c r="E18" s="3">
        <v>8.8675062772195379E-3</v>
      </c>
      <c r="F18" s="18">
        <f t="shared" si="0"/>
        <v>-2.6750627721953794E-4</v>
      </c>
      <c r="G18" s="3">
        <v>6.90142126274887E-3</v>
      </c>
      <c r="H18" s="18">
        <f t="shared" ref="H18" si="31">$B18-G18</f>
        <v>1.69857873725113E-3</v>
      </c>
      <c r="I18" s="3">
        <v>1.5409089441232945E-2</v>
      </c>
      <c r="J18" s="18">
        <f t="shared" ref="J18" si="32">$B18-I18</f>
        <v>-6.8090894412329451E-3</v>
      </c>
      <c r="K18" s="3">
        <v>1.7848039269143207E-2</v>
      </c>
      <c r="L18" s="18">
        <f t="shared" ref="L18" si="33">$B18-K18</f>
        <v>-9.2480392691432073E-3</v>
      </c>
      <c r="M18" s="3">
        <v>7.8774845800212833E-3</v>
      </c>
      <c r="N18" s="18">
        <f t="shared" ref="N18" si="34">$B18-M18</f>
        <v>7.225154199787167E-4</v>
      </c>
      <c r="R18" s="18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3">
      <c r="A19" s="16" t="s">
        <v>54</v>
      </c>
      <c r="B19" s="17">
        <v>6.8999999999999999E-3</v>
      </c>
      <c r="C19" s="3">
        <v>7.9388332209505107E-3</v>
      </c>
      <c r="D19" s="18">
        <f t="shared" si="0"/>
        <v>-1.0388332209505108E-3</v>
      </c>
      <c r="E19" s="3">
        <v>8.4597523111814843E-3</v>
      </c>
      <c r="F19" s="18">
        <f t="shared" si="0"/>
        <v>-1.5597523111814844E-3</v>
      </c>
      <c r="G19" s="3">
        <v>7.2026016224625497E-3</v>
      </c>
      <c r="H19" s="18">
        <f t="shared" ref="H19" si="35">$B19-G19</f>
        <v>-3.0260162246254982E-4</v>
      </c>
      <c r="I19" s="3">
        <v>7.6916205959632394E-3</v>
      </c>
      <c r="J19" s="18">
        <f t="shared" ref="J19" si="36">$B19-I19</f>
        <v>-7.9162059596323952E-4</v>
      </c>
      <c r="K19" s="3">
        <v>7.7796809139772201E-3</v>
      </c>
      <c r="L19" s="18">
        <f t="shared" ref="L19" si="37">$B19-K19</f>
        <v>-8.7968091397722017E-4</v>
      </c>
      <c r="M19" s="3">
        <v>8.4047743702184048E-3</v>
      </c>
      <c r="N19" s="18">
        <f t="shared" ref="N19" si="38">$B19-M19</f>
        <v>-1.5047743702184049E-3</v>
      </c>
      <c r="R19" s="18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3">
      <c r="A20" s="16" t="s">
        <v>55</v>
      </c>
      <c r="B20" s="17">
        <v>6.4000000000000003E-3</v>
      </c>
      <c r="C20" s="3">
        <v>7.8900079977992296E-3</v>
      </c>
      <c r="D20" s="18">
        <f t="shared" si="0"/>
        <v>-1.4900079977992293E-3</v>
      </c>
      <c r="E20" s="3">
        <v>8.0953296915776476E-3</v>
      </c>
      <c r="F20" s="18">
        <f t="shared" si="0"/>
        <v>-1.6953296915776473E-3</v>
      </c>
      <c r="G20" s="3">
        <v>6.9896634826911701E-3</v>
      </c>
      <c r="H20" s="18">
        <f t="shared" ref="H20" si="39">$B20-G20</f>
        <v>-5.8966348269116984E-4</v>
      </c>
      <c r="I20" s="3">
        <v>6.9721578287060106E-3</v>
      </c>
      <c r="J20" s="18">
        <f t="shared" ref="J20" si="40">$B20-I20</f>
        <v>-5.7215782870601029E-4</v>
      </c>
      <c r="K20" s="3">
        <v>6.9268936141648856E-3</v>
      </c>
      <c r="L20" s="18">
        <f t="shared" ref="L20" si="41">$B20-K20</f>
        <v>-5.2689361416488525E-4</v>
      </c>
      <c r="M20" s="3">
        <v>8.3729347633902818E-3</v>
      </c>
      <c r="N20" s="18">
        <f t="shared" ref="N20" si="42">$B20-M20</f>
        <v>-1.9729347633902815E-3</v>
      </c>
      <c r="R20" s="18"/>
    </row>
    <row r="21" spans="1:32" x14ac:dyDescent="0.3">
      <c r="A21" s="16" t="s">
        <v>56</v>
      </c>
      <c r="B21" s="17">
        <v>5.1999999999999998E-3</v>
      </c>
      <c r="C21" s="3">
        <v>7.7056452421710797E-3</v>
      </c>
      <c r="D21" s="18">
        <f t="shared" si="0"/>
        <v>-2.50564524217108E-3</v>
      </c>
      <c r="E21" s="3">
        <v>7.6227386948160341E-3</v>
      </c>
      <c r="F21" s="18">
        <f t="shared" si="0"/>
        <v>-2.4227386948160344E-3</v>
      </c>
      <c r="G21" s="3">
        <v>6.8653324248262098E-3</v>
      </c>
      <c r="H21" s="18">
        <f t="shared" ref="H21" si="43">$B21-G21</f>
        <v>-1.6653324248262101E-3</v>
      </c>
      <c r="I21" s="3">
        <v>5.7426502307456381E-3</v>
      </c>
      <c r="J21" s="18">
        <f t="shared" ref="J21" si="44">$B21-I21</f>
        <v>-5.426502307456383E-4</v>
      </c>
      <c r="K21" s="3">
        <v>6.2406732820438297E-3</v>
      </c>
      <c r="L21" s="18">
        <f t="shared" ref="L21" si="45">$B21-K21</f>
        <v>-1.0406732820438299E-3</v>
      </c>
      <c r="M21" s="3">
        <v>8.6335046896589794E-3</v>
      </c>
      <c r="N21" s="18">
        <f t="shared" ref="N21" si="46">$B21-M21</f>
        <v>-3.4335046896589796E-3</v>
      </c>
      <c r="R21" s="18"/>
    </row>
    <row r="22" spans="1:32" x14ac:dyDescent="0.3">
      <c r="A22" s="16" t="s">
        <v>57</v>
      </c>
      <c r="B22" s="17">
        <v>3.3E-3</v>
      </c>
      <c r="C22" s="3">
        <v>7.3289423168599903E-3</v>
      </c>
      <c r="D22" s="18">
        <f t="shared" si="0"/>
        <v>-4.0289423168599903E-3</v>
      </c>
      <c r="E22" s="3">
        <v>6.7670607858560522E-3</v>
      </c>
      <c r="F22" s="18">
        <f t="shared" si="0"/>
        <v>-3.4670607858560522E-3</v>
      </c>
      <c r="G22" s="3">
        <v>6.4571014361438301E-3</v>
      </c>
      <c r="H22" s="18">
        <f t="shared" ref="H22" si="47">$B22-G22</f>
        <v>-3.1571014361438301E-3</v>
      </c>
      <c r="I22" s="3">
        <v>5.225993873925203E-3</v>
      </c>
      <c r="J22" s="18">
        <f t="shared" ref="J22" si="48">$B22-I22</f>
        <v>-1.925993873925203E-3</v>
      </c>
      <c r="K22" s="3">
        <v>5.2876903852416236E-3</v>
      </c>
      <c r="L22" s="18">
        <f t="shared" ref="L22" si="49">$B22-K22</f>
        <v>-1.9876903852416236E-3</v>
      </c>
      <c r="M22" s="3">
        <v>8.4056373635099952E-3</v>
      </c>
      <c r="N22" s="18">
        <f t="shared" ref="N22" si="50">$B22-M22</f>
        <v>-5.1056373635099952E-3</v>
      </c>
      <c r="R22" s="18"/>
    </row>
    <row r="23" spans="1:32" x14ac:dyDescent="0.3">
      <c r="A23" s="16" t="s">
        <v>58</v>
      </c>
      <c r="B23" s="17">
        <v>8.6E-3</v>
      </c>
      <c r="C23" s="3">
        <v>6.7034376372895003E-3</v>
      </c>
      <c r="D23" s="18">
        <f t="shared" si="0"/>
        <v>1.8965623627104997E-3</v>
      </c>
      <c r="E23" s="3">
        <v>7.9118508118877894E-3</v>
      </c>
      <c r="F23" s="18">
        <f t="shared" si="0"/>
        <v>6.8814918811221058E-4</v>
      </c>
      <c r="G23" s="3">
        <v>6.0760523420398099E-3</v>
      </c>
      <c r="H23" s="18">
        <f t="shared" ref="H23" si="51">$B23-G23</f>
        <v>2.5239476579601901E-3</v>
      </c>
      <c r="I23" s="3">
        <v>3.7065103828771554E-3</v>
      </c>
      <c r="J23" s="18">
        <f t="shared" ref="J23" si="52">$B23-I23</f>
        <v>4.893489617122845E-3</v>
      </c>
      <c r="K23" s="3">
        <v>4.7212644105210652E-3</v>
      </c>
      <c r="L23" s="18">
        <f t="shared" ref="L23" si="53">$B23-K23</f>
        <v>3.8787355894789348E-3</v>
      </c>
      <c r="M23" s="3">
        <v>7.0431957898981325E-3</v>
      </c>
      <c r="N23" s="18">
        <f t="shared" ref="N23" si="54">$B23-M23</f>
        <v>1.5568042101018675E-3</v>
      </c>
      <c r="R23" s="18"/>
    </row>
    <row r="24" spans="1:32" x14ac:dyDescent="0.3">
      <c r="A24" s="16" t="s">
        <v>59</v>
      </c>
      <c r="B24" s="17">
        <v>5.4000000000000003E-3</v>
      </c>
      <c r="C24" s="3">
        <v>6.8745772033224602E-3</v>
      </c>
      <c r="D24" s="18">
        <f t="shared" si="0"/>
        <v>-1.4745772033224599E-3</v>
      </c>
      <c r="E24" s="3">
        <v>7.128300760412128E-3</v>
      </c>
      <c r="F24" s="18">
        <f t="shared" si="0"/>
        <v>-1.7283007604121277E-3</v>
      </c>
      <c r="G24" s="3">
        <v>6.4915284468666399E-3</v>
      </c>
      <c r="H24" s="18">
        <f t="shared" ref="H24" si="55">$B24-G24</f>
        <v>-1.0915284468666396E-3</v>
      </c>
      <c r="I24" s="3">
        <v>7.6439594447304951E-3</v>
      </c>
      <c r="J24" s="18">
        <f t="shared" ref="J24" si="56">$B24-I24</f>
        <v>-2.2439594447304948E-3</v>
      </c>
      <c r="K24" s="3">
        <v>7.7102537481420286E-3</v>
      </c>
      <c r="L24" s="18">
        <f t="shared" ref="L24" si="57">$B24-K24</f>
        <v>-2.3102537481420283E-3</v>
      </c>
      <c r="M24" s="3">
        <v>6.9995598911485792E-3</v>
      </c>
      <c r="N24" s="18">
        <f t="shared" ref="N24" si="58">$B24-M24</f>
        <v>-1.5995598911485789E-3</v>
      </c>
      <c r="R24" s="18"/>
    </row>
    <row r="25" spans="1:32" x14ac:dyDescent="0.3">
      <c r="A25" s="16" t="s">
        <v>60</v>
      </c>
      <c r="B25" s="17">
        <v>1.29E-2</v>
      </c>
      <c r="C25" s="3">
        <v>6.6537958183137897E-3</v>
      </c>
      <c r="D25" s="18">
        <f t="shared" si="0"/>
        <v>6.2462041816862103E-3</v>
      </c>
      <c r="E25" s="3">
        <v>9.3847484568988695E-3</v>
      </c>
      <c r="F25" s="18">
        <f t="shared" si="0"/>
        <v>3.5152515431011305E-3</v>
      </c>
      <c r="G25" s="3">
        <v>6.5715030362712597E-3</v>
      </c>
      <c r="H25" s="18">
        <f t="shared" ref="H25" si="59">$B25-G25</f>
        <v>6.3284969637287403E-3</v>
      </c>
      <c r="I25" s="3">
        <v>4.9017263671768405E-3</v>
      </c>
      <c r="J25" s="18">
        <f t="shared" ref="J25" si="60">$B25-I25</f>
        <v>7.9982736328231586E-3</v>
      </c>
      <c r="K25" s="3">
        <v>5.0613499239783423E-3</v>
      </c>
      <c r="L25" s="18">
        <f t="shared" ref="L25" si="61">$B25-K25</f>
        <v>7.8386500760216568E-3</v>
      </c>
      <c r="M25" s="3">
        <v>6.8947067601958355E-3</v>
      </c>
      <c r="N25" s="18">
        <f t="shared" ref="N25" si="62">$B25-M25</f>
        <v>6.0052932398041645E-3</v>
      </c>
      <c r="R25" s="18"/>
    </row>
    <row r="26" spans="1:32" x14ac:dyDescent="0.3">
      <c r="A26" s="16" t="s">
        <v>61</v>
      </c>
      <c r="B26" s="17">
        <v>1.2999999999999999E-2</v>
      </c>
      <c r="C26" s="3">
        <v>7.5120052115225299E-3</v>
      </c>
      <c r="D26" s="18">
        <f t="shared" si="0"/>
        <v>5.4879947884774695E-3</v>
      </c>
      <c r="E26" s="3">
        <v>1.0131805819153033E-2</v>
      </c>
      <c r="F26" s="18">
        <f t="shared" si="0"/>
        <v>2.8681941808469669E-3</v>
      </c>
      <c r="G26" s="3">
        <v>7.5387430941869001E-3</v>
      </c>
      <c r="H26" s="18">
        <f t="shared" ref="H26" si="63">$B26-G26</f>
        <v>5.4612569058130993E-3</v>
      </c>
      <c r="I26" s="3">
        <v>1.2775460589933205E-2</v>
      </c>
      <c r="J26" s="18">
        <f t="shared" ref="J26" si="64">$B26-I26</f>
        <v>2.2453941006679405E-4</v>
      </c>
      <c r="K26" s="3">
        <v>1.4864481860411191E-2</v>
      </c>
      <c r="L26" s="18">
        <f t="shared" ref="L26" si="65">$B26-K26</f>
        <v>-1.8644818604111914E-3</v>
      </c>
      <c r="M26" s="3">
        <v>7.6128404020989558E-3</v>
      </c>
      <c r="N26" s="18">
        <f t="shared" ref="N26" si="66">$B26-M26</f>
        <v>5.3871595979010437E-3</v>
      </c>
      <c r="R26" s="18"/>
    </row>
    <row r="27" spans="1:32" x14ac:dyDescent="0.3">
      <c r="A27" s="16" t="s">
        <v>62</v>
      </c>
      <c r="B27" s="17">
        <v>1.15E-2</v>
      </c>
      <c r="C27" s="3">
        <v>8.3789056553260806E-3</v>
      </c>
      <c r="D27" s="18">
        <f t="shared" si="0"/>
        <v>3.1210943446739192E-3</v>
      </c>
      <c r="E27" s="3">
        <v>1.0348331150718714E-2</v>
      </c>
      <c r="F27" s="18">
        <f t="shared" si="0"/>
        <v>1.1516688492812857E-3</v>
      </c>
      <c r="G27" s="3">
        <v>8.0824633531815897E-3</v>
      </c>
      <c r="H27" s="18">
        <f t="shared" ref="H27" si="67">$B27-G27</f>
        <v>3.4175366468184101E-3</v>
      </c>
      <c r="I27" s="3">
        <v>1.1708997393084661E-2</v>
      </c>
      <c r="J27" s="18">
        <f t="shared" ref="J27" si="68">$B27-I27</f>
        <v>-2.08997393084661E-4</v>
      </c>
      <c r="K27" s="3">
        <v>1.2643003922847047E-2</v>
      </c>
      <c r="L27" s="18">
        <f t="shared" ref="L27" si="69">$B27-K27</f>
        <v>-1.1430039228470471E-3</v>
      </c>
      <c r="M27" s="3">
        <v>8.5582692672986609E-3</v>
      </c>
      <c r="N27" s="18">
        <f t="shared" ref="N27" si="70">$B27-M27</f>
        <v>2.9417307327013389E-3</v>
      </c>
      <c r="R27" s="18"/>
    </row>
    <row r="28" spans="1:32" x14ac:dyDescent="0.3">
      <c r="A28" s="16" t="s">
        <v>63</v>
      </c>
      <c r="B28" s="17">
        <v>1.52E-2</v>
      </c>
      <c r="C28" s="3">
        <v>8.9512627522868801E-3</v>
      </c>
      <c r="D28" s="18">
        <f t="shared" si="0"/>
        <v>6.2487372477131198E-3</v>
      </c>
      <c r="E28" s="3">
        <v>1.178154344595439E-2</v>
      </c>
      <c r="F28" s="18">
        <f t="shared" si="0"/>
        <v>3.41845655404561E-3</v>
      </c>
      <c r="G28" s="3">
        <v>7.9050902459734604E-3</v>
      </c>
      <c r="H28" s="18">
        <f t="shared" ref="H28" si="71">$B28-G28</f>
        <v>7.2949097540265396E-3</v>
      </c>
      <c r="I28" s="3">
        <v>1.012462552651448E-2</v>
      </c>
      <c r="J28" s="18">
        <f t="shared" ref="J28" si="72">$B28-I28</f>
        <v>5.0753744734855204E-3</v>
      </c>
      <c r="K28" s="3">
        <v>9.9911317424121356E-3</v>
      </c>
      <c r="L28" s="18">
        <f t="shared" ref="L28" si="73">$B28-K28</f>
        <v>5.2088682575878644E-3</v>
      </c>
      <c r="M28" s="3">
        <v>9.5509784866950366E-3</v>
      </c>
      <c r="N28" s="18">
        <f t="shared" ref="N28" si="74">$B28-M28</f>
        <v>5.6490215133049634E-3</v>
      </c>
      <c r="R28" s="18"/>
    </row>
    <row r="29" spans="1:32" x14ac:dyDescent="0.3">
      <c r="A29" s="16" t="s">
        <v>64</v>
      </c>
      <c r="B29" s="17">
        <v>1.6500000000000001E-2</v>
      </c>
      <c r="C29" s="3">
        <v>9.9376210623254198E-3</v>
      </c>
      <c r="D29" s="18">
        <f t="shared" si="0"/>
        <v>6.562378937674581E-3</v>
      </c>
      <c r="E29" s="3">
        <v>1.2839685431333861E-2</v>
      </c>
      <c r="F29" s="18">
        <f t="shared" si="0"/>
        <v>3.6603145686661398E-3</v>
      </c>
      <c r="G29" s="3">
        <v>8.4839878314760704E-3</v>
      </c>
      <c r="H29" s="18">
        <f t="shared" ref="H29" si="75">$B29-G29</f>
        <v>8.0160121685239304E-3</v>
      </c>
      <c r="I29" s="3">
        <v>1.6674592820237734E-2</v>
      </c>
      <c r="J29" s="18">
        <f t="shared" ref="J29" si="76">$B29-I29</f>
        <v>-1.7459282023773309E-4</v>
      </c>
      <c r="K29" s="3">
        <v>1.9810433184291768E-2</v>
      </c>
      <c r="L29" s="18">
        <f t="shared" ref="L29" si="77">$B29-K29</f>
        <v>-3.3104331842917674E-3</v>
      </c>
      <c r="M29" s="3">
        <v>1.03047849422592E-2</v>
      </c>
      <c r="N29" s="18">
        <f t="shared" ref="N29" si="78">$B29-M29</f>
        <v>6.1952150577408004E-3</v>
      </c>
      <c r="R29" s="18"/>
    </row>
    <row r="30" spans="1:32" x14ac:dyDescent="0.3">
      <c r="A30" s="16" t="s">
        <v>65</v>
      </c>
      <c r="B30" s="17">
        <v>1.52E-2</v>
      </c>
      <c r="C30" s="3">
        <v>1.09760420215142E-2</v>
      </c>
      <c r="D30" s="18">
        <f t="shared" si="0"/>
        <v>4.2239579784857997E-3</v>
      </c>
      <c r="E30" s="3">
        <v>1.3152272638359549E-2</v>
      </c>
      <c r="F30" s="18">
        <f t="shared" si="0"/>
        <v>2.0477273616404511E-3</v>
      </c>
      <c r="G30" s="3">
        <v>8.8225977520440101E-3</v>
      </c>
      <c r="H30" s="18">
        <f t="shared" ref="H30" si="79">$B30-G30</f>
        <v>6.3774022479559898E-3</v>
      </c>
      <c r="I30" s="3">
        <v>1.600597161460017E-2</v>
      </c>
      <c r="J30" s="18">
        <f t="shared" ref="J30" si="80">$B30-I30</f>
        <v>-8.0597161460017018E-4</v>
      </c>
      <c r="K30" s="3">
        <v>1.5250022033422227E-2</v>
      </c>
      <c r="L30" s="18">
        <f t="shared" ref="L30" si="81">$B30-K30</f>
        <v>-5.0022033422227052E-5</v>
      </c>
      <c r="M30" s="3">
        <v>1.1665127253575167E-2</v>
      </c>
      <c r="N30" s="18">
        <f t="shared" ref="N30" si="82">$B30-M30</f>
        <v>3.5348727464248331E-3</v>
      </c>
      <c r="R30" s="18"/>
    </row>
    <row r="31" spans="1:32" x14ac:dyDescent="0.3">
      <c r="A31" s="16" t="s">
        <v>66</v>
      </c>
      <c r="B31" s="17">
        <v>2.1999999999999999E-2</v>
      </c>
      <c r="C31" s="3">
        <v>1.16759663153479E-2</v>
      </c>
      <c r="D31" s="18">
        <f t="shared" si="0"/>
        <v>1.0324033684652099E-2</v>
      </c>
      <c r="E31" s="3">
        <v>1.562248138024051E-2</v>
      </c>
      <c r="F31" s="18">
        <f t="shared" si="0"/>
        <v>6.3775186197594889E-3</v>
      </c>
      <c r="G31" s="3">
        <v>9.3456836834529596E-3</v>
      </c>
      <c r="H31" s="18">
        <f t="shared" ref="H31" si="83">$B31-G31</f>
        <v>1.2654316316547039E-2</v>
      </c>
      <c r="I31" s="3">
        <v>1.5112005596209123E-2</v>
      </c>
      <c r="J31" s="18">
        <f t="shared" ref="J31" si="84">$B31-I31</f>
        <v>6.8879944037908755E-3</v>
      </c>
      <c r="K31" s="3">
        <v>1.7422632440527983E-2</v>
      </c>
      <c r="L31" s="18">
        <f t="shared" ref="L31" si="85">$B31-K31</f>
        <v>4.5773675594720162E-3</v>
      </c>
      <c r="M31" s="3">
        <v>1.2071712777645712E-2</v>
      </c>
      <c r="N31" s="18">
        <f t="shared" ref="N31" si="86">$B31-M31</f>
        <v>9.9282872223542869E-3</v>
      </c>
      <c r="R31" s="18"/>
    </row>
    <row r="32" spans="1:32" x14ac:dyDescent="0.3">
      <c r="A32" s="16" t="s">
        <v>67</v>
      </c>
      <c r="B32" s="17">
        <v>1.1599999999999999E-2</v>
      </c>
      <c r="C32" s="3">
        <v>1.3199583545789199E-2</v>
      </c>
      <c r="D32" s="18">
        <f t="shared" si="0"/>
        <v>-1.5995835457892002E-3</v>
      </c>
      <c r="E32" s="3">
        <v>1.36695351648958E-2</v>
      </c>
      <c r="F32" s="18">
        <f t="shared" si="0"/>
        <v>-2.069535164895801E-3</v>
      </c>
      <c r="G32" s="3">
        <v>1.1012521139474299E-2</v>
      </c>
      <c r="H32" s="18">
        <f t="shared" ref="H32" si="87">$B32-G32</f>
        <v>5.8747886052569996E-4</v>
      </c>
      <c r="I32" s="3">
        <v>2.0926940991781683E-2</v>
      </c>
      <c r="J32" s="18">
        <f t="shared" ref="J32" si="88">$B32-I32</f>
        <v>-9.3269409917816834E-3</v>
      </c>
      <c r="K32" s="3">
        <v>2.3002231770191253E-2</v>
      </c>
      <c r="L32" s="18">
        <f t="shared" ref="L32" si="89">$B32-K32</f>
        <v>-1.1402231770191253E-2</v>
      </c>
      <c r="M32" s="3">
        <v>1.3138591979595746E-2</v>
      </c>
      <c r="N32" s="18">
        <f t="shared" ref="N32" si="90">$B32-M32</f>
        <v>-1.5385919795957471E-3</v>
      </c>
      <c r="R32" s="18"/>
    </row>
    <row r="33" spans="1:18" x14ac:dyDescent="0.3">
      <c r="A33" s="16" t="s">
        <v>68</v>
      </c>
      <c r="B33" s="17">
        <v>2.07E-2</v>
      </c>
      <c r="C33" s="3">
        <v>1.3054107224889601E-2</v>
      </c>
      <c r="D33" s="18">
        <f t="shared" si="0"/>
        <v>7.6458927751103991E-3</v>
      </c>
      <c r="E33" s="3">
        <v>1.6077471959623668E-2</v>
      </c>
      <c r="F33" s="18">
        <f t="shared" si="0"/>
        <v>4.6225280403763315E-3</v>
      </c>
      <c r="G33" s="3">
        <v>1.05764589692263E-2</v>
      </c>
      <c r="H33" s="18">
        <f t="shared" ref="H33" si="91">$B33-G33</f>
        <v>1.0123541030773699E-2</v>
      </c>
      <c r="I33" s="3">
        <v>1.0506710954667289E-2</v>
      </c>
      <c r="J33" s="18">
        <f t="shared" ref="J33" si="92">$B33-I33</f>
        <v>1.0193289045332711E-2</v>
      </c>
      <c r="K33" s="3">
        <v>1.0454000899092679E-2</v>
      </c>
      <c r="L33" s="18">
        <f t="shared" ref="L33" si="93">$B33-K33</f>
        <v>1.0245999100907321E-2</v>
      </c>
      <c r="M33" s="3">
        <v>1.3417866264200244E-2</v>
      </c>
      <c r="N33" s="18">
        <f t="shared" ref="N33" si="94">$B33-M33</f>
        <v>7.2821337357997559E-3</v>
      </c>
      <c r="R33" s="18"/>
    </row>
    <row r="34" spans="1:18" x14ac:dyDescent="0.3">
      <c r="A34" s="16" t="s">
        <v>69</v>
      </c>
      <c r="B34" s="17">
        <v>1.5900000000000001E-2</v>
      </c>
      <c r="C34" s="3">
        <v>1.4058892029359E-2</v>
      </c>
      <c r="D34" s="18">
        <f t="shared" si="0"/>
        <v>1.8411079706410014E-3</v>
      </c>
      <c r="E34" s="3">
        <v>1.5311369304651781E-2</v>
      </c>
      <c r="F34" s="18">
        <f t="shared" si="0"/>
        <v>5.8863069534821968E-4</v>
      </c>
      <c r="G34" s="3">
        <v>1.16282717138385E-2</v>
      </c>
      <c r="H34" s="18">
        <f t="shared" ref="H34" si="95">$B34-G34</f>
        <v>4.2717282861615014E-3</v>
      </c>
      <c r="I34" s="3">
        <v>2.0074629774840137E-2</v>
      </c>
      <c r="J34" s="18">
        <f t="shared" ref="J34" si="96">$B34-I34</f>
        <v>-4.1746297748401356E-3</v>
      </c>
      <c r="K34" s="3">
        <v>2.2400787190129171E-2</v>
      </c>
      <c r="L34" s="18">
        <f t="shared" ref="L34" si="97">$B34-K34</f>
        <v>-6.5007871901291703E-3</v>
      </c>
      <c r="M34" s="3">
        <v>1.4122169311135345E-2</v>
      </c>
      <c r="N34" s="18">
        <f t="shared" ref="N34" si="98">$B34-M34</f>
        <v>1.7778306888646556E-3</v>
      </c>
      <c r="R34" s="18"/>
    </row>
    <row r="35" spans="1:18" x14ac:dyDescent="0.3">
      <c r="A35" s="16" t="s">
        <v>70</v>
      </c>
      <c r="B35" s="17">
        <v>1.9800000000000002E-2</v>
      </c>
      <c r="C35" s="3">
        <v>1.4255145295344799E-2</v>
      </c>
      <c r="D35" s="18">
        <f t="shared" si="0"/>
        <v>5.5448547046552023E-3</v>
      </c>
      <c r="E35" s="3">
        <v>1.64265643349614E-2</v>
      </c>
      <c r="F35" s="18">
        <f t="shared" si="0"/>
        <v>3.3734356650386016E-3</v>
      </c>
      <c r="G35" s="3">
        <v>1.1603537032751301E-2</v>
      </c>
      <c r="H35" s="18">
        <f t="shared" ref="H35" si="99">$B35-G35</f>
        <v>8.1964629672487011E-3</v>
      </c>
      <c r="I35" s="3">
        <v>1.4218253704061773E-2</v>
      </c>
      <c r="J35" s="18">
        <f t="shared" ref="J35" si="100">$B35-I35</f>
        <v>5.5817462959382291E-3</v>
      </c>
      <c r="K35" s="3">
        <v>1.3849268778091518E-2</v>
      </c>
      <c r="L35" s="18">
        <f t="shared" ref="L35" si="101">$B35-K35</f>
        <v>5.9507312219084837E-3</v>
      </c>
      <c r="M35" s="3">
        <v>1.427356263352631E-2</v>
      </c>
      <c r="N35" s="18">
        <f t="shared" ref="N35" si="102">$B35-M35</f>
        <v>5.526437366473692E-3</v>
      </c>
      <c r="R35" s="18"/>
    </row>
    <row r="36" spans="1:18" x14ac:dyDescent="0.3">
      <c r="A36" s="16" t="s">
        <v>71</v>
      </c>
      <c r="B36" s="17">
        <v>7.0000000000000001E-3</v>
      </c>
      <c r="C36" s="3">
        <v>1.48982534385664E-2</v>
      </c>
      <c r="D36" s="18">
        <f t="shared" si="0"/>
        <v>-7.8982534385663994E-3</v>
      </c>
      <c r="E36" s="3">
        <v>1.294221015612518E-2</v>
      </c>
      <c r="F36" s="18">
        <f t="shared" si="0"/>
        <v>-5.9422101561251795E-3</v>
      </c>
      <c r="G36" s="3">
        <v>1.11698738138299E-2</v>
      </c>
      <c r="H36" s="18">
        <f t="shared" ref="H36" si="103">$B36-G36</f>
        <v>-4.1698738138298995E-3</v>
      </c>
      <c r="I36" s="3">
        <v>2.0832947707154794E-2</v>
      </c>
      <c r="J36" s="18">
        <f t="shared" ref="J36" si="104">$B36-I36</f>
        <v>-1.3832947707154795E-2</v>
      </c>
      <c r="K36" s="3">
        <v>1.8879897532352481E-2</v>
      </c>
      <c r="L36" s="18">
        <f t="shared" ref="L36" si="105">$B36-K36</f>
        <v>-1.1879897532352482E-2</v>
      </c>
      <c r="M36" s="3">
        <v>1.4925697319254499E-2</v>
      </c>
      <c r="N36" s="18">
        <f t="shared" ref="N36" si="106">$B36-M36</f>
        <v>-7.9256973192545002E-3</v>
      </c>
      <c r="R36" s="18"/>
    </row>
    <row r="37" spans="1:18" x14ac:dyDescent="0.3">
      <c r="A37" s="16" t="s">
        <v>72</v>
      </c>
      <c r="B37" s="17">
        <v>1.09E-2</v>
      </c>
      <c r="C37" s="3">
        <v>1.3618317668471901E-2</v>
      </c>
      <c r="D37" s="18">
        <f t="shared" si="0"/>
        <v>-2.7183176684719007E-3</v>
      </c>
      <c r="E37" s="3">
        <v>1.284411753511759E-2</v>
      </c>
      <c r="F37" s="18">
        <f t="shared" si="0"/>
        <v>-1.9441175351175895E-3</v>
      </c>
      <c r="G37" s="3">
        <v>9.3657440130281502E-3</v>
      </c>
      <c r="H37" s="18">
        <f t="shared" ref="H37" si="107">$B37-G37</f>
        <v>1.5342559869718497E-3</v>
      </c>
      <c r="I37" s="3">
        <v>6.4684530857672057E-3</v>
      </c>
      <c r="J37" s="18">
        <f t="shared" ref="J37" si="108">$B37-I37</f>
        <v>4.4315469142327943E-3</v>
      </c>
      <c r="K37" s="3">
        <v>6.6169000025500385E-3</v>
      </c>
      <c r="L37" s="18">
        <f t="shared" ref="L37" si="109">$B37-K37</f>
        <v>4.2830999974499614E-3</v>
      </c>
      <c r="M37" s="3">
        <v>1.3471687992358899E-2</v>
      </c>
      <c r="N37" s="18">
        <f t="shared" ref="N37" si="110">$B37-M37</f>
        <v>-2.5716879923588995E-3</v>
      </c>
      <c r="R37" s="18"/>
    </row>
    <row r="38" spans="1:18" x14ac:dyDescent="0.3">
      <c r="A38" s="16" t="s">
        <v>73</v>
      </c>
      <c r="B38" s="17">
        <v>1.1900000000000001E-2</v>
      </c>
      <c r="C38" s="3">
        <v>1.2877037847570501E-2</v>
      </c>
      <c r="D38" s="18">
        <f t="shared" si="0"/>
        <v>-9.7703784757049994E-4</v>
      </c>
      <c r="E38" s="3">
        <v>1.2436338477476621E-2</v>
      </c>
      <c r="F38" s="18">
        <f t="shared" si="0"/>
        <v>-5.3633847747661979E-4</v>
      </c>
      <c r="G38" s="3">
        <v>9.1478319745767409E-3</v>
      </c>
      <c r="H38" s="18">
        <f t="shared" ref="H38" si="111">$B38-G38</f>
        <v>2.75216802542326E-3</v>
      </c>
      <c r="I38" s="3">
        <v>1.2377454800739351E-2</v>
      </c>
      <c r="J38" s="18">
        <f t="shared" ref="J38" si="112">$B38-I38</f>
        <v>-4.7745480073935025E-4</v>
      </c>
      <c r="K38" s="3">
        <v>1.5155236674922523E-2</v>
      </c>
      <c r="L38" s="18">
        <f t="shared" ref="L38" si="113">$B38-K38</f>
        <v>-3.2552366749225223E-3</v>
      </c>
      <c r="M38" s="3">
        <v>1.3425812837060952E-2</v>
      </c>
      <c r="N38" s="18">
        <f t="shared" ref="N38" si="114">$B38-M38</f>
        <v>-1.5258128370609515E-3</v>
      </c>
      <c r="R38" s="18"/>
    </row>
    <row r="39" spans="1:18" x14ac:dyDescent="0.3">
      <c r="A39" s="16" t="s">
        <v>74</v>
      </c>
      <c r="B39" s="17">
        <v>6.4999999999999997E-3</v>
      </c>
      <c r="C39" s="3">
        <v>1.2357554204124601E-2</v>
      </c>
      <c r="D39" s="18">
        <f t="shared" si="0"/>
        <v>-5.857554204124601E-3</v>
      </c>
      <c r="E39" s="3">
        <v>1.055871665176915E-2</v>
      </c>
      <c r="F39" s="18">
        <f t="shared" si="0"/>
        <v>-4.0587166517691503E-3</v>
      </c>
      <c r="G39" s="3">
        <v>9.3210545356323098E-3</v>
      </c>
      <c r="H39" s="18">
        <f t="shared" ref="H39" si="115">$B39-G39</f>
        <v>-2.8210545356323101E-3</v>
      </c>
      <c r="I39" s="3">
        <v>1.0657490500935226E-2</v>
      </c>
      <c r="J39" s="18">
        <f t="shared" ref="J39" si="116">$B39-I39</f>
        <v>-4.1574905009352263E-3</v>
      </c>
      <c r="K39" s="3">
        <v>1.0582901320545592E-2</v>
      </c>
      <c r="L39" s="18">
        <f t="shared" ref="L39" si="117">$B39-K39</f>
        <v>-4.0829013205455926E-3</v>
      </c>
      <c r="M39" s="3">
        <v>1.2483042730365457E-2</v>
      </c>
      <c r="N39" s="18">
        <f t="shared" ref="N39" si="118">$B39-M39</f>
        <v>-5.9830427303654574E-3</v>
      </c>
      <c r="R39" s="18"/>
    </row>
    <row r="40" spans="1:18" x14ac:dyDescent="0.3">
      <c r="A40" s="16" t="s">
        <v>75</v>
      </c>
      <c r="B40" s="17">
        <v>1.61E-2</v>
      </c>
      <c r="C40" s="3">
        <v>1.11810635575581E-2</v>
      </c>
      <c r="D40" s="18">
        <f t="shared" si="0"/>
        <v>4.9189364424418996E-3</v>
      </c>
      <c r="E40" s="3">
        <v>1.2415886495269951E-2</v>
      </c>
      <c r="F40" s="18">
        <f t="shared" si="0"/>
        <v>3.6841135047300487E-3</v>
      </c>
      <c r="G40" s="3">
        <v>8.9499506649062498E-3</v>
      </c>
      <c r="H40" s="18">
        <f t="shared" ref="H40" si="119">$B40-G40</f>
        <v>7.15004933509375E-3</v>
      </c>
      <c r="I40" s="3">
        <v>8.7125467487013421E-3</v>
      </c>
      <c r="J40" s="18">
        <f t="shared" ref="J40" si="120">$B40-I40</f>
        <v>7.3874532512986577E-3</v>
      </c>
      <c r="K40" s="3">
        <v>1.1390515363417755E-2</v>
      </c>
      <c r="L40" s="18">
        <f t="shared" ref="L40" si="121">$B40-K40</f>
        <v>4.7094846365822451E-3</v>
      </c>
      <c r="M40" s="3">
        <v>1.1399979698211533E-2</v>
      </c>
      <c r="N40" s="18">
        <f t="shared" ref="N40" si="122">$B40-M40</f>
        <v>4.7000203017884667E-3</v>
      </c>
      <c r="R40" s="18"/>
    </row>
    <row r="41" spans="1:18" x14ac:dyDescent="0.3">
      <c r="A41" s="16" t="s">
        <v>76</v>
      </c>
      <c r="B41" s="17">
        <v>2.0299999999999999E-2</v>
      </c>
      <c r="C41" s="3">
        <v>1.1487178884472401E-2</v>
      </c>
      <c r="D41" s="18">
        <f t="shared" si="0"/>
        <v>8.8128211155275981E-3</v>
      </c>
      <c r="E41" s="3">
        <v>1.395404599553496E-2</v>
      </c>
      <c r="F41" s="18">
        <f t="shared" si="0"/>
        <v>6.3459540044650386E-3</v>
      </c>
      <c r="G41" s="3">
        <v>9.4845809060790705E-3</v>
      </c>
      <c r="H41" s="18">
        <f t="shared" ref="H41" si="123">$B41-G41</f>
        <v>1.0815419093920928E-2</v>
      </c>
      <c r="I41" s="3">
        <v>1.508631343222855E-2</v>
      </c>
      <c r="J41" s="18">
        <f t="shared" ref="J41" si="124">$B41-I41</f>
        <v>5.2136865677714483E-3</v>
      </c>
      <c r="K41" s="3">
        <v>1.676640926048361E-2</v>
      </c>
      <c r="L41" s="18">
        <f t="shared" ref="L41" si="125">$B41-K41</f>
        <v>3.5335907395163887E-3</v>
      </c>
      <c r="M41" s="3">
        <v>1.0913978960195077E-2</v>
      </c>
      <c r="N41" s="18">
        <f t="shared" ref="N41" si="126">$B41-M41</f>
        <v>9.3860210398049211E-3</v>
      </c>
      <c r="R41" s="18"/>
    </row>
    <row r="42" spans="1:18" x14ac:dyDescent="0.3">
      <c r="A42" s="16" t="s">
        <v>77</v>
      </c>
      <c r="B42" s="17">
        <v>1.61E-2</v>
      </c>
      <c r="C42" s="3">
        <v>1.25093927653049E-2</v>
      </c>
      <c r="D42" s="18">
        <f t="shared" si="0"/>
        <v>3.5906072346950993E-3</v>
      </c>
      <c r="E42" s="3">
        <v>1.364149026488682E-2</v>
      </c>
      <c r="F42" s="18">
        <f t="shared" si="0"/>
        <v>2.4585097351131797E-3</v>
      </c>
      <c r="G42" s="3">
        <v>9.9939925575280204E-3</v>
      </c>
      <c r="H42" s="18">
        <f t="shared" ref="H42" si="127">$B42-G42</f>
        <v>6.1060074424719793E-3</v>
      </c>
      <c r="I42" s="3">
        <v>1.9464171568140058E-2</v>
      </c>
      <c r="J42" s="18">
        <f t="shared" ref="J42" si="128">$B42-I42</f>
        <v>-3.3641715681400584E-3</v>
      </c>
      <c r="K42" s="3">
        <v>1.8353163671735281E-2</v>
      </c>
      <c r="L42" s="18">
        <f t="shared" ref="L42" si="129">$B42-K42</f>
        <v>-2.253163671735281E-3</v>
      </c>
      <c r="M42" s="3">
        <v>1.2523950811184431E-2</v>
      </c>
      <c r="N42" s="18">
        <f t="shared" ref="N42" si="130">$B42-M42</f>
        <v>3.5760491888155686E-3</v>
      </c>
      <c r="R42" s="18"/>
    </row>
    <row r="43" spans="1:18" x14ac:dyDescent="0.3">
      <c r="A43" s="16" t="s">
        <v>78</v>
      </c>
      <c r="B43" s="17">
        <v>1.6500000000000001E-2</v>
      </c>
      <c r="C43" s="3">
        <v>1.2933212433141701E-2</v>
      </c>
      <c r="D43" s="18">
        <f t="shared" si="0"/>
        <v>3.5667875668583E-3</v>
      </c>
      <c r="E43" s="3">
        <v>1.419588140594895E-2</v>
      </c>
      <c r="F43" s="18">
        <f t="shared" si="0"/>
        <v>2.3041185940510505E-3</v>
      </c>
      <c r="G43" s="3">
        <v>1.0427807641393901E-2</v>
      </c>
      <c r="H43" s="18">
        <f t="shared" ref="H43" si="131">$B43-G43</f>
        <v>6.0721923586061002E-3</v>
      </c>
      <c r="I43" s="3">
        <v>1.7924459364925371E-2</v>
      </c>
      <c r="J43" s="18">
        <f t="shared" ref="J43" si="132">$B43-I43</f>
        <v>-1.4244593649253706E-3</v>
      </c>
      <c r="K43" s="3">
        <v>2.1281491897706395E-2</v>
      </c>
      <c r="L43" s="18">
        <f t="shared" ref="L43" si="133">$B43-K43</f>
        <v>-4.7814918977063942E-3</v>
      </c>
      <c r="M43" s="3">
        <v>1.3326172358579686E-2</v>
      </c>
      <c r="N43" s="18">
        <f t="shared" ref="N43" si="134">$B43-M43</f>
        <v>3.173827641420315E-3</v>
      </c>
      <c r="R43" s="18"/>
    </row>
    <row r="44" spans="1:18" x14ac:dyDescent="0.3">
      <c r="A44" s="16" t="s">
        <v>79</v>
      </c>
      <c r="B44" s="17">
        <v>1.7000000000000001E-2</v>
      </c>
      <c r="C44" s="3">
        <v>1.3339368792243299E-2</v>
      </c>
      <c r="D44" s="18">
        <f t="shared" si="0"/>
        <v>3.6606312077567017E-3</v>
      </c>
      <c r="E44" s="3">
        <v>1.4692416488734801E-2</v>
      </c>
      <c r="F44" s="18">
        <f t="shared" si="0"/>
        <v>2.3075835112652005E-3</v>
      </c>
      <c r="G44" s="3">
        <v>1.0268729112033401E-2</v>
      </c>
      <c r="H44" s="18">
        <f t="shared" ref="H44" si="135">$B44-G44</f>
        <v>6.7312708879666006E-3</v>
      </c>
      <c r="I44" s="3">
        <v>1.4436381694505266E-2</v>
      </c>
      <c r="J44" s="18">
        <f t="shared" ref="J44" si="136">$B44-I44</f>
        <v>2.5636183054947356E-3</v>
      </c>
      <c r="K44" s="3">
        <v>1.4188520444794768E-2</v>
      </c>
      <c r="L44" s="18">
        <f t="shared" ref="L44" si="137">$B44-K44</f>
        <v>2.8114795552052329E-3</v>
      </c>
      <c r="M44" s="3">
        <v>1.3998611833210167E-2</v>
      </c>
      <c r="N44" s="18">
        <f t="shared" ref="N44" si="138">$B44-M44</f>
        <v>3.0013881667898343E-3</v>
      </c>
      <c r="R44" s="18"/>
    </row>
    <row r="45" spans="1:18" x14ac:dyDescent="0.3">
      <c r="A45" s="16" t="s">
        <v>80</v>
      </c>
      <c r="B45" s="17">
        <v>1.72E-2</v>
      </c>
      <c r="C45" s="3">
        <v>1.3740428666766899E-2</v>
      </c>
      <c r="D45" s="18">
        <f t="shared" si="0"/>
        <v>3.4595713332331007E-3</v>
      </c>
      <c r="E45" s="3">
        <v>1.48431139658624E-2</v>
      </c>
      <c r="F45" s="18">
        <f t="shared" si="0"/>
        <v>2.3568860341375997E-3</v>
      </c>
      <c r="G45" s="3">
        <v>1.0259569596694501E-2</v>
      </c>
      <c r="H45" s="18">
        <f t="shared" ref="H45" si="139">$B45-G45</f>
        <v>6.9404304033054993E-3</v>
      </c>
      <c r="I45" s="3">
        <v>1.5974378110388997E-2</v>
      </c>
      <c r="J45" s="18">
        <f t="shared" ref="J45" si="140">$B45-I45</f>
        <v>1.2256218896110026E-3</v>
      </c>
      <c r="K45" s="3">
        <v>1.7726257220035666E-2</v>
      </c>
      <c r="L45" s="18">
        <f t="shared" ref="L45" si="141">$B45-K45</f>
        <v>-5.262572200356655E-4</v>
      </c>
      <c r="M45" s="3">
        <v>1.5366902859090354E-2</v>
      </c>
      <c r="N45" s="18">
        <f t="shared" ref="N45" si="142">$B45-M45</f>
        <v>1.8330971409096456E-3</v>
      </c>
      <c r="R45" s="18"/>
    </row>
    <row r="46" spans="1:18" x14ac:dyDescent="0.3">
      <c r="A46" s="16" t="s">
        <v>81</v>
      </c>
      <c r="B46" s="17">
        <v>6.6E-3</v>
      </c>
      <c r="C46" s="3">
        <v>1.4091133729270299E-2</v>
      </c>
      <c r="D46" s="18">
        <f t="shared" si="0"/>
        <v>-7.4911337292702992E-3</v>
      </c>
      <c r="E46" s="3">
        <v>1.1787287753420429E-2</v>
      </c>
      <c r="F46" s="18">
        <f t="shared" si="0"/>
        <v>-5.187287753420429E-3</v>
      </c>
      <c r="G46" s="3">
        <v>9.7891692181065505E-3</v>
      </c>
      <c r="H46" s="18">
        <f t="shared" ref="H46" si="143">$B46-G46</f>
        <v>-3.1891692181065506E-3</v>
      </c>
      <c r="I46" s="3">
        <v>1.7560493282663559E-2</v>
      </c>
      <c r="J46" s="18">
        <f t="shared" ref="J46" si="144">$B46-I46</f>
        <v>-1.0960493282663559E-2</v>
      </c>
      <c r="K46" s="3">
        <v>1.6311871020777514E-2</v>
      </c>
      <c r="L46" s="18">
        <f t="shared" ref="L46" si="145">$B46-K46</f>
        <v>-9.7118710207775138E-3</v>
      </c>
      <c r="M46" s="3">
        <v>1.5610767027937627E-2</v>
      </c>
      <c r="N46" s="18">
        <f t="shared" ref="N46" si="146">$B46-M46</f>
        <v>-9.0107670279376273E-3</v>
      </c>
      <c r="R46" s="18"/>
    </row>
    <row r="47" spans="1:18" x14ac:dyDescent="0.3">
      <c r="A47" s="16" t="s">
        <v>82</v>
      </c>
      <c r="B47" s="17">
        <v>6.3E-3</v>
      </c>
      <c r="C47" s="3">
        <v>1.28429814902715E-2</v>
      </c>
      <c r="D47" s="18">
        <f t="shared" si="0"/>
        <v>-6.5429814902715003E-3</v>
      </c>
      <c r="E47" s="3">
        <v>1.048847979621813E-2</v>
      </c>
      <c r="F47" s="18">
        <f t="shared" si="0"/>
        <v>-4.1884797962181298E-3</v>
      </c>
      <c r="G47" s="3">
        <v>8.6099919777125992E-3</v>
      </c>
      <c r="H47" s="18">
        <f t="shared" ref="H47" si="147">$B47-G47</f>
        <v>-2.3099919777125992E-3</v>
      </c>
      <c r="I47" s="3">
        <v>7.1493788543807958E-3</v>
      </c>
      <c r="J47" s="18">
        <f t="shared" ref="J47" si="148">$B47-I47</f>
        <v>-8.4937885438079574E-4</v>
      </c>
      <c r="K47" s="3">
        <v>6.8943605662724408E-3</v>
      </c>
      <c r="L47" s="18">
        <f t="shared" ref="L47" si="149">$B47-K47</f>
        <v>-5.9436056627244077E-4</v>
      </c>
      <c r="M47" s="3">
        <v>1.4285081936094525E-2</v>
      </c>
      <c r="N47" s="18">
        <f t="shared" ref="N47" si="150">$B47-M47</f>
        <v>-7.9850819360945246E-3</v>
      </c>
      <c r="R47" s="18"/>
    </row>
    <row r="48" spans="1:18" x14ac:dyDescent="0.3">
      <c r="A48" s="16" t="s">
        <v>83</v>
      </c>
      <c r="B48" s="17">
        <v>5.1000000000000004E-3</v>
      </c>
      <c r="C48" s="3">
        <v>1.1567064993241999E-2</v>
      </c>
      <c r="D48" s="18">
        <f t="shared" si="0"/>
        <v>-6.4670649932419989E-3</v>
      </c>
      <c r="E48" s="3">
        <v>8.9374356617523514E-3</v>
      </c>
      <c r="F48" s="18">
        <f t="shared" si="0"/>
        <v>-3.837435661752351E-3</v>
      </c>
      <c r="G48" s="3">
        <v>7.7198870851863501E-3</v>
      </c>
      <c r="H48" s="18">
        <f t="shared" ref="H48" si="151">$B48-G48</f>
        <v>-2.6198870851863497E-3</v>
      </c>
      <c r="I48" s="3">
        <v>6.2294380378467868E-3</v>
      </c>
      <c r="J48" s="18">
        <f t="shared" ref="J48" si="152">$B48-I48</f>
        <v>-1.1294380378467864E-3</v>
      </c>
      <c r="K48" s="3">
        <v>6.2791116021415141E-3</v>
      </c>
      <c r="L48" s="18">
        <f t="shared" ref="L48" si="153">$B48-K48</f>
        <v>-1.1791116021415138E-3</v>
      </c>
      <c r="M48" s="3">
        <v>1.3094079530670528E-2</v>
      </c>
      <c r="N48" s="18">
        <f t="shared" ref="N48" si="154">$B48-M48</f>
        <v>-7.9940795306705278E-3</v>
      </c>
      <c r="R48" s="18"/>
    </row>
    <row r="49" spans="1:18" x14ac:dyDescent="0.3">
      <c r="A49" s="16" t="s">
        <v>84</v>
      </c>
      <c r="B49" s="17">
        <v>4.8999999999999998E-3</v>
      </c>
      <c r="C49" s="3">
        <v>1.0231851670341701E-2</v>
      </c>
      <c r="D49" s="18">
        <f t="shared" si="0"/>
        <v>-5.3318516703417008E-3</v>
      </c>
      <c r="E49" s="3">
        <v>7.7910789832799981E-3</v>
      </c>
      <c r="F49" s="18">
        <f t="shared" si="0"/>
        <v>-2.8910789832799983E-3</v>
      </c>
      <c r="G49" s="3">
        <v>7.0309861914869898E-3</v>
      </c>
      <c r="H49" s="18">
        <f t="shared" ref="H49" si="155">$B49-G49</f>
        <v>-2.13098619148699E-3</v>
      </c>
      <c r="I49" s="3">
        <v>6.7670201392809465E-3</v>
      </c>
      <c r="J49" s="18">
        <f t="shared" ref="J49" si="156">$B49-I49</f>
        <v>-1.8670201392809466E-3</v>
      </c>
      <c r="K49" s="3">
        <v>5.9780256846891765E-3</v>
      </c>
      <c r="L49" s="18">
        <f t="shared" ref="L49" si="157">$B49-K49</f>
        <v>-1.0780256846891767E-3</v>
      </c>
      <c r="M49" s="3">
        <v>1.1721222223164443E-2</v>
      </c>
      <c r="N49" s="18">
        <f t="shared" ref="N49" si="158">$B49-M49</f>
        <v>-6.8212222231644436E-3</v>
      </c>
      <c r="R49" s="18"/>
    </row>
    <row r="50" spans="1:18" x14ac:dyDescent="0.3">
      <c r="A50" s="16" t="s">
        <v>85</v>
      </c>
      <c r="B50" s="17">
        <v>6.4000000000000003E-3</v>
      </c>
      <c r="C50" s="3">
        <v>9.0583648608977795E-3</v>
      </c>
      <c r="D50" s="18">
        <f t="shared" si="0"/>
        <v>-2.6583648608977791E-3</v>
      </c>
      <c r="E50" s="3">
        <v>7.271246153184834E-3</v>
      </c>
      <c r="F50" s="18">
        <f t="shared" si="0"/>
        <v>-8.7124615318483374E-4</v>
      </c>
      <c r="G50" s="3">
        <v>6.8907086709543196E-3</v>
      </c>
      <c r="H50" s="18">
        <f t="shared" ref="H50" si="159">$B50-G50</f>
        <v>-4.907086709543193E-4</v>
      </c>
      <c r="I50" s="3">
        <v>5.3651798411971166E-3</v>
      </c>
      <c r="J50" s="18">
        <f t="shared" ref="J50" si="160">$B50-I50</f>
        <v>1.0348201588028837E-3</v>
      </c>
      <c r="K50" s="3">
        <v>6.7805041223969673E-3</v>
      </c>
      <c r="L50" s="18">
        <f t="shared" ref="L50" si="161">$B50-K50</f>
        <v>-3.8050412239696695E-4</v>
      </c>
      <c r="M50" s="3">
        <v>1.026985920745547E-2</v>
      </c>
      <c r="N50" s="18">
        <f t="shared" ref="N50" si="162">$B50-M50</f>
        <v>-3.8698592074554701E-3</v>
      </c>
      <c r="R50" s="18"/>
    </row>
    <row r="51" spans="1:18" x14ac:dyDescent="0.3">
      <c r="A51" s="16" t="s">
        <v>86</v>
      </c>
      <c r="B51" s="17">
        <v>7.0000000000000001E-3</v>
      </c>
      <c r="C51" s="3">
        <v>8.2998380728675197E-3</v>
      </c>
      <c r="D51" s="18">
        <f t="shared" si="0"/>
        <v>-1.2998380728675195E-3</v>
      </c>
      <c r="E51" s="3">
        <v>6.8659800854949287E-3</v>
      </c>
      <c r="F51" s="18">
        <f t="shared" si="0"/>
        <v>1.3401991450507147E-4</v>
      </c>
      <c r="G51" s="3">
        <v>6.8708291636223702E-3</v>
      </c>
      <c r="H51" s="18">
        <f t="shared" ref="H51" si="163">$B51-G51</f>
        <v>1.2917083637762998E-4</v>
      </c>
      <c r="I51" s="3">
        <v>5.7823249738740224E-3</v>
      </c>
      <c r="J51" s="18">
        <f t="shared" ref="J51" si="164">$B51-I51</f>
        <v>1.2176750261259778E-3</v>
      </c>
      <c r="K51" s="3">
        <v>6.3895487802212046E-3</v>
      </c>
      <c r="L51" s="18">
        <f t="shared" ref="L51" si="165">$B51-K51</f>
        <v>6.1045121977879556E-4</v>
      </c>
      <c r="M51" s="3">
        <v>8.9013372125084558E-3</v>
      </c>
      <c r="N51" s="18">
        <f t="shared" ref="N51" si="166">$B51-M51</f>
        <v>-1.9013372125084556E-3</v>
      </c>
      <c r="R51" s="18"/>
    </row>
    <row r="52" spans="1:18" x14ac:dyDescent="0.3">
      <c r="A52" s="16" t="s">
        <v>87</v>
      </c>
      <c r="B52" s="17">
        <v>5.4999999999999997E-3</v>
      </c>
      <c r="C52" s="3">
        <v>7.8201301749693097E-3</v>
      </c>
      <c r="D52" s="18">
        <f t="shared" si="0"/>
        <v>-2.32013017496931E-3</v>
      </c>
      <c r="E52" s="3">
        <v>6.0777755671093279E-3</v>
      </c>
      <c r="F52" s="18">
        <f t="shared" si="0"/>
        <v>-5.7777556710932824E-4</v>
      </c>
      <c r="G52" s="3">
        <v>6.5497503134586601E-3</v>
      </c>
      <c r="H52" s="18">
        <f t="shared" ref="H52" si="167">$B52-G52</f>
        <v>-1.0497503134586604E-3</v>
      </c>
      <c r="I52" s="3">
        <v>6.3353694970344808E-3</v>
      </c>
      <c r="J52" s="18">
        <f t="shared" ref="J52" si="168">$B52-I52</f>
        <v>-8.3536949703448115E-4</v>
      </c>
      <c r="K52" s="3">
        <v>7.0337799064427329E-3</v>
      </c>
      <c r="L52" s="18">
        <f t="shared" ref="L52" si="169">$B52-K52</f>
        <v>-1.5337799064427332E-3</v>
      </c>
      <c r="M52" s="3">
        <v>8.7982383960973111E-3</v>
      </c>
      <c r="N52" s="18">
        <f t="shared" ref="N52" si="170">$B52-M52</f>
        <v>-3.2982383960973114E-3</v>
      </c>
      <c r="R52" s="18"/>
    </row>
    <row r="53" spans="1:18" x14ac:dyDescent="0.3">
      <c r="A53" s="16" t="s">
        <v>88</v>
      </c>
      <c r="B53" s="17">
        <v>9.7000000000000003E-3</v>
      </c>
      <c r="C53" s="3">
        <v>7.2843577292351297E-3</v>
      </c>
      <c r="D53" s="18">
        <f t="shared" si="0"/>
        <v>2.4156422707648706E-3</v>
      </c>
      <c r="E53" s="3">
        <v>6.9343695400671352E-3</v>
      </c>
      <c r="F53" s="18">
        <f t="shared" si="0"/>
        <v>2.7656304599328651E-3</v>
      </c>
      <c r="G53" s="3">
        <v>6.0914769298346799E-3</v>
      </c>
      <c r="H53" s="18">
        <f t="shared" ref="H53" si="171">$B53-G53</f>
        <v>3.6085230701653204E-3</v>
      </c>
      <c r="I53" s="3">
        <v>5.901372565861724E-3</v>
      </c>
      <c r="J53" s="18">
        <f t="shared" ref="J53" si="172">$B53-I53</f>
        <v>3.7986274341382763E-3</v>
      </c>
      <c r="K53" s="3">
        <v>7.3877507131323381E-3</v>
      </c>
      <c r="L53" s="18">
        <f t="shared" ref="L53" si="173">$B53-K53</f>
        <v>2.3122492868676622E-3</v>
      </c>
      <c r="M53" s="3">
        <v>8.596375114230741E-3</v>
      </c>
      <c r="N53" s="18">
        <f t="shared" ref="N53" si="174">$B53-M53</f>
        <v>1.1036248857692593E-3</v>
      </c>
      <c r="R53" s="18"/>
    </row>
    <row r="54" spans="1:18" x14ac:dyDescent="0.3">
      <c r="A54" s="16" t="s">
        <v>89</v>
      </c>
      <c r="B54" s="17">
        <v>1.2800000000000001E-2</v>
      </c>
      <c r="C54" s="3">
        <v>7.4618395871874198E-3</v>
      </c>
      <c r="D54" s="18">
        <f t="shared" si="0"/>
        <v>5.3381604128125808E-3</v>
      </c>
      <c r="E54" s="3">
        <v>8.442609987937031E-3</v>
      </c>
      <c r="F54" s="18">
        <f t="shared" si="0"/>
        <v>4.3573900120629696E-3</v>
      </c>
      <c r="G54" s="3">
        <v>5.8804776420877504E-3</v>
      </c>
      <c r="H54" s="18">
        <f t="shared" ref="H54" si="175">$B54-G54</f>
        <v>6.9195223579122502E-3</v>
      </c>
      <c r="I54" s="3">
        <v>9.4946157468482686E-3</v>
      </c>
      <c r="J54" s="18">
        <f t="shared" ref="J54" si="176">$B54-I54</f>
        <v>3.305384253151732E-3</v>
      </c>
      <c r="K54" s="3">
        <v>9.3530108779707726E-3</v>
      </c>
      <c r="L54" s="18">
        <f t="shared" ref="L54" si="177">$B54-K54</f>
        <v>3.446989122029228E-3</v>
      </c>
      <c r="M54" s="3">
        <v>8.8581334462622761E-3</v>
      </c>
      <c r="N54" s="18">
        <f t="shared" ref="N54" si="178">$B54-M54</f>
        <v>3.9418665537377245E-3</v>
      </c>
      <c r="R54" s="18"/>
    </row>
    <row r="55" spans="1:18" x14ac:dyDescent="0.3">
      <c r="A55" s="16" t="s">
        <v>90</v>
      </c>
      <c r="B55" s="17">
        <v>1.4999999999999999E-2</v>
      </c>
      <c r="C55" s="3">
        <v>8.1484956467389996E-3</v>
      </c>
      <c r="D55" s="18">
        <f t="shared" si="0"/>
        <v>6.8515043532609999E-3</v>
      </c>
      <c r="E55" s="3">
        <v>9.985438329562309E-3</v>
      </c>
      <c r="F55" s="18">
        <f t="shared" si="0"/>
        <v>5.0145616704376905E-3</v>
      </c>
      <c r="G55" s="3">
        <v>6.40706579790528E-3</v>
      </c>
      <c r="H55" s="18">
        <f t="shared" ref="H55" si="179">$B55-G55</f>
        <v>8.5929342020947194E-3</v>
      </c>
      <c r="I55" s="3">
        <v>1.2829696293842379E-2</v>
      </c>
      <c r="J55" s="18">
        <f t="shared" ref="J55" si="180">$B55-I55</f>
        <v>2.1703037061576204E-3</v>
      </c>
      <c r="K55" s="3">
        <v>1.5009683623670248E-2</v>
      </c>
      <c r="L55" s="18">
        <f t="shared" ref="L55" si="181">$B55-K55</f>
        <v>-9.6836236702490391E-6</v>
      </c>
      <c r="M55" s="3">
        <v>9.705776935785667E-3</v>
      </c>
      <c r="N55" s="18">
        <f t="shared" ref="N55" si="182">$B55-M55</f>
        <v>5.2942230642143324E-3</v>
      </c>
      <c r="R55" s="18"/>
    </row>
    <row r="56" spans="1:18" x14ac:dyDescent="0.3">
      <c r="A56" s="16" t="s">
        <v>91</v>
      </c>
      <c r="B56" s="17">
        <v>1.32E-2</v>
      </c>
      <c r="C56" s="3">
        <v>9.1454697024951799E-3</v>
      </c>
      <c r="D56" s="18">
        <f t="shared" si="0"/>
        <v>4.05453029750482E-3</v>
      </c>
      <c r="E56" s="3">
        <v>1.0486878698465391E-2</v>
      </c>
      <c r="F56" s="18">
        <f t="shared" si="0"/>
        <v>2.7131213015346087E-3</v>
      </c>
      <c r="G56" s="3">
        <v>7.9058302658301192E-3</v>
      </c>
      <c r="H56" s="18">
        <f t="shared" ref="H56" si="183">$B56-G56</f>
        <v>5.2941697341698808E-3</v>
      </c>
      <c r="I56" s="3">
        <v>1.9797798882568104E-2</v>
      </c>
      <c r="J56" s="18">
        <f t="shared" ref="J56" si="184">$B56-I56</f>
        <v>-6.5977988825681039E-3</v>
      </c>
      <c r="K56" s="3">
        <v>2.4425297636498245E-2</v>
      </c>
      <c r="L56" s="18">
        <f t="shared" ref="L56" si="185">$B56-K56</f>
        <v>-1.1225297636498245E-2</v>
      </c>
      <c r="M56" s="3">
        <v>1.054936102498139E-2</v>
      </c>
      <c r="N56" s="18">
        <f t="shared" ref="N56" si="186">$B56-M56</f>
        <v>2.6506389750186096E-3</v>
      </c>
      <c r="R56" s="18"/>
    </row>
    <row r="57" spans="1:18" x14ac:dyDescent="0.3">
      <c r="A57" s="16" t="s">
        <v>92</v>
      </c>
      <c r="B57" s="17">
        <v>1.15E-2</v>
      </c>
      <c r="C57" s="3">
        <v>9.8139309260058694E-3</v>
      </c>
      <c r="D57" s="18">
        <f t="shared" si="0"/>
        <v>1.6860690739941304E-3</v>
      </c>
      <c r="E57" s="3">
        <v>1.0832230907182319E-2</v>
      </c>
      <c r="F57" s="18">
        <f t="shared" si="0"/>
        <v>6.6776909281768097E-4</v>
      </c>
      <c r="G57" s="3">
        <v>8.4100952400498908E-3</v>
      </c>
      <c r="H57" s="18">
        <f t="shared" ref="H57" si="187">$B57-G57</f>
        <v>3.089904759950109E-3</v>
      </c>
      <c r="I57" s="3">
        <v>1.160613031641455E-2</v>
      </c>
      <c r="J57" s="18">
        <f t="shared" ref="J57" si="188">$B57-I57</f>
        <v>-1.0613031641455023E-4</v>
      </c>
      <c r="K57" s="3">
        <v>1.1806655499956329E-2</v>
      </c>
      <c r="L57" s="18">
        <f t="shared" ref="L57" si="189">$B57-K57</f>
        <v>-3.0665549995632924E-4</v>
      </c>
      <c r="M57" s="3">
        <v>1.1240704452097365E-2</v>
      </c>
      <c r="N57" s="18">
        <f t="shared" ref="N57" si="190">$B57-M57</f>
        <v>2.5929554790263439E-4</v>
      </c>
      <c r="R57" s="18"/>
    </row>
    <row r="58" spans="1:18" x14ac:dyDescent="0.3">
      <c r="A58" s="16" t="s">
        <v>93</v>
      </c>
      <c r="B58" s="17">
        <v>2.3400000000000001E-2</v>
      </c>
      <c r="C58" s="3">
        <v>1.0129371790105099E-2</v>
      </c>
      <c r="D58" s="18">
        <f t="shared" si="0"/>
        <v>1.3270628209894901E-2</v>
      </c>
      <c r="E58" s="3">
        <v>1.4681144005059581E-2</v>
      </c>
      <c r="F58" s="18">
        <f t="shared" si="0"/>
        <v>8.7188559949404193E-3</v>
      </c>
      <c r="G58" s="3">
        <v>8.4448787472949493E-3</v>
      </c>
      <c r="H58" s="18">
        <f t="shared" ref="H58" si="191">$B58-G58</f>
        <v>1.4955121252705051E-2</v>
      </c>
      <c r="I58" s="3">
        <v>1.1125102628756952E-2</v>
      </c>
      <c r="J58" s="18">
        <f t="shared" ref="J58" si="192">$B58-I58</f>
        <v>1.2274897371243048E-2</v>
      </c>
      <c r="K58" s="3">
        <v>1.2889795604839093E-2</v>
      </c>
      <c r="L58" s="18">
        <f t="shared" ref="L58" si="193">$B58-K58</f>
        <v>1.0510204395160908E-2</v>
      </c>
      <c r="M58" s="3">
        <v>1.1827004165283079E-2</v>
      </c>
      <c r="N58" s="18">
        <f t="shared" ref="N58" si="194">$B58-M58</f>
        <v>1.1572995834716921E-2</v>
      </c>
      <c r="R58" s="18"/>
    </row>
    <row r="59" spans="1:18" x14ac:dyDescent="0.3">
      <c r="A59" s="16" t="s">
        <v>94</v>
      </c>
      <c r="B59" s="17">
        <v>1.1900000000000001E-2</v>
      </c>
      <c r="C59" s="3">
        <v>1.20444106190587E-2</v>
      </c>
      <c r="D59" s="18">
        <f t="shared" si="0"/>
        <v>-1.4441061905869947E-4</v>
      </c>
      <c r="E59" s="3">
        <v>1.2811096759303501E-2</v>
      </c>
      <c r="F59" s="18">
        <f t="shared" si="0"/>
        <v>-9.1109675930350041E-4</v>
      </c>
      <c r="G59" s="3">
        <v>9.8171780044377897E-3</v>
      </c>
      <c r="H59" s="18">
        <f t="shared" ref="H59" si="195">$B59-G59</f>
        <v>2.0828219955622111E-3</v>
      </c>
      <c r="I59" s="3">
        <v>2.0401338371335929E-2</v>
      </c>
      <c r="J59" s="18">
        <f t="shared" ref="J59" si="196">$B59-I59</f>
        <v>-8.5013383713359279E-3</v>
      </c>
      <c r="K59" s="3">
        <v>1.9091568051380597E-2</v>
      </c>
      <c r="L59" s="18">
        <f t="shared" ref="L59" si="197">$B59-K59</f>
        <v>-7.1915680513805966E-3</v>
      </c>
      <c r="M59" s="3">
        <v>1.3382207991753364E-2</v>
      </c>
      <c r="N59" s="18">
        <f t="shared" ref="N59" si="198">$B59-M59</f>
        <v>-1.4822079917533627E-3</v>
      </c>
      <c r="R59" s="18"/>
    </row>
    <row r="60" spans="1:18" x14ac:dyDescent="0.3">
      <c r="A60" s="16" t="s">
        <v>95</v>
      </c>
      <c r="B60" s="17">
        <v>1.0999999999999999E-2</v>
      </c>
      <c r="C60" s="3">
        <v>1.2162194109931E-2</v>
      </c>
      <c r="D60" s="18">
        <f t="shared" si="0"/>
        <v>-1.1621941099310001E-3</v>
      </c>
      <c r="E60" s="3">
        <v>1.2485635038077749E-2</v>
      </c>
      <c r="F60" s="18">
        <f t="shared" si="0"/>
        <v>-1.4856350380777501E-3</v>
      </c>
      <c r="G60" s="3">
        <v>9.2065007488126294E-3</v>
      </c>
      <c r="H60" s="18">
        <f t="shared" ref="H60" si="199">$B60-G60</f>
        <v>1.79349925118737E-3</v>
      </c>
      <c r="I60" s="3">
        <v>1.1579775185766864E-2</v>
      </c>
      <c r="J60" s="18">
        <f t="shared" ref="J60" si="200">$B60-I60</f>
        <v>-5.7977518576686482E-4</v>
      </c>
      <c r="K60" s="3">
        <v>1.1275955008527181E-2</v>
      </c>
      <c r="L60" s="18">
        <f t="shared" ref="L60" si="201">$B60-K60</f>
        <v>-2.7595500852718204E-4</v>
      </c>
      <c r="M60" s="3">
        <v>1.3508981034174352E-2</v>
      </c>
      <c r="N60" s="18">
        <f t="shared" ref="N60" si="202">$B60-M60</f>
        <v>-2.508981034174353E-3</v>
      </c>
      <c r="R60" s="18"/>
    </row>
    <row r="61" spans="1:18" x14ac:dyDescent="0.3">
      <c r="A61" s="16" t="s">
        <v>96</v>
      </c>
      <c r="B61" s="17">
        <v>1.43E-2</v>
      </c>
      <c r="C61" s="3">
        <v>1.1972083652250999E-2</v>
      </c>
      <c r="D61" s="18">
        <f t="shared" si="0"/>
        <v>2.3279163477490008E-3</v>
      </c>
      <c r="E61" s="3">
        <v>1.312171983378573E-2</v>
      </c>
      <c r="F61" s="18">
        <f t="shared" si="0"/>
        <v>1.1782801662142701E-3</v>
      </c>
      <c r="G61" s="3">
        <v>9.0095332027912301E-3</v>
      </c>
      <c r="H61" s="18">
        <f t="shared" ref="H61" si="203">$B61-G61</f>
        <v>5.2904667972087701E-3</v>
      </c>
      <c r="I61" s="3">
        <v>9.6340680470338984E-3</v>
      </c>
      <c r="J61" s="18">
        <f t="shared" ref="J61" si="204">$B61-I61</f>
        <v>4.6659319529661018E-3</v>
      </c>
      <c r="K61" s="3">
        <v>9.3932274006996407E-3</v>
      </c>
      <c r="L61" s="18">
        <f t="shared" ref="L61" si="205">$B61-K61</f>
        <v>4.9067725993003596E-3</v>
      </c>
      <c r="M61" s="3">
        <v>1.3063147757320218E-2</v>
      </c>
      <c r="N61" s="18">
        <f t="shared" ref="N61" si="206">$B61-M61</f>
        <v>1.2368522426797826E-3</v>
      </c>
      <c r="R61" s="18"/>
    </row>
    <row r="62" spans="1:18" x14ac:dyDescent="0.3">
      <c r="A62" s="16" t="s">
        <v>97</v>
      </c>
      <c r="B62" s="17">
        <v>9.1999999999999998E-3</v>
      </c>
      <c r="C62" s="3">
        <v>1.21762705745957E-2</v>
      </c>
      <c r="D62" s="18">
        <f t="shared" si="0"/>
        <v>-2.9762705745957005E-3</v>
      </c>
      <c r="E62" s="3">
        <v>1.1621176356354769E-2</v>
      </c>
      <c r="F62" s="18">
        <f t="shared" si="0"/>
        <v>-2.4211763563547692E-3</v>
      </c>
      <c r="G62" s="3">
        <v>9.8931194856236096E-3</v>
      </c>
      <c r="H62" s="18">
        <f t="shared" ref="H62" si="207">$B62-G62</f>
        <v>-6.9311948562360975E-4</v>
      </c>
      <c r="I62" s="3">
        <v>1.6835959054693848E-2</v>
      </c>
      <c r="J62" s="18">
        <f t="shared" ref="J62" si="208">$B62-I62</f>
        <v>-7.6359590546938479E-3</v>
      </c>
      <c r="K62" s="3">
        <v>2.0388780063913321E-2</v>
      </c>
      <c r="L62" s="18">
        <f t="shared" ref="L62" si="209">$B62-K62</f>
        <v>-1.1188780063913321E-2</v>
      </c>
      <c r="M62" s="3">
        <v>1.3237926052280203E-2</v>
      </c>
      <c r="N62" s="18">
        <f t="shared" ref="N62" si="210">$B62-M62</f>
        <v>-4.0379260522802034E-3</v>
      </c>
      <c r="R62" s="18"/>
    </row>
    <row r="63" spans="1:18" x14ac:dyDescent="0.3">
      <c r="A63" s="16" t="s">
        <v>98</v>
      </c>
      <c r="B63" s="17">
        <v>1.7299999999999999E-2</v>
      </c>
      <c r="C63" s="3">
        <v>1.1615546589781599E-2</v>
      </c>
      <c r="D63" s="18">
        <f t="shared" si="0"/>
        <v>5.6844534102183999E-3</v>
      </c>
      <c r="E63" s="3">
        <v>1.363643415817712E-2</v>
      </c>
      <c r="F63" s="18">
        <f t="shared" si="0"/>
        <v>3.6635658418228793E-3</v>
      </c>
      <c r="G63" s="3">
        <v>9.4530534862033097E-3</v>
      </c>
      <c r="H63" s="18">
        <f t="shared" ref="H63" si="211">$B63-G63</f>
        <v>7.8469465137966897E-3</v>
      </c>
      <c r="I63" s="3">
        <v>8.251581253612212E-3</v>
      </c>
      <c r="J63" s="18">
        <f t="shared" ref="J63" si="212">$B63-I63</f>
        <v>9.0484187463877874E-3</v>
      </c>
      <c r="K63" s="3">
        <v>8.3221749957978035E-3</v>
      </c>
      <c r="L63" s="18">
        <f t="shared" ref="L63" si="213">$B63-K63</f>
        <v>8.9778250042021959E-3</v>
      </c>
      <c r="M63" s="3">
        <v>1.2974666794867007E-2</v>
      </c>
      <c r="N63" s="18">
        <f t="shared" ref="N63" si="214">$B63-M63</f>
        <v>4.3253332051329928E-3</v>
      </c>
      <c r="R63" s="18"/>
    </row>
    <row r="64" spans="1:18" x14ac:dyDescent="0.3">
      <c r="A64" s="16" t="s">
        <v>99</v>
      </c>
      <c r="B64" s="17">
        <v>1.32E-2</v>
      </c>
      <c r="C64" s="3">
        <v>1.2203269716444301E-2</v>
      </c>
      <c r="D64" s="18">
        <f t="shared" si="0"/>
        <v>9.9673028355569925E-4</v>
      </c>
      <c r="E64" s="3">
        <v>1.3046458349083009E-2</v>
      </c>
      <c r="F64" s="18">
        <f t="shared" si="0"/>
        <v>1.5354165091699054E-4</v>
      </c>
      <c r="G64" s="3">
        <v>1.03194944742002E-2</v>
      </c>
      <c r="H64" s="18">
        <f t="shared" ref="H64" si="215">$B64-G64</f>
        <v>2.8805055257997998E-3</v>
      </c>
      <c r="I64" s="3">
        <v>1.9067668707581805E-2</v>
      </c>
      <c r="J64" s="18">
        <f t="shared" ref="J64" si="216">$B64-I64</f>
        <v>-5.8676687075818051E-3</v>
      </c>
      <c r="K64" s="3">
        <v>2.2474062595081314E-2</v>
      </c>
      <c r="L64" s="18">
        <f t="shared" ref="L64" si="217">$B64-K64</f>
        <v>-9.2740625950813137E-3</v>
      </c>
      <c r="M64" s="3">
        <v>1.209544415173743E-2</v>
      </c>
      <c r="N64" s="18">
        <f t="shared" ref="N64" si="218">$B64-M64</f>
        <v>1.1045558482625697E-3</v>
      </c>
      <c r="R64" s="18"/>
    </row>
    <row r="65" spans="1:18" x14ac:dyDescent="0.3">
      <c r="A65" s="16" t="s">
        <v>100</v>
      </c>
      <c r="B65" s="17">
        <v>2.2700000000000001E-2</v>
      </c>
      <c r="C65" s="3">
        <v>1.2207867491988499E-2</v>
      </c>
      <c r="D65" s="18">
        <f t="shared" si="0"/>
        <v>1.0492132508011502E-2</v>
      </c>
      <c r="E65" s="3">
        <v>1.5791551975911131E-2</v>
      </c>
      <c r="F65" s="18">
        <f t="shared" si="0"/>
        <v>6.9084480240888708E-3</v>
      </c>
      <c r="G65" s="3">
        <v>1.0513700137417399E-2</v>
      </c>
      <c r="H65" s="18">
        <f t="shared" ref="H65" si="219">$B65-G65</f>
        <v>1.2186299862582602E-2</v>
      </c>
      <c r="I65" s="3">
        <v>1.2792517661016405E-2</v>
      </c>
      <c r="J65" s="18">
        <f t="shared" ref="J65" si="220">$B65-I65</f>
        <v>9.9074823389835968E-3</v>
      </c>
      <c r="K65" s="3">
        <v>1.4709201817991813E-2</v>
      </c>
      <c r="L65" s="18">
        <f t="shared" ref="L65" si="221">$B65-K65</f>
        <v>7.9907981820081884E-3</v>
      </c>
      <c r="M65" s="3">
        <v>1.227588220988006E-2</v>
      </c>
      <c r="N65" s="18">
        <f t="shared" ref="N65" si="222">$B65-M65</f>
        <v>1.0424117790119942E-2</v>
      </c>
      <c r="R65" s="18"/>
    </row>
    <row r="66" spans="1:18" x14ac:dyDescent="0.3">
      <c r="A66" s="16" t="s">
        <v>101</v>
      </c>
      <c r="B66" s="17">
        <v>1.8499999999999999E-2</v>
      </c>
      <c r="C66" s="3">
        <v>1.3547778975735199E-2</v>
      </c>
      <c r="D66" s="18">
        <f t="shared" si="0"/>
        <v>4.9522210242647999E-3</v>
      </c>
      <c r="E66" s="3">
        <v>1.5464420235020211E-2</v>
      </c>
      <c r="F66" s="18">
        <f t="shared" si="0"/>
        <v>3.0355797649797879E-3</v>
      </c>
      <c r="G66" s="3">
        <v>1.1559761319004601E-2</v>
      </c>
      <c r="H66" s="18">
        <f t="shared" ref="H66" si="223">$B66-G66</f>
        <v>6.9402386809953986E-3</v>
      </c>
      <c r="I66" s="3">
        <v>2.072153867553439E-2</v>
      </c>
      <c r="J66" s="18">
        <f t="shared" ref="J66" si="224">$B66-I66</f>
        <v>-2.2215386755343909E-3</v>
      </c>
      <c r="K66" s="3">
        <v>2.1977518527052362E-2</v>
      </c>
      <c r="L66" s="18">
        <f t="shared" ref="L66" si="225">$B66-K66</f>
        <v>-3.4775185270523624E-3</v>
      </c>
      <c r="M66" s="3">
        <v>1.3503854843249985E-2</v>
      </c>
      <c r="N66" s="18">
        <f t="shared" ref="N66" si="226">$B66-M66</f>
        <v>4.9961451567500145E-3</v>
      </c>
      <c r="R66" s="18"/>
    </row>
    <row r="67" spans="1:18" x14ac:dyDescent="0.3">
      <c r="A67" s="16" t="s">
        <v>102</v>
      </c>
      <c r="B67" s="17">
        <v>4.4699999999999997E-2</v>
      </c>
      <c r="C67" s="3">
        <v>1.42107247990795E-2</v>
      </c>
      <c r="D67" s="18">
        <f t="shared" si="0"/>
        <v>3.0489275200920499E-2</v>
      </c>
      <c r="E67" s="3">
        <v>2.3829309013804388E-2</v>
      </c>
      <c r="F67" s="18">
        <f t="shared" si="0"/>
        <v>2.0870690986195609E-2</v>
      </c>
      <c r="G67" s="3">
        <v>1.22931853465059E-2</v>
      </c>
      <c r="H67" s="18">
        <f t="shared" ref="H67" si="227">$B67-G67</f>
        <v>3.2406814653494098E-2</v>
      </c>
      <c r="I67" s="3">
        <v>2.0215063782367978E-2</v>
      </c>
      <c r="J67" s="18">
        <f t="shared" ref="J67" si="228">$B67-I67</f>
        <v>2.4484936217632019E-2</v>
      </c>
      <c r="K67" s="3">
        <v>2.3666529713372578E-2</v>
      </c>
      <c r="L67" s="18">
        <f t="shared" ref="L67" si="229">$B67-K67</f>
        <v>2.1033470286627418E-2</v>
      </c>
      <c r="M67" s="3">
        <v>1.4075503118145595E-2</v>
      </c>
      <c r="N67" s="18">
        <f t="shared" ref="N67" si="230">$B67-M67</f>
        <v>3.0624496881854403E-2</v>
      </c>
      <c r="R67" s="18"/>
    </row>
    <row r="68" spans="1:18" x14ac:dyDescent="0.3">
      <c r="A68" s="16" t="s">
        <v>103</v>
      </c>
      <c r="B68" s="17">
        <v>2.5000000000000001E-2</v>
      </c>
      <c r="C68" s="3">
        <v>1.8608861003823501E-2</v>
      </c>
      <c r="D68" s="18">
        <f t="shared" si="0"/>
        <v>6.3911389961765E-3</v>
      </c>
      <c r="E68" s="3">
        <v>2.1208694573970271E-2</v>
      </c>
      <c r="F68" s="18">
        <f t="shared" si="0"/>
        <v>3.7913054260297306E-3</v>
      </c>
      <c r="G68" s="3">
        <v>1.55408583682854E-2</v>
      </c>
      <c r="H68" s="18">
        <f t="shared" ref="H68" si="231">$B68-G68</f>
        <v>9.4591416317146015E-3</v>
      </c>
      <c r="I68" s="3">
        <v>3.8964738644315648E-2</v>
      </c>
      <c r="J68" s="18">
        <f t="shared" ref="J68" si="232">$B68-I68</f>
        <v>-1.3964738644315647E-2</v>
      </c>
      <c r="K68" s="3">
        <v>3.4603226297634078E-2</v>
      </c>
      <c r="L68" s="18">
        <f t="shared" ref="L68" si="233">$B68-K68</f>
        <v>-9.6032262976340765E-3</v>
      </c>
      <c r="M68" s="3">
        <v>1.7975349940430388E-2</v>
      </c>
      <c r="N68" s="18">
        <f t="shared" ref="N68" si="234">$B68-M68</f>
        <v>7.0246500595696135E-3</v>
      </c>
      <c r="R68" s="18"/>
    </row>
    <row r="69" spans="1:18" x14ac:dyDescent="0.3">
      <c r="A69" s="16" t="s">
        <v>104</v>
      </c>
      <c r="B69" s="17">
        <v>3.5700000000000003E-2</v>
      </c>
      <c r="C69" s="3">
        <v>1.9822566927233599E-2</v>
      </c>
      <c r="D69" s="18">
        <f t="shared" si="0"/>
        <v>1.5877433072766404E-2</v>
      </c>
      <c r="E69" s="3">
        <v>2.5130568193652881E-2</v>
      </c>
      <c r="F69" s="18">
        <f t="shared" si="0"/>
        <v>1.0569431806347122E-2</v>
      </c>
      <c r="G69" s="3">
        <v>1.5933596558647001E-2</v>
      </c>
      <c r="H69" s="18">
        <f t="shared" ref="H69" si="235">$B69-G69</f>
        <v>1.9766403441353001E-2</v>
      </c>
      <c r="I69" s="3">
        <v>2.4097079309192061E-2</v>
      </c>
      <c r="J69" s="18">
        <f t="shared" ref="J69" si="236">$B69-I69</f>
        <v>1.1602920690807941E-2</v>
      </c>
      <c r="K69" s="3">
        <v>2.6448821578724555E-2</v>
      </c>
      <c r="L69" s="18">
        <f t="shared" ref="L69" si="237">$B69-K69</f>
        <v>9.2511784212754473E-3</v>
      </c>
      <c r="M69" s="3">
        <v>1.9471720882545621E-2</v>
      </c>
      <c r="N69" s="18">
        <f t="shared" ref="N69" si="238">$B69-M69</f>
        <v>1.6228279117454381E-2</v>
      </c>
      <c r="R69" s="18"/>
    </row>
    <row r="70" spans="1:18" x14ac:dyDescent="0.3">
      <c r="A70" s="16" t="s">
        <v>105</v>
      </c>
      <c r="B70" s="17">
        <v>2.0400000000000001E-2</v>
      </c>
      <c r="C70" s="3">
        <v>2.2197999779322099E-2</v>
      </c>
      <c r="D70" s="18">
        <f t="shared" si="0"/>
        <v>-1.797999779322098E-3</v>
      </c>
      <c r="E70" s="3">
        <v>2.2326450391780599E-2</v>
      </c>
      <c r="F70" s="18">
        <f t="shared" si="0"/>
        <v>-1.9264503917805972E-3</v>
      </c>
      <c r="G70" s="3">
        <v>1.74462923829951E-2</v>
      </c>
      <c r="H70" s="18">
        <f t="shared" ref="H70" si="239">$B70-G70</f>
        <v>2.9537076170049019E-3</v>
      </c>
      <c r="I70" s="3">
        <v>3.1097403768956162E-2</v>
      </c>
      <c r="J70" s="18">
        <f t="shared" ref="J70" si="240">$B70-I70</f>
        <v>-1.069740376895616E-2</v>
      </c>
      <c r="K70" s="3">
        <v>2.8132606729465749E-2</v>
      </c>
      <c r="L70" s="18">
        <f t="shared" ref="L70" si="241">$B70-K70</f>
        <v>-7.7326067294657477E-3</v>
      </c>
      <c r="M70" s="3">
        <v>2.2225622050657503E-2</v>
      </c>
      <c r="N70" s="18">
        <f t="shared" ref="N70" si="242">$B70-M70</f>
        <v>-1.8256220506575015E-3</v>
      </c>
      <c r="R70" s="18"/>
    </row>
    <row r="71" spans="1:18" x14ac:dyDescent="0.3">
      <c r="A71" s="16" t="s">
        <v>106</v>
      </c>
      <c r="B71" s="17">
        <v>2.52E-2</v>
      </c>
      <c r="C71" s="3">
        <v>2.19214331235364E-2</v>
      </c>
      <c r="D71" s="18">
        <f t="shared" si="0"/>
        <v>3.2785668764635997E-3</v>
      </c>
      <c r="E71" s="3">
        <v>2.3411744202786099E-2</v>
      </c>
      <c r="F71" s="18">
        <f t="shared" si="0"/>
        <v>1.7882557972139015E-3</v>
      </c>
      <c r="G71" s="3">
        <v>1.7315167299350499E-2</v>
      </c>
      <c r="H71" s="18">
        <f t="shared" ref="H71" si="243">$B71-G71</f>
        <v>7.8848327006495016E-3</v>
      </c>
      <c r="I71" s="3">
        <v>1.8963284535104694E-2</v>
      </c>
      <c r="J71" s="18">
        <f t="shared" ref="J71" si="244">$B71-I71</f>
        <v>6.2367154648953066E-3</v>
      </c>
      <c r="K71" s="3">
        <v>2.0612214917928858E-2</v>
      </c>
      <c r="L71" s="18">
        <f t="shared" ref="L71" si="245">$B71-K71</f>
        <v>4.587785082071142E-3</v>
      </c>
      <c r="M71" s="3">
        <v>2.2471692304811153E-2</v>
      </c>
      <c r="N71" s="18">
        <f t="shared" ref="N71" si="246">$B71-M71</f>
        <v>2.7283076951888467E-3</v>
      </c>
      <c r="R71" s="18"/>
    </row>
    <row r="72" spans="1:18" x14ac:dyDescent="0.3">
      <c r="A72" s="16" t="s">
        <v>107</v>
      </c>
      <c r="B72" s="17">
        <v>1.5599999999999999E-2</v>
      </c>
      <c r="C72" s="3">
        <v>2.2068245341151201E-2</v>
      </c>
      <c r="D72" s="18">
        <f t="shared" si="0"/>
        <v>-6.468245341151202E-3</v>
      </c>
      <c r="E72" s="3">
        <v>2.0559806141847898E-2</v>
      </c>
      <c r="F72" s="18">
        <f t="shared" si="0"/>
        <v>-4.9598061418478986E-3</v>
      </c>
      <c r="G72" s="3">
        <v>1.7132541981646598E-2</v>
      </c>
      <c r="H72" s="18">
        <f t="shared" ref="H72" si="247">$B72-G72</f>
        <v>-1.5325419816465992E-3</v>
      </c>
      <c r="I72" s="3">
        <v>2.5044997088751443E-2</v>
      </c>
      <c r="J72" s="18">
        <f t="shared" ref="J72" si="248">$B72-I72</f>
        <v>-9.4449970887514438E-3</v>
      </c>
      <c r="K72" s="3">
        <v>2.2905822946305988E-2</v>
      </c>
      <c r="L72" s="18">
        <f t="shared" ref="L72" si="249">$B72-K72</f>
        <v>-7.3058229463059884E-3</v>
      </c>
      <c r="M72" s="3">
        <v>2.3428174641401799E-2</v>
      </c>
      <c r="N72" s="18">
        <f t="shared" ref="N72" si="250">$B72-M72</f>
        <v>-7.8281746414018E-3</v>
      </c>
      <c r="R72" s="18"/>
    </row>
    <row r="73" spans="1:18" x14ac:dyDescent="0.3">
      <c r="A73" s="16" t="s">
        <v>108</v>
      </c>
      <c r="B73" s="17">
        <v>1.6E-2</v>
      </c>
      <c r="C73" s="3">
        <v>2.0664735263932098E-2</v>
      </c>
      <c r="D73" s="18">
        <f t="shared" si="0"/>
        <v>-4.6647352639320981E-3</v>
      </c>
      <c r="E73" s="3">
        <v>1.9052965922534779E-2</v>
      </c>
      <c r="F73" s="18">
        <f t="shared" si="0"/>
        <v>-3.052965922534779E-3</v>
      </c>
      <c r="G73" s="3">
        <v>1.5151090553278901E-2</v>
      </c>
      <c r="H73" s="18">
        <f t="shared" ref="H73" si="251">$B73-G73</f>
        <v>8.4890944672109947E-4</v>
      </c>
      <c r="I73" s="3">
        <v>1.8941837865323743E-2</v>
      </c>
      <c r="J73" s="18">
        <f t="shared" ref="J73" si="252">$B73-I73</f>
        <v>-2.9418378653237424E-3</v>
      </c>
      <c r="K73" s="3">
        <v>1.6222401826723163E-2</v>
      </c>
      <c r="L73" s="18">
        <f t="shared" ref="L73" si="253">$B73-K73</f>
        <v>-2.2240182672316269E-4</v>
      </c>
      <c r="M73" s="3">
        <v>2.0468368252386741E-2</v>
      </c>
      <c r="N73" s="18">
        <f t="shared" ref="N73" si="254">$B73-M73</f>
        <v>-4.4683682523867403E-3</v>
      </c>
      <c r="R73" s="18"/>
    </row>
    <row r="74" spans="1:18" x14ac:dyDescent="0.3">
      <c r="A74" s="16" t="s">
        <v>109</v>
      </c>
      <c r="B74" s="17">
        <v>1.61E-2</v>
      </c>
      <c r="C74" s="3">
        <v>1.9324403577605901E-2</v>
      </c>
      <c r="D74" s="18">
        <f t="shared" si="0"/>
        <v>-3.2244035776059013E-3</v>
      </c>
      <c r="E74" s="3">
        <v>1.7835466831496442E-2</v>
      </c>
      <c r="F74" s="18">
        <f t="shared" si="0"/>
        <v>-1.7354668314964426E-3</v>
      </c>
      <c r="G74" s="3">
        <v>1.3545053128680601E-2</v>
      </c>
      <c r="H74" s="18">
        <f t="shared" ref="H74" si="255">$B74-G74</f>
        <v>2.5549468713193992E-3</v>
      </c>
      <c r="I74" s="3">
        <v>1.4161128335061656E-2</v>
      </c>
      <c r="J74" s="18">
        <f t="shared" ref="J74" si="256">$B74-I74</f>
        <v>1.938871664938344E-3</v>
      </c>
      <c r="K74" s="3">
        <v>1.3751389207758752E-2</v>
      </c>
      <c r="L74" s="18">
        <f t="shared" ref="L74" si="257">$B74-K74</f>
        <v>2.3486107922412475E-3</v>
      </c>
      <c r="M74" s="3">
        <v>1.9579114442196552E-2</v>
      </c>
      <c r="N74" s="18">
        <f t="shared" ref="N74" si="258">$B74-M74</f>
        <v>-3.4791144421965521E-3</v>
      </c>
      <c r="R74" s="18"/>
    </row>
    <row r="75" spans="1:18" x14ac:dyDescent="0.3">
      <c r="A75" s="16" t="s">
        <v>110</v>
      </c>
      <c r="B75" s="17">
        <v>3.09E-2</v>
      </c>
      <c r="C75" s="3">
        <v>1.8132113185351899E-2</v>
      </c>
      <c r="D75" s="18">
        <f t="shared" ref="D75:F138" si="259">$B75-C75</f>
        <v>1.2767886814648102E-2</v>
      </c>
      <c r="E75" s="3">
        <v>2.1590360566573361E-2</v>
      </c>
      <c r="F75" s="18">
        <f t="shared" si="259"/>
        <v>9.3096394334266398E-3</v>
      </c>
      <c r="G75" s="3">
        <v>1.30295321306933E-2</v>
      </c>
      <c r="H75" s="18">
        <f t="shared" ref="H75" si="260">$B75-G75</f>
        <v>1.7870467869306701E-2</v>
      </c>
      <c r="I75" s="3">
        <v>1.4115138945747936E-2</v>
      </c>
      <c r="J75" s="18">
        <f t="shared" ref="J75" si="261">$B75-I75</f>
        <v>1.6784861054252066E-2</v>
      </c>
      <c r="K75" s="3">
        <v>1.3593435816588345E-2</v>
      </c>
      <c r="L75" s="18">
        <f t="shared" ref="L75" si="262">$B75-K75</f>
        <v>1.7306564183411657E-2</v>
      </c>
      <c r="M75" s="3">
        <v>1.7527124050484632E-2</v>
      </c>
      <c r="N75" s="18">
        <f t="shared" ref="N75" si="263">$B75-M75</f>
        <v>1.3372875949515368E-2</v>
      </c>
      <c r="R75" s="18"/>
    </row>
    <row r="76" spans="1:18" x14ac:dyDescent="0.3">
      <c r="A76" s="16" t="s">
        <v>111</v>
      </c>
      <c r="B76" s="17">
        <v>1.7500000000000002E-2</v>
      </c>
      <c r="C76" s="3">
        <v>1.9299423081227202E-2</v>
      </c>
      <c r="D76" s="18">
        <f t="shared" si="259"/>
        <v>-1.7994230812272E-3</v>
      </c>
      <c r="E76" s="3">
        <v>1.8871852021149889E-2</v>
      </c>
      <c r="F76" s="18">
        <f t="shared" si="259"/>
        <v>-1.3718520211498872E-3</v>
      </c>
      <c r="G76" s="3">
        <v>1.50238444606742E-2</v>
      </c>
      <c r="H76" s="18">
        <f t="shared" ref="H76" si="264">$B76-G76</f>
        <v>2.4761555393258017E-3</v>
      </c>
      <c r="I76" s="3">
        <v>3.1586497805838505E-2</v>
      </c>
      <c r="J76" s="18">
        <f t="shared" ref="J76" si="265">$B76-I76</f>
        <v>-1.4086497805838503E-2</v>
      </c>
      <c r="K76" s="3">
        <v>3.499228681866641E-2</v>
      </c>
      <c r="L76" s="18">
        <f t="shared" ref="L76" si="266">$B76-K76</f>
        <v>-1.7492286818666408E-2</v>
      </c>
      <c r="M76" s="3">
        <v>1.8738006073391194E-2</v>
      </c>
      <c r="N76" s="18">
        <f t="shared" ref="N76" si="267">$B76-M76</f>
        <v>-1.2380060733911923E-3</v>
      </c>
      <c r="R76" s="18"/>
    </row>
    <row r="77" spans="1:18" x14ac:dyDescent="0.3">
      <c r="A77" s="16" t="s">
        <v>112</v>
      </c>
      <c r="B77" s="17">
        <v>1.21E-2</v>
      </c>
      <c r="C77" s="3">
        <v>1.8587507248237999E-2</v>
      </c>
      <c r="D77" s="18">
        <f t="shared" si="259"/>
        <v>-6.4875072482379996E-3</v>
      </c>
      <c r="E77" s="3">
        <v>1.6493719309780708E-2</v>
      </c>
      <c r="F77" s="18">
        <f t="shared" si="259"/>
        <v>-4.3937193097807088E-3</v>
      </c>
      <c r="G77" s="3">
        <v>1.40177018806418E-2</v>
      </c>
      <c r="H77" s="18">
        <f t="shared" ref="H77" si="268">$B77-G77</f>
        <v>-1.9177018806417999E-3</v>
      </c>
      <c r="I77" s="3">
        <v>1.6319875199590304E-2</v>
      </c>
      <c r="J77" s="18">
        <f t="shared" ref="J77" si="269">$B77-I77</f>
        <v>-4.219875199590304E-3</v>
      </c>
      <c r="K77" s="3">
        <v>1.5698831802661489E-2</v>
      </c>
      <c r="L77" s="18">
        <f t="shared" ref="L77" si="270">$B77-K77</f>
        <v>-3.5988318026614896E-3</v>
      </c>
      <c r="M77" s="3">
        <v>1.8189108080526598E-2</v>
      </c>
      <c r="N77" s="18">
        <f t="shared" ref="N77" si="271">$B77-M77</f>
        <v>-6.0891080805265986E-3</v>
      </c>
      <c r="R77" s="18"/>
    </row>
    <row r="78" spans="1:18" x14ac:dyDescent="0.3">
      <c r="A78" s="16" t="s">
        <v>113</v>
      </c>
      <c r="B78" s="17">
        <v>1.12E-2</v>
      </c>
      <c r="C78" s="3">
        <v>1.7119943626208702E-2</v>
      </c>
      <c r="D78" s="18">
        <f t="shared" si="259"/>
        <v>-5.9199436262087016E-3</v>
      </c>
      <c r="E78" s="3">
        <v>1.482311422877117E-2</v>
      </c>
      <c r="F78" s="18">
        <f t="shared" si="259"/>
        <v>-3.6231142287711706E-3</v>
      </c>
      <c r="G78" s="3">
        <v>1.26192059205733E-2</v>
      </c>
      <c r="H78" s="18">
        <f t="shared" ref="H78" si="272">$B78-G78</f>
        <v>-1.4192059205732997E-3</v>
      </c>
      <c r="I78" s="3">
        <v>1.1046777096498308E-2</v>
      </c>
      <c r="J78" s="18">
        <f t="shared" ref="J78" si="273">$B78-I78</f>
        <v>1.532229035016916E-4</v>
      </c>
      <c r="K78" s="3">
        <v>1.2193328035320781E-2</v>
      </c>
      <c r="L78" s="18">
        <f t="shared" ref="L78" si="274">$B78-K78</f>
        <v>-9.9332803532078094E-4</v>
      </c>
      <c r="M78" s="3">
        <v>1.7854196035524603E-2</v>
      </c>
      <c r="N78" s="18">
        <f t="shared" ref="N78" si="275">$B78-M78</f>
        <v>-6.6541960355246035E-3</v>
      </c>
      <c r="R78" s="18"/>
    </row>
    <row r="79" spans="1:18" x14ac:dyDescent="0.3">
      <c r="A79" s="16" t="s">
        <v>114</v>
      </c>
      <c r="B79" s="17">
        <v>1.35E-2</v>
      </c>
      <c r="C79" s="3">
        <v>1.5639421291246E-2</v>
      </c>
      <c r="D79" s="18">
        <f t="shared" si="259"/>
        <v>-2.1394212912460003E-3</v>
      </c>
      <c r="E79" s="3">
        <v>1.4341946963305631E-2</v>
      </c>
      <c r="F79" s="18">
        <f t="shared" si="259"/>
        <v>-8.4194696330563111E-4</v>
      </c>
      <c r="G79" s="3">
        <v>1.16693241545127E-2</v>
      </c>
      <c r="H79" s="18">
        <f t="shared" ref="H79" si="276">$B79-G79</f>
        <v>1.8306758454873003E-3</v>
      </c>
      <c r="I79" s="3">
        <v>1.0797340508471387E-2</v>
      </c>
      <c r="J79" s="18">
        <f t="shared" ref="J79" si="277">$B79-I79</f>
        <v>2.7026594915286126E-3</v>
      </c>
      <c r="K79" s="3">
        <v>1.0596295534067367E-2</v>
      </c>
      <c r="L79" s="18">
        <f t="shared" ref="L79" si="278">$B79-K79</f>
        <v>2.9037044659326328E-3</v>
      </c>
      <c r="M79" s="3">
        <v>1.7302594889504412E-2</v>
      </c>
      <c r="N79" s="18">
        <f t="shared" ref="N79" si="279">$B79-M79</f>
        <v>-3.8025948895044123E-3</v>
      </c>
      <c r="R79" s="18"/>
    </row>
    <row r="80" spans="1:18" x14ac:dyDescent="0.3">
      <c r="A80" s="16" t="s">
        <v>115</v>
      </c>
      <c r="B80" s="17">
        <v>2.7199999999999998E-2</v>
      </c>
      <c r="C80" s="3">
        <v>1.4681340105173701E-2</v>
      </c>
      <c r="D80" s="18">
        <f t="shared" si="259"/>
        <v>1.2518659894826298E-2</v>
      </c>
      <c r="E80" s="3">
        <v>1.782732129862576E-2</v>
      </c>
      <c r="F80" s="18">
        <f t="shared" si="259"/>
        <v>9.3726787013742388E-3</v>
      </c>
      <c r="G80" s="3">
        <v>1.08820369773751E-2</v>
      </c>
      <c r="H80" s="18">
        <f t="shared" ref="H80" si="280">$B80-G80</f>
        <v>1.63179630226249E-2</v>
      </c>
      <c r="I80" s="3">
        <v>1.4155299125921004E-2</v>
      </c>
      <c r="J80" s="18">
        <f t="shared" ref="J80" si="281">$B80-I80</f>
        <v>1.3044700874078994E-2</v>
      </c>
      <c r="K80" s="3">
        <v>1.3210079265846188E-2</v>
      </c>
      <c r="L80" s="18">
        <f t="shared" ref="L80" si="282">$B80-K80</f>
        <v>1.398992073415381E-2</v>
      </c>
      <c r="M80" s="3">
        <v>1.6996494561098724E-2</v>
      </c>
      <c r="N80" s="18">
        <f t="shared" ref="N80" si="283">$B80-M80</f>
        <v>1.0203505438901275E-2</v>
      </c>
      <c r="R80" s="18"/>
    </row>
    <row r="81" spans="1:18" x14ac:dyDescent="0.3">
      <c r="A81" s="16" t="s">
        <v>116</v>
      </c>
      <c r="B81" s="17">
        <v>1.7999999999999999E-2</v>
      </c>
      <c r="C81" s="3">
        <v>1.5922218270729201E-2</v>
      </c>
      <c r="D81" s="18">
        <f t="shared" si="259"/>
        <v>2.0777817292707973E-3</v>
      </c>
      <c r="E81" s="3">
        <v>1.6248391188065269E-2</v>
      </c>
      <c r="F81" s="18">
        <f t="shared" si="259"/>
        <v>1.7516088119347295E-3</v>
      </c>
      <c r="G81" s="3">
        <v>1.2208192457229899E-2</v>
      </c>
      <c r="H81" s="18">
        <f t="shared" ref="H81" si="284">$B81-G81</f>
        <v>5.7918075427700992E-3</v>
      </c>
      <c r="I81" s="3">
        <v>2.5550013946440773E-2</v>
      </c>
      <c r="J81" s="18">
        <f t="shared" ref="J81" si="285">$B81-I81</f>
        <v>-7.5500139464407742E-3</v>
      </c>
      <c r="K81" s="3">
        <v>2.7436248071045142E-2</v>
      </c>
      <c r="L81" s="18">
        <f t="shared" ref="L81" si="286">$B81-K81</f>
        <v>-9.4362480710451432E-3</v>
      </c>
      <c r="M81" s="3">
        <v>1.6381046014634415E-2</v>
      </c>
      <c r="N81" s="18">
        <f t="shared" ref="N81" si="287">$B81-M81</f>
        <v>1.6189539853655836E-3</v>
      </c>
      <c r="R81" s="18"/>
    </row>
    <row r="82" spans="1:18" x14ac:dyDescent="0.3">
      <c r="A82" s="16" t="s">
        <v>117</v>
      </c>
      <c r="B82" s="17">
        <v>1.23E-2</v>
      </c>
      <c r="C82" s="3">
        <v>1.5914866977822701E-2</v>
      </c>
      <c r="D82" s="18">
        <f t="shared" si="259"/>
        <v>-3.6148669778227008E-3</v>
      </c>
      <c r="E82" s="3">
        <v>1.451198869526985E-2</v>
      </c>
      <c r="F82" s="18">
        <f t="shared" si="259"/>
        <v>-2.2119886952698502E-3</v>
      </c>
      <c r="G82" s="3">
        <v>1.2468960010823701E-2</v>
      </c>
      <c r="H82" s="18">
        <f t="shared" ref="H82" si="288">$B82-G82</f>
        <v>-1.6896001082370056E-4</v>
      </c>
      <c r="I82" s="3">
        <v>2.0028335709809358E-2</v>
      </c>
      <c r="J82" s="18">
        <f t="shared" ref="J82" si="289">$B82-I82</f>
        <v>-7.7283357098093582E-3</v>
      </c>
      <c r="K82" s="3">
        <v>2.3590480162621271E-2</v>
      </c>
      <c r="L82" s="18">
        <f t="shared" ref="L82" si="290">$B82-K82</f>
        <v>-1.1290480162621271E-2</v>
      </c>
      <c r="M82" s="3">
        <v>1.6695968734333308E-2</v>
      </c>
      <c r="N82" s="18">
        <f t="shared" ref="N82" si="291">$B82-M82</f>
        <v>-4.3959687343333078E-3</v>
      </c>
      <c r="R82" s="18"/>
    </row>
    <row r="83" spans="1:18" x14ac:dyDescent="0.3">
      <c r="A83" s="16" t="s">
        <v>118</v>
      </c>
      <c r="B83" s="17">
        <v>1.5900000000000001E-2</v>
      </c>
      <c r="C83" s="3">
        <v>1.5070558374999699E-2</v>
      </c>
      <c r="D83" s="18">
        <f t="shared" si="259"/>
        <v>8.2944162500030172E-4</v>
      </c>
      <c r="E83" s="3">
        <v>1.4686101302736371E-2</v>
      </c>
      <c r="F83" s="18">
        <f t="shared" si="259"/>
        <v>1.2138986972636302E-3</v>
      </c>
      <c r="G83" s="3">
        <v>1.21222793693494E-2</v>
      </c>
      <c r="H83" s="18">
        <f t="shared" ref="H83" si="292">$B83-G83</f>
        <v>3.7777206306506012E-3</v>
      </c>
      <c r="I83" s="3">
        <v>1.0782586269665785E-2</v>
      </c>
      <c r="J83" s="18">
        <f t="shared" ref="J83" si="293">$B83-I83</f>
        <v>5.1174137303342162E-3</v>
      </c>
      <c r="K83" s="3">
        <v>1.0794743567825154E-2</v>
      </c>
      <c r="L83" s="18">
        <f t="shared" ref="L83" si="294">$B83-K83</f>
        <v>5.105256432174847E-3</v>
      </c>
      <c r="M83" s="3">
        <v>1.6843012179047569E-2</v>
      </c>
      <c r="N83" s="18">
        <f t="shared" ref="N83" si="295">$B83-M83</f>
        <v>-9.4301217904756846E-4</v>
      </c>
      <c r="R83" s="18"/>
    </row>
    <row r="84" spans="1:18" x14ac:dyDescent="0.3">
      <c r="A84" s="16" t="s">
        <v>119</v>
      </c>
      <c r="B84" s="17">
        <v>1.29E-2</v>
      </c>
      <c r="C84" s="3">
        <v>1.47653420113373E-2</v>
      </c>
      <c r="D84" s="18">
        <f t="shared" si="259"/>
        <v>-1.8653420113372999E-3</v>
      </c>
      <c r="E84" s="3">
        <v>1.372560628819333E-2</v>
      </c>
      <c r="F84" s="18">
        <f t="shared" si="259"/>
        <v>-8.2560628819332987E-4</v>
      </c>
      <c r="G84" s="3">
        <v>1.17393416158721E-2</v>
      </c>
      <c r="H84" s="18">
        <f t="shared" ref="H84" si="296">$B84-G84</f>
        <v>1.1606583841278998E-3</v>
      </c>
      <c r="I84" s="3">
        <v>1.6890532099418404E-2</v>
      </c>
      <c r="J84" s="18">
        <f t="shared" ref="J84" si="297">$B84-I84</f>
        <v>-3.9905320994184038E-3</v>
      </c>
      <c r="K84" s="3">
        <v>1.5479188871705078E-2</v>
      </c>
      <c r="L84" s="18">
        <f t="shared" ref="L84" si="298">$B84-K84</f>
        <v>-2.5791888717050775E-3</v>
      </c>
      <c r="M84" s="3">
        <v>1.7327479631258406E-2</v>
      </c>
      <c r="N84" s="18">
        <f t="shared" ref="N84" si="299">$B84-M84</f>
        <v>-4.4274796312584064E-3</v>
      </c>
      <c r="R84" s="18"/>
    </row>
    <row r="85" spans="1:18" x14ac:dyDescent="0.3">
      <c r="A85" s="16" t="s">
        <v>120</v>
      </c>
      <c r="B85" s="17">
        <v>1.32E-2</v>
      </c>
      <c r="C85" s="3">
        <v>1.4104950865237401E-2</v>
      </c>
      <c r="D85" s="18">
        <f t="shared" si="259"/>
        <v>-9.0495086523740068E-4</v>
      </c>
      <c r="E85" s="3">
        <v>1.3402697859220431E-2</v>
      </c>
      <c r="F85" s="18">
        <f t="shared" si="259"/>
        <v>-2.0269785922043086E-4</v>
      </c>
      <c r="G85" s="3">
        <v>1.15054696013469E-2</v>
      </c>
      <c r="H85" s="18">
        <f t="shared" ref="H85" si="300">$B85-G85</f>
        <v>1.6945303986530998E-3</v>
      </c>
      <c r="I85" s="3">
        <v>1.1340022766597029E-2</v>
      </c>
      <c r="J85" s="18">
        <f t="shared" ref="J85" si="301">$B85-I85</f>
        <v>1.8599772334029711E-3</v>
      </c>
      <c r="K85" s="3">
        <v>1.1532365096068056E-2</v>
      </c>
      <c r="L85" s="18">
        <f t="shared" ref="L85" si="302">$B85-K85</f>
        <v>1.6676349039319444E-3</v>
      </c>
      <c r="M85" s="3">
        <v>1.736906849343545E-2</v>
      </c>
      <c r="N85" s="18">
        <f t="shared" ref="N85" si="303">$B85-M85</f>
        <v>-4.1690684934354502E-3</v>
      </c>
      <c r="R85" s="18"/>
    </row>
    <row r="86" spans="1:18" x14ac:dyDescent="0.3">
      <c r="A86" s="16" t="s">
        <v>121</v>
      </c>
      <c r="B86" s="17">
        <v>1.26E-2</v>
      </c>
      <c r="C86" s="3">
        <v>1.3559230622143099E-2</v>
      </c>
      <c r="D86" s="18">
        <f t="shared" si="259"/>
        <v>-9.5923062214309934E-4</v>
      </c>
      <c r="E86" s="3">
        <v>1.303978940348448E-2</v>
      </c>
      <c r="F86" s="18">
        <f t="shared" si="259"/>
        <v>-4.3978940348447966E-4</v>
      </c>
      <c r="G86" s="3">
        <v>1.18906351363405E-2</v>
      </c>
      <c r="H86" s="18">
        <f t="shared" ref="H86" si="304">$B86-G86</f>
        <v>7.0936486365950034E-4</v>
      </c>
      <c r="I86" s="3">
        <v>1.7286970423681693E-2</v>
      </c>
      <c r="J86" s="18">
        <f t="shared" ref="J86" si="305">$B86-I86</f>
        <v>-4.6869704236816925E-3</v>
      </c>
      <c r="K86" s="3">
        <v>2.1486893585147274E-2</v>
      </c>
      <c r="L86" s="18">
        <f t="shared" ref="L86" si="306">$B86-K86</f>
        <v>-8.8868935851472743E-3</v>
      </c>
      <c r="M86" s="3">
        <v>1.5730906048140356E-2</v>
      </c>
      <c r="N86" s="18">
        <f t="shared" ref="N86" si="307">$B86-M86</f>
        <v>-3.1309060481403556E-3</v>
      </c>
      <c r="R86" s="18"/>
    </row>
    <row r="87" spans="1:18" x14ac:dyDescent="0.3">
      <c r="A87" s="16" t="s">
        <v>122</v>
      </c>
      <c r="B87" s="17">
        <v>2.0299999999999999E-2</v>
      </c>
      <c r="C87" s="3">
        <v>1.3028528277670299E-2</v>
      </c>
      <c r="D87" s="18">
        <f t="shared" si="259"/>
        <v>7.2714717223296994E-3</v>
      </c>
      <c r="E87" s="3">
        <v>1.5012858748845229E-2</v>
      </c>
      <c r="F87" s="18">
        <f t="shared" si="259"/>
        <v>5.2871412511547693E-3</v>
      </c>
      <c r="G87" s="3">
        <v>1.2041065085811001E-2</v>
      </c>
      <c r="H87" s="18">
        <f t="shared" ref="H87" si="308">$B87-G87</f>
        <v>8.2589349141889978E-3</v>
      </c>
      <c r="I87" s="3">
        <v>1.2481457017027282E-2</v>
      </c>
      <c r="J87" s="18">
        <f t="shared" ref="J87" si="309">$B87-I87</f>
        <v>7.8185429829727166E-3</v>
      </c>
      <c r="K87" s="3">
        <v>1.4545938503997794E-2</v>
      </c>
      <c r="L87" s="18">
        <f t="shared" ref="L87" si="310">$B87-K87</f>
        <v>5.7540614960022041E-3</v>
      </c>
      <c r="M87" s="3">
        <v>1.5126476256441593E-2</v>
      </c>
      <c r="N87" s="18">
        <f t="shared" ref="N87" si="311">$B87-M87</f>
        <v>5.1735237435584051E-3</v>
      </c>
      <c r="R87" s="18"/>
    </row>
    <row r="88" spans="1:18" x14ac:dyDescent="0.3">
      <c r="A88" s="16" t="s">
        <v>123</v>
      </c>
      <c r="B88" s="17">
        <v>1.8499999999999999E-2</v>
      </c>
      <c r="C88" s="3">
        <v>1.37009913998667E-2</v>
      </c>
      <c r="D88" s="18">
        <f t="shared" si="259"/>
        <v>4.7990086001332994E-3</v>
      </c>
      <c r="E88" s="3">
        <v>1.5137848957480429E-2</v>
      </c>
      <c r="F88" s="18">
        <f t="shared" si="259"/>
        <v>3.3621510425195702E-3</v>
      </c>
      <c r="G88" s="3">
        <v>1.28513726719505E-2</v>
      </c>
      <c r="H88" s="18">
        <f t="shared" ref="H88" si="312">$B88-G88</f>
        <v>5.6486273280494988E-3</v>
      </c>
      <c r="I88" s="3">
        <v>1.864658267817065E-2</v>
      </c>
      <c r="J88" s="18">
        <f t="shared" ref="J88" si="313">$B88-I88</f>
        <v>-1.4658267817065085E-4</v>
      </c>
      <c r="K88" s="3">
        <v>2.0057730523594889E-2</v>
      </c>
      <c r="L88" s="18">
        <f t="shared" ref="L88" si="314">$B88-K88</f>
        <v>-1.5577305235948899E-3</v>
      </c>
      <c r="M88" s="3">
        <v>1.5848069221781415E-2</v>
      </c>
      <c r="N88" s="18">
        <f t="shared" ref="N88" si="315">$B88-M88</f>
        <v>2.6519307782185836E-3</v>
      </c>
      <c r="R88" s="18"/>
    </row>
    <row r="89" spans="1:18" x14ac:dyDescent="0.3">
      <c r="A89" s="16" t="s">
        <v>124</v>
      </c>
      <c r="B89" s="17">
        <v>4.4200000000000003E-2</v>
      </c>
      <c r="C89" s="3">
        <v>1.41652322392653E-2</v>
      </c>
      <c r="D89" s="18">
        <f t="shared" si="259"/>
        <v>3.0034767760734701E-2</v>
      </c>
      <c r="E89" s="3">
        <v>2.331012005706912E-2</v>
      </c>
      <c r="F89" s="18">
        <f t="shared" si="259"/>
        <v>2.0889879942930883E-2</v>
      </c>
      <c r="G89" s="3">
        <v>1.32285009478053E-2</v>
      </c>
      <c r="H89" s="18">
        <f t="shared" ref="H89" si="316">$B89-G89</f>
        <v>3.0971499052194703E-2</v>
      </c>
      <c r="I89" s="3">
        <v>1.9837053764982668E-2</v>
      </c>
      <c r="J89" s="18">
        <f t="shared" ref="J89" si="317">$B89-I89</f>
        <v>2.4362946235017335E-2</v>
      </c>
      <c r="K89" s="3">
        <v>2.3116917063462781E-2</v>
      </c>
      <c r="L89" s="18">
        <f t="shared" ref="L89" si="318">$B89-K89</f>
        <v>2.1083082936537222E-2</v>
      </c>
      <c r="M89" s="3">
        <v>1.6173710759367649E-2</v>
      </c>
      <c r="N89" s="18">
        <f t="shared" ref="N89" si="319">$B89-M89</f>
        <v>2.8026289240632354E-2</v>
      </c>
      <c r="R89" s="18"/>
    </row>
    <row r="90" spans="1:18" x14ac:dyDescent="0.3">
      <c r="A90" s="16" t="s">
        <v>125</v>
      </c>
      <c r="B90" s="17">
        <v>1.54E-2</v>
      </c>
      <c r="C90" s="3">
        <v>1.8388755932614301E-2</v>
      </c>
      <c r="D90" s="18">
        <f t="shared" si="259"/>
        <v>-2.9887559326143009E-3</v>
      </c>
      <c r="E90" s="3">
        <v>1.8238644839440689E-2</v>
      </c>
      <c r="F90" s="18">
        <f t="shared" si="259"/>
        <v>-2.8386448394406884E-3</v>
      </c>
      <c r="G90" s="3">
        <v>1.5501665629685701E-2</v>
      </c>
      <c r="H90" s="18">
        <f t="shared" ref="H90" si="320">$B90-G90</f>
        <v>-1.016656296857002E-4</v>
      </c>
      <c r="I90" s="3">
        <v>4.0593918467059044E-2</v>
      </c>
      <c r="J90" s="18">
        <f t="shared" ref="J90" si="321">$B90-I90</f>
        <v>-2.5193918467059043E-2</v>
      </c>
      <c r="K90" s="3">
        <v>3.6647753551607515E-2</v>
      </c>
      <c r="L90" s="18">
        <f t="shared" ref="L90" si="322">$B90-K90</f>
        <v>-2.1247753551607514E-2</v>
      </c>
      <c r="M90" s="3">
        <v>1.9207247807489169E-2</v>
      </c>
      <c r="N90" s="18">
        <f t="shared" ref="N90" si="323">$B90-M90</f>
        <v>-3.807247807489169E-3</v>
      </c>
      <c r="R90" s="18"/>
    </row>
    <row r="91" spans="1:18" x14ac:dyDescent="0.3">
      <c r="A91" s="16" t="s">
        <v>126</v>
      </c>
      <c r="B91" s="17">
        <v>1.38E-2</v>
      </c>
      <c r="C91" s="3">
        <v>1.8155854309344601E-2</v>
      </c>
      <c r="D91" s="18">
        <f t="shared" si="259"/>
        <v>-4.3558543093446013E-3</v>
      </c>
      <c r="E91" s="3">
        <v>1.7147805551641741E-2</v>
      </c>
      <c r="F91" s="18">
        <f t="shared" si="259"/>
        <v>-3.3478055516417415E-3</v>
      </c>
      <c r="G91" s="3">
        <v>1.4322538581942899E-2</v>
      </c>
      <c r="H91" s="18">
        <f t="shared" ref="H91" si="324">$B91-G91</f>
        <v>-5.2253858194289959E-4</v>
      </c>
      <c r="I91" s="3">
        <v>1.472879950149465E-2</v>
      </c>
      <c r="J91" s="18">
        <f t="shared" ref="J91" si="325">$B91-I91</f>
        <v>-9.2879950149465061E-4</v>
      </c>
      <c r="K91" s="3">
        <v>1.417907965734958E-2</v>
      </c>
      <c r="L91" s="18">
        <f t="shared" ref="L91" si="326">$B91-K91</f>
        <v>-3.790796573495802E-4</v>
      </c>
      <c r="M91" s="3">
        <v>1.9850869784539871E-2</v>
      </c>
      <c r="N91" s="18">
        <f t="shared" ref="N91" si="327">$B91-M91</f>
        <v>-6.050869784539871E-3</v>
      </c>
      <c r="R91" s="18"/>
    </row>
    <row r="92" spans="1:18" x14ac:dyDescent="0.3">
      <c r="A92" s="16" t="s">
        <v>127</v>
      </c>
      <c r="B92" s="17">
        <v>1.47E-2</v>
      </c>
      <c r="C92" s="3">
        <v>1.7361223561246801E-2</v>
      </c>
      <c r="D92" s="18">
        <f t="shared" si="259"/>
        <v>-2.6612235612468015E-3</v>
      </c>
      <c r="E92" s="3">
        <v>1.6966802830934598E-2</v>
      </c>
      <c r="F92" s="18">
        <f t="shared" si="259"/>
        <v>-2.266802830934599E-3</v>
      </c>
      <c r="G92" s="3">
        <v>1.3454822185810501E-2</v>
      </c>
      <c r="H92" s="18">
        <f t="shared" ref="H92" si="328">$B92-G92</f>
        <v>1.2451778141894989E-3</v>
      </c>
      <c r="I92" s="3">
        <v>1.2096940208970669E-2</v>
      </c>
      <c r="J92" s="18">
        <f t="shared" ref="J92" si="329">$B92-I92</f>
        <v>2.6030597910293302E-3</v>
      </c>
      <c r="K92" s="3">
        <v>1.1749054517358411E-2</v>
      </c>
      <c r="L92" s="18">
        <f t="shared" ref="L92" si="330">$B92-K92</f>
        <v>2.9509454826415881E-3</v>
      </c>
      <c r="M92" s="3">
        <v>1.9699820059113162E-2</v>
      </c>
      <c r="N92" s="18">
        <f t="shared" ref="N92" si="331">$B92-M92</f>
        <v>-4.9998200591131626E-3</v>
      </c>
      <c r="R92" s="18"/>
    </row>
    <row r="93" spans="1:18" x14ac:dyDescent="0.3">
      <c r="A93" s="16" t="s">
        <v>128</v>
      </c>
      <c r="B93" s="17">
        <v>1.43E-2</v>
      </c>
      <c r="C93" s="3">
        <v>1.65904960980146E-2</v>
      </c>
      <c r="D93" s="18">
        <f t="shared" si="259"/>
        <v>-2.2904960980145994E-3</v>
      </c>
      <c r="E93" s="3">
        <v>1.62633471092123E-2</v>
      </c>
      <c r="F93" s="18">
        <f t="shared" si="259"/>
        <v>-1.9633471092122996E-3</v>
      </c>
      <c r="G93" s="3">
        <v>1.2990471952172299E-2</v>
      </c>
      <c r="H93" s="18">
        <f t="shared" ref="H93" si="332">$B93-G93</f>
        <v>1.3095280478277009E-3</v>
      </c>
      <c r="I93" s="3">
        <v>1.4813669347302244E-2</v>
      </c>
      <c r="J93" s="18">
        <f t="shared" ref="J93" si="333">$B93-I93</f>
        <v>-5.1366934730224384E-4</v>
      </c>
      <c r="K93" s="3">
        <v>1.720863159826767E-2</v>
      </c>
      <c r="L93" s="18">
        <f t="shared" ref="L93" si="334">$B93-K93</f>
        <v>-2.9086315982676698E-3</v>
      </c>
      <c r="M93" s="3">
        <v>1.8971559591378001E-2</v>
      </c>
      <c r="N93" s="18">
        <f t="shared" ref="N93" si="335">$B93-M93</f>
        <v>-4.6715595913780009E-3</v>
      </c>
      <c r="R93" s="18"/>
    </row>
    <row r="94" spans="1:18" x14ac:dyDescent="0.3">
      <c r="A94" s="16" t="s">
        <v>129</v>
      </c>
      <c r="B94" s="17">
        <v>1.4800000000000001E-2</v>
      </c>
      <c r="C94" s="3">
        <v>1.57888654055683E-2</v>
      </c>
      <c r="D94" s="18">
        <f t="shared" si="259"/>
        <v>-9.8886540556829966E-4</v>
      </c>
      <c r="E94" s="3">
        <v>1.568477001872343E-2</v>
      </c>
      <c r="F94" s="18">
        <f t="shared" si="259"/>
        <v>-8.8477001872342906E-4</v>
      </c>
      <c r="G94" s="3">
        <v>1.23228826651014E-2</v>
      </c>
      <c r="H94" s="18">
        <f t="shared" ref="H94" si="336">$B94-G94</f>
        <v>2.4771173348986011E-3</v>
      </c>
      <c r="I94" s="3">
        <v>1.383145649493429E-2</v>
      </c>
      <c r="J94" s="18">
        <f t="shared" ref="J94" si="337">$B94-I94</f>
        <v>9.6854350506571027E-4</v>
      </c>
      <c r="K94" s="3">
        <v>1.3328315847426064E-2</v>
      </c>
      <c r="L94" s="18">
        <f t="shared" ref="L94" si="338">$B94-K94</f>
        <v>1.471684152573937E-3</v>
      </c>
      <c r="M94" s="3">
        <v>1.8349842217571379E-2</v>
      </c>
      <c r="N94" s="18">
        <f t="shared" ref="N94" si="339">$B94-M94</f>
        <v>-3.5498422175713785E-3</v>
      </c>
      <c r="R94" s="18"/>
    </row>
    <row r="95" spans="1:18" x14ac:dyDescent="0.3">
      <c r="A95" s="16" t="s">
        <v>130</v>
      </c>
      <c r="B95" s="17">
        <v>1.3299999999999999E-2</v>
      </c>
      <c r="C95" s="3">
        <v>1.51417830339687E-2</v>
      </c>
      <c r="D95" s="18">
        <f t="shared" si="259"/>
        <v>-1.8417830339687007E-3</v>
      </c>
      <c r="E95" s="3">
        <v>1.458471933095443E-2</v>
      </c>
      <c r="F95" s="18">
        <f t="shared" si="259"/>
        <v>-1.2847193309544307E-3</v>
      </c>
      <c r="G95" s="3">
        <v>1.2609280645556701E-2</v>
      </c>
      <c r="H95" s="18">
        <f t="shared" ref="H95" si="340">$B95-G95</f>
        <v>6.9071935444329872E-4</v>
      </c>
      <c r="I95" s="3">
        <v>1.4815388592192133E-2</v>
      </c>
      <c r="J95" s="18">
        <f t="shared" ref="J95" si="341">$B95-I95</f>
        <v>-1.5153885921921333E-3</v>
      </c>
      <c r="K95" s="3">
        <v>1.7158769939215512E-2</v>
      </c>
      <c r="L95" s="18">
        <f t="shared" ref="L95" si="342">$B95-K95</f>
        <v>-3.8587699392155124E-3</v>
      </c>
      <c r="M95" s="3">
        <v>1.5024674202823787E-2</v>
      </c>
      <c r="N95" s="18">
        <f t="shared" ref="N95" si="343">$B95-M95</f>
        <v>-1.724674202823788E-3</v>
      </c>
      <c r="R95" s="18"/>
    </row>
    <row r="96" spans="1:18" x14ac:dyDescent="0.3">
      <c r="A96" s="16" t="s">
        <v>131</v>
      </c>
      <c r="B96" s="17">
        <v>1.6799999999999999E-2</v>
      </c>
      <c r="C96" s="3">
        <v>1.4401137699657399E-2</v>
      </c>
      <c r="D96" s="18">
        <f t="shared" si="259"/>
        <v>2.3988623003425996E-3</v>
      </c>
      <c r="E96" s="3">
        <v>1.5099798358502271E-2</v>
      </c>
      <c r="F96" s="18">
        <f t="shared" si="259"/>
        <v>1.7002016414977283E-3</v>
      </c>
      <c r="G96" s="3">
        <v>1.26276112591539E-2</v>
      </c>
      <c r="H96" s="18">
        <f t="shared" ref="H96" si="344">$B96-G96</f>
        <v>4.1723887408460988E-3</v>
      </c>
      <c r="I96" s="3">
        <v>1.39266033722696E-2</v>
      </c>
      <c r="J96" s="18">
        <f t="shared" ref="J96" si="345">$B96-I96</f>
        <v>2.8733966277303992E-3</v>
      </c>
      <c r="K96" s="3">
        <v>1.6495203454130906E-2</v>
      </c>
      <c r="L96" s="18">
        <f t="shared" ref="L96" si="346">$B96-K96</f>
        <v>3.0479654586909252E-4</v>
      </c>
      <c r="M96" s="3">
        <v>1.4777585561286886E-2</v>
      </c>
      <c r="N96" s="18">
        <f t="shared" ref="N96" si="347">$B96-M96</f>
        <v>2.0224144387131129E-3</v>
      </c>
      <c r="R96" s="18"/>
    </row>
    <row r="97" spans="1:18" x14ac:dyDescent="0.3">
      <c r="A97" s="16" t="s">
        <v>132</v>
      </c>
      <c r="B97" s="17">
        <v>2.75E-2</v>
      </c>
      <c r="C97" s="3">
        <v>1.4280128365705601E-2</v>
      </c>
      <c r="D97" s="18">
        <f t="shared" si="259"/>
        <v>1.3219871634294399E-2</v>
      </c>
      <c r="E97" s="3">
        <v>1.8490485210279031E-2</v>
      </c>
      <c r="F97" s="18">
        <f t="shared" si="259"/>
        <v>9.0095147897209689E-3</v>
      </c>
      <c r="G97" s="3">
        <v>1.2897741672673199E-2</v>
      </c>
      <c r="H97" s="18">
        <f t="shared" ref="H97" si="348">$B97-G97</f>
        <v>1.4602258327326801E-2</v>
      </c>
      <c r="I97" s="3">
        <v>2.1734359121277309E-2</v>
      </c>
      <c r="J97" s="18">
        <f t="shared" ref="J97" si="349">$B97-I97</f>
        <v>5.7656408787226908E-3</v>
      </c>
      <c r="K97" s="3">
        <v>2.649551176953955E-2</v>
      </c>
      <c r="L97" s="18">
        <f t="shared" ref="L97" si="350">$B97-K97</f>
        <v>1.0044882304604506E-3</v>
      </c>
      <c r="M97" s="3">
        <v>1.505987051323354E-2</v>
      </c>
      <c r="N97" s="18">
        <f t="shared" ref="N97" si="351">$B97-M97</f>
        <v>1.244012948676646E-2</v>
      </c>
      <c r="R97" s="18"/>
    </row>
    <row r="98" spans="1:18" x14ac:dyDescent="0.3">
      <c r="A98" s="16" t="s">
        <v>133</v>
      </c>
      <c r="B98" s="17">
        <v>2.7199999999999998E-2</v>
      </c>
      <c r="C98" s="3">
        <v>1.5813009357761199E-2</v>
      </c>
      <c r="D98" s="18">
        <f t="shared" si="259"/>
        <v>1.13869906422388E-2</v>
      </c>
      <c r="E98" s="3">
        <v>1.984959080659664E-2</v>
      </c>
      <c r="F98" s="18">
        <f t="shared" si="259"/>
        <v>7.350409193403358E-3</v>
      </c>
      <c r="G98" s="3">
        <v>1.3636103884852801E-2</v>
      </c>
      <c r="H98" s="18">
        <f t="shared" ref="H98" si="352">$B98-G98</f>
        <v>1.3563896115147198E-2</v>
      </c>
      <c r="I98" s="3">
        <v>2.4032449513583843E-2</v>
      </c>
      <c r="J98" s="18">
        <f t="shared" ref="J98" si="353">$B98-I98</f>
        <v>3.1675504864161555E-3</v>
      </c>
      <c r="K98" s="3">
        <v>2.2863025900289647E-2</v>
      </c>
      <c r="L98" s="18">
        <f t="shared" ref="L98" si="354">$B98-K98</f>
        <v>4.3369740997103515E-3</v>
      </c>
      <c r="M98" s="3">
        <v>1.6250838337455178E-2</v>
      </c>
      <c r="N98" s="18">
        <f t="shared" ref="N98" si="355">$B98-M98</f>
        <v>1.094916166254482E-2</v>
      </c>
      <c r="R98" s="18"/>
    </row>
    <row r="99" spans="1:18" x14ac:dyDescent="0.3">
      <c r="A99" s="16" t="s">
        <v>134</v>
      </c>
      <c r="B99" s="17">
        <v>1.72E-2</v>
      </c>
      <c r="C99" s="3">
        <v>1.7304117194151699E-2</v>
      </c>
      <c r="D99" s="18">
        <f t="shared" si="259"/>
        <v>-1.0411719415169898E-4</v>
      </c>
      <c r="E99" s="3">
        <v>1.7819284899056109E-2</v>
      </c>
      <c r="F99" s="18">
        <f t="shared" si="259"/>
        <v>-6.1928489905610853E-4</v>
      </c>
      <c r="G99" s="3">
        <v>1.38363751369125E-2</v>
      </c>
      <c r="H99" s="18">
        <f t="shared" ref="H99" si="356">$B99-G99</f>
        <v>3.3636248630874999E-3</v>
      </c>
      <c r="I99" s="3">
        <v>2.7480963774943794E-2</v>
      </c>
      <c r="J99" s="18">
        <f t="shared" ref="J99" si="357">$B99-I99</f>
        <v>-1.0280963774943794E-2</v>
      </c>
      <c r="K99" s="3">
        <v>2.4808890214689103E-2</v>
      </c>
      <c r="L99" s="18">
        <f t="shared" ref="L99" si="358">$B99-K99</f>
        <v>-7.6088902146891034E-3</v>
      </c>
      <c r="M99" s="3">
        <v>1.7846076913394099E-2</v>
      </c>
      <c r="N99" s="18">
        <f t="shared" ref="N99" si="359">$B99-M99</f>
        <v>-6.4607691339409884E-4</v>
      </c>
      <c r="R99" s="18"/>
    </row>
    <row r="100" spans="1:18" x14ac:dyDescent="0.3">
      <c r="A100" s="16" t="s">
        <v>135</v>
      </c>
      <c r="B100" s="17">
        <v>1.52E-2</v>
      </c>
      <c r="C100" s="3">
        <v>1.7177488857253499E-2</v>
      </c>
      <c r="D100" s="18">
        <f t="shared" si="259"/>
        <v>-1.9774888572534986E-3</v>
      </c>
      <c r="E100" s="3">
        <v>1.6759194863208361E-2</v>
      </c>
      <c r="F100" s="18">
        <f t="shared" si="259"/>
        <v>-1.5591948632083606E-3</v>
      </c>
      <c r="G100" s="3">
        <v>1.3511547603553199E-2</v>
      </c>
      <c r="H100" s="18">
        <f t="shared" ref="H100" si="360">$B100-G100</f>
        <v>1.6884523964468007E-3</v>
      </c>
      <c r="I100" s="3">
        <v>1.5721233630205389E-2</v>
      </c>
      <c r="J100" s="18">
        <f t="shared" ref="J100" si="361">$B100-I100</f>
        <v>-5.2123363020538903E-4</v>
      </c>
      <c r="K100" s="3">
        <v>1.7010863088273431E-2</v>
      </c>
      <c r="L100" s="18">
        <f t="shared" ref="L100" si="362">$B100-K100</f>
        <v>-1.8108630882734313E-3</v>
      </c>
      <c r="M100" s="3">
        <v>1.8374987344835784E-2</v>
      </c>
      <c r="N100" s="18">
        <f t="shared" ref="N100" si="363">$B100-M100</f>
        <v>-3.1749873448357838E-3</v>
      </c>
      <c r="R100" s="18"/>
    </row>
    <row r="101" spans="1:18" x14ac:dyDescent="0.3">
      <c r="A101" s="16" t="s">
        <v>136</v>
      </c>
      <c r="B101" s="17">
        <v>1.7500000000000002E-2</v>
      </c>
      <c r="C101" s="3">
        <v>1.66168189260637E-2</v>
      </c>
      <c r="D101" s="18">
        <f t="shared" si="259"/>
        <v>8.8318107393630177E-4</v>
      </c>
      <c r="E101" s="3">
        <v>1.673421856549023E-2</v>
      </c>
      <c r="F101" s="18">
        <f t="shared" si="259"/>
        <v>7.6578143450977201E-4</v>
      </c>
      <c r="G101" s="3">
        <v>1.35142155360103E-2</v>
      </c>
      <c r="H101" s="18">
        <f t="shared" ref="H101" si="364">$B101-G101</f>
        <v>3.9857844639897017E-3</v>
      </c>
      <c r="I101" s="3">
        <v>1.6541923484606563E-2</v>
      </c>
      <c r="J101" s="18">
        <f t="shared" ref="J101" si="365">$B101-I101</f>
        <v>9.5807651539343841E-4</v>
      </c>
      <c r="K101" s="3">
        <v>1.9615567521759095E-2</v>
      </c>
      <c r="L101" s="18">
        <f t="shared" ref="L101" si="366">$B101-K101</f>
        <v>-2.115567521759093E-3</v>
      </c>
      <c r="M101" s="3">
        <v>1.8683315960144154E-2</v>
      </c>
      <c r="N101" s="18">
        <f t="shared" ref="N101" si="367">$B101-M101</f>
        <v>-1.1833159601441524E-3</v>
      </c>
      <c r="R101" s="18"/>
    </row>
    <row r="102" spans="1:18" x14ac:dyDescent="0.3">
      <c r="A102" s="16" t="s">
        <v>137</v>
      </c>
      <c r="B102" s="17">
        <v>1.6899999999999998E-2</v>
      </c>
      <c r="C102" s="3">
        <v>1.6344505775715001E-2</v>
      </c>
      <c r="D102" s="18">
        <f t="shared" si="259"/>
        <v>5.5549422428499695E-4</v>
      </c>
      <c r="E102" s="3">
        <v>1.6481375901366769E-2</v>
      </c>
      <c r="F102" s="18">
        <f t="shared" si="259"/>
        <v>4.1862409863322944E-4</v>
      </c>
      <c r="G102" s="3">
        <v>1.4232175078994099E-2</v>
      </c>
      <c r="H102" s="18">
        <f t="shared" ref="H102" si="368">$B102-G102</f>
        <v>2.6678249210058992E-3</v>
      </c>
      <c r="I102" s="3">
        <v>1.7878830064865594E-2</v>
      </c>
      <c r="J102" s="18">
        <f t="shared" ref="J102" si="369">$B102-I102</f>
        <v>-9.7883006486559551E-4</v>
      </c>
      <c r="K102" s="3">
        <v>2.0623150036503186E-2</v>
      </c>
      <c r="L102" s="18">
        <f t="shared" ref="L102" si="370">$B102-K102</f>
        <v>-3.7231500365031873E-3</v>
      </c>
      <c r="M102" s="3">
        <v>1.8776937070955863E-2</v>
      </c>
      <c r="N102" s="18">
        <f t="shared" ref="N102" si="371">$B102-M102</f>
        <v>-1.8769370709558648E-3</v>
      </c>
      <c r="R102" s="18"/>
    </row>
    <row r="103" spans="1:18" x14ac:dyDescent="0.3">
      <c r="A103" s="16" t="s">
        <v>138</v>
      </c>
      <c r="B103" s="17">
        <v>2.3199999999999998E-2</v>
      </c>
      <c r="C103" s="3">
        <v>1.6019804367479001E-2</v>
      </c>
      <c r="D103" s="18">
        <f t="shared" si="259"/>
        <v>7.1801956325209977E-3</v>
      </c>
      <c r="E103" s="3">
        <v>1.7975883550147349E-2</v>
      </c>
      <c r="F103" s="18">
        <f t="shared" si="259"/>
        <v>5.2241164498526491E-3</v>
      </c>
      <c r="G103" s="3">
        <v>1.41911522391141E-2</v>
      </c>
      <c r="H103" s="18">
        <f t="shared" ref="H103" si="372">$B103-G103</f>
        <v>9.0088477608858981E-3</v>
      </c>
      <c r="I103" s="3">
        <v>1.8520334134764217E-2</v>
      </c>
      <c r="J103" s="18">
        <f t="shared" ref="J103" si="373">$B103-I103</f>
        <v>4.6796658652357818E-3</v>
      </c>
      <c r="K103" s="3">
        <v>1.6635451624109003E-2</v>
      </c>
      <c r="L103" s="18">
        <f t="shared" ref="L103" si="374">$B103-K103</f>
        <v>6.5645483758909953E-3</v>
      </c>
      <c r="M103" s="3">
        <v>1.7448264955771932E-2</v>
      </c>
      <c r="N103" s="18">
        <f t="shared" ref="N103" si="375">$B103-M103</f>
        <v>5.7517350442280665E-3</v>
      </c>
      <c r="R103" s="18"/>
    </row>
    <row r="104" spans="1:18" x14ac:dyDescent="0.3">
      <c r="A104" s="16" t="s">
        <v>139</v>
      </c>
      <c r="B104" s="17">
        <v>1.24E-2</v>
      </c>
      <c r="C104" s="3">
        <v>1.66518868583319E-2</v>
      </c>
      <c r="D104" s="18">
        <f t="shared" si="259"/>
        <v>-4.2518868583319002E-3</v>
      </c>
      <c r="E104" s="3">
        <v>1.529977276076229E-2</v>
      </c>
      <c r="F104" s="18">
        <f t="shared" si="259"/>
        <v>-2.8997727607622901E-3</v>
      </c>
      <c r="G104" s="3">
        <v>1.40927772168476E-2</v>
      </c>
      <c r="H104" s="18">
        <f t="shared" ref="H104" si="376">$B104-G104</f>
        <v>-1.6927772168476001E-3</v>
      </c>
      <c r="I104" s="3">
        <v>2.4944694774881749E-2</v>
      </c>
      <c r="J104" s="18">
        <f t="shared" ref="J104" si="377">$B104-I104</f>
        <v>-1.2544694774881749E-2</v>
      </c>
      <c r="K104" s="3">
        <v>2.2106521079725525E-2</v>
      </c>
      <c r="L104" s="18">
        <f t="shared" ref="L104" si="378">$B104-K104</f>
        <v>-9.7065210797255257E-3</v>
      </c>
      <c r="M104" s="3">
        <v>1.6956667582230425E-2</v>
      </c>
      <c r="N104" s="18">
        <f t="shared" ref="N104" si="379">$B104-M104</f>
        <v>-4.5566675822304257E-3</v>
      </c>
      <c r="R104" s="18"/>
    </row>
    <row r="105" spans="1:18" x14ac:dyDescent="0.3">
      <c r="A105" s="16" t="s">
        <v>140</v>
      </c>
      <c r="B105" s="17">
        <v>1.29E-2</v>
      </c>
      <c r="C105" s="3">
        <v>1.57124528856563E-2</v>
      </c>
      <c r="D105" s="18">
        <f t="shared" si="259"/>
        <v>-2.8124528856563E-3</v>
      </c>
      <c r="E105" s="3">
        <v>1.447605437597279E-2</v>
      </c>
      <c r="F105" s="18">
        <f t="shared" si="259"/>
        <v>-1.5760543759727897E-3</v>
      </c>
      <c r="G105" s="3">
        <v>1.2401994005255801E-2</v>
      </c>
      <c r="H105" s="18">
        <f t="shared" ref="H105" si="380">$B105-G105</f>
        <v>4.9800599474419949E-4</v>
      </c>
      <c r="I105" s="3">
        <v>1.1830685000835341E-2</v>
      </c>
      <c r="J105" s="18">
        <f t="shared" ref="J105" si="381">$B105-I105</f>
        <v>1.069314999164659E-3</v>
      </c>
      <c r="K105" s="3">
        <v>1.1573480473529177E-2</v>
      </c>
      <c r="L105" s="18">
        <f t="shared" ref="L105" si="382">$B105-K105</f>
        <v>1.3265195264708235E-3</v>
      </c>
      <c r="M105" s="3">
        <v>1.661914027948377E-2</v>
      </c>
      <c r="N105" s="18">
        <f t="shared" ref="N105" si="383">$B105-M105</f>
        <v>-3.7191402794837704E-3</v>
      </c>
      <c r="R105" s="18"/>
    </row>
    <row r="106" spans="1:18" x14ac:dyDescent="0.3">
      <c r="A106" s="16" t="s">
        <v>141</v>
      </c>
      <c r="B106" s="17">
        <v>1.3100000000000001E-2</v>
      </c>
      <c r="C106" s="3">
        <v>1.4870406813108099E-2</v>
      </c>
      <c r="D106" s="18">
        <f t="shared" si="259"/>
        <v>-1.7704068131080986E-3</v>
      </c>
      <c r="E106" s="3">
        <v>1.389346759282763E-2</v>
      </c>
      <c r="F106" s="18">
        <f t="shared" si="259"/>
        <v>-7.9346759282762983E-4</v>
      </c>
      <c r="G106" s="3">
        <v>1.11867925982397E-2</v>
      </c>
      <c r="H106" s="18">
        <f t="shared" ref="H106" si="384">$B106-G106</f>
        <v>1.9132074017603005E-3</v>
      </c>
      <c r="I106" s="3">
        <v>1.3644140270809273E-2</v>
      </c>
      <c r="J106" s="18">
        <f t="shared" ref="J106" si="385">$B106-I106</f>
        <v>-5.4414027080927282E-4</v>
      </c>
      <c r="K106" s="3">
        <v>1.2720192780255263E-2</v>
      </c>
      <c r="L106" s="18">
        <f t="shared" ref="L106" si="386">$B106-K106</f>
        <v>3.798072197447374E-4</v>
      </c>
      <c r="M106" s="3">
        <v>1.6308116401262122E-2</v>
      </c>
      <c r="N106" s="18">
        <f t="shared" ref="N106" si="387">$B106-M106</f>
        <v>-3.2081164012621212E-3</v>
      </c>
      <c r="R106" s="18"/>
    </row>
    <row r="107" spans="1:18" x14ac:dyDescent="0.3">
      <c r="A107" s="16" t="s">
        <v>142</v>
      </c>
      <c r="B107" s="17">
        <v>9.7999999999999997E-3</v>
      </c>
      <c r="C107" s="3">
        <v>1.41455000924091E-2</v>
      </c>
      <c r="D107" s="18">
        <f t="shared" si="259"/>
        <v>-4.3455000924090999E-3</v>
      </c>
      <c r="E107" s="3">
        <v>1.2238775580019869E-2</v>
      </c>
      <c r="F107" s="18">
        <f t="shared" si="259"/>
        <v>-2.4387755800198696E-3</v>
      </c>
      <c r="G107" s="3">
        <v>1.07004914451664E-2</v>
      </c>
      <c r="H107" s="18">
        <f t="shared" ref="H107" si="388">$B107-G107</f>
        <v>-9.0049144516640006E-4</v>
      </c>
      <c r="I107" s="3">
        <v>1.1697316220175684E-2</v>
      </c>
      <c r="J107" s="18">
        <f t="shared" ref="J107" si="389">$B107-I107</f>
        <v>-1.8973162201756846E-3</v>
      </c>
      <c r="K107" s="3">
        <v>1.2436513751563358E-2</v>
      </c>
      <c r="L107" s="18">
        <f t="shared" ref="L107" si="390">$B107-K107</f>
        <v>-2.6365137515633585E-3</v>
      </c>
      <c r="M107" s="3">
        <v>1.5812756231104105E-2</v>
      </c>
      <c r="N107" s="18">
        <f t="shared" ref="N107" si="391">$B107-M107</f>
        <v>-6.0127562311041056E-3</v>
      </c>
      <c r="R107" s="18"/>
    </row>
    <row r="108" spans="1:18" x14ac:dyDescent="0.3">
      <c r="A108" s="16" t="s">
        <v>143</v>
      </c>
      <c r="B108" s="17">
        <v>1.5299999999999999E-2</v>
      </c>
      <c r="C108" s="3">
        <v>1.30672100808212E-2</v>
      </c>
      <c r="D108" s="18">
        <f t="shared" si="259"/>
        <v>2.2327899191787997E-3</v>
      </c>
      <c r="E108" s="3">
        <v>1.305067188282099E-2</v>
      </c>
      <c r="F108" s="18">
        <f t="shared" si="259"/>
        <v>2.2493281171790096E-3</v>
      </c>
      <c r="G108" s="3">
        <v>9.6796836020616901E-3</v>
      </c>
      <c r="H108" s="18">
        <f t="shared" ref="H108" si="392">$B108-G108</f>
        <v>5.6203163979383092E-3</v>
      </c>
      <c r="I108" s="3">
        <v>1.1269754371634477E-2</v>
      </c>
      <c r="J108" s="18">
        <f t="shared" ref="J108" si="393">$B108-I108</f>
        <v>4.0302456283655228E-3</v>
      </c>
      <c r="K108" s="3">
        <v>1.0266638777988763E-2</v>
      </c>
      <c r="L108" s="18">
        <f t="shared" ref="L108" si="394">$B108-K108</f>
        <v>5.0333612220112359E-3</v>
      </c>
      <c r="M108" s="3">
        <v>1.5027033564421774E-2</v>
      </c>
      <c r="N108" s="18">
        <f t="shared" ref="N108" si="395">$B108-M108</f>
        <v>2.7296643557822575E-4</v>
      </c>
      <c r="R108" s="18"/>
    </row>
    <row r="109" spans="1:18" x14ac:dyDescent="0.3">
      <c r="A109" s="16" t="s">
        <v>144</v>
      </c>
      <c r="B109" s="17">
        <v>1.3899999999999999E-2</v>
      </c>
      <c r="C109" s="3">
        <v>1.2924536826439501E-2</v>
      </c>
      <c r="D109" s="18">
        <f t="shared" si="259"/>
        <v>9.7546317356049864E-4</v>
      </c>
      <c r="E109" s="3">
        <v>1.268462821060971E-2</v>
      </c>
      <c r="F109" s="18">
        <f t="shared" si="259"/>
        <v>1.2153717893902891E-3</v>
      </c>
      <c r="G109" s="3">
        <v>9.9315915092324705E-3</v>
      </c>
      <c r="H109" s="18">
        <f t="shared" ref="H109" si="396">$B109-G109</f>
        <v>3.9684084907675287E-3</v>
      </c>
      <c r="I109" s="3">
        <v>1.4746309874908671E-2</v>
      </c>
      <c r="J109" s="18">
        <f t="shared" ref="J109" si="397">$B109-I109</f>
        <v>-8.463098749086715E-4</v>
      </c>
      <c r="K109" s="3">
        <v>1.6743823542701659E-2</v>
      </c>
      <c r="L109" s="18">
        <f t="shared" ref="L109" si="398">$B109-K109</f>
        <v>-2.8438235427016602E-3</v>
      </c>
      <c r="M109" s="3">
        <v>1.4075926008439875E-2</v>
      </c>
      <c r="N109" s="18">
        <f t="shared" ref="N109" si="399">$B109-M109</f>
        <v>-1.7592600843987539E-4</v>
      </c>
      <c r="R109" s="18"/>
    </row>
    <row r="110" spans="1:18" x14ac:dyDescent="0.3">
      <c r="A110" s="16" t="s">
        <v>145</v>
      </c>
      <c r="B110" s="17">
        <v>1.14E-2</v>
      </c>
      <c r="C110" s="3">
        <v>1.2704393145498601E-2</v>
      </c>
      <c r="D110" s="18">
        <f t="shared" si="259"/>
        <v>-1.3043931454986002E-3</v>
      </c>
      <c r="E110" s="3">
        <v>1.177457272633935E-2</v>
      </c>
      <c r="F110" s="18">
        <f t="shared" si="259"/>
        <v>-3.7457272633934988E-4</v>
      </c>
      <c r="G110" s="3">
        <v>9.6684854928916295E-3</v>
      </c>
      <c r="H110" s="18">
        <f t="shared" ref="H110" si="400">$B110-G110</f>
        <v>1.7315145071083709E-3</v>
      </c>
      <c r="I110" s="3">
        <v>1.4122687718328648E-2</v>
      </c>
      <c r="J110" s="18">
        <f t="shared" ref="J110" si="401">$B110-I110</f>
        <v>-2.722687718328648E-3</v>
      </c>
      <c r="K110" s="3">
        <v>1.335054923442716E-2</v>
      </c>
      <c r="L110" s="18">
        <f t="shared" ref="L110" si="402">$B110-K110</f>
        <v>-1.9505492344271593E-3</v>
      </c>
      <c r="M110" s="3">
        <v>1.4178270383183271E-2</v>
      </c>
      <c r="N110" s="18">
        <f t="shared" ref="N110" si="403">$B110-M110</f>
        <v>-2.7782703831832709E-3</v>
      </c>
      <c r="R110" s="18"/>
    </row>
    <row r="111" spans="1:18" x14ac:dyDescent="0.3">
      <c r="A111" s="16" t="s">
        <v>146</v>
      </c>
      <c r="B111" s="17">
        <v>1.03E-2</v>
      </c>
      <c r="C111" s="3">
        <v>1.2212579166241E-2</v>
      </c>
      <c r="D111" s="18">
        <f t="shared" si="259"/>
        <v>-1.9125791662409995E-3</v>
      </c>
      <c r="E111" s="3">
        <v>1.1092573272582281E-2</v>
      </c>
      <c r="F111" s="18">
        <f t="shared" si="259"/>
        <v>-7.9257327258228094E-4</v>
      </c>
      <c r="G111" s="3">
        <v>9.6101243095179003E-3</v>
      </c>
      <c r="H111" s="18">
        <f t="shared" ref="H111" si="404">$B111-G111</f>
        <v>6.8987569048209983E-4</v>
      </c>
      <c r="I111" s="3">
        <v>1.0074645581117982E-2</v>
      </c>
      <c r="J111" s="18">
        <f t="shared" ref="J111" si="405">$B111-I111</f>
        <v>2.2535441888201814E-4</v>
      </c>
      <c r="K111" s="3">
        <v>1.0495132399980001E-2</v>
      </c>
      <c r="L111" s="18">
        <f t="shared" ref="L111" si="406">$B111-K111</f>
        <v>-1.9513239998000115E-4</v>
      </c>
      <c r="M111" s="3">
        <v>1.3953770249459966E-2</v>
      </c>
      <c r="N111" s="18">
        <f t="shared" ref="N111" si="407">$B111-M111</f>
        <v>-3.6537702494599655E-3</v>
      </c>
      <c r="R111" s="18"/>
    </row>
    <row r="112" spans="1:18" x14ac:dyDescent="0.3">
      <c r="A112" s="16" t="s">
        <v>147</v>
      </c>
      <c r="B112" s="17">
        <v>1.3899999999999999E-2</v>
      </c>
      <c r="C112" s="3">
        <v>1.1623413322605599E-2</v>
      </c>
      <c r="D112" s="18">
        <f t="shared" si="259"/>
        <v>2.2765866773943998E-3</v>
      </c>
      <c r="E112" s="3">
        <v>1.173614881435231E-2</v>
      </c>
      <c r="F112" s="18">
        <f t="shared" si="259"/>
        <v>2.1638511856476896E-3</v>
      </c>
      <c r="G112" s="3">
        <v>9.5635558251816691E-3</v>
      </c>
      <c r="H112" s="18">
        <f t="shared" ref="H112" si="408">$B112-G112</f>
        <v>4.33644417481833E-3</v>
      </c>
      <c r="I112" s="3">
        <v>1.0159407106037951E-2</v>
      </c>
      <c r="J112" s="18">
        <f t="shared" ref="J112" si="409">$B112-I112</f>
        <v>3.7405928939620477E-3</v>
      </c>
      <c r="K112" s="3">
        <v>9.9361510096359178E-3</v>
      </c>
      <c r="L112" s="18">
        <f t="shared" ref="L112" si="410">$B112-K112</f>
        <v>3.9638489903640814E-3</v>
      </c>
      <c r="M112" s="3">
        <v>1.3170918474364104E-2</v>
      </c>
      <c r="N112" s="18">
        <f t="shared" ref="N112" si="411">$B112-M112</f>
        <v>7.290815256358954E-4</v>
      </c>
      <c r="R112" s="18"/>
    </row>
    <row r="113" spans="1:18" x14ac:dyDescent="0.3">
      <c r="A113" s="16" t="s">
        <v>148</v>
      </c>
      <c r="B113" s="17">
        <v>1.0200000000000001E-2</v>
      </c>
      <c r="C113" s="3">
        <v>1.1636370105052401E-2</v>
      </c>
      <c r="D113" s="18">
        <f t="shared" si="259"/>
        <v>-1.4363701050524001E-3</v>
      </c>
      <c r="E113" s="3">
        <v>1.079532809995974E-2</v>
      </c>
      <c r="F113" s="18">
        <f t="shared" si="259"/>
        <v>-5.9532809995973927E-4</v>
      </c>
      <c r="G113" s="3">
        <v>9.7198686107648306E-3</v>
      </c>
      <c r="H113" s="18">
        <f t="shared" ref="H113" si="412">$B113-G113</f>
        <v>4.801313892351701E-4</v>
      </c>
      <c r="I113" s="3">
        <v>1.3940039430817695E-2</v>
      </c>
      <c r="J113" s="18">
        <f t="shared" ref="J113" si="413">$B113-I113</f>
        <v>-3.7400394308176946E-3</v>
      </c>
      <c r="K113" s="3">
        <v>1.3256110281584592E-2</v>
      </c>
      <c r="L113" s="18">
        <f t="shared" ref="L113" si="414">$B113-K113</f>
        <v>-3.0561102815845915E-3</v>
      </c>
      <c r="M113" s="3">
        <v>1.3543272212686376E-2</v>
      </c>
      <c r="N113" s="18">
        <f t="shared" ref="N113" si="415">$B113-M113</f>
        <v>-3.343272212686375E-3</v>
      </c>
      <c r="R113" s="18"/>
    </row>
    <row r="114" spans="1:18" x14ac:dyDescent="0.3">
      <c r="A114" s="16" t="s">
        <v>149</v>
      </c>
      <c r="B114" s="17">
        <v>7.1000000000000004E-3</v>
      </c>
      <c r="C114" s="3">
        <v>1.1185288105696399E-2</v>
      </c>
      <c r="D114" s="18">
        <f t="shared" si="259"/>
        <v>-4.085288105696399E-3</v>
      </c>
      <c r="E114" s="3">
        <v>9.5513801454843398E-3</v>
      </c>
      <c r="F114" s="18">
        <f t="shared" si="259"/>
        <v>-2.4513801454843394E-3</v>
      </c>
      <c r="G114" s="3">
        <v>9.8059773212856097E-3</v>
      </c>
      <c r="H114" s="18">
        <f t="shared" ref="H114" si="416">$B114-G114</f>
        <v>-2.7059773212856093E-3</v>
      </c>
      <c r="I114" s="3">
        <v>1.0655236972951225E-2</v>
      </c>
      <c r="J114" s="18">
        <f t="shared" ref="J114" si="417">$B114-I114</f>
        <v>-3.5552369729512246E-3</v>
      </c>
      <c r="K114" s="3">
        <v>1.2828748952058367E-2</v>
      </c>
      <c r="L114" s="18">
        <f t="shared" ref="L114" si="418">$B114-K114</f>
        <v>-5.7287489520583667E-3</v>
      </c>
      <c r="M114" s="3">
        <v>1.2986879747742241E-2</v>
      </c>
      <c r="N114" s="18">
        <f t="shared" ref="N114" si="419">$B114-M114</f>
        <v>-5.8868797477422408E-3</v>
      </c>
      <c r="R114" s="18"/>
    </row>
    <row r="115" spans="1:18" x14ac:dyDescent="0.3">
      <c r="A115" s="16" t="s">
        <v>150</v>
      </c>
      <c r="B115" s="17">
        <v>9.7000000000000003E-3</v>
      </c>
      <c r="C115" s="3">
        <v>1.03498565236756E-2</v>
      </c>
      <c r="D115" s="18">
        <f t="shared" si="259"/>
        <v>-6.4985652367560015E-4</v>
      </c>
      <c r="E115" s="3">
        <v>9.7906285887563831E-3</v>
      </c>
      <c r="F115" s="18">
        <f t="shared" si="259"/>
        <v>-9.0628588756382772E-5</v>
      </c>
      <c r="G115" s="3">
        <v>9.5110736169474498E-3</v>
      </c>
      <c r="H115" s="18">
        <f t="shared" ref="H115" si="420">$B115-G115</f>
        <v>1.8892638305255047E-4</v>
      </c>
      <c r="I115" s="3">
        <v>9.5107069903825319E-3</v>
      </c>
      <c r="J115" s="18">
        <f t="shared" ref="J115" si="421">$B115-I115</f>
        <v>1.8929300961746838E-4</v>
      </c>
      <c r="K115" s="3">
        <v>1.2368813864291759E-2</v>
      </c>
      <c r="L115" s="18">
        <f t="shared" ref="L115" si="422">$B115-K115</f>
        <v>-2.6688138642917587E-3</v>
      </c>
      <c r="M115" s="3">
        <v>1.2170630347526136E-2</v>
      </c>
      <c r="N115" s="18">
        <f t="shared" ref="N115" si="423">$B115-M115</f>
        <v>-2.470630347526136E-3</v>
      </c>
      <c r="R115" s="18"/>
    </row>
    <row r="116" spans="1:18" x14ac:dyDescent="0.3">
      <c r="A116" s="16" t="s">
        <v>151</v>
      </c>
      <c r="B116" s="17">
        <v>8.0999999999999996E-3</v>
      </c>
      <c r="C116" s="3">
        <v>9.9748202517808207E-3</v>
      </c>
      <c r="D116" s="18">
        <f t="shared" si="259"/>
        <v>-1.8748202517808212E-3</v>
      </c>
      <c r="E116" s="3">
        <v>9.2336625339916305E-3</v>
      </c>
      <c r="F116" s="18">
        <f t="shared" si="259"/>
        <v>-1.133662533991631E-3</v>
      </c>
      <c r="G116" s="3">
        <v>9.0147107678057291E-3</v>
      </c>
      <c r="H116" s="18">
        <f t="shared" ref="H116" si="424">$B116-G116</f>
        <v>-9.1471076780572959E-4</v>
      </c>
      <c r="I116" s="3">
        <v>8.5200102164866825E-3</v>
      </c>
      <c r="J116" s="18">
        <f t="shared" ref="J116" si="425">$B116-I116</f>
        <v>-4.2001021648668292E-4</v>
      </c>
      <c r="K116" s="3">
        <v>8.4225699298661697E-3</v>
      </c>
      <c r="L116" s="18">
        <f t="shared" ref="L116" si="426">$B116-K116</f>
        <v>-3.2256992986617015E-4</v>
      </c>
      <c r="M116" s="3">
        <v>1.1864993113450793E-2</v>
      </c>
      <c r="N116" s="18">
        <f t="shared" ref="N116" si="427">$B116-M116</f>
        <v>-3.7649931134507934E-3</v>
      </c>
      <c r="R116" s="18"/>
    </row>
    <row r="117" spans="1:18" x14ac:dyDescent="0.3">
      <c r="A117" s="16" t="s">
        <v>152</v>
      </c>
      <c r="B117" s="17">
        <v>1.12E-2</v>
      </c>
      <c r="C117" s="3">
        <v>9.4657972716304904E-3</v>
      </c>
      <c r="D117" s="18">
        <f t="shared" si="259"/>
        <v>1.7342027283695095E-3</v>
      </c>
      <c r="E117" s="3">
        <v>9.7860285993513121E-3</v>
      </c>
      <c r="F117" s="18">
        <f t="shared" si="259"/>
        <v>1.4139714006486878E-3</v>
      </c>
      <c r="G117" s="3">
        <v>8.2463693859895996E-3</v>
      </c>
      <c r="H117" s="18">
        <f t="shared" ref="H117" si="428">$B117-G117</f>
        <v>2.9536306140104003E-3</v>
      </c>
      <c r="I117" s="3">
        <v>1.0042380349035511E-2</v>
      </c>
      <c r="J117" s="18">
        <f t="shared" ref="J117" si="429">$B117-I117</f>
        <v>1.1576196509644893E-3</v>
      </c>
      <c r="K117" s="3">
        <v>8.9131441983072348E-3</v>
      </c>
      <c r="L117" s="18">
        <f t="shared" ref="L117" si="430">$B117-K117</f>
        <v>2.2868558016927651E-3</v>
      </c>
      <c r="M117" s="3">
        <v>1.1550872917157935E-2</v>
      </c>
      <c r="N117" s="18">
        <f t="shared" ref="N117" si="431">$B117-M117</f>
        <v>-3.50872917157935E-4</v>
      </c>
      <c r="R117" s="18"/>
    </row>
    <row r="118" spans="1:18" x14ac:dyDescent="0.3">
      <c r="A118" s="16" t="s">
        <v>153</v>
      </c>
      <c r="B118" s="17">
        <v>1.8100000000000002E-2</v>
      </c>
      <c r="C118" s="3">
        <v>9.4884766280027306E-3</v>
      </c>
      <c r="D118" s="18">
        <f t="shared" si="259"/>
        <v>8.6115233719972709E-3</v>
      </c>
      <c r="E118" s="3">
        <v>1.2003982378031866E-2</v>
      </c>
      <c r="F118" s="18">
        <f t="shared" si="259"/>
        <v>6.0960176219681354E-3</v>
      </c>
      <c r="G118" s="3">
        <v>8.7088187338394702E-3</v>
      </c>
      <c r="H118" s="18">
        <f t="shared" ref="H118" si="432">$B118-G118</f>
        <v>9.3911812661605313E-3</v>
      </c>
      <c r="I118" s="3">
        <v>1.4158864633644535E-2</v>
      </c>
      <c r="J118" s="18">
        <f t="shared" ref="J118" si="433">$B118-I118</f>
        <v>3.9411353663554669E-3</v>
      </c>
      <c r="K118" s="3">
        <v>1.7676658476684912E-2</v>
      </c>
      <c r="L118" s="18">
        <f t="shared" ref="L118" si="434">$B118-K118</f>
        <v>4.2334152331508987E-4</v>
      </c>
      <c r="M118" s="3">
        <v>1.1159589977795157E-2</v>
      </c>
      <c r="N118" s="18">
        <f t="shared" ref="N118" si="435">$B118-M118</f>
        <v>6.9404100222048449E-3</v>
      </c>
      <c r="R118" s="18"/>
    </row>
    <row r="119" spans="1:18" x14ac:dyDescent="0.3">
      <c r="A119" s="16" t="s">
        <v>154</v>
      </c>
      <c r="B119" s="17">
        <v>1.44E-2</v>
      </c>
      <c r="C119" s="3">
        <v>1.05611759504474E-2</v>
      </c>
      <c r="D119" s="18">
        <f t="shared" si="259"/>
        <v>3.8388240495525992E-3</v>
      </c>
      <c r="E119" s="3">
        <v>1.1897196924714901E-2</v>
      </c>
      <c r="F119" s="18">
        <f t="shared" si="259"/>
        <v>2.502803075285099E-3</v>
      </c>
      <c r="G119" s="3">
        <v>9.9954314135275793E-3</v>
      </c>
      <c r="H119" s="18">
        <f t="shared" ref="H119" si="436">$B119-G119</f>
        <v>4.4045685864724203E-3</v>
      </c>
      <c r="I119" s="3">
        <v>1.8714652631461121E-2</v>
      </c>
      <c r="J119" s="18">
        <f t="shared" ref="J119" si="437">$B119-I119</f>
        <v>-4.3146526314611217E-3</v>
      </c>
      <c r="K119" s="3">
        <v>2.1620238606768837E-2</v>
      </c>
      <c r="L119" s="18">
        <f t="shared" ref="L119" si="438">$B119-K119</f>
        <v>-7.2202386067688369E-3</v>
      </c>
      <c r="M119" s="3">
        <v>1.1938122058667913E-2</v>
      </c>
      <c r="N119" s="18">
        <f t="shared" ref="N119" si="439">$B119-M119</f>
        <v>2.4618779413320864E-3</v>
      </c>
      <c r="R119" s="18"/>
    </row>
    <row r="120" spans="1:18" x14ac:dyDescent="0.3">
      <c r="A120" s="16" t="s">
        <v>155</v>
      </c>
      <c r="B120" s="17">
        <v>8.3000000000000001E-3</v>
      </c>
      <c r="C120" s="3">
        <v>1.10983023107715E-2</v>
      </c>
      <c r="D120" s="18">
        <f t="shared" si="259"/>
        <v>-2.7983023107714996E-3</v>
      </c>
      <c r="E120" s="3">
        <v>1.053746075355194E-2</v>
      </c>
      <c r="F120" s="18">
        <f t="shared" si="259"/>
        <v>-2.2374607535519397E-3</v>
      </c>
      <c r="G120" s="3">
        <v>1.0472062115813099E-2</v>
      </c>
      <c r="H120" s="18">
        <f t="shared" ref="H120" si="440">$B120-G120</f>
        <v>-2.1720621158130993E-3</v>
      </c>
      <c r="I120" s="3">
        <v>1.258663826226515E-2</v>
      </c>
      <c r="J120" s="18">
        <f t="shared" ref="J120" si="441">$B120-I120</f>
        <v>-4.2866382622651494E-3</v>
      </c>
      <c r="K120" s="3">
        <v>1.2264612073902956E-2</v>
      </c>
      <c r="L120" s="18">
        <f t="shared" ref="L120" si="442">$B120-K120</f>
        <v>-3.964612073902956E-3</v>
      </c>
      <c r="M120" s="3">
        <v>1.2638486990425106E-2</v>
      </c>
      <c r="N120" s="18">
        <f t="shared" ref="N120" si="443">$B120-M120</f>
        <v>-4.3384869904251055E-3</v>
      </c>
      <c r="R120" s="18"/>
    </row>
    <row r="121" spans="1:18" x14ac:dyDescent="0.3">
      <c r="A121" s="16" t="s">
        <v>156</v>
      </c>
      <c r="B121" s="17">
        <v>1.4E-2</v>
      </c>
      <c r="C121" s="3">
        <v>1.06877573121722E-2</v>
      </c>
      <c r="D121" s="18">
        <f t="shared" si="259"/>
        <v>3.3122426878277999E-3</v>
      </c>
      <c r="E121" s="3">
        <v>1.1863542634638451E-2</v>
      </c>
      <c r="F121" s="18">
        <f t="shared" si="259"/>
        <v>2.1364573653615496E-3</v>
      </c>
      <c r="G121" s="3">
        <v>1.0281700694877299E-2</v>
      </c>
      <c r="H121" s="18">
        <f t="shared" ref="H121" si="444">$B121-G121</f>
        <v>3.718299305122701E-3</v>
      </c>
      <c r="I121" s="3">
        <v>9.6640592079400966E-3</v>
      </c>
      <c r="J121" s="18">
        <f t="shared" ref="J121" si="445">$B121-I121</f>
        <v>4.3359407920599037E-3</v>
      </c>
      <c r="K121" s="3">
        <v>1.210130977990817E-2</v>
      </c>
      <c r="L121" s="18">
        <f t="shared" ref="L121" si="446">$B121-K121</f>
        <v>1.8986902200918299E-3</v>
      </c>
      <c r="M121" s="3">
        <v>1.2322001238460622E-2</v>
      </c>
      <c r="N121" s="18">
        <f t="shared" ref="N121" si="447">$B121-M121</f>
        <v>1.6779987615393784E-3</v>
      </c>
      <c r="R121" s="18"/>
    </row>
    <row r="122" spans="1:18" x14ac:dyDescent="0.3">
      <c r="A122" s="16" t="s">
        <v>157</v>
      </c>
      <c r="B122" s="17">
        <v>2.0400000000000001E-2</v>
      </c>
      <c r="C122" s="3">
        <v>1.10293118682741E-2</v>
      </c>
      <c r="D122" s="18">
        <f t="shared" si="259"/>
        <v>9.3706881317259013E-3</v>
      </c>
      <c r="E122" s="3">
        <v>1.407172592908533E-2</v>
      </c>
      <c r="F122" s="18">
        <f t="shared" si="259"/>
        <v>6.3282740709146718E-3</v>
      </c>
      <c r="G122" s="3">
        <v>1.0910787070554E-2</v>
      </c>
      <c r="H122" s="18">
        <f t="shared" ref="H122" si="448">$B122-G122</f>
        <v>9.4892129294460014E-3</v>
      </c>
      <c r="I122" s="3">
        <v>1.5723495262247898E-2</v>
      </c>
      <c r="J122" s="18">
        <f t="shared" ref="J122" si="449">$B122-I122</f>
        <v>4.6765047377521039E-3</v>
      </c>
      <c r="K122" s="3">
        <v>1.8886283608330327E-2</v>
      </c>
      <c r="L122" s="18">
        <f t="shared" ref="L122" si="450">$B122-K122</f>
        <v>1.5137163916696741E-3</v>
      </c>
      <c r="M122" s="3">
        <v>1.2833172030821334E-2</v>
      </c>
      <c r="N122" s="18">
        <f t="shared" ref="N122" si="451">$B122-M122</f>
        <v>7.5668279691786678E-3</v>
      </c>
      <c r="R122" s="18"/>
    </row>
    <row r="123" spans="1:18" x14ac:dyDescent="0.3">
      <c r="A123" s="16" t="s">
        <v>158</v>
      </c>
      <c r="B123" s="17">
        <v>1.17E-2</v>
      </c>
      <c r="C123" s="3">
        <v>1.2266360591945301E-2</v>
      </c>
      <c r="D123" s="18">
        <f t="shared" si="259"/>
        <v>-5.663605919453002E-4</v>
      </c>
      <c r="E123" s="3">
        <v>1.2271647868355131E-2</v>
      </c>
      <c r="F123" s="18">
        <f t="shared" si="259"/>
        <v>-5.7164786835513064E-4</v>
      </c>
      <c r="G123" s="3">
        <v>1.18185057226598E-2</v>
      </c>
      <c r="H123" s="18">
        <f t="shared" ref="H123" si="452">$B123-G123</f>
        <v>-1.1850572265979971E-4</v>
      </c>
      <c r="I123" s="3">
        <v>1.7897431367480923E-2</v>
      </c>
      <c r="J123" s="18">
        <f t="shared" ref="J123" si="453">$B123-I123</f>
        <v>-6.1974313674809222E-3</v>
      </c>
      <c r="K123" s="3">
        <v>1.7684916797146674E-2</v>
      </c>
      <c r="L123" s="18">
        <f t="shared" ref="L123" si="454">$B123-K123</f>
        <v>-5.9849167971466732E-3</v>
      </c>
      <c r="M123" s="3">
        <v>1.3823305965472198E-2</v>
      </c>
      <c r="N123" s="18">
        <f t="shared" ref="N123" si="455">$B123-M123</f>
        <v>-2.1233059654721977E-3</v>
      </c>
      <c r="R123" s="18"/>
    </row>
    <row r="124" spans="1:18" x14ac:dyDescent="0.3">
      <c r="A124" s="16" t="s">
        <v>159</v>
      </c>
      <c r="B124" s="17">
        <v>0.01</v>
      </c>
      <c r="C124" s="3">
        <v>1.2175939174399001E-2</v>
      </c>
      <c r="D124" s="18">
        <f t="shared" si="259"/>
        <v>-2.1759391743990004E-3</v>
      </c>
      <c r="E124" s="3">
        <v>1.1598659974965831E-2</v>
      </c>
      <c r="F124" s="18">
        <f t="shared" si="259"/>
        <v>-1.5986599749658308E-3</v>
      </c>
      <c r="G124" s="3">
        <v>1.10097232209206E-2</v>
      </c>
      <c r="H124" s="18">
        <f t="shared" ref="H124" si="456">$B124-G124</f>
        <v>-1.0097232209206001E-3</v>
      </c>
      <c r="I124" s="3">
        <v>1.2760998464340586E-2</v>
      </c>
      <c r="J124" s="18">
        <f t="shared" ref="J124" si="457">$B124-I124</f>
        <v>-2.7609984643405857E-3</v>
      </c>
      <c r="K124" s="3">
        <v>1.1797264033766618E-2</v>
      </c>
      <c r="L124" s="18">
        <f t="shared" ref="L124" si="458">$B124-K124</f>
        <v>-1.7972640337666178E-3</v>
      </c>
      <c r="M124" s="3">
        <v>1.3181928079712286E-2</v>
      </c>
      <c r="N124" s="18">
        <f t="shared" ref="N124" si="459">$B124-M124</f>
        <v>-3.1819280797122859E-3</v>
      </c>
      <c r="R124" s="18"/>
    </row>
    <row r="125" spans="1:18" x14ac:dyDescent="0.3">
      <c r="A125" s="16" t="s">
        <v>160</v>
      </c>
      <c r="B125" s="17">
        <v>9.7000000000000003E-3</v>
      </c>
      <c r="C125" s="3">
        <v>1.17566709504285E-2</v>
      </c>
      <c r="D125" s="18">
        <f t="shared" si="259"/>
        <v>-2.0566709504284998E-3</v>
      </c>
      <c r="E125" s="3">
        <v>1.126094617859481E-2</v>
      </c>
      <c r="F125" s="18">
        <f t="shared" si="259"/>
        <v>-1.5609461785948096E-3</v>
      </c>
      <c r="G125" s="3">
        <v>1.06634595645482E-2</v>
      </c>
      <c r="H125" s="18">
        <f t="shared" ref="H125" si="460">$B125-G125</f>
        <v>-9.634595645481997E-4</v>
      </c>
      <c r="I125" s="3">
        <v>1.3092674611968424E-2</v>
      </c>
      <c r="J125" s="18">
        <f t="shared" ref="J125" si="461">$B125-I125</f>
        <v>-3.3926746119684239E-3</v>
      </c>
      <c r="K125" s="3">
        <v>1.6583862588394005E-2</v>
      </c>
      <c r="L125" s="18">
        <f t="shared" ref="L125" si="462">$B125-K125</f>
        <v>-6.8838625883940047E-3</v>
      </c>
      <c r="M125" s="3">
        <v>1.2619517427198754E-2</v>
      </c>
      <c r="N125" s="18">
        <f t="shared" ref="N125" si="463">$B125-M125</f>
        <v>-2.9195174271987537E-3</v>
      </c>
      <c r="R125" s="18"/>
    </row>
    <row r="126" spans="1:18" x14ac:dyDescent="0.3">
      <c r="A126" s="16" t="s">
        <v>161</v>
      </c>
      <c r="B126" s="17">
        <v>1.29E-2</v>
      </c>
      <c r="C126" s="3">
        <v>1.1268938663301999E-2</v>
      </c>
      <c r="D126" s="18">
        <f t="shared" si="259"/>
        <v>1.6310613366980007E-3</v>
      </c>
      <c r="E126" s="3">
        <v>1.180333012939117E-2</v>
      </c>
      <c r="F126" s="18">
        <f t="shared" si="259"/>
        <v>1.0966698706088296E-3</v>
      </c>
      <c r="G126" s="3">
        <v>1.04619515140846E-2</v>
      </c>
      <c r="H126" s="18">
        <f t="shared" ref="H126" si="464">$B126-G126</f>
        <v>2.4380484859153999E-3</v>
      </c>
      <c r="I126" s="3">
        <v>8.6089766962766413E-3</v>
      </c>
      <c r="J126" s="18">
        <f t="shared" ref="J126" si="465">$B126-I126</f>
        <v>4.2910233037233587E-3</v>
      </c>
      <c r="K126" s="3">
        <v>9.120833074627268E-3</v>
      </c>
      <c r="L126" s="18">
        <f t="shared" ref="L126" si="466">$B126-K126</f>
        <v>3.779166925372732E-3</v>
      </c>
      <c r="M126" s="3">
        <v>1.2587872571236726E-2</v>
      </c>
      <c r="N126" s="18">
        <f t="shared" ref="N126" si="467">$B126-M126</f>
        <v>3.1212742876327373E-4</v>
      </c>
      <c r="R126" s="18"/>
    </row>
    <row r="127" spans="1:18" x14ac:dyDescent="0.3">
      <c r="A127" s="16" t="s">
        <v>162</v>
      </c>
      <c r="B127" s="17">
        <v>9.4999999999999998E-3</v>
      </c>
      <c r="C127" s="3">
        <v>1.12563917875062E-2</v>
      </c>
      <c r="D127" s="18">
        <f t="shared" si="259"/>
        <v>-1.7563917875062004E-3</v>
      </c>
      <c r="E127" s="3">
        <v>1.0927751053276029E-2</v>
      </c>
      <c r="F127" s="18">
        <f t="shared" si="259"/>
        <v>-1.4277510532760291E-3</v>
      </c>
      <c r="G127" s="3">
        <v>1.04743143501594E-2</v>
      </c>
      <c r="H127" s="18">
        <f t="shared" ref="H127" si="468">$B127-G127</f>
        <v>-9.7431435015940017E-4</v>
      </c>
      <c r="I127" s="3">
        <v>1.3889264263049369E-2</v>
      </c>
      <c r="J127" s="18">
        <f t="shared" ref="J127" si="469">$B127-I127</f>
        <v>-4.3892642630493691E-3</v>
      </c>
      <c r="K127" s="3">
        <v>1.2834750153575703E-2</v>
      </c>
      <c r="L127" s="18">
        <f t="shared" ref="L127" si="470">$B127-K127</f>
        <v>-3.3347501535757034E-3</v>
      </c>
      <c r="M127" s="3">
        <v>1.2412033612042161E-2</v>
      </c>
      <c r="N127" s="18">
        <f t="shared" ref="N127" si="471">$B127-M127</f>
        <v>-2.9120336120421614E-3</v>
      </c>
      <c r="R127" s="18"/>
    </row>
    <row r="128" spans="1:18" x14ac:dyDescent="0.3">
      <c r="A128" s="16" t="s">
        <v>163</v>
      </c>
      <c r="B128" s="17">
        <v>2.4899999999999999E-2</v>
      </c>
      <c r="C128" s="3">
        <v>1.08099139986496E-2</v>
      </c>
      <c r="D128" s="18">
        <f t="shared" si="259"/>
        <v>1.4090086001350399E-2</v>
      </c>
      <c r="E128" s="3">
        <v>1.542020296822031E-2</v>
      </c>
      <c r="F128" s="18">
        <f t="shared" si="259"/>
        <v>9.4797970317796881E-3</v>
      </c>
      <c r="G128" s="3">
        <v>1.0458879466436101E-2</v>
      </c>
      <c r="H128" s="18">
        <f t="shared" ref="H128" si="472">$B128-G128</f>
        <v>1.4441120533563898E-2</v>
      </c>
      <c r="I128" s="3">
        <v>1.0177039845056876E-2</v>
      </c>
      <c r="J128" s="18">
        <f t="shared" ref="J128" si="473">$B128-I128</f>
        <v>1.4722960154943123E-2</v>
      </c>
      <c r="K128" s="3">
        <v>1.2395927917865727E-2</v>
      </c>
      <c r="L128" s="18">
        <f t="shared" ref="L128" si="474">$B128-K128</f>
        <v>1.2504072082134271E-2</v>
      </c>
      <c r="M128" s="3">
        <v>1.1201074090953717E-2</v>
      </c>
      <c r="N128" s="18">
        <f t="shared" ref="N128" si="475">$B128-M128</f>
        <v>1.3698925909046282E-2</v>
      </c>
      <c r="R128" s="18"/>
    </row>
    <row r="129" spans="1:18" x14ac:dyDescent="0.3">
      <c r="A129" s="16" t="s">
        <v>164</v>
      </c>
      <c r="B129" s="17">
        <v>1.3899999999999999E-2</v>
      </c>
      <c r="C129" s="3">
        <v>1.26019512314981E-2</v>
      </c>
      <c r="D129" s="18">
        <f t="shared" si="259"/>
        <v>1.2980487685018988E-3</v>
      </c>
      <c r="E129" s="3">
        <v>1.375845345717896E-2</v>
      </c>
      <c r="F129" s="18">
        <f t="shared" si="259"/>
        <v>1.4154654282103919E-4</v>
      </c>
      <c r="G129" s="3">
        <v>1.27064059995087E-2</v>
      </c>
      <c r="H129" s="18">
        <f t="shared" ref="H129" si="476">$B129-G129</f>
        <v>1.1935940004912989E-3</v>
      </c>
      <c r="I129" s="3">
        <v>2.3650334135107646E-2</v>
      </c>
      <c r="J129" s="18">
        <f t="shared" ref="J129" si="477">$B129-I129</f>
        <v>-9.7503341351076467E-3</v>
      </c>
      <c r="K129" s="3">
        <v>2.5745935005199568E-2</v>
      </c>
      <c r="L129" s="18">
        <f t="shared" ref="L129" si="478">$B129-K129</f>
        <v>-1.1845935005199568E-2</v>
      </c>
      <c r="M129" s="3">
        <v>1.2568802482051887E-2</v>
      </c>
      <c r="N129" s="18">
        <f t="shared" ref="N129" si="479">$B129-M129</f>
        <v>1.3311975179481125E-3</v>
      </c>
      <c r="R129" s="18"/>
    </row>
    <row r="130" spans="1:18" x14ac:dyDescent="0.3">
      <c r="A130" s="16" t="s">
        <v>165</v>
      </c>
      <c r="B130" s="17">
        <v>1.24E-2</v>
      </c>
      <c r="C130" s="3">
        <v>1.2794360255202499E-2</v>
      </c>
      <c r="D130" s="18">
        <f t="shared" si="259"/>
        <v>-3.9436025520249961E-4</v>
      </c>
      <c r="E130" s="3">
        <v>1.3471866572412859E-2</v>
      </c>
      <c r="F130" s="18">
        <f t="shared" si="259"/>
        <v>-1.0718665724128596E-3</v>
      </c>
      <c r="G130" s="3">
        <v>1.3157738318625E-2</v>
      </c>
      <c r="H130" s="18">
        <f t="shared" ref="H130" si="480">$B130-G130</f>
        <v>-7.577383186250005E-4</v>
      </c>
      <c r="I130" s="3">
        <v>1.6676684256129424E-2</v>
      </c>
      <c r="J130" s="18">
        <f t="shared" ref="J130" si="481">$B130-I130</f>
        <v>-4.2766842561294243E-3</v>
      </c>
      <c r="K130" s="3">
        <v>2.0309748082956925E-2</v>
      </c>
      <c r="L130" s="18">
        <f t="shared" ref="L130" si="482">$B130-K130</f>
        <v>-7.9097480829569255E-3</v>
      </c>
      <c r="M130" s="3">
        <v>1.3270456710813625E-2</v>
      </c>
      <c r="N130" s="18">
        <f t="shared" ref="N130" si="483">$B130-M130</f>
        <v>-8.7045671081362533E-4</v>
      </c>
      <c r="R130" s="18"/>
    </row>
    <row r="131" spans="1:18" x14ac:dyDescent="0.3">
      <c r="A131" s="16" t="s">
        <v>166</v>
      </c>
      <c r="B131" s="17">
        <v>1.4500000000000001E-2</v>
      </c>
      <c r="C131" s="3">
        <v>1.2653898051453401E-2</v>
      </c>
      <c r="D131" s="18">
        <f t="shared" si="259"/>
        <v>1.8461019485465999E-3</v>
      </c>
      <c r="E131" s="3">
        <v>1.3766485455003899E-2</v>
      </c>
      <c r="F131" s="18">
        <f t="shared" si="259"/>
        <v>7.3351454499610141E-4</v>
      </c>
      <c r="G131" s="3">
        <v>1.2559802274444899E-2</v>
      </c>
      <c r="H131" s="18">
        <f t="shared" ref="H131" si="484">$B131-G131</f>
        <v>1.9401977255551015E-3</v>
      </c>
      <c r="I131" s="3">
        <v>1.1770965109374336E-2</v>
      </c>
      <c r="J131" s="18">
        <f t="shared" ref="J131" si="485">$B131-I131</f>
        <v>2.7290348906256652E-3</v>
      </c>
      <c r="K131" s="3">
        <v>1.1535311503666995E-2</v>
      </c>
      <c r="L131" s="18">
        <f t="shared" ref="L131" si="486">$B131-K131</f>
        <v>2.964688496333006E-3</v>
      </c>
      <c r="M131" s="3">
        <v>1.3559972153857488E-2</v>
      </c>
      <c r="N131" s="18">
        <f t="shared" ref="N131" si="487">$B131-M131</f>
        <v>9.4002784614251322E-4</v>
      </c>
      <c r="R131" s="18"/>
    </row>
    <row r="132" spans="1:18" x14ac:dyDescent="0.3">
      <c r="A132" s="16" t="s">
        <v>167</v>
      </c>
      <c r="B132" s="17">
        <v>1.61E-2</v>
      </c>
      <c r="C132" s="3">
        <v>1.27382448712198E-2</v>
      </c>
      <c r="D132" s="18">
        <f t="shared" si="259"/>
        <v>3.3617551287801993E-3</v>
      </c>
      <c r="E132" s="3">
        <v>1.447475030690038E-2</v>
      </c>
      <c r="F132" s="18">
        <f t="shared" si="259"/>
        <v>1.6252496930996198E-3</v>
      </c>
      <c r="G132" s="3">
        <v>1.27619898561857E-2</v>
      </c>
      <c r="H132" s="18">
        <f t="shared" ref="H132" si="488">$B132-G132</f>
        <v>3.3380101438142996E-3</v>
      </c>
      <c r="I132" s="3">
        <v>2.1573237510198448E-2</v>
      </c>
      <c r="J132" s="18">
        <f t="shared" ref="J132" si="489">$B132-I132</f>
        <v>-5.4732375101984483E-3</v>
      </c>
      <c r="K132" s="3">
        <v>2.7397613200694441E-2</v>
      </c>
      <c r="L132" s="18">
        <f t="shared" ref="L132" si="490">$B132-K132</f>
        <v>-1.1297613200694442E-2</v>
      </c>
      <c r="M132" s="3">
        <v>1.3709458720136776E-2</v>
      </c>
      <c r="N132" s="18">
        <f t="shared" ref="N132" si="491">$B132-M132</f>
        <v>2.3905412798632241E-3</v>
      </c>
      <c r="R132" s="18"/>
    </row>
    <row r="133" spans="1:18" x14ac:dyDescent="0.3">
      <c r="A133" s="16" t="s">
        <v>168</v>
      </c>
      <c r="B133" s="17">
        <v>2.9899999999999999E-2</v>
      </c>
      <c r="C133" s="3">
        <v>1.30259221207838E-2</v>
      </c>
      <c r="D133" s="18">
        <f t="shared" si="259"/>
        <v>1.6874077879216201E-2</v>
      </c>
      <c r="E133" s="3">
        <v>1.8902963330840621E-2</v>
      </c>
      <c r="F133" s="18">
        <f t="shared" si="259"/>
        <v>1.0997036669159379E-2</v>
      </c>
      <c r="G133" s="3">
        <v>1.26391735867925E-2</v>
      </c>
      <c r="H133" s="18">
        <f t="shared" ref="H133" si="492">$B133-G133</f>
        <v>1.7260826413207499E-2</v>
      </c>
      <c r="I133" s="3">
        <v>1.4074942579680692E-2</v>
      </c>
      <c r="J133" s="18">
        <f t="shared" ref="J133" si="493">$B133-I133</f>
        <v>1.5825057420319307E-2</v>
      </c>
      <c r="K133" s="3">
        <v>1.3747838158460543E-2</v>
      </c>
      <c r="L133" s="18">
        <f t="shared" ref="L133" si="494">$B133-K133</f>
        <v>1.6152161841539454E-2</v>
      </c>
      <c r="M133" s="3">
        <v>1.4489283785100985E-2</v>
      </c>
      <c r="N133" s="18">
        <f t="shared" ref="N133" si="495">$B133-M133</f>
        <v>1.5410716214899015E-2</v>
      </c>
      <c r="R133" s="18"/>
    </row>
    <row r="134" spans="1:18" x14ac:dyDescent="0.3">
      <c r="A134" s="16" t="s">
        <v>169</v>
      </c>
      <c r="B134" s="17">
        <v>2.75E-2</v>
      </c>
      <c r="C134" s="3">
        <v>1.52969568324681E-2</v>
      </c>
      <c r="D134" s="18">
        <f t="shared" si="259"/>
        <v>1.22030431675319E-2</v>
      </c>
      <c r="E134" s="3">
        <v>2.0268472876575832E-2</v>
      </c>
      <c r="F134" s="18">
        <f t="shared" si="259"/>
        <v>7.2315271234241682E-3</v>
      </c>
      <c r="G134" s="3">
        <v>1.39213011026537E-2</v>
      </c>
      <c r="H134" s="18">
        <f t="shared" ref="H134" si="496">$B134-G134</f>
        <v>1.35786988973463E-2</v>
      </c>
      <c r="I134" s="3">
        <v>2.8586336221335665E-2</v>
      </c>
      <c r="J134" s="18">
        <f t="shared" ref="J134" si="497">$B134-I134</f>
        <v>-1.0863362213356653E-3</v>
      </c>
      <c r="K134" s="3">
        <v>2.6233145120086586E-2</v>
      </c>
      <c r="L134" s="18">
        <f t="shared" ref="L134" si="498">$B134-K134</f>
        <v>1.2668548799134143E-3</v>
      </c>
      <c r="M134" s="3">
        <v>1.5077511081301157E-2</v>
      </c>
      <c r="N134" s="18">
        <f t="shared" ref="N134" si="499">$B134-M134</f>
        <v>1.2422488918698843E-2</v>
      </c>
      <c r="R134" s="18"/>
    </row>
    <row r="135" spans="1:18" x14ac:dyDescent="0.3">
      <c r="A135" s="16" t="s">
        <v>170</v>
      </c>
      <c r="B135" s="17">
        <v>1.7000000000000001E-2</v>
      </c>
      <c r="C135" s="3">
        <v>1.7101768738529099E-2</v>
      </c>
      <c r="D135" s="18">
        <f t="shared" si="259"/>
        <v>-1.017687385290976E-4</v>
      </c>
      <c r="E135" s="3">
        <v>1.8241028816803371E-2</v>
      </c>
      <c r="F135" s="18">
        <f t="shared" si="259"/>
        <v>-1.2410288168033697E-3</v>
      </c>
      <c r="G135" s="3">
        <v>1.55136578123368E-2</v>
      </c>
      <c r="H135" s="18">
        <f t="shared" ref="H135" si="500">$B135-G135</f>
        <v>1.4863421876632008E-3</v>
      </c>
      <c r="I135" s="3">
        <v>3.0213269129002282E-2</v>
      </c>
      <c r="J135" s="18">
        <f t="shared" ref="J135" si="501">$B135-I135</f>
        <v>-1.3213269129002281E-2</v>
      </c>
      <c r="K135" s="3">
        <v>3.4421909087663502E-2</v>
      </c>
      <c r="L135" s="18">
        <f t="shared" ref="L135" si="502">$B135-K135</f>
        <v>-1.7421909087663501E-2</v>
      </c>
      <c r="M135" s="3">
        <v>1.6846622065832428E-2</v>
      </c>
      <c r="N135" s="18">
        <f t="shared" ref="N135" si="503">$B135-M135</f>
        <v>1.5337793416757284E-4</v>
      </c>
      <c r="R135" s="18"/>
    </row>
    <row r="136" spans="1:18" x14ac:dyDescent="0.3">
      <c r="A136" s="16" t="s">
        <v>171</v>
      </c>
      <c r="B136" s="17">
        <v>9.7000000000000003E-3</v>
      </c>
      <c r="C136" s="3">
        <v>1.71241263471376E-2</v>
      </c>
      <c r="D136" s="18">
        <f t="shared" si="259"/>
        <v>-7.4241263471375996E-3</v>
      </c>
      <c r="E136" s="3">
        <v>1.55877532206962E-2</v>
      </c>
      <c r="F136" s="18">
        <f t="shared" si="259"/>
        <v>-5.8877532206961999E-3</v>
      </c>
      <c r="G136" s="3">
        <v>1.4764861963673799E-2</v>
      </c>
      <c r="H136" s="18">
        <f t="shared" ref="H136" si="504">$B136-G136</f>
        <v>-5.0648619636737991E-3</v>
      </c>
      <c r="I136" s="3">
        <v>1.5994597311139235E-2</v>
      </c>
      <c r="J136" s="18">
        <f t="shared" ref="J136" si="505">$B136-I136</f>
        <v>-6.2945973111392349E-3</v>
      </c>
      <c r="K136" s="3">
        <v>1.5376391631886366E-2</v>
      </c>
      <c r="L136" s="18">
        <f t="shared" ref="L136" si="506">$B136-K136</f>
        <v>-5.6763916318863655E-3</v>
      </c>
      <c r="M136" s="3">
        <v>1.7656581180216461E-2</v>
      </c>
      <c r="N136" s="18">
        <f t="shared" ref="N136" si="507">$B136-M136</f>
        <v>-7.9565811802164606E-3</v>
      </c>
      <c r="R136" s="18"/>
    </row>
    <row r="137" spans="1:18" x14ac:dyDescent="0.3">
      <c r="A137" s="16" t="s">
        <v>172</v>
      </c>
      <c r="B137" s="17">
        <v>2.92E-2</v>
      </c>
      <c r="C137" s="3">
        <v>1.58638171906328E-2</v>
      </c>
      <c r="D137" s="18">
        <f t="shared" si="259"/>
        <v>1.33361828093672E-2</v>
      </c>
      <c r="E137" s="3">
        <v>2.0371313050548609E-2</v>
      </c>
      <c r="F137" s="18">
        <f t="shared" si="259"/>
        <v>8.8286869494513913E-3</v>
      </c>
      <c r="G137" s="3">
        <v>1.33860930024972E-2</v>
      </c>
      <c r="H137" s="18">
        <f t="shared" ref="H137" si="508">$B137-G137</f>
        <v>1.5813906997502798E-2</v>
      </c>
      <c r="I137" s="3">
        <v>8.5096008484523804E-3</v>
      </c>
      <c r="J137" s="18">
        <f t="shared" ref="J137" si="509">$B137-I137</f>
        <v>2.069039915154762E-2</v>
      </c>
      <c r="K137" s="3">
        <v>8.357800927271973E-3</v>
      </c>
      <c r="L137" s="18">
        <f t="shared" ref="L137" si="510">$B137-K137</f>
        <v>2.0842199072728027E-2</v>
      </c>
      <c r="M137" s="3">
        <v>1.7290101753530844E-2</v>
      </c>
      <c r="N137" s="18">
        <f t="shared" ref="N137" si="511">$B137-M137</f>
        <v>1.1909898246469156E-2</v>
      </c>
      <c r="R137" s="18"/>
    </row>
    <row r="138" spans="1:18" x14ac:dyDescent="0.3">
      <c r="A138" s="16" t="s">
        <v>173</v>
      </c>
      <c r="B138" s="17">
        <v>2.9100000000000001E-2</v>
      </c>
      <c r="C138" s="3">
        <v>1.73825786038234E-2</v>
      </c>
      <c r="D138" s="18">
        <f t="shared" si="259"/>
        <v>1.1717421396176601E-2</v>
      </c>
      <c r="E138" s="3">
        <v>2.1773969228094211E-2</v>
      </c>
      <c r="F138" s="18">
        <f t="shared" si="259"/>
        <v>7.32603077190579E-3</v>
      </c>
      <c r="G138" s="3">
        <v>1.42025884416294E-2</v>
      </c>
      <c r="H138" s="18">
        <f t="shared" ref="H138" si="512">$B138-G138</f>
        <v>1.4897411558370601E-2</v>
      </c>
      <c r="I138" s="3">
        <v>2.8254767016216129E-2</v>
      </c>
      <c r="J138" s="18">
        <f t="shared" ref="J138" si="513">$B138-I138</f>
        <v>8.4523298378387166E-4</v>
      </c>
      <c r="K138" s="3">
        <v>2.5853685871858999E-2</v>
      </c>
      <c r="L138" s="18">
        <f t="shared" ref="L138" si="514">$B138-K138</f>
        <v>3.2463141281410014E-3</v>
      </c>
      <c r="M138" s="3">
        <v>1.8681442399177961E-2</v>
      </c>
      <c r="N138" s="18">
        <f t="shared" ref="N138" si="515">$B138-M138</f>
        <v>1.041855760082204E-2</v>
      </c>
      <c r="R138" s="18"/>
    </row>
    <row r="139" spans="1:18" x14ac:dyDescent="0.3">
      <c r="A139" s="16" t="s">
        <v>174</v>
      </c>
      <c r="B139" s="17">
        <v>2.0299999999999999E-2</v>
      </c>
      <c r="C139" s="3">
        <v>1.8870601522654899E-2</v>
      </c>
      <c r="D139" s="18">
        <f t="shared" ref="D139:F202" si="516">$B139-C139</f>
        <v>1.4293984773450993E-3</v>
      </c>
      <c r="E139" s="3">
        <v>2.013756755550988E-2</v>
      </c>
      <c r="F139" s="18">
        <f t="shared" si="516"/>
        <v>1.6243244449011887E-4</v>
      </c>
      <c r="G139" s="3">
        <v>1.6151036271381199E-2</v>
      </c>
      <c r="H139" s="18">
        <f t="shared" ref="H139" si="517">$B139-G139</f>
        <v>4.1489637286187993E-3</v>
      </c>
      <c r="I139" s="3">
        <v>3.3548313737916523E-2</v>
      </c>
      <c r="J139" s="18">
        <f t="shared" ref="J139" si="518">$B139-I139</f>
        <v>-1.3248313737916524E-2</v>
      </c>
      <c r="K139" s="3">
        <v>3.8453781096183623E-2</v>
      </c>
      <c r="L139" s="18">
        <f t="shared" ref="L139" si="519">$B139-K139</f>
        <v>-1.8153781096183624E-2</v>
      </c>
      <c r="M139" s="3">
        <v>1.8896041352050783E-2</v>
      </c>
      <c r="N139" s="18">
        <f t="shared" ref="N139" si="520">$B139-M139</f>
        <v>1.4039586479492154E-3</v>
      </c>
      <c r="R139" s="18"/>
    </row>
    <row r="140" spans="1:18" x14ac:dyDescent="0.3">
      <c r="A140" s="16" t="s">
        <v>175</v>
      </c>
      <c r="B140" s="17">
        <v>2.63E-2</v>
      </c>
      <c r="C140" s="3">
        <v>1.8911264005039501E-2</v>
      </c>
      <c r="D140" s="18">
        <f t="shared" si="516"/>
        <v>7.3887359949604998E-3</v>
      </c>
      <c r="E140" s="3">
        <v>2.167301470382494E-2</v>
      </c>
      <c r="F140" s="18">
        <f t="shared" si="516"/>
        <v>4.6269852961750603E-3</v>
      </c>
      <c r="G140" s="3">
        <v>1.6479230573340602E-2</v>
      </c>
      <c r="H140" s="18">
        <f t="shared" ref="H140" si="521">$B140-G140</f>
        <v>9.8207694266593988E-3</v>
      </c>
      <c r="I140" s="3">
        <v>1.8891455692925323E-2</v>
      </c>
      <c r="J140" s="18">
        <f t="shared" ref="J140" si="522">$B140-I140</f>
        <v>7.4085443070746777E-3</v>
      </c>
      <c r="K140" s="3">
        <v>2.0559895229500962E-2</v>
      </c>
      <c r="L140" s="18">
        <f t="shared" ref="L140" si="523">$B140-K140</f>
        <v>5.7401047704990389E-3</v>
      </c>
      <c r="M140" s="3">
        <v>1.8381347846290922E-2</v>
      </c>
      <c r="N140" s="18">
        <f t="shared" ref="N140" si="524">$B140-M140</f>
        <v>7.9186521537090784E-3</v>
      </c>
      <c r="R140" s="18"/>
    </row>
    <row r="141" spans="1:18" x14ac:dyDescent="0.3">
      <c r="A141" s="16" t="s">
        <v>176</v>
      </c>
      <c r="B141" s="17">
        <v>3.1600000000000003E-2</v>
      </c>
      <c r="C141" s="3">
        <v>1.9677732814870501E-2</v>
      </c>
      <c r="D141" s="18">
        <f t="shared" si="516"/>
        <v>1.1922267185129502E-2</v>
      </c>
      <c r="E141" s="3">
        <v>2.380514552886662E-2</v>
      </c>
      <c r="F141" s="18">
        <f t="shared" si="516"/>
        <v>7.7948544711333827E-3</v>
      </c>
      <c r="G141" s="3">
        <v>1.8689627414474701E-2</v>
      </c>
      <c r="H141" s="18">
        <f t="shared" ref="H141" si="525">$B141-G141</f>
        <v>1.2910372585525302E-2</v>
      </c>
      <c r="I141" s="3">
        <v>2.9726989763904761E-2</v>
      </c>
      <c r="J141" s="18">
        <f t="shared" ref="J141" si="526">$B141-I141</f>
        <v>1.8730102360952419E-3</v>
      </c>
      <c r="K141" s="3">
        <v>3.4188115326399558E-2</v>
      </c>
      <c r="L141" s="18">
        <f t="shared" ref="L141" si="527">$B141-K141</f>
        <v>-2.5881153263995552E-3</v>
      </c>
      <c r="M141" s="3">
        <v>1.9433384351578313E-2</v>
      </c>
      <c r="N141" s="18">
        <f t="shared" ref="N141" si="528">$B141-M141</f>
        <v>1.216661564842169E-2</v>
      </c>
      <c r="R141" s="18"/>
    </row>
    <row r="142" spans="1:18" x14ac:dyDescent="0.3">
      <c r="A142" s="16" t="s">
        <v>177</v>
      </c>
      <c r="B142" s="17">
        <v>2.8299999999999999E-2</v>
      </c>
      <c r="C142" s="3">
        <v>2.11240610844914E-2</v>
      </c>
      <c r="D142" s="18">
        <f t="shared" si="516"/>
        <v>7.1759389155085992E-3</v>
      </c>
      <c r="E142" s="3">
        <v>2.3703226756657932E-2</v>
      </c>
      <c r="F142" s="18">
        <f t="shared" si="516"/>
        <v>4.5967732433420672E-3</v>
      </c>
      <c r="G142" s="3">
        <v>1.9978252948173E-2</v>
      </c>
      <c r="H142" s="18">
        <f t="shared" ref="H142" si="529">$B142-G142</f>
        <v>8.3217470518269984E-3</v>
      </c>
      <c r="I142" s="3">
        <v>2.772482789376788E-2</v>
      </c>
      <c r="J142" s="18">
        <f t="shared" ref="J142" si="530">$B142-I142</f>
        <v>5.7517210623211912E-4</v>
      </c>
      <c r="K142" s="3">
        <v>2.5536574942940059E-2</v>
      </c>
      <c r="L142" s="18">
        <f t="shared" ref="L142" si="531">$B142-K142</f>
        <v>2.76342505705994E-3</v>
      </c>
      <c r="M142" s="3">
        <v>2.2044279559915628E-2</v>
      </c>
      <c r="N142" s="18">
        <f t="shared" ref="N142" si="532">$B142-M142</f>
        <v>6.2557204400843711E-3</v>
      </c>
      <c r="R142" s="18"/>
    </row>
    <row r="143" spans="1:18" x14ac:dyDescent="0.3">
      <c r="A143" s="16" t="s">
        <v>178</v>
      </c>
      <c r="B143" s="17">
        <v>2.8500000000000001E-2</v>
      </c>
      <c r="C143" s="3">
        <v>2.1925687915964501E-2</v>
      </c>
      <c r="D143" s="18">
        <f t="shared" si="516"/>
        <v>6.5743120840354996E-3</v>
      </c>
      <c r="E143" s="3">
        <v>2.4033999378713741E-2</v>
      </c>
      <c r="F143" s="18">
        <f t="shared" si="516"/>
        <v>4.4660006212862598E-3</v>
      </c>
      <c r="G143" s="3">
        <v>2.0383499404598701E-2</v>
      </c>
      <c r="H143" s="18">
        <f t="shared" ref="H143" si="533">$B143-G143</f>
        <v>8.1165005954012999E-3</v>
      </c>
      <c r="I143" s="3">
        <v>2.8424137226419833E-2</v>
      </c>
      <c r="J143" s="18">
        <f t="shared" ref="J143" si="534">$B143-I143</f>
        <v>7.586277358016813E-5</v>
      </c>
      <c r="K143" s="3">
        <v>3.1494924746252269E-2</v>
      </c>
      <c r="L143" s="18">
        <f t="shared" ref="L143" si="535">$B143-K143</f>
        <v>-2.9949247462522678E-3</v>
      </c>
      <c r="M143" s="3">
        <v>2.2292639727054215E-2</v>
      </c>
      <c r="N143" s="18">
        <f t="shared" ref="N143" si="536">$B143-M143</f>
        <v>6.2073602729457861E-3</v>
      </c>
      <c r="R143" s="18"/>
    </row>
    <row r="144" spans="1:18" x14ac:dyDescent="0.3">
      <c r="A144" s="16" t="s">
        <v>179</v>
      </c>
      <c r="B144" s="17">
        <v>2.2499999999999999E-2</v>
      </c>
      <c r="C144" s="3">
        <v>2.2577317226961598E-2</v>
      </c>
      <c r="D144" s="18">
        <f t="shared" si="516"/>
        <v>-7.7317226961599178E-5</v>
      </c>
      <c r="E144" s="3">
        <v>2.2556986900961688E-2</v>
      </c>
      <c r="F144" s="18">
        <f t="shared" si="516"/>
        <v>-5.6986900961689124E-5</v>
      </c>
      <c r="G144" s="3">
        <v>2.0158158853777499E-2</v>
      </c>
      <c r="H144" s="18">
        <f t="shared" ref="H144" si="537">$B144-G144</f>
        <v>2.3418411462225001E-3</v>
      </c>
      <c r="I144" s="3">
        <v>2.4833125218987673E-2</v>
      </c>
      <c r="J144" s="18">
        <f t="shared" ref="J144" si="538">$B144-I144</f>
        <v>-2.3331252189876736E-3</v>
      </c>
      <c r="K144" s="3">
        <v>2.2821761847513337E-2</v>
      </c>
      <c r="L144" s="18">
        <f t="shared" ref="L144" si="539">$B144-K144</f>
        <v>-3.2176184751333756E-4</v>
      </c>
      <c r="M144" s="3">
        <v>2.2430467877864523E-2</v>
      </c>
      <c r="N144" s="18">
        <f t="shared" ref="N144" si="540">$B144-M144</f>
        <v>6.9532122135475966E-5</v>
      </c>
      <c r="R144" s="18"/>
    </row>
    <row r="145" spans="1:18" x14ac:dyDescent="0.3">
      <c r="A145" s="16" t="s">
        <v>180</v>
      </c>
      <c r="B145" s="17">
        <v>1.18E-2</v>
      </c>
      <c r="C145" s="3">
        <v>2.2183939402045601E-2</v>
      </c>
      <c r="D145" s="18">
        <f t="shared" si="516"/>
        <v>-1.0383939402045602E-2</v>
      </c>
      <c r="E145" s="3">
        <v>1.867681114796739E-2</v>
      </c>
      <c r="F145" s="18">
        <f t="shared" si="516"/>
        <v>-6.8768111479673901E-3</v>
      </c>
      <c r="G145" s="3">
        <v>1.8161123250723998E-2</v>
      </c>
      <c r="H145" s="18">
        <f t="shared" ref="H145" si="541">$B145-G145</f>
        <v>-6.3611232507239986E-3</v>
      </c>
      <c r="I145" s="3">
        <v>2.457130406123938E-2</v>
      </c>
      <c r="J145" s="18">
        <f t="shared" ref="J145" si="542">$B145-I145</f>
        <v>-1.2771304061239381E-2</v>
      </c>
      <c r="K145" s="3">
        <v>2.1653261043780278E-2</v>
      </c>
      <c r="L145" s="18">
        <f t="shared" ref="L145" si="543">$B145-K145</f>
        <v>-9.8532610437802783E-3</v>
      </c>
      <c r="M145" s="3">
        <v>2.2819397101189756E-2</v>
      </c>
      <c r="N145" s="18">
        <f t="shared" ref="N145" si="544">$B145-M145</f>
        <v>-1.1019397101189756E-2</v>
      </c>
      <c r="R145" s="18"/>
    </row>
    <row r="146" spans="1:18" x14ac:dyDescent="0.3">
      <c r="A146" s="16" t="s">
        <v>181</v>
      </c>
      <c r="B146" s="17">
        <v>2.5399999999999999E-2</v>
      </c>
      <c r="C146" s="3">
        <v>2.0116854162856398E-2</v>
      </c>
      <c r="D146" s="18">
        <f t="shared" si="516"/>
        <v>5.2831458371436005E-3</v>
      </c>
      <c r="E146" s="3">
        <v>2.0812006789892489E-2</v>
      </c>
      <c r="F146" s="18">
        <f t="shared" si="516"/>
        <v>4.5879932101075098E-3</v>
      </c>
      <c r="G146" s="3">
        <v>1.6049654838010002E-2</v>
      </c>
      <c r="H146" s="18">
        <f t="shared" ref="H146" si="545">$B146-G146</f>
        <v>9.3503451619899973E-3</v>
      </c>
      <c r="I146" s="3">
        <v>1.1823065412413604E-2</v>
      </c>
      <c r="J146" s="18">
        <f t="shared" ref="J146" si="546">$B146-I146</f>
        <v>1.3576934587586395E-2</v>
      </c>
      <c r="K146" s="3">
        <v>1.3902169032298514E-2</v>
      </c>
      <c r="L146" s="18">
        <f t="shared" ref="L146" si="547">$B146-K146</f>
        <v>1.1497830967701485E-2</v>
      </c>
      <c r="M146" s="3">
        <v>2.138980078836894E-2</v>
      </c>
      <c r="N146" s="18">
        <f t="shared" ref="N146" si="548">$B146-M146</f>
        <v>4.0101992116310589E-3</v>
      </c>
      <c r="R146" s="18"/>
    </row>
    <row r="147" spans="1:18" x14ac:dyDescent="0.3">
      <c r="A147" s="16" t="s">
        <v>182</v>
      </c>
      <c r="B147" s="17">
        <v>2.4500000000000001E-2</v>
      </c>
      <c r="C147" s="3">
        <v>2.0124440975126001E-2</v>
      </c>
      <c r="D147" s="18">
        <f t="shared" si="516"/>
        <v>4.3755590248739998E-3</v>
      </c>
      <c r="E147" s="3">
        <v>2.07249792090838E-2</v>
      </c>
      <c r="F147" s="18">
        <f t="shared" si="516"/>
        <v>3.775020790916201E-3</v>
      </c>
      <c r="G147" s="3">
        <v>1.5507032382385299E-2</v>
      </c>
      <c r="H147" s="18">
        <f t="shared" ref="H147" si="549">$B147-G147</f>
        <v>8.9929676176147017E-3</v>
      </c>
      <c r="I147" s="3">
        <v>2.4519556542659568E-2</v>
      </c>
      <c r="J147" s="18">
        <f t="shared" ref="J147" si="550">$B147-I147</f>
        <v>-1.9556542659567022E-5</v>
      </c>
      <c r="K147" s="3">
        <v>2.2687192464593608E-2</v>
      </c>
      <c r="L147" s="18">
        <f t="shared" ref="L147" si="551">$B147-K147</f>
        <v>1.8128075354063924E-3</v>
      </c>
      <c r="M147" s="3">
        <v>2.0662408133305499E-2</v>
      </c>
      <c r="N147" s="18">
        <f t="shared" ref="N147" si="552">$B147-M147</f>
        <v>3.8375918666945022E-3</v>
      </c>
      <c r="R147" s="18"/>
    </row>
    <row r="148" spans="1:18" x14ac:dyDescent="0.3">
      <c r="A148" s="16" t="s">
        <v>183</v>
      </c>
      <c r="B148" s="17">
        <v>1.6500000000000001E-2</v>
      </c>
      <c r="C148" s="3">
        <v>2.0139237511286E-2</v>
      </c>
      <c r="D148" s="18">
        <f t="shared" si="516"/>
        <v>-3.6392375112859997E-3</v>
      </c>
      <c r="E148" s="3">
        <v>1.8659959428779179E-2</v>
      </c>
      <c r="F148" s="18">
        <f t="shared" si="516"/>
        <v>-2.1599594287791783E-3</v>
      </c>
      <c r="G148" s="3">
        <v>1.6013428613792301E-2</v>
      </c>
      <c r="H148" s="18">
        <f t="shared" ref="H148" si="553">$B148-G148</f>
        <v>4.8657138620769938E-4</v>
      </c>
      <c r="I148" s="3">
        <v>2.9817820489667364E-2</v>
      </c>
      <c r="J148" s="18">
        <f t="shared" ref="J148" si="554">$B148-I148</f>
        <v>-1.3317820489667363E-2</v>
      </c>
      <c r="K148" s="3">
        <v>3.4969172810967057E-2</v>
      </c>
      <c r="L148" s="18">
        <f t="shared" ref="L148" si="555">$B148-K148</f>
        <v>-1.8469172810967056E-2</v>
      </c>
      <c r="M148" s="3">
        <v>2.0465325395310503E-2</v>
      </c>
      <c r="N148" s="18">
        <f t="shared" ref="N148" si="556">$B148-M148</f>
        <v>-3.9653253953105018E-3</v>
      </c>
      <c r="R148" s="18"/>
    </row>
    <row r="149" spans="1:18" x14ac:dyDescent="0.3">
      <c r="A149" s="16" t="s">
        <v>184</v>
      </c>
      <c r="B149" s="17">
        <v>3.6400000000000002E-2</v>
      </c>
      <c r="C149" s="3">
        <v>1.90474366676021E-2</v>
      </c>
      <c r="D149" s="18">
        <f t="shared" si="516"/>
        <v>1.7352563332397902E-2</v>
      </c>
      <c r="E149" s="3">
        <v>2.3830618936915422E-2</v>
      </c>
      <c r="F149" s="18">
        <f t="shared" si="516"/>
        <v>1.256938106308458E-2</v>
      </c>
      <c r="G149" s="3">
        <v>1.4784385617979E-2</v>
      </c>
      <c r="H149" s="18">
        <f t="shared" ref="H149" si="557">$B149-G149</f>
        <v>2.1615614382021003E-2</v>
      </c>
      <c r="I149" s="3">
        <v>1.4513414590842471E-2</v>
      </c>
      <c r="J149" s="18">
        <f t="shared" ref="J149" si="558">$B149-I149</f>
        <v>2.1886585409157531E-2</v>
      </c>
      <c r="K149" s="3">
        <v>1.465544782716667E-2</v>
      </c>
      <c r="L149" s="18">
        <f t="shared" ref="L149" si="559">$B149-K149</f>
        <v>2.1744552172833331E-2</v>
      </c>
      <c r="M149" s="3">
        <v>1.9317024936614864E-2</v>
      </c>
      <c r="N149" s="18">
        <f t="shared" ref="N149" si="560">$B149-M149</f>
        <v>1.7082975063385138E-2</v>
      </c>
      <c r="R149" s="18"/>
    </row>
    <row r="150" spans="1:18" x14ac:dyDescent="0.3">
      <c r="A150" s="16" t="s">
        <v>185</v>
      </c>
      <c r="B150" s="17">
        <v>1.38E-2</v>
      </c>
      <c r="C150" s="3">
        <v>2.0975803575921801E-2</v>
      </c>
      <c r="D150" s="18">
        <f t="shared" si="516"/>
        <v>-7.1758035759218013E-3</v>
      </c>
      <c r="E150" s="3">
        <v>1.8919464439425281E-2</v>
      </c>
      <c r="F150" s="18">
        <f t="shared" si="516"/>
        <v>-5.1194644394252815E-3</v>
      </c>
      <c r="G150" s="3">
        <v>1.6374347237308601E-2</v>
      </c>
      <c r="H150" s="18">
        <f t="shared" ref="H150" si="561">$B150-G150</f>
        <v>-2.574347237308601E-3</v>
      </c>
      <c r="I150" s="3">
        <v>3.1760778865749045E-2</v>
      </c>
      <c r="J150" s="18">
        <f t="shared" ref="J150" si="562">$B150-I150</f>
        <v>-1.7960778865749046E-2</v>
      </c>
      <c r="K150" s="3">
        <v>2.9353383810304536E-2</v>
      </c>
      <c r="L150" s="18">
        <f t="shared" ref="L150" si="563">$B150-K150</f>
        <v>-1.5553383810304536E-2</v>
      </c>
      <c r="M150" s="3">
        <v>2.0897503876559687E-2</v>
      </c>
      <c r="N150" s="18">
        <f t="shared" ref="N150" si="564">$B150-M150</f>
        <v>-7.0975038765596875E-3</v>
      </c>
      <c r="R150" s="18"/>
    </row>
    <row r="151" spans="1:18" x14ac:dyDescent="0.3">
      <c r="A151" s="16" t="s">
        <v>186</v>
      </c>
      <c r="B151" s="17">
        <v>2.5000000000000001E-2</v>
      </c>
      <c r="C151" s="3">
        <v>1.9570433796628199E-2</v>
      </c>
      <c r="D151" s="18">
        <f t="shared" si="516"/>
        <v>5.4295662033718023E-3</v>
      </c>
      <c r="E151" s="3">
        <v>2.0725941655235818E-2</v>
      </c>
      <c r="F151" s="18">
        <f t="shared" si="516"/>
        <v>4.2740583447641832E-3</v>
      </c>
      <c r="G151" s="3">
        <v>1.49946876783219E-2</v>
      </c>
      <c r="H151" s="18">
        <f t="shared" ref="H151" si="565">$B151-G151</f>
        <v>1.0005312321678101E-2</v>
      </c>
      <c r="I151" s="3">
        <v>1.3384861501008852E-2</v>
      </c>
      <c r="J151" s="18">
        <f t="shared" ref="J151" si="566">$B151-I151</f>
        <v>1.1615138498991149E-2</v>
      </c>
      <c r="K151" s="3">
        <v>1.2916303219297487E-2</v>
      </c>
      <c r="L151" s="18">
        <f t="shared" ref="L151" si="567">$B151-K151</f>
        <v>1.2083696780702514E-2</v>
      </c>
      <c r="M151" s="3">
        <v>2.1381916722942221E-2</v>
      </c>
      <c r="N151" s="18">
        <f t="shared" ref="N151" si="568">$B151-M151</f>
        <v>3.6180832770577806E-3</v>
      </c>
      <c r="R151" s="18"/>
    </row>
    <row r="152" spans="1:18" x14ac:dyDescent="0.3">
      <c r="A152" s="16" t="s">
        <v>187</v>
      </c>
      <c r="B152" s="17">
        <v>1.5100000000000001E-2</v>
      </c>
      <c r="C152" s="3">
        <v>1.9785092321692399E-2</v>
      </c>
      <c r="D152" s="18">
        <f t="shared" si="516"/>
        <v>-4.6850923216923985E-3</v>
      </c>
      <c r="E152" s="3">
        <v>1.7905427854165649E-2</v>
      </c>
      <c r="F152" s="18">
        <f t="shared" si="516"/>
        <v>-2.8054278541656489E-3</v>
      </c>
      <c r="G152" s="3">
        <v>1.6113432966734498E-2</v>
      </c>
      <c r="H152" s="18">
        <f t="shared" ref="H152" si="569">$B152-G152</f>
        <v>-1.0134329667344979E-3</v>
      </c>
      <c r="I152" s="3">
        <v>2.4222205369498619E-2</v>
      </c>
      <c r="J152" s="18">
        <f t="shared" ref="J152" si="570">$B152-I152</f>
        <v>-9.1222053694986188E-3</v>
      </c>
      <c r="K152" s="3">
        <v>2.6658141248471431E-2</v>
      </c>
      <c r="L152" s="18">
        <f t="shared" ref="L152" si="571">$B152-K152</f>
        <v>-1.155814124847143E-2</v>
      </c>
      <c r="M152" s="3">
        <v>2.1288990613227574E-2</v>
      </c>
      <c r="N152" s="18">
        <f t="shared" ref="N152" si="572">$B152-M152</f>
        <v>-6.188990613227573E-3</v>
      </c>
      <c r="R152" s="18"/>
    </row>
    <row r="153" spans="1:18" x14ac:dyDescent="0.3">
      <c r="A153" s="16" t="s">
        <v>188</v>
      </c>
      <c r="B153" s="17">
        <v>1.6400000000000001E-2</v>
      </c>
      <c r="C153" s="3">
        <v>1.8576673357536499E-2</v>
      </c>
      <c r="D153" s="18">
        <f t="shared" si="516"/>
        <v>-2.1766733575364974E-3</v>
      </c>
      <c r="E153" s="3">
        <v>1.7173453891293163E-2</v>
      </c>
      <c r="F153" s="18">
        <f t="shared" si="516"/>
        <v>-7.7345389129316114E-4</v>
      </c>
      <c r="G153" s="3">
        <v>1.51675048371951E-2</v>
      </c>
      <c r="H153" s="18">
        <f t="shared" ref="H153" si="573">$B153-G153</f>
        <v>1.2324951628049016E-3</v>
      </c>
      <c r="I153" s="3">
        <v>1.4281441320884408E-2</v>
      </c>
      <c r="J153" s="18">
        <f t="shared" ref="J153" si="574">$B153-I153</f>
        <v>2.1185586791155932E-3</v>
      </c>
      <c r="K153" s="3">
        <v>1.3821618374888999E-2</v>
      </c>
      <c r="L153" s="18">
        <f t="shared" ref="L153" si="575">$B153-K153</f>
        <v>2.5783816251110023E-3</v>
      </c>
      <c r="M153" s="3">
        <v>2.0455217337751509E-2</v>
      </c>
      <c r="N153" s="18">
        <f t="shared" ref="N153" si="576">$B153-M153</f>
        <v>-4.0552173377515072E-3</v>
      </c>
      <c r="R153" s="18"/>
    </row>
    <row r="154" spans="1:18" x14ac:dyDescent="0.3">
      <c r="A154" s="16" t="s">
        <v>189</v>
      </c>
      <c r="B154" s="17">
        <v>1.4500000000000001E-2</v>
      </c>
      <c r="C154" s="3">
        <v>1.7630007782122498E-2</v>
      </c>
      <c r="D154" s="18">
        <f t="shared" si="516"/>
        <v>-3.1300077821224976E-3</v>
      </c>
      <c r="E154" s="3">
        <v>1.6044779053636913E-2</v>
      </c>
      <c r="F154" s="18">
        <f t="shared" si="516"/>
        <v>-1.5447790536369122E-3</v>
      </c>
      <c r="G154" s="3">
        <v>1.4243048866418299E-2</v>
      </c>
      <c r="H154" s="18">
        <f t="shared" ref="H154" si="577">$B154-G154</f>
        <v>2.5695113358170131E-4</v>
      </c>
      <c r="I154" s="3">
        <v>1.7584604058137689E-2</v>
      </c>
      <c r="J154" s="18">
        <f t="shared" ref="J154" si="578">$B154-I154</f>
        <v>-3.0846040581376886E-3</v>
      </c>
      <c r="K154" s="3">
        <v>1.6004856430492459E-2</v>
      </c>
      <c r="L154" s="18">
        <f t="shared" ref="L154" si="579">$B154-K154</f>
        <v>-1.5048564304924582E-3</v>
      </c>
      <c r="M154" s="3">
        <v>2.0447224836219406E-2</v>
      </c>
      <c r="N154" s="18">
        <f t="shared" ref="N154" si="580">$B154-M154</f>
        <v>-5.9472248362194054E-3</v>
      </c>
      <c r="R154" s="18"/>
    </row>
    <row r="155" spans="1:18" x14ac:dyDescent="0.3">
      <c r="A155" s="16" t="s">
        <v>190</v>
      </c>
      <c r="B155" s="17">
        <v>1.4E-2</v>
      </c>
      <c r="C155" s="3">
        <v>1.6548128352482101E-2</v>
      </c>
      <c r="D155" s="18">
        <f t="shared" si="516"/>
        <v>-2.548128352482101E-3</v>
      </c>
      <c r="E155" s="3">
        <v>1.492919754109392E-2</v>
      </c>
      <c r="F155" s="18">
        <f t="shared" si="516"/>
        <v>-9.2919754109391933E-4</v>
      </c>
      <c r="G155" s="3">
        <v>1.3058583379779099E-2</v>
      </c>
      <c r="H155" s="18">
        <f t="shared" ref="H155" si="581">$B155-G155</f>
        <v>9.4141662022090115E-4</v>
      </c>
      <c r="I155" s="3">
        <v>1.8031502332885186E-2</v>
      </c>
      <c r="J155" s="18">
        <f t="shared" ref="J155" si="582">$B155-I155</f>
        <v>-4.0315023328851857E-3</v>
      </c>
      <c r="K155" s="3">
        <v>1.5330735630954471E-2</v>
      </c>
      <c r="L155" s="18">
        <f t="shared" ref="L155" si="583">$B155-K155</f>
        <v>-1.3307356309544705E-3</v>
      </c>
      <c r="M155" s="3">
        <v>1.7998034300432012E-2</v>
      </c>
      <c r="N155" s="18">
        <f t="shared" ref="N155" si="584">$B155-M155</f>
        <v>-3.9980343004320119E-3</v>
      </c>
      <c r="R155" s="18"/>
    </row>
    <row r="156" spans="1:18" x14ac:dyDescent="0.3">
      <c r="A156" s="16" t="s">
        <v>191</v>
      </c>
      <c r="B156" s="17">
        <v>1.83E-2</v>
      </c>
      <c r="C156" s="3">
        <v>1.55596497246803E-2</v>
      </c>
      <c r="D156" s="18">
        <f t="shared" si="516"/>
        <v>2.7403502753197001E-3</v>
      </c>
      <c r="E156" s="3">
        <v>1.547260708030292E-2</v>
      </c>
      <c r="F156" s="18">
        <f t="shared" si="516"/>
        <v>2.8273929196970804E-3</v>
      </c>
      <c r="G156" s="3">
        <v>1.2831798824994099E-2</v>
      </c>
      <c r="H156" s="18">
        <f t="shared" ref="H156" si="585">$B156-G156</f>
        <v>5.4682011750059011E-3</v>
      </c>
      <c r="I156" s="3">
        <v>1.2471345271770771E-2</v>
      </c>
      <c r="J156" s="18">
        <f t="shared" ref="J156" si="586">$B156-I156</f>
        <v>5.8286547282292295E-3</v>
      </c>
      <c r="K156" s="3">
        <v>1.315077100799553E-2</v>
      </c>
      <c r="L156" s="18">
        <f t="shared" ref="L156" si="587">$B156-K156</f>
        <v>5.1492289920044704E-3</v>
      </c>
      <c r="M156" s="3">
        <v>1.7800641768301737E-2</v>
      </c>
      <c r="N156" s="18">
        <f t="shared" ref="N156" si="588">$B156-M156</f>
        <v>4.993582316982631E-4</v>
      </c>
      <c r="R156" s="18"/>
    </row>
    <row r="157" spans="1:18" x14ac:dyDescent="0.3">
      <c r="A157" s="16" t="s">
        <v>192</v>
      </c>
      <c r="B157" s="17">
        <v>1.6400000000000001E-2</v>
      </c>
      <c r="C157" s="3">
        <v>1.5359664184634801E-2</v>
      </c>
      <c r="D157" s="18">
        <f t="shared" si="516"/>
        <v>1.0403358153652006E-3</v>
      </c>
      <c r="E157" s="3">
        <v>1.4927572647585381E-2</v>
      </c>
      <c r="F157" s="18">
        <f t="shared" si="516"/>
        <v>1.4724273524146202E-3</v>
      </c>
      <c r="G157" s="3">
        <v>1.3074982219802699E-2</v>
      </c>
      <c r="H157" s="18">
        <f t="shared" ref="H157" si="589">$B157-G157</f>
        <v>3.3250177801973022E-3</v>
      </c>
      <c r="I157" s="3">
        <v>1.639268153247965E-2</v>
      </c>
      <c r="J157" s="18">
        <f t="shared" ref="J157" si="590">$B157-I157</f>
        <v>7.318467520351507E-6</v>
      </c>
      <c r="K157" s="3">
        <v>1.719529338724881E-2</v>
      </c>
      <c r="L157" s="18">
        <f t="shared" ref="L157" si="591">$B157-K157</f>
        <v>-7.9529338724880841E-4</v>
      </c>
      <c r="M157" s="3">
        <v>1.6835180144750897E-2</v>
      </c>
      <c r="N157" s="18">
        <f t="shared" ref="N157" si="592">$B157-M157</f>
        <v>-4.3518014475089559E-4</v>
      </c>
      <c r="R157" s="18"/>
    </row>
    <row r="158" spans="1:18" x14ac:dyDescent="0.3">
      <c r="A158" s="16" t="s">
        <v>193</v>
      </c>
      <c r="B158" s="17">
        <v>2.07E-2</v>
      </c>
      <c r="C158" s="3">
        <v>1.5030552258053199E-2</v>
      </c>
      <c r="D158" s="18">
        <f t="shared" si="516"/>
        <v>5.6694477419468002E-3</v>
      </c>
      <c r="E158" s="3">
        <v>1.607876744481964E-2</v>
      </c>
      <c r="F158" s="18">
        <f t="shared" si="516"/>
        <v>4.6212325551803594E-3</v>
      </c>
      <c r="G158" s="3">
        <v>1.25171925745941E-2</v>
      </c>
      <c r="H158" s="18">
        <f t="shared" ref="H158" si="593">$B158-G158</f>
        <v>8.1828074254059E-3</v>
      </c>
      <c r="I158" s="3">
        <v>1.7615098348438749E-2</v>
      </c>
      <c r="J158" s="18">
        <f t="shared" ref="J158" si="594">$B158-I158</f>
        <v>3.0849016515612504E-3</v>
      </c>
      <c r="K158" s="3">
        <v>1.6018699197926905E-2</v>
      </c>
      <c r="L158" s="18">
        <f t="shared" ref="L158" si="595">$B158-K158</f>
        <v>4.6813008020730948E-3</v>
      </c>
      <c r="M158" s="3">
        <v>1.7007920060390706E-2</v>
      </c>
      <c r="N158" s="18">
        <f t="shared" ref="N158" si="596">$B158-M158</f>
        <v>3.692079939609294E-3</v>
      </c>
      <c r="R158" s="18"/>
    </row>
    <row r="159" spans="1:18" x14ac:dyDescent="0.3">
      <c r="A159" s="16" t="s">
        <v>194</v>
      </c>
      <c r="B159" s="17">
        <v>1.9300000000000001E-2</v>
      </c>
      <c r="C159" s="3">
        <v>1.5429881129607701E-2</v>
      </c>
      <c r="D159" s="18">
        <f t="shared" si="516"/>
        <v>3.8701188703923004E-3</v>
      </c>
      <c r="E159" s="3">
        <v>1.591626359585064E-2</v>
      </c>
      <c r="F159" s="18">
        <f t="shared" si="516"/>
        <v>3.3837364041493616E-3</v>
      </c>
      <c r="G159" s="3">
        <v>1.3021852655067801E-2</v>
      </c>
      <c r="H159" s="18">
        <f t="shared" ref="H159" si="597">$B159-G159</f>
        <v>6.2781473449322004E-3</v>
      </c>
      <c r="I159" s="3">
        <v>2.119132356154043E-2</v>
      </c>
      <c r="J159" s="18">
        <f t="shared" ref="J159" si="598">$B159-I159</f>
        <v>-1.891323561540429E-3</v>
      </c>
      <c r="K159" s="3">
        <v>2.4173936880940213E-2</v>
      </c>
      <c r="L159" s="18">
        <f t="shared" ref="L159" si="599">$B159-K159</f>
        <v>-4.873936880940212E-3</v>
      </c>
      <c r="M159" s="3">
        <v>1.7569908680058213E-2</v>
      </c>
      <c r="N159" s="18">
        <f t="shared" ref="N159" si="600">$B159-M159</f>
        <v>1.7300913199417879E-3</v>
      </c>
      <c r="R159" s="18"/>
    </row>
    <row r="160" spans="1:18" x14ac:dyDescent="0.3">
      <c r="A160" s="16" t="s">
        <v>195</v>
      </c>
      <c r="B160" s="17">
        <v>1.6899999999999998E-2</v>
      </c>
      <c r="C160" s="3">
        <v>1.5664413370544202E-2</v>
      </c>
      <c r="D160" s="18">
        <f t="shared" si="516"/>
        <v>1.2355866294557968E-3</v>
      </c>
      <c r="E160" s="3">
        <v>1.5361562281679279E-2</v>
      </c>
      <c r="F160" s="18">
        <f t="shared" si="516"/>
        <v>1.538437718320719E-3</v>
      </c>
      <c r="G160" s="3">
        <v>1.32645688721233E-2</v>
      </c>
      <c r="H160" s="18">
        <f t="shared" ref="H160" si="601">$B160-G160</f>
        <v>3.6354311278766985E-3</v>
      </c>
      <c r="I160" s="3">
        <v>1.6857531882272112E-2</v>
      </c>
      <c r="J160" s="18">
        <f t="shared" ref="J160" si="602">$B160-I160</f>
        <v>4.2468117727886834E-5</v>
      </c>
      <c r="K160" s="3">
        <v>1.5931552695569385E-2</v>
      </c>
      <c r="L160" s="18">
        <f t="shared" ref="L160" si="603">$B160-K160</f>
        <v>9.6844730443061341E-4</v>
      </c>
      <c r="M160" s="3">
        <v>1.7992707256182898E-2</v>
      </c>
      <c r="N160" s="18">
        <f t="shared" ref="N160" si="604">$B160-M160</f>
        <v>-1.0927072561828996E-3</v>
      </c>
      <c r="R160" s="18"/>
    </row>
    <row r="161" spans="1:18" x14ac:dyDescent="0.3">
      <c r="A161" s="16" t="s">
        <v>196</v>
      </c>
      <c r="B161" s="17">
        <v>1.0200000000000001E-2</v>
      </c>
      <c r="C161" s="3">
        <v>1.5535499337532101E-2</v>
      </c>
      <c r="D161" s="18">
        <f t="shared" si="516"/>
        <v>-5.3354993375321E-3</v>
      </c>
      <c r="E161" s="3">
        <v>1.319510676878812E-2</v>
      </c>
      <c r="F161" s="18">
        <f t="shared" si="516"/>
        <v>-2.9951067687881191E-3</v>
      </c>
      <c r="G161" s="3">
        <v>1.27576810101333E-2</v>
      </c>
      <c r="H161" s="18">
        <f t="shared" ref="H161" si="605">$B161-G161</f>
        <v>-2.5576810101332996E-3</v>
      </c>
      <c r="I161" s="3">
        <v>1.5082167888338128E-2</v>
      </c>
      <c r="J161" s="18">
        <f t="shared" ref="J161" si="606">$B161-I161</f>
        <v>-4.8821678883381268E-3</v>
      </c>
      <c r="K161" s="3">
        <v>1.4625788463435277E-2</v>
      </c>
      <c r="L161" s="18">
        <f t="shared" ref="L161" si="607">$B161-K161</f>
        <v>-4.4257884634352762E-3</v>
      </c>
      <c r="M161" s="3">
        <v>1.8187377445253162E-2</v>
      </c>
      <c r="N161" s="18">
        <f t="shared" ref="N161" si="608">$B161-M161</f>
        <v>-7.9873774452531611E-3</v>
      </c>
      <c r="R161" s="18"/>
    </row>
    <row r="162" spans="1:18" x14ac:dyDescent="0.3">
      <c r="A162" s="16" t="s">
        <v>197</v>
      </c>
      <c r="B162" s="17">
        <v>1.7899999999999999E-2</v>
      </c>
      <c r="C162" s="3">
        <v>1.4433621353887101E-2</v>
      </c>
      <c r="D162" s="18">
        <f t="shared" si="516"/>
        <v>3.4663786461128984E-3</v>
      </c>
      <c r="E162" s="3">
        <v>1.4726044494085171E-2</v>
      </c>
      <c r="F162" s="18">
        <f t="shared" si="516"/>
        <v>3.1739555059148283E-3</v>
      </c>
      <c r="G162" s="3">
        <v>1.18708746756812E-2</v>
      </c>
      <c r="H162" s="18">
        <f t="shared" ref="H162" si="609">$B162-G162</f>
        <v>6.029125324318799E-3</v>
      </c>
      <c r="I162" s="3">
        <v>9.7047175010876764E-3</v>
      </c>
      <c r="J162" s="18">
        <f t="shared" ref="J162" si="610">$B162-I162</f>
        <v>8.1952824989123228E-3</v>
      </c>
      <c r="K162" s="3">
        <v>1.1209533412042064E-2</v>
      </c>
      <c r="L162" s="18">
        <f t="shared" ref="L162" si="611">$B162-K162</f>
        <v>6.6904665879579349E-3</v>
      </c>
      <c r="M162" s="3">
        <v>1.7255825882066252E-2</v>
      </c>
      <c r="N162" s="18">
        <f t="shared" ref="N162" si="612">$B162-M162</f>
        <v>6.4417411793374693E-4</v>
      </c>
      <c r="R162" s="18"/>
    </row>
    <row r="163" spans="1:18" x14ac:dyDescent="0.3">
      <c r="A163" s="16" t="s">
        <v>198</v>
      </c>
      <c r="B163" s="17">
        <v>2.06E-2</v>
      </c>
      <c r="C163" s="3">
        <v>1.4484684010987601E-2</v>
      </c>
      <c r="D163" s="18">
        <f t="shared" si="516"/>
        <v>6.1153159890123994E-3</v>
      </c>
      <c r="E163" s="3">
        <v>1.5714080015589361E-2</v>
      </c>
      <c r="F163" s="18">
        <f t="shared" si="516"/>
        <v>4.8859199844106388E-3</v>
      </c>
      <c r="G163" s="3">
        <v>1.26739493720912E-2</v>
      </c>
      <c r="H163" s="18">
        <f t="shared" ref="H163" si="613">$B163-G163</f>
        <v>7.9260506279088001E-3</v>
      </c>
      <c r="I163" s="3">
        <v>1.9871202040095223E-2</v>
      </c>
      <c r="J163" s="18">
        <f t="shared" ref="J163" si="614">$B163-I163</f>
        <v>7.2879795990477697E-4</v>
      </c>
      <c r="K163" s="3">
        <v>2.3402682542829723E-2</v>
      </c>
      <c r="L163" s="18">
        <f t="shared" ref="L163" si="615">$B163-K163</f>
        <v>-2.8026825428297229E-3</v>
      </c>
      <c r="M163" s="3">
        <v>1.7160390821548917E-2</v>
      </c>
      <c r="N163" s="18">
        <f t="shared" ref="N163" si="616">$B163-M163</f>
        <v>3.4396091784510835E-3</v>
      </c>
      <c r="R163" s="18"/>
    </row>
    <row r="164" spans="1:18" x14ac:dyDescent="0.3">
      <c r="A164" s="16" t="s">
        <v>199</v>
      </c>
      <c r="B164" s="17">
        <v>3.5299999999999998E-2</v>
      </c>
      <c r="C164" s="3">
        <v>1.50153284408629E-2</v>
      </c>
      <c r="D164" s="18">
        <f t="shared" si="516"/>
        <v>2.0284671559137098E-2</v>
      </c>
      <c r="E164" s="3">
        <v>2.063341200229199E-2</v>
      </c>
      <c r="F164" s="18">
        <f t="shared" si="516"/>
        <v>1.4666587997708008E-2</v>
      </c>
      <c r="G164" s="3">
        <v>1.38479245946406E-2</v>
      </c>
      <c r="H164" s="18">
        <f t="shared" ref="H164" si="617">$B164-G164</f>
        <v>2.14520754053594E-2</v>
      </c>
      <c r="I164" s="3">
        <v>2.379956500849607E-2</v>
      </c>
      <c r="J164" s="18">
        <f t="shared" ref="J164" si="618">$B164-I164</f>
        <v>1.1500434991503928E-2</v>
      </c>
      <c r="K164" s="3">
        <v>2.7982617625262444E-2</v>
      </c>
      <c r="L164" s="18">
        <f t="shared" ref="L164" si="619">$B164-K164</f>
        <v>7.3173823747375542E-3</v>
      </c>
      <c r="M164" s="3">
        <v>1.6940487542091796E-2</v>
      </c>
      <c r="N164" s="18">
        <f t="shared" ref="N164" si="620">$B164-M164</f>
        <v>1.8359512457908202E-2</v>
      </c>
      <c r="R164" s="18"/>
    </row>
    <row r="165" spans="1:18" x14ac:dyDescent="0.3">
      <c r="A165" s="16" t="s">
        <v>200</v>
      </c>
      <c r="B165" s="17">
        <v>1.44E-2</v>
      </c>
      <c r="C165" s="3">
        <v>1.77228693347092E-2</v>
      </c>
      <c r="D165" s="18">
        <f t="shared" si="516"/>
        <v>-3.3228693347092005E-3</v>
      </c>
      <c r="E165" s="3">
        <v>1.660003566194258E-2</v>
      </c>
      <c r="F165" s="18">
        <f t="shared" si="516"/>
        <v>-2.2000356619425801E-3</v>
      </c>
      <c r="G165" s="3">
        <v>1.7107942434620299E-2</v>
      </c>
      <c r="H165" s="18">
        <f t="shared" ref="H165" si="621">$B165-G165</f>
        <v>-2.7079424346202995E-3</v>
      </c>
      <c r="I165" s="3">
        <v>3.7016657316758184E-2</v>
      </c>
      <c r="J165" s="18">
        <f t="shared" ref="J165" si="622">$B165-I165</f>
        <v>-2.2616657316758184E-2</v>
      </c>
      <c r="K165" s="3">
        <v>4.0928712320135223E-2</v>
      </c>
      <c r="L165" s="18">
        <f t="shared" ref="L165" si="623">$B165-K165</f>
        <v>-2.6528712320135223E-2</v>
      </c>
      <c r="M165" s="3">
        <v>1.8566734265810885E-2</v>
      </c>
      <c r="N165" s="18">
        <f t="shared" ref="N165" si="624">$B165-M165</f>
        <v>-4.1667342658108855E-3</v>
      </c>
      <c r="R165" s="18"/>
    </row>
    <row r="166" spans="1:18" x14ac:dyDescent="0.3">
      <c r="A166" s="16" t="s">
        <v>201</v>
      </c>
      <c r="B166" s="17">
        <v>2.5100000000000001E-2</v>
      </c>
      <c r="C166" s="3">
        <v>1.7228283820214501E-2</v>
      </c>
      <c r="D166" s="18">
        <f t="shared" si="516"/>
        <v>7.8717161797854998E-3</v>
      </c>
      <c r="E166" s="3">
        <v>1.9490695858442032E-2</v>
      </c>
      <c r="F166" s="18">
        <f t="shared" si="516"/>
        <v>5.6093041415579692E-3</v>
      </c>
      <c r="G166" s="3">
        <v>1.6565686771446202E-2</v>
      </c>
      <c r="H166" s="18">
        <f t="shared" ref="H166" si="625">$B166-G166</f>
        <v>8.5343132285537991E-3</v>
      </c>
      <c r="I166" s="3">
        <v>1.2577415305078223E-2</v>
      </c>
      <c r="J166" s="18">
        <f t="shared" ref="J166" si="626">$B166-I166</f>
        <v>1.2522584694921778E-2</v>
      </c>
      <c r="K166" s="3">
        <v>1.1989464382987897E-2</v>
      </c>
      <c r="L166" s="18">
        <f t="shared" ref="L166" si="627">$B166-K166</f>
        <v>1.3110535617012104E-2</v>
      </c>
      <c r="M166" s="3">
        <v>1.8470578796314967E-2</v>
      </c>
      <c r="N166" s="18">
        <f t="shared" ref="N166" si="628">$B166-M166</f>
        <v>6.629421203685034E-3</v>
      </c>
      <c r="R166" s="18"/>
    </row>
    <row r="167" spans="1:18" x14ac:dyDescent="0.3">
      <c r="A167" s="16" t="s">
        <v>202</v>
      </c>
      <c r="B167" s="17">
        <v>3.0499999999999999E-2</v>
      </c>
      <c r="C167" s="3">
        <v>1.8105871437739299E-2</v>
      </c>
      <c r="D167" s="18">
        <f t="shared" si="516"/>
        <v>1.2394128562260701E-2</v>
      </c>
      <c r="E167" s="3">
        <v>2.1687461543261899E-2</v>
      </c>
      <c r="F167" s="18">
        <f t="shared" si="516"/>
        <v>8.8125384567381004E-3</v>
      </c>
      <c r="G167" s="3">
        <v>1.67305245857781E-2</v>
      </c>
      <c r="H167" s="18">
        <f t="shared" ref="H167" si="629">$B167-G167</f>
        <v>1.37694754142219E-2</v>
      </c>
      <c r="I167" s="3">
        <v>2.3850185043863603E-2</v>
      </c>
      <c r="J167" s="18">
        <f t="shared" ref="J167" si="630">$B167-I167</f>
        <v>6.6498149561363962E-3</v>
      </c>
      <c r="K167" s="3">
        <v>2.2218244783551128E-2</v>
      </c>
      <c r="L167" s="18">
        <f t="shared" ref="L167" si="631">$B167-K167</f>
        <v>8.281755216448871E-3</v>
      </c>
      <c r="M167" s="3">
        <v>1.9984045327600199E-2</v>
      </c>
      <c r="N167" s="18">
        <f t="shared" ref="N167" si="632">$B167-M167</f>
        <v>1.05159546723998E-2</v>
      </c>
      <c r="R167" s="18"/>
    </row>
    <row r="168" spans="1:18" x14ac:dyDescent="0.3">
      <c r="A168" s="16" t="s">
        <v>203</v>
      </c>
      <c r="B168" s="17">
        <v>1.4999999999999999E-2</v>
      </c>
      <c r="C168" s="3">
        <v>1.9676618280616801E-2</v>
      </c>
      <c r="D168" s="18">
        <f t="shared" si="516"/>
        <v>-4.6766182806168011E-3</v>
      </c>
      <c r="E168" s="3">
        <v>1.8168163364673369E-2</v>
      </c>
      <c r="F168" s="18">
        <f t="shared" si="516"/>
        <v>-3.1681633646733695E-3</v>
      </c>
      <c r="G168" s="3">
        <v>1.8331984183193501E-2</v>
      </c>
      <c r="H168" s="18">
        <f t="shared" ref="H168" si="633">$B168-G168</f>
        <v>-3.3319841831935017E-3</v>
      </c>
      <c r="I168" s="3">
        <v>3.2102759951210862E-2</v>
      </c>
      <c r="J168" s="18">
        <f t="shared" ref="J168" si="634">$B168-I168</f>
        <v>-1.7102759951210862E-2</v>
      </c>
      <c r="K168" s="3">
        <v>3.5913276420235687E-2</v>
      </c>
      <c r="L168" s="18">
        <f t="shared" ref="L168" si="635">$B168-K168</f>
        <v>-2.0913276420235688E-2</v>
      </c>
      <c r="M168" s="3">
        <v>2.1569447074254438E-2</v>
      </c>
      <c r="N168" s="18">
        <f t="shared" ref="N168" si="636">$B168-M168</f>
        <v>-6.5694470742544385E-3</v>
      </c>
      <c r="R168" s="18"/>
    </row>
    <row r="169" spans="1:18" x14ac:dyDescent="0.3">
      <c r="A169" s="16" t="s">
        <v>204</v>
      </c>
      <c r="B169" s="17">
        <v>0.02</v>
      </c>
      <c r="C169" s="3">
        <v>1.8805536402875401E-2</v>
      </c>
      <c r="D169" s="18">
        <f t="shared" si="516"/>
        <v>1.1944635971245995E-3</v>
      </c>
      <c r="E169" s="3">
        <v>1.8861064375933198E-2</v>
      </c>
      <c r="F169" s="18">
        <f t="shared" si="516"/>
        <v>1.1389356240668023E-3</v>
      </c>
      <c r="G169" s="3">
        <v>1.7204657238425802E-2</v>
      </c>
      <c r="H169" s="18">
        <f t="shared" ref="H169" si="637">$B169-G169</f>
        <v>2.7953427615741988E-3</v>
      </c>
      <c r="I169" s="3">
        <v>1.4075763822532634E-2</v>
      </c>
      <c r="J169" s="18">
        <f t="shared" ref="J169" si="638">$B169-I169</f>
        <v>5.9242361774673666E-3</v>
      </c>
      <c r="K169" s="3">
        <v>1.3663355989658269E-2</v>
      </c>
      <c r="L169" s="18">
        <f t="shared" ref="L169" si="639">$B169-K169</f>
        <v>6.3366440103417316E-3</v>
      </c>
      <c r="M169" s="3">
        <v>2.1077939451619052E-2</v>
      </c>
      <c r="N169" s="18">
        <f t="shared" ref="N169" si="640">$B169-M169</f>
        <v>-1.0779394516190512E-3</v>
      </c>
      <c r="R169" s="18"/>
    </row>
    <row r="170" spans="1:18" x14ac:dyDescent="0.3">
      <c r="A170" s="16" t="s">
        <v>205</v>
      </c>
      <c r="B170" s="17">
        <v>2.1499999999999998E-2</v>
      </c>
      <c r="C170" s="3">
        <v>1.85404793080951E-2</v>
      </c>
      <c r="D170" s="18">
        <f t="shared" si="516"/>
        <v>2.9595206919048982E-3</v>
      </c>
      <c r="E170" s="3">
        <v>1.9108688507401158E-2</v>
      </c>
      <c r="F170" s="18">
        <f t="shared" si="516"/>
        <v>2.3913114925988403E-3</v>
      </c>
      <c r="G170" s="3">
        <v>1.6163823814504302E-2</v>
      </c>
      <c r="H170" s="18">
        <f t="shared" ref="H170" si="641">$B170-G170</f>
        <v>5.3361761854956967E-3</v>
      </c>
      <c r="I170" s="3">
        <v>1.9880216998625303E-2</v>
      </c>
      <c r="J170" s="18">
        <f t="shared" ref="J170" si="642">$B170-I170</f>
        <v>1.6197830013746951E-3</v>
      </c>
      <c r="K170" s="3">
        <v>1.8489674292278074E-2</v>
      </c>
      <c r="L170" s="18">
        <f t="shared" ref="L170" si="643">$B170-K170</f>
        <v>3.0103257077219239E-3</v>
      </c>
      <c r="M170" s="3">
        <v>1.9200638716349649E-2</v>
      </c>
      <c r="N170" s="18">
        <f t="shared" ref="N170" si="644">$B170-M170</f>
        <v>2.2993612836503495E-3</v>
      </c>
      <c r="R170" s="18"/>
    </row>
    <row r="171" spans="1:18" x14ac:dyDescent="0.3">
      <c r="A171" s="16" t="s">
        <v>206</v>
      </c>
      <c r="B171" s="17">
        <v>1.4500000000000001E-2</v>
      </c>
      <c r="C171" s="3">
        <v>1.85032440828901E-2</v>
      </c>
      <c r="D171" s="18">
        <f t="shared" si="516"/>
        <v>-4.0032440828900989E-3</v>
      </c>
      <c r="E171" s="3">
        <v>1.682743319167548E-2</v>
      </c>
      <c r="F171" s="18">
        <f t="shared" si="516"/>
        <v>-2.3274331916754796E-3</v>
      </c>
      <c r="G171" s="3">
        <v>1.60876275090895E-2</v>
      </c>
      <c r="H171" s="18">
        <f t="shared" ref="H171" si="645">$B171-G171</f>
        <v>-1.5876275090894992E-3</v>
      </c>
      <c r="I171" s="3">
        <v>1.8790826076764577E-2</v>
      </c>
      <c r="J171" s="18">
        <f t="shared" ref="J171" si="646">$B171-I171</f>
        <v>-4.2908260767645767E-3</v>
      </c>
      <c r="K171" s="3">
        <v>1.8130411017173227E-2</v>
      </c>
      <c r="L171" s="18">
        <f t="shared" ref="L171" si="647">$B171-K171</f>
        <v>-3.6304110171732264E-3</v>
      </c>
      <c r="M171" s="3">
        <v>2.0042840610519797E-2</v>
      </c>
      <c r="N171" s="18">
        <f t="shared" ref="N171" si="648">$B171-M171</f>
        <v>-5.5428406105197964E-3</v>
      </c>
      <c r="R171" s="18"/>
    </row>
    <row r="172" spans="1:18" x14ac:dyDescent="0.3">
      <c r="A172" s="16" t="s">
        <v>207</v>
      </c>
      <c r="B172" s="17">
        <v>1.47E-2</v>
      </c>
      <c r="C172" s="3">
        <v>1.7453368259815801E-2</v>
      </c>
      <c r="D172" s="18">
        <f t="shared" si="516"/>
        <v>-2.7533682598158016E-3</v>
      </c>
      <c r="E172" s="3">
        <v>1.6104834909048692E-2</v>
      </c>
      <c r="F172" s="18">
        <f t="shared" si="516"/>
        <v>-1.4048349090486929E-3</v>
      </c>
      <c r="G172" s="3">
        <v>1.5130709762931E-2</v>
      </c>
      <c r="H172" s="18">
        <f t="shared" ref="H172" si="649">$B172-G172</f>
        <v>-4.3070976293100097E-4</v>
      </c>
      <c r="I172" s="3">
        <v>1.3984818819602977E-2</v>
      </c>
      <c r="J172" s="18">
        <f t="shared" ref="J172" si="650">$B172-I172</f>
        <v>7.1518118039702247E-4</v>
      </c>
      <c r="K172" s="3">
        <v>1.3477835083294068E-2</v>
      </c>
      <c r="L172" s="18">
        <f t="shared" ref="L172" si="651">$B172-K172</f>
        <v>1.2221649167059312E-3</v>
      </c>
      <c r="M172" s="3">
        <v>1.8665812168680445E-2</v>
      </c>
      <c r="N172" s="18">
        <f t="shared" ref="N172" si="652">$B172-M172</f>
        <v>-3.9658121686804455E-3</v>
      </c>
      <c r="R172" s="18"/>
    </row>
    <row r="173" spans="1:18" x14ac:dyDescent="0.3">
      <c r="A173" s="16" t="s">
        <v>208</v>
      </c>
      <c r="B173" s="17">
        <v>9.9000000000000008E-3</v>
      </c>
      <c r="C173" s="3">
        <v>1.6501518684432101E-2</v>
      </c>
      <c r="D173" s="18">
        <f t="shared" si="516"/>
        <v>-6.6015186844321002E-3</v>
      </c>
      <c r="E173" s="3">
        <v>1.400463835599629E-2</v>
      </c>
      <c r="F173" s="18">
        <f t="shared" si="516"/>
        <v>-4.1046383559962887E-3</v>
      </c>
      <c r="G173" s="3">
        <v>1.4023966953097799E-2</v>
      </c>
      <c r="H173" s="18">
        <f t="shared" ref="H173" si="653">$B173-G173</f>
        <v>-4.1239669530977983E-3</v>
      </c>
      <c r="I173" s="3">
        <v>1.8200846987047218E-2</v>
      </c>
      <c r="J173" s="18">
        <f t="shared" ref="J173" si="654">$B173-I173</f>
        <v>-8.3008469870472171E-3</v>
      </c>
      <c r="K173" s="3">
        <v>1.5494861033067936E-2</v>
      </c>
      <c r="L173" s="18">
        <f t="shared" ref="L173" si="655">$B173-K173</f>
        <v>-5.5948610330679351E-3</v>
      </c>
      <c r="M173" s="3">
        <v>1.6899260048281871E-2</v>
      </c>
      <c r="N173" s="18">
        <f t="shared" ref="N173" si="656">$B173-M173</f>
        <v>-6.99926004828187E-3</v>
      </c>
      <c r="R173" s="18"/>
    </row>
    <row r="174" spans="1:18" x14ac:dyDescent="0.3">
      <c r="A174" s="16" t="s">
        <v>209</v>
      </c>
      <c r="B174" s="17">
        <v>2.0799999999999999E-2</v>
      </c>
      <c r="C174" s="3">
        <v>1.49837559763002E-2</v>
      </c>
      <c r="D174" s="18">
        <f t="shared" si="516"/>
        <v>5.816244023699799E-3</v>
      </c>
      <c r="E174" s="3">
        <v>1.5837147081755869E-2</v>
      </c>
      <c r="F174" s="18">
        <f t="shared" si="516"/>
        <v>4.9628529182441303E-3</v>
      </c>
      <c r="G174" s="3">
        <v>1.29313372871744E-2</v>
      </c>
      <c r="H174" s="18">
        <f t="shared" ref="H174" si="657">$B174-G174</f>
        <v>7.8686627128255991E-3</v>
      </c>
      <c r="I174" s="3">
        <v>9.4415823760855191E-3</v>
      </c>
      <c r="J174" s="18">
        <f t="shared" ref="J174" si="658">$B174-I174</f>
        <v>1.135841762391448E-2</v>
      </c>
      <c r="K174" s="3">
        <v>1.0940264264485917E-2</v>
      </c>
      <c r="L174" s="18">
        <f t="shared" ref="L174" si="659">$B174-K174</f>
        <v>9.8597357355140816E-3</v>
      </c>
      <c r="M174" s="3">
        <v>1.6197550125206652E-2</v>
      </c>
      <c r="N174" s="18">
        <f t="shared" ref="N174" si="660">$B174-M174</f>
        <v>4.6024498747933469E-3</v>
      </c>
      <c r="R174" s="18"/>
    </row>
    <row r="175" spans="1:18" x14ac:dyDescent="0.3">
      <c r="A175" s="16" t="s">
        <v>210</v>
      </c>
      <c r="B175" s="17">
        <v>9.4999999999999998E-3</v>
      </c>
      <c r="C175" s="3">
        <v>1.5210265114999399E-2</v>
      </c>
      <c r="D175" s="18">
        <f t="shared" si="516"/>
        <v>-5.7102651149993997E-3</v>
      </c>
      <c r="E175" s="3">
        <v>1.26253339534081E-2</v>
      </c>
      <c r="F175" s="18">
        <f t="shared" si="516"/>
        <v>-3.1253339534081E-3</v>
      </c>
      <c r="G175" s="3">
        <v>1.33998277710368E-2</v>
      </c>
      <c r="H175" s="18">
        <f t="shared" ref="H175" si="661">$B175-G175</f>
        <v>-3.8998277710368002E-3</v>
      </c>
      <c r="I175" s="3">
        <v>2.2469719351108981E-2</v>
      </c>
      <c r="J175" s="18">
        <f t="shared" ref="J175" si="662">$B175-I175</f>
        <v>-1.2969719351108982E-2</v>
      </c>
      <c r="K175" s="3">
        <v>2.6016212770090617E-2</v>
      </c>
      <c r="L175" s="18">
        <f t="shared" ref="L175" si="663">$B175-K175</f>
        <v>-1.6516212770090619E-2</v>
      </c>
      <c r="M175" s="3">
        <v>1.6167239577125261E-2</v>
      </c>
      <c r="N175" s="18">
        <f t="shared" ref="N175" si="664">$B175-M175</f>
        <v>-6.6672395771252609E-3</v>
      </c>
      <c r="R175" s="18"/>
    </row>
    <row r="176" spans="1:18" x14ac:dyDescent="0.3">
      <c r="A176" s="16" t="s">
        <v>211</v>
      </c>
      <c r="B176" s="17">
        <v>2.2200000000000001E-2</v>
      </c>
      <c r="C176" s="3">
        <v>1.3953670214679499E-2</v>
      </c>
      <c r="D176" s="18">
        <f t="shared" si="516"/>
        <v>8.2463297853205015E-3</v>
      </c>
      <c r="E176" s="3">
        <v>1.550659629209027E-2</v>
      </c>
      <c r="F176" s="18">
        <f t="shared" si="516"/>
        <v>6.6934037079097314E-3</v>
      </c>
      <c r="G176" s="3">
        <v>1.26045097697156E-2</v>
      </c>
      <c r="H176" s="18">
        <f t="shared" ref="H176" si="665">$B176-G176</f>
        <v>9.5954902302844008E-3</v>
      </c>
      <c r="I176" s="3">
        <v>8.3802516985135907E-3</v>
      </c>
      <c r="J176" s="18">
        <f t="shared" ref="J176" si="666">$B176-I176</f>
        <v>1.381974830148641E-2</v>
      </c>
      <c r="K176" s="3">
        <v>8.6816467780516417E-3</v>
      </c>
      <c r="L176" s="18">
        <f t="shared" ref="L176" si="667">$B176-K176</f>
        <v>1.3518353221948359E-2</v>
      </c>
      <c r="M176" s="3">
        <v>1.492888014550303E-2</v>
      </c>
      <c r="N176" s="18">
        <f t="shared" ref="N176" si="668">$B176-M176</f>
        <v>7.2711198544969709E-3</v>
      </c>
      <c r="R176" s="18"/>
    </row>
    <row r="177" spans="1:18" x14ac:dyDescent="0.3">
      <c r="A177" s="16" t="s">
        <v>212</v>
      </c>
      <c r="B177" s="17">
        <v>1.21E-2</v>
      </c>
      <c r="C177" s="3">
        <v>1.46488217021855E-2</v>
      </c>
      <c r="D177" s="18">
        <f t="shared" si="516"/>
        <v>-2.5488217021855004E-3</v>
      </c>
      <c r="E177" s="3">
        <v>1.316942141456514E-2</v>
      </c>
      <c r="F177" s="18">
        <f t="shared" si="516"/>
        <v>-1.0694214145651401E-3</v>
      </c>
      <c r="G177" s="3">
        <v>1.37331816201359E-2</v>
      </c>
      <c r="H177" s="18">
        <f t="shared" ref="H177" si="669">$B177-G177</f>
        <v>-1.6331816201359001E-3</v>
      </c>
      <c r="I177" s="3">
        <v>2.0352885069383264E-2</v>
      </c>
      <c r="J177" s="18">
        <f t="shared" ref="J177" si="670">$B177-I177</f>
        <v>-8.2528850693832645E-3</v>
      </c>
      <c r="K177" s="3">
        <v>2.1718146641406956E-2</v>
      </c>
      <c r="L177" s="18">
        <f t="shared" ref="L177" si="671">$B177-K177</f>
        <v>-9.6181466414069564E-3</v>
      </c>
      <c r="M177" s="3">
        <v>1.5669486266443738E-2</v>
      </c>
      <c r="N177" s="18">
        <f t="shared" ref="N177" si="672">$B177-M177</f>
        <v>-3.5694862664437388E-3</v>
      </c>
      <c r="R177" s="18"/>
    </row>
    <row r="178" spans="1:18" x14ac:dyDescent="0.3">
      <c r="A178" s="16" t="s">
        <v>213</v>
      </c>
      <c r="B178" s="17">
        <v>2.29E-2</v>
      </c>
      <c r="C178" s="3">
        <v>1.3978340546213899E-2</v>
      </c>
      <c r="D178" s="18">
        <f t="shared" si="516"/>
        <v>8.9216594537861009E-3</v>
      </c>
      <c r="E178" s="3">
        <v>1.587286892355249E-2</v>
      </c>
      <c r="F178" s="18">
        <f t="shared" si="516"/>
        <v>7.0271310764475105E-3</v>
      </c>
      <c r="G178" s="3">
        <v>1.2821248072324799E-2</v>
      </c>
      <c r="H178" s="18">
        <f t="shared" ref="H178" si="673">$B178-G178</f>
        <v>1.0078751927675201E-2</v>
      </c>
      <c r="I178" s="3">
        <v>1.0994200498273696E-2</v>
      </c>
      <c r="J178" s="18">
        <f t="shared" ref="J178" si="674">$B178-I178</f>
        <v>1.1905799501726304E-2</v>
      </c>
      <c r="K178" s="3">
        <v>1.0906488915022692E-2</v>
      </c>
      <c r="L178" s="18">
        <f t="shared" ref="L178" si="675">$B178-K178</f>
        <v>1.1993511084977308E-2</v>
      </c>
      <c r="M178" s="3">
        <v>1.5537402635653298E-2</v>
      </c>
      <c r="N178" s="18">
        <f t="shared" ref="N178" si="676">$B178-M178</f>
        <v>7.3625973643467024E-3</v>
      </c>
      <c r="R178" s="18"/>
    </row>
    <row r="179" spans="1:18" x14ac:dyDescent="0.3">
      <c r="A179" s="16" t="s">
        <v>214</v>
      </c>
      <c r="B179" s="17">
        <v>1.11E-2</v>
      </c>
      <c r="C179" s="3">
        <v>1.49059264792366E-2</v>
      </c>
      <c r="D179" s="18">
        <f t="shared" si="516"/>
        <v>-3.8059264792365995E-3</v>
      </c>
      <c r="E179" s="3">
        <v>1.324234457584665E-2</v>
      </c>
      <c r="F179" s="18">
        <f t="shared" si="516"/>
        <v>-2.142344575846649E-3</v>
      </c>
      <c r="G179" s="3">
        <v>1.2958979281054999E-2</v>
      </c>
      <c r="H179" s="18">
        <f t="shared" ref="H179" si="677">$B179-G179</f>
        <v>-1.8589792810549989E-3</v>
      </c>
      <c r="I179" s="3">
        <v>2.0975256580267297E-2</v>
      </c>
      <c r="J179" s="18">
        <f t="shared" ref="J179" si="678">$B179-I179</f>
        <v>-9.8752565802672967E-3</v>
      </c>
      <c r="K179" s="3">
        <v>1.9878716092262522E-2</v>
      </c>
      <c r="L179" s="18">
        <f t="shared" ref="L179" si="679">$B179-K179</f>
        <v>-8.7787160922625212E-3</v>
      </c>
      <c r="M179" s="3">
        <v>1.6864290217575188E-2</v>
      </c>
      <c r="N179" s="18">
        <f t="shared" ref="N179" si="680">$B179-M179</f>
        <v>-5.7642902175751871E-3</v>
      </c>
      <c r="R179" s="18"/>
    </row>
    <row r="180" spans="1:18" x14ac:dyDescent="0.3">
      <c r="A180" s="16" t="s">
        <v>215</v>
      </c>
      <c r="B180" s="17">
        <v>1.0800000000000001E-2</v>
      </c>
      <c r="C180" s="3">
        <v>1.4141165506535699E-2</v>
      </c>
      <c r="D180" s="18">
        <f t="shared" si="516"/>
        <v>-3.3411655065356989E-3</v>
      </c>
      <c r="E180" s="3">
        <v>1.238057143238218E-2</v>
      </c>
      <c r="F180" s="18">
        <f t="shared" si="516"/>
        <v>-1.5805714323821798E-3</v>
      </c>
      <c r="G180" s="3">
        <v>1.20280124225306E-2</v>
      </c>
      <c r="H180" s="18">
        <f t="shared" ref="H180" si="681">$B180-G180</f>
        <v>-1.2280124225305996E-3</v>
      </c>
      <c r="I180" s="3">
        <v>9.7442397105421876E-3</v>
      </c>
      <c r="J180" s="18">
        <f t="shared" ref="J180" si="682">$B180-I180</f>
        <v>1.055760289457813E-3</v>
      </c>
      <c r="K180" s="3">
        <v>9.5863752664477192E-3</v>
      </c>
      <c r="L180" s="18">
        <f t="shared" ref="L180" si="683">$B180-K180</f>
        <v>1.2136247335522814E-3</v>
      </c>
      <c r="M180" s="3">
        <v>1.5916777549089049E-2</v>
      </c>
      <c r="N180" s="18">
        <f t="shared" ref="N180" si="684">$B180-M180</f>
        <v>-5.116777549089048E-3</v>
      </c>
      <c r="R180" s="18"/>
    </row>
    <row r="181" spans="1:18" x14ac:dyDescent="0.3">
      <c r="A181" s="16" t="s">
        <v>216</v>
      </c>
      <c r="B181" s="17">
        <v>1.4500000000000001E-2</v>
      </c>
      <c r="C181" s="3">
        <v>1.3325994381199101E-2</v>
      </c>
      <c r="D181" s="18">
        <f t="shared" si="516"/>
        <v>1.1740056188008999E-3</v>
      </c>
      <c r="E181" s="3">
        <v>1.28832280627356E-2</v>
      </c>
      <c r="F181" s="18">
        <f t="shared" si="516"/>
        <v>1.616771937264401E-3</v>
      </c>
      <c r="G181" s="3">
        <v>1.09353982004999E-2</v>
      </c>
      <c r="H181" s="18">
        <f t="shared" ref="H181" si="685">$B181-G181</f>
        <v>3.5646017995001004E-3</v>
      </c>
      <c r="I181" s="3">
        <v>1.2805191835771534E-2</v>
      </c>
      <c r="J181" s="18">
        <f t="shared" ref="J181" si="686">$B181-I181</f>
        <v>1.6948081642284667E-3</v>
      </c>
      <c r="K181" s="3">
        <v>1.1402495107500925E-2</v>
      </c>
      <c r="L181" s="18">
        <f t="shared" ref="L181" si="687">$B181-K181</f>
        <v>3.0975048924990756E-3</v>
      </c>
      <c r="M181" s="3">
        <v>1.5925777400647163E-2</v>
      </c>
      <c r="N181" s="18">
        <f t="shared" ref="N181" si="688">$B181-M181</f>
        <v>-1.4257774006471626E-3</v>
      </c>
      <c r="R181" s="18"/>
    </row>
    <row r="182" spans="1:18" x14ac:dyDescent="0.3">
      <c r="A182" s="16" t="s">
        <v>217</v>
      </c>
      <c r="B182" s="17">
        <v>1.2800000000000001E-2</v>
      </c>
      <c r="C182" s="3">
        <v>1.3103176332845801E-2</v>
      </c>
      <c r="D182" s="18">
        <f t="shared" si="516"/>
        <v>-3.0317633284580002E-4</v>
      </c>
      <c r="E182" s="3">
        <v>1.212646155613066E-2</v>
      </c>
      <c r="F182" s="18">
        <f t="shared" si="516"/>
        <v>6.7353844386934016E-4</v>
      </c>
      <c r="G182" s="3">
        <v>1.0857208345940899E-2</v>
      </c>
      <c r="H182" s="18">
        <f t="shared" ref="H182" si="689">$B182-G182</f>
        <v>1.9427916540591013E-3</v>
      </c>
      <c r="I182" s="3">
        <v>1.2666370425543029E-2</v>
      </c>
      <c r="J182" s="18">
        <f t="shared" ref="J182" si="690">$B182-I182</f>
        <v>1.3362957445697127E-4</v>
      </c>
      <c r="K182" s="3">
        <v>1.2200468100309668E-2</v>
      </c>
      <c r="L182" s="18">
        <f t="shared" ref="L182" si="691">$B182-K182</f>
        <v>5.9953189969033302E-4</v>
      </c>
      <c r="M182" s="3">
        <v>1.492247642949668E-2</v>
      </c>
      <c r="N182" s="18">
        <f t="shared" ref="N182" si="692">$B182-M182</f>
        <v>-2.1224764294966794E-3</v>
      </c>
      <c r="R182" s="18"/>
    </row>
    <row r="183" spans="1:18" x14ac:dyDescent="0.3">
      <c r="A183" s="16" t="s">
        <v>218</v>
      </c>
      <c r="B183" s="17">
        <v>1.4800000000000001E-2</v>
      </c>
      <c r="C183" s="3">
        <v>1.27209927561268E-2</v>
      </c>
      <c r="D183" s="18">
        <f t="shared" si="516"/>
        <v>2.0790072438732002E-3</v>
      </c>
      <c r="E183" s="3">
        <v>1.245979475728823E-2</v>
      </c>
      <c r="F183" s="18">
        <f t="shared" si="516"/>
        <v>2.3402052427117705E-3</v>
      </c>
      <c r="G183" s="3">
        <v>1.1360160589284501E-2</v>
      </c>
      <c r="H183" s="18">
        <f t="shared" ref="H183" si="693">$B183-G183</f>
        <v>3.4398394107154999E-3</v>
      </c>
      <c r="I183" s="3">
        <v>1.5146385391364878E-2</v>
      </c>
      <c r="J183" s="18">
        <f t="shared" ref="J183" si="694">$B183-I183</f>
        <v>-3.4638539136487741E-4</v>
      </c>
      <c r="K183" s="3">
        <v>1.850165451381203E-2</v>
      </c>
      <c r="L183" s="18">
        <f t="shared" ref="L183" si="695">$B183-K183</f>
        <v>-3.7016545138120298E-3</v>
      </c>
      <c r="M183" s="3">
        <v>1.4973624444846807E-2</v>
      </c>
      <c r="N183" s="18">
        <f t="shared" ref="N183" si="696">$B183-M183</f>
        <v>-1.7362444484680592E-4</v>
      </c>
      <c r="R183" s="18"/>
    </row>
    <row r="184" spans="1:18" x14ac:dyDescent="0.3">
      <c r="A184" s="16" t="s">
        <v>219</v>
      </c>
      <c r="B184" s="17">
        <v>2.3900000000000001E-2</v>
      </c>
      <c r="C184" s="3">
        <v>1.26898308417106E-2</v>
      </c>
      <c r="D184" s="18">
        <f t="shared" si="516"/>
        <v>1.1210169158289401E-2</v>
      </c>
      <c r="E184" s="3">
        <v>1.536206771199383E-2</v>
      </c>
      <c r="F184" s="18">
        <f t="shared" si="516"/>
        <v>8.5379322880061708E-3</v>
      </c>
      <c r="G184" s="3">
        <v>1.1806110711808499E-2</v>
      </c>
      <c r="H184" s="18">
        <f t="shared" ref="H184" si="697">$B184-G184</f>
        <v>1.2093889288191502E-2</v>
      </c>
      <c r="I184" s="3">
        <v>1.3748324468367873E-2</v>
      </c>
      <c r="J184" s="18">
        <f t="shared" ref="J184" si="698">$B184-I184</f>
        <v>1.0151675531632128E-2</v>
      </c>
      <c r="K184" s="3">
        <v>1.525606977835532E-2</v>
      </c>
      <c r="L184" s="18">
        <f t="shared" ref="L184" si="699">$B184-K184</f>
        <v>8.6439302216446811E-3</v>
      </c>
      <c r="M184" s="3">
        <v>1.4092404197673046E-2</v>
      </c>
      <c r="N184" s="18">
        <f t="shared" ref="N184" si="700">$B184-M184</f>
        <v>9.8075958023269554E-3</v>
      </c>
      <c r="R184" s="18"/>
    </row>
    <row r="185" spans="1:18" x14ac:dyDescent="0.3">
      <c r="A185" s="16" t="s">
        <v>220</v>
      </c>
      <c r="B185" s="17">
        <v>1.89E-2</v>
      </c>
      <c r="C185" s="3">
        <v>1.40326567167016E-2</v>
      </c>
      <c r="D185" s="18">
        <f t="shared" si="516"/>
        <v>4.8673432832984E-3</v>
      </c>
      <c r="E185" s="3">
        <v>1.496809450435355E-2</v>
      </c>
      <c r="F185" s="18">
        <f t="shared" si="516"/>
        <v>3.9319054956464504E-3</v>
      </c>
      <c r="G185" s="3">
        <v>1.30275282856206E-2</v>
      </c>
      <c r="H185" s="18">
        <f t="shared" ref="H185" si="701">$B185-G185</f>
        <v>5.8724717143794E-3</v>
      </c>
      <c r="I185" s="3">
        <v>2.0873558477989482E-2</v>
      </c>
      <c r="J185" s="18">
        <f t="shared" ref="J185" si="702">$B185-I185</f>
        <v>-1.9735584779894816E-3</v>
      </c>
      <c r="K185" s="3">
        <v>1.9925038064360724E-2</v>
      </c>
      <c r="L185" s="18">
        <f t="shared" ref="L185" si="703">$B185-K185</f>
        <v>-1.025038064360724E-3</v>
      </c>
      <c r="M185" s="3">
        <v>1.5448553308482485E-2</v>
      </c>
      <c r="N185" s="18">
        <f t="shared" ref="N185" si="704">$B185-M185</f>
        <v>3.4514466915175155E-3</v>
      </c>
      <c r="R185" s="18"/>
    </row>
    <row r="186" spans="1:18" x14ac:dyDescent="0.3">
      <c r="A186" s="16" t="s">
        <v>221</v>
      </c>
      <c r="B186" s="17">
        <v>1.49E-2</v>
      </c>
      <c r="C186" s="3">
        <v>1.46296558313936E-2</v>
      </c>
      <c r="D186" s="18">
        <f t="shared" si="516"/>
        <v>2.7034416860640016E-4</v>
      </c>
      <c r="E186" s="3">
        <v>1.433708007084737E-2</v>
      </c>
      <c r="F186" s="18">
        <f t="shared" si="516"/>
        <v>5.629199291526301E-4</v>
      </c>
      <c r="G186" s="3">
        <v>1.3614402641682399E-2</v>
      </c>
      <c r="H186" s="18">
        <f t="shared" ref="H186" si="705">$B186-G186</f>
        <v>1.2855973583176007E-3</v>
      </c>
      <c r="I186" s="3">
        <v>1.6494757034802163E-2</v>
      </c>
      <c r="J186" s="18">
        <f t="shared" ref="J186" si="706">$B186-I186</f>
        <v>-1.5947570348021634E-3</v>
      </c>
      <c r="K186" s="3">
        <v>1.5758781771823084E-2</v>
      </c>
      <c r="L186" s="18">
        <f t="shared" ref="L186" si="707">$B186-K186</f>
        <v>-8.5878177182308404E-4</v>
      </c>
      <c r="M186" s="3">
        <v>1.6427268453983523E-2</v>
      </c>
      <c r="N186" s="18">
        <f t="shared" ref="N186" si="708">$B186-M186</f>
        <v>-1.5272684539835227E-3</v>
      </c>
      <c r="R186" s="18"/>
    </row>
    <row r="187" spans="1:18" x14ac:dyDescent="0.3">
      <c r="A187" s="16" t="s">
        <v>222</v>
      </c>
      <c r="B187" s="17">
        <v>1.7600000000000001E-2</v>
      </c>
      <c r="C187" s="3">
        <v>1.45418058219753E-2</v>
      </c>
      <c r="D187" s="18">
        <f t="shared" si="516"/>
        <v>3.0581941780247011E-3</v>
      </c>
      <c r="E187" s="3">
        <v>1.51515286841283E-2</v>
      </c>
      <c r="F187" s="18">
        <f t="shared" si="516"/>
        <v>2.448471315871701E-3</v>
      </c>
      <c r="G187" s="3">
        <v>1.30875509744464E-2</v>
      </c>
      <c r="H187" s="18">
        <f t="shared" ref="H187" si="709">$B187-G187</f>
        <v>4.5124490255536009E-3</v>
      </c>
      <c r="I187" s="3">
        <v>1.4597490119013118E-2</v>
      </c>
      <c r="J187" s="18">
        <f t="shared" ref="J187" si="710">$B187-I187</f>
        <v>3.0025098809868828E-3</v>
      </c>
      <c r="K187" s="3">
        <v>1.395331304243737E-2</v>
      </c>
      <c r="L187" s="18">
        <f t="shared" ref="L187" si="711">$B187-K187</f>
        <v>3.6466869575626313E-3</v>
      </c>
      <c r="M187" s="3">
        <v>1.6252482201069698E-2</v>
      </c>
      <c r="N187" s="18">
        <f t="shared" ref="N187" si="712">$B187-M187</f>
        <v>1.3475177989303033E-3</v>
      </c>
      <c r="R187" s="18"/>
    </row>
    <row r="188" spans="1:18" x14ac:dyDescent="0.3">
      <c r="A188" s="16" t="s">
        <v>223</v>
      </c>
      <c r="B188" s="17">
        <v>1.8700000000000001E-2</v>
      </c>
      <c r="C188" s="3">
        <v>1.4756814408606499E-2</v>
      </c>
      <c r="D188" s="18">
        <f t="shared" si="516"/>
        <v>3.943185591393502E-3</v>
      </c>
      <c r="E188" s="3">
        <v>1.5544585840463761E-2</v>
      </c>
      <c r="F188" s="18">
        <f t="shared" si="516"/>
        <v>3.1554141595362406E-3</v>
      </c>
      <c r="G188" s="3">
        <v>1.32755340359124E-2</v>
      </c>
      <c r="H188" s="18">
        <f t="shared" ref="H188" si="713">$B188-G188</f>
        <v>5.4244659640876013E-3</v>
      </c>
      <c r="I188" s="3">
        <v>1.5891119916601571E-2</v>
      </c>
      <c r="J188" s="18">
        <f t="shared" ref="J188" si="714">$B188-I188</f>
        <v>2.8088800833984302E-3</v>
      </c>
      <c r="K188" s="3">
        <v>1.691354856900697E-2</v>
      </c>
      <c r="L188" s="18">
        <f t="shared" ref="L188" si="715">$B188-K188</f>
        <v>1.7864514309930309E-3</v>
      </c>
      <c r="M188" s="3">
        <v>1.6787958349773185E-2</v>
      </c>
      <c r="N188" s="18">
        <f t="shared" ref="N188" si="716">$B188-M188</f>
        <v>1.9120416502268166E-3</v>
      </c>
      <c r="R188" s="18"/>
    </row>
    <row r="189" spans="1:18" x14ac:dyDescent="0.3">
      <c r="A189" s="16" t="s">
        <v>224</v>
      </c>
      <c r="B189" s="17">
        <v>1.0699999999999999E-2</v>
      </c>
      <c r="C189" s="3">
        <v>1.50817474752324E-2</v>
      </c>
      <c r="D189" s="18">
        <f t="shared" si="516"/>
        <v>-4.3817474752324004E-3</v>
      </c>
      <c r="E189" s="3">
        <v>1.3409426077251249E-2</v>
      </c>
      <c r="F189" s="18">
        <f t="shared" si="516"/>
        <v>-2.7094260772512497E-3</v>
      </c>
      <c r="G189" s="3">
        <v>1.2919697740072501E-2</v>
      </c>
      <c r="H189" s="18">
        <f t="shared" ref="H189" si="717">$B189-G189</f>
        <v>-2.2196977400725012E-3</v>
      </c>
      <c r="I189" s="3">
        <v>2.022590259217262E-2</v>
      </c>
      <c r="J189" s="18">
        <f t="shared" ref="J189" si="718">$B189-I189</f>
        <v>-9.525902592172621E-3</v>
      </c>
      <c r="K189" s="3">
        <v>1.8154756081447669E-2</v>
      </c>
      <c r="L189" s="18">
        <f t="shared" ref="L189" si="719">$B189-K189</f>
        <v>-7.4547560814476697E-3</v>
      </c>
      <c r="M189" s="3">
        <v>1.7113629784604692E-2</v>
      </c>
      <c r="N189" s="18">
        <f t="shared" ref="N189" si="720">$B189-M189</f>
        <v>-6.4136297846046925E-3</v>
      </c>
      <c r="R189" s="18"/>
    </row>
    <row r="190" spans="1:18" x14ac:dyDescent="0.3">
      <c r="A190" s="16" t="s">
        <v>225</v>
      </c>
      <c r="B190" s="17">
        <v>1.32E-2</v>
      </c>
      <c r="C190" s="3">
        <v>1.4210406912288901E-2</v>
      </c>
      <c r="D190" s="18">
        <f t="shared" si="516"/>
        <v>-1.0104069122889008E-3</v>
      </c>
      <c r="E190" s="3">
        <v>1.347948193345002E-2</v>
      </c>
      <c r="F190" s="18">
        <f t="shared" si="516"/>
        <v>-2.7948193345002023E-4</v>
      </c>
      <c r="G190" s="3">
        <v>1.1635548361263799E-2</v>
      </c>
      <c r="H190" s="18">
        <f t="shared" ref="H190" si="721">$B190-G190</f>
        <v>1.5644516387362008E-3</v>
      </c>
      <c r="I190" s="3">
        <v>1.0994049094514244E-2</v>
      </c>
      <c r="J190" s="18">
        <f t="shared" ref="J190" si="722">$B190-I190</f>
        <v>2.2059509054857557E-3</v>
      </c>
      <c r="K190" s="3">
        <v>1.0530802832894903E-2</v>
      </c>
      <c r="L190" s="18">
        <f t="shared" ref="L190" si="723">$B190-K190</f>
        <v>2.669197167105097E-3</v>
      </c>
      <c r="M190" s="3">
        <v>1.5493211627080828E-2</v>
      </c>
      <c r="N190" s="18">
        <f t="shared" ref="N190" si="724">$B190-M190</f>
        <v>-2.2932116270808281E-3</v>
      </c>
      <c r="R190" s="18"/>
    </row>
    <row r="191" spans="1:18" x14ac:dyDescent="0.3">
      <c r="A191" s="16" t="s">
        <v>226</v>
      </c>
      <c r="B191" s="17">
        <v>1.5900000000000001E-2</v>
      </c>
      <c r="C191" s="3">
        <v>1.37068523571315E-2</v>
      </c>
      <c r="D191" s="18">
        <f t="shared" si="516"/>
        <v>2.1931476428685009E-3</v>
      </c>
      <c r="E191" s="3">
        <v>1.423426705710857E-2</v>
      </c>
      <c r="F191" s="18">
        <f t="shared" si="516"/>
        <v>1.6657329428914312E-3</v>
      </c>
      <c r="G191" s="3">
        <v>1.09789795785973E-2</v>
      </c>
      <c r="H191" s="18">
        <f t="shared" ref="H191" si="725">$B191-G191</f>
        <v>4.9210204214027008E-3</v>
      </c>
      <c r="I191" s="3">
        <v>1.2523939453318731E-2</v>
      </c>
      <c r="J191" s="18">
        <f t="shared" ref="J191" si="726">$B191-I191</f>
        <v>3.3760605466812699E-3</v>
      </c>
      <c r="K191" s="3">
        <v>1.2222368154301673E-2</v>
      </c>
      <c r="L191" s="18">
        <f t="shared" ref="L191" si="727">$B191-K191</f>
        <v>3.677631845698328E-3</v>
      </c>
      <c r="M191" s="3">
        <v>1.4780213163370777E-2</v>
      </c>
      <c r="N191" s="18">
        <f t="shared" ref="N191" si="728">$B191-M191</f>
        <v>1.1197868366292236E-3</v>
      </c>
      <c r="R191" s="18"/>
    </row>
    <row r="192" spans="1:18" x14ac:dyDescent="0.3">
      <c r="A192" s="16" t="s">
        <v>227</v>
      </c>
      <c r="B192" s="17">
        <v>8.5000000000000006E-3</v>
      </c>
      <c r="C192" s="3">
        <v>1.3657380420975E-2</v>
      </c>
      <c r="D192" s="18">
        <f t="shared" si="516"/>
        <v>-5.1573804209749993E-3</v>
      </c>
      <c r="E192" s="3">
        <v>1.213768409392626E-2</v>
      </c>
      <c r="F192" s="18">
        <f t="shared" si="516"/>
        <v>-3.6376840939262595E-3</v>
      </c>
      <c r="G192" s="3">
        <v>1.17118437649897E-2</v>
      </c>
      <c r="H192" s="18">
        <f t="shared" ref="H192" si="729">$B192-G192</f>
        <v>-3.211843764989699E-3</v>
      </c>
      <c r="I192" s="3">
        <v>1.6308558256153044E-2</v>
      </c>
      <c r="J192" s="18">
        <f t="shared" ref="J192" si="730">$B192-I192</f>
        <v>-7.8085582561530434E-3</v>
      </c>
      <c r="K192" s="3">
        <v>1.8961851816094687E-2</v>
      </c>
      <c r="L192" s="18">
        <f t="shared" ref="L192" si="731">$B192-K192</f>
        <v>-1.0461851816094686E-2</v>
      </c>
      <c r="M192" s="3">
        <v>1.478338656653371E-2</v>
      </c>
      <c r="N192" s="18">
        <f t="shared" ref="N192" si="732">$B192-M192</f>
        <v>-6.283386566533709E-3</v>
      </c>
      <c r="R192" s="18"/>
    </row>
    <row r="193" spans="1:18" x14ac:dyDescent="0.3">
      <c r="A193" s="16" t="s">
        <v>228</v>
      </c>
      <c r="B193" s="17">
        <v>1.04E-2</v>
      </c>
      <c r="C193" s="3">
        <v>1.2596889495678601E-2</v>
      </c>
      <c r="D193" s="18">
        <f t="shared" si="516"/>
        <v>-2.1968894956786011E-3</v>
      </c>
      <c r="E193" s="3">
        <v>1.1661049622173601E-2</v>
      </c>
      <c r="F193" s="18">
        <f t="shared" si="516"/>
        <v>-1.261049622173601E-3</v>
      </c>
      <c r="G193" s="3">
        <v>1.12952344645389E-2</v>
      </c>
      <c r="H193" s="18">
        <f t="shared" ref="H193" si="733">$B193-G193</f>
        <v>-8.9523446453890036E-4</v>
      </c>
      <c r="I193" s="3">
        <v>7.8927440860606796E-3</v>
      </c>
      <c r="J193" s="18">
        <f t="shared" ref="J193" si="734">$B193-I193</f>
        <v>2.50725591393932E-3</v>
      </c>
      <c r="K193" s="3">
        <v>9.0201269305739528E-3</v>
      </c>
      <c r="L193" s="18">
        <f t="shared" ref="L193" si="735">$B193-K193</f>
        <v>1.3798730694260467E-3</v>
      </c>
      <c r="M193" s="3">
        <v>1.371064306098939E-2</v>
      </c>
      <c r="N193" s="18">
        <f t="shared" ref="N193" si="736">$B193-M193</f>
        <v>-3.3106430609893909E-3</v>
      </c>
      <c r="R193" s="18"/>
    </row>
    <row r="194" spans="1:18" x14ac:dyDescent="0.3">
      <c r="A194" s="16" t="s">
        <v>229</v>
      </c>
      <c r="B194" s="17">
        <v>2.29E-2</v>
      </c>
      <c r="C194" s="3">
        <v>1.18987817897191E-2</v>
      </c>
      <c r="D194" s="18">
        <f t="shared" si="516"/>
        <v>1.10012182102809E-2</v>
      </c>
      <c r="E194" s="3">
        <v>1.4994270953699949E-2</v>
      </c>
      <c r="F194" s="18">
        <f t="shared" si="516"/>
        <v>7.9057290463000508E-3</v>
      </c>
      <c r="G194" s="3">
        <v>1.1269360796368E-2</v>
      </c>
      <c r="H194" s="18">
        <f t="shared" ref="H194" si="737">$B194-G194</f>
        <v>1.1630639203632E-2</v>
      </c>
      <c r="I194" s="3">
        <v>1.2499958902179307E-2</v>
      </c>
      <c r="J194" s="18">
        <f t="shared" ref="J194" si="738">$B194-I194</f>
        <v>1.0400041097820693E-2</v>
      </c>
      <c r="K194" s="3">
        <v>1.5530591830953337E-2</v>
      </c>
      <c r="L194" s="18">
        <f t="shared" ref="L194" si="739">$B194-K194</f>
        <v>7.369408169046663E-3</v>
      </c>
      <c r="M194" s="3">
        <v>1.2683414498572597E-2</v>
      </c>
      <c r="N194" s="18">
        <f t="shared" ref="N194" si="740">$B194-M194</f>
        <v>1.0216585501427403E-2</v>
      </c>
      <c r="R194" s="18"/>
    </row>
    <row r="195" spans="1:18" x14ac:dyDescent="0.3">
      <c r="A195" s="16" t="s">
        <v>230</v>
      </c>
      <c r="B195" s="17">
        <v>1.66E-2</v>
      </c>
      <c r="C195" s="3">
        <v>1.31026563884596E-2</v>
      </c>
      <c r="D195" s="18">
        <f t="shared" si="516"/>
        <v>3.4973436115403999E-3</v>
      </c>
      <c r="E195" s="3">
        <v>1.4474886633494151E-2</v>
      </c>
      <c r="F195" s="18">
        <f t="shared" si="516"/>
        <v>2.1251133665058496E-3</v>
      </c>
      <c r="G195" s="3">
        <v>1.18907947232314E-2</v>
      </c>
      <c r="H195" s="18">
        <f t="shared" ref="H195" si="741">$B195-G195</f>
        <v>4.7092052767686004E-3</v>
      </c>
      <c r="I195" s="3">
        <v>2.5447795646260974E-2</v>
      </c>
      <c r="J195" s="18">
        <f t="shared" ref="J195" si="742">$B195-I195</f>
        <v>-8.8477956462609739E-3</v>
      </c>
      <c r="K195" s="3">
        <v>2.2197556902493722E-2</v>
      </c>
      <c r="L195" s="18">
        <f t="shared" ref="L195" si="743">$B195-K195</f>
        <v>-5.5975569024937222E-3</v>
      </c>
      <c r="M195" s="3">
        <v>1.3940708649913956E-2</v>
      </c>
      <c r="N195" s="18">
        <f t="shared" ref="N195" si="744">$B195-M195</f>
        <v>2.6592913500860446E-3</v>
      </c>
      <c r="R195" s="18"/>
    </row>
    <row r="196" spans="1:18" x14ac:dyDescent="0.3">
      <c r="A196" s="16" t="s">
        <v>231</v>
      </c>
      <c r="B196" s="17">
        <v>1.2999999999999999E-2</v>
      </c>
      <c r="C196" s="3">
        <v>1.3450145260316401E-2</v>
      </c>
      <c r="D196" s="18">
        <f t="shared" si="516"/>
        <v>-4.5014526031640113E-4</v>
      </c>
      <c r="E196" s="3">
        <v>1.400381242299247E-2</v>
      </c>
      <c r="F196" s="18">
        <f t="shared" si="516"/>
        <v>-1.0038124229924707E-3</v>
      </c>
      <c r="G196" s="3">
        <v>1.18980649357014E-2</v>
      </c>
      <c r="H196" s="18">
        <f t="shared" ref="H196" si="745">$B196-G196</f>
        <v>1.1019350642985995E-3</v>
      </c>
      <c r="I196" s="3">
        <v>1.4958527115691428E-2</v>
      </c>
      <c r="J196" s="18">
        <f t="shared" ref="J196" si="746">$B196-I196</f>
        <v>-1.9585271156914285E-3</v>
      </c>
      <c r="K196" s="3">
        <v>1.4531839695133627E-2</v>
      </c>
      <c r="L196" s="18">
        <f t="shared" ref="L196" si="747">$B196-K196</f>
        <v>-1.5318396951336279E-3</v>
      </c>
      <c r="M196" s="3">
        <v>1.4536375685483551E-2</v>
      </c>
      <c r="N196" s="18">
        <f t="shared" ref="N196" si="748">$B196-M196</f>
        <v>-1.5363756854835514E-3</v>
      </c>
      <c r="R196" s="18"/>
    </row>
    <row r="197" spans="1:18" x14ac:dyDescent="0.3">
      <c r="A197" s="16" t="s">
        <v>232</v>
      </c>
      <c r="B197" s="17">
        <v>1.3899999999999999E-2</v>
      </c>
      <c r="C197" s="3">
        <v>1.32269720024319E-2</v>
      </c>
      <c r="D197" s="18">
        <f t="shared" si="516"/>
        <v>6.7302799756809896E-4</v>
      </c>
      <c r="E197" s="3">
        <v>1.406234923931975E-2</v>
      </c>
      <c r="F197" s="18">
        <f t="shared" si="516"/>
        <v>-1.6234923931975065E-4</v>
      </c>
      <c r="G197" s="3">
        <v>1.1546238903989099E-2</v>
      </c>
      <c r="H197" s="18">
        <f t="shared" ref="H197" si="749">$B197-G197</f>
        <v>2.3537610960109E-3</v>
      </c>
      <c r="I197" s="3">
        <v>1.3331828203172349E-2</v>
      </c>
      <c r="J197" s="18">
        <f t="shared" ref="J197" si="750">$B197-I197</f>
        <v>5.6817179682765E-4</v>
      </c>
      <c r="K197" s="3">
        <v>1.2608196097409383E-2</v>
      </c>
      <c r="L197" s="18">
        <f t="shared" ref="L197" si="751">$B197-K197</f>
        <v>1.2918039025906162E-3</v>
      </c>
      <c r="M197" s="3">
        <v>1.41648598864912E-2</v>
      </c>
      <c r="N197" s="18">
        <f t="shared" ref="N197" si="752">$B197-M197</f>
        <v>-2.6485988649120086E-4</v>
      </c>
      <c r="R197" s="18"/>
    </row>
    <row r="198" spans="1:18" x14ac:dyDescent="0.3">
      <c r="A198" s="16" t="s">
        <v>233</v>
      </c>
      <c r="B198" s="17">
        <v>1.5699999999999999E-2</v>
      </c>
      <c r="C198" s="3">
        <v>1.3099664134256599E-2</v>
      </c>
      <c r="D198" s="18">
        <f t="shared" si="516"/>
        <v>2.6003358657433993E-3</v>
      </c>
      <c r="E198" s="3">
        <v>1.42431683111259E-2</v>
      </c>
      <c r="F198" s="18">
        <f t="shared" si="516"/>
        <v>1.4568316888740988E-3</v>
      </c>
      <c r="G198" s="3">
        <v>1.15700649693914E-2</v>
      </c>
      <c r="H198" s="18">
        <f t="shared" ref="H198" si="753">$B198-G198</f>
        <v>4.1299350306085985E-3</v>
      </c>
      <c r="I198" s="3">
        <v>1.2231514782309416E-2</v>
      </c>
      <c r="J198" s="18">
        <f t="shared" ref="J198" si="754">$B198-I198</f>
        <v>3.4684852176905829E-3</v>
      </c>
      <c r="K198" s="3">
        <v>1.2464058530428784E-2</v>
      </c>
      <c r="L198" s="18">
        <f t="shared" ref="L198" si="755">$B198-K198</f>
        <v>3.2359414695712144E-3</v>
      </c>
      <c r="M198" s="3">
        <v>1.4818486188857173E-2</v>
      </c>
      <c r="N198" s="18">
        <f t="shared" ref="N198" si="756">$B198-M198</f>
        <v>8.8151381114282522E-4</v>
      </c>
      <c r="R198" s="18"/>
    </row>
    <row r="199" spans="1:18" x14ac:dyDescent="0.3">
      <c r="A199" s="16" t="s">
        <v>234</v>
      </c>
      <c r="B199" s="17">
        <v>1.24E-2</v>
      </c>
      <c r="C199" s="3">
        <v>1.32212912239149E-2</v>
      </c>
      <c r="D199" s="18">
        <f t="shared" si="516"/>
        <v>-8.2129122391490055E-4</v>
      </c>
      <c r="E199" s="3">
        <v>1.3351296359809039E-2</v>
      </c>
      <c r="F199" s="18">
        <f t="shared" si="516"/>
        <v>-9.5129635980903925E-4</v>
      </c>
      <c r="G199" s="3">
        <v>1.1226884943586901E-2</v>
      </c>
      <c r="H199" s="18">
        <f t="shared" ref="H199" si="757">$B199-G199</f>
        <v>1.1731150564130988E-3</v>
      </c>
      <c r="I199" s="3">
        <v>1.3778010887094502E-2</v>
      </c>
      <c r="J199" s="18">
        <f t="shared" ref="J199" si="758">$B199-I199</f>
        <v>-1.3780108870945027E-3</v>
      </c>
      <c r="K199" s="3">
        <v>1.3808270383338886E-2</v>
      </c>
      <c r="L199" s="18">
        <f t="shared" ref="L199" si="759">$B199-K199</f>
        <v>-1.4082703833388863E-3</v>
      </c>
      <c r="M199" s="3">
        <v>1.5287070101662175E-2</v>
      </c>
      <c r="N199" s="18">
        <f t="shared" ref="N199" si="760">$B199-M199</f>
        <v>-2.8870701016621755E-3</v>
      </c>
      <c r="R199" s="18"/>
    </row>
    <row r="200" spans="1:18" x14ac:dyDescent="0.3">
      <c r="A200" s="16" t="s">
        <v>235</v>
      </c>
      <c r="B200" s="17">
        <v>7.4000000000000003E-3</v>
      </c>
      <c r="C200" s="3">
        <v>1.28775294781535E-2</v>
      </c>
      <c r="D200" s="18">
        <f t="shared" si="516"/>
        <v>-5.4775294781534995E-3</v>
      </c>
      <c r="E200" s="3">
        <v>1.172300909144083E-2</v>
      </c>
      <c r="F200" s="18">
        <f t="shared" si="516"/>
        <v>-4.3230090914408298E-3</v>
      </c>
      <c r="G200" s="3">
        <v>1.01082284575571E-2</v>
      </c>
      <c r="H200" s="18">
        <f t="shared" ref="H200" si="761">$B200-G200</f>
        <v>-2.7082284575570999E-3</v>
      </c>
      <c r="I200" s="3">
        <v>1.4654127590323198E-2</v>
      </c>
      <c r="J200" s="18">
        <f t="shared" ref="J200" si="762">$B200-I200</f>
        <v>-7.2541275903231974E-3</v>
      </c>
      <c r="K200" s="3">
        <v>1.2943184867352211E-2</v>
      </c>
      <c r="L200" s="18">
        <f t="shared" ref="L200" si="763">$B200-K200</f>
        <v>-5.5431848673522105E-3</v>
      </c>
      <c r="M200" s="3">
        <v>1.4172536375910922E-2</v>
      </c>
      <c r="N200" s="18">
        <f t="shared" ref="N200" si="764">$B200-M200</f>
        <v>-6.7725363759109213E-3</v>
      </c>
      <c r="R200" s="18"/>
    </row>
    <row r="201" spans="1:18" x14ac:dyDescent="0.3">
      <c r="A201" s="16" t="s">
        <v>236</v>
      </c>
      <c r="B201" s="17">
        <v>1.7000000000000001E-2</v>
      </c>
      <c r="C201" s="3">
        <v>1.1829169730542001E-2</v>
      </c>
      <c r="D201" s="18">
        <f t="shared" si="516"/>
        <v>5.1708302694580006E-3</v>
      </c>
      <c r="E201" s="3">
        <v>1.3920324428886952E-2</v>
      </c>
      <c r="F201" s="18">
        <f t="shared" si="516"/>
        <v>3.0796755711130497E-3</v>
      </c>
      <c r="G201" s="3">
        <v>8.9563109747003503E-3</v>
      </c>
      <c r="H201" s="18">
        <f t="shared" ref="H201" si="765">$B201-G201</f>
        <v>8.043689025299651E-3</v>
      </c>
      <c r="I201" s="3">
        <v>6.5985438434377234E-3</v>
      </c>
      <c r="J201" s="18">
        <f t="shared" ref="J201" si="766">$B201-I201</f>
        <v>1.0401456156562277E-2</v>
      </c>
      <c r="K201" s="3">
        <v>6.7079277532530613E-3</v>
      </c>
      <c r="L201" s="18">
        <f t="shared" ref="L201" si="767">$B201-K201</f>
        <v>1.029207224674694E-2</v>
      </c>
      <c r="M201" s="3">
        <v>1.3007963448493923E-2</v>
      </c>
      <c r="N201" s="18">
        <f t="shared" ref="N201" si="768">$B201-M201</f>
        <v>3.9920365515060778E-3</v>
      </c>
      <c r="R201" s="18"/>
    </row>
    <row r="202" spans="1:18" x14ac:dyDescent="0.3">
      <c r="A202" s="16" t="s">
        <v>237</v>
      </c>
      <c r="B202" s="17">
        <v>1.4500000000000001E-2</v>
      </c>
      <c r="C202" s="3">
        <v>1.22222213032255E-2</v>
      </c>
      <c r="D202" s="18">
        <f t="shared" si="516"/>
        <v>2.2777786967745003E-3</v>
      </c>
      <c r="E202" s="3">
        <v>1.339110465560365E-2</v>
      </c>
      <c r="F202" s="18">
        <f t="shared" si="516"/>
        <v>1.1088953443963503E-3</v>
      </c>
      <c r="G202" s="3">
        <v>9.1783066357694603E-3</v>
      </c>
      <c r="H202" s="18">
        <f t="shared" ref="H202" si="769">$B202-G202</f>
        <v>5.3216933642305404E-3</v>
      </c>
      <c r="I202" s="3">
        <v>1.5094822467637013E-2</v>
      </c>
      <c r="J202" s="18">
        <f t="shared" ref="J202" si="770">$B202-I202</f>
        <v>-5.9482246763701251E-4</v>
      </c>
      <c r="K202" s="3">
        <v>1.5636006568088789E-2</v>
      </c>
      <c r="L202" s="18">
        <f t="shared" ref="L202" si="771">$B202-K202</f>
        <v>-1.136006568088788E-3</v>
      </c>
      <c r="M202" s="3">
        <v>1.3364329458268437E-2</v>
      </c>
      <c r="N202" s="18">
        <f t="shared" ref="N202" si="772">$B202-M202</f>
        <v>1.1356705417315642E-3</v>
      </c>
      <c r="R202" s="18"/>
    </row>
    <row r="203" spans="1:18" x14ac:dyDescent="0.3">
      <c r="A203" s="16" t="s">
        <v>238</v>
      </c>
      <c r="B203" s="17">
        <v>0.01</v>
      </c>
      <c r="C203" s="3">
        <v>1.2321506228168E-2</v>
      </c>
      <c r="D203" s="18">
        <f t="shared" ref="D203:F261" si="773">$B203-C203</f>
        <v>-2.3215062281679993E-3</v>
      </c>
      <c r="E203" s="3">
        <v>1.182294963324103E-2</v>
      </c>
      <c r="F203" s="18">
        <f t="shared" si="773"/>
        <v>-1.8229496332410298E-3</v>
      </c>
      <c r="G203" s="3">
        <v>9.3956498241745401E-3</v>
      </c>
      <c r="H203" s="18">
        <f t="shared" ref="H203" si="774">$B203-G203</f>
        <v>6.0435017582546012E-4</v>
      </c>
      <c r="I203" s="3">
        <v>1.2717543372349108E-2</v>
      </c>
      <c r="J203" s="18">
        <f t="shared" ref="J203" si="775">$B203-I203</f>
        <v>-2.7175433723491075E-3</v>
      </c>
      <c r="K203" s="3">
        <v>1.2743349787545129E-2</v>
      </c>
      <c r="L203" s="18">
        <f t="shared" ref="L203" si="776">$B203-K203</f>
        <v>-2.7433497875451289E-3</v>
      </c>
      <c r="M203" s="3">
        <v>1.3531506711902052E-2</v>
      </c>
      <c r="N203" s="18">
        <f t="shared" ref="N203" si="777">$B203-M203</f>
        <v>-3.5315067119020514E-3</v>
      </c>
      <c r="R203" s="18"/>
    </row>
    <row r="204" spans="1:18" x14ac:dyDescent="0.3">
      <c r="A204" s="16" t="s">
        <v>239</v>
      </c>
      <c r="B204" s="17">
        <v>2.5399999999999999E-2</v>
      </c>
      <c r="C204" s="3">
        <v>1.1786872126022E-2</v>
      </c>
      <c r="D204" s="18">
        <f t="shared" si="773"/>
        <v>1.3613127873977999E-2</v>
      </c>
      <c r="E204" s="3">
        <v>1.5973926785528801E-2</v>
      </c>
      <c r="F204" s="18">
        <f t="shared" si="773"/>
        <v>9.4260732144711978E-3</v>
      </c>
      <c r="G204" s="3">
        <v>9.6804815365158295E-3</v>
      </c>
      <c r="H204" s="18">
        <f t="shared" ref="H204" si="778">$B204-G204</f>
        <v>1.5719518463484169E-2</v>
      </c>
      <c r="I204" s="3">
        <v>1.0458254832178653E-2</v>
      </c>
      <c r="J204" s="18">
        <f t="shared" ref="J204" si="779">$B204-I204</f>
        <v>1.4941745167821346E-2</v>
      </c>
      <c r="K204" s="3">
        <v>1.2611278774863868E-2</v>
      </c>
      <c r="L204" s="18">
        <f t="shared" ref="L204" si="780">$B204-K204</f>
        <v>1.2788721225136131E-2</v>
      </c>
      <c r="M204" s="3">
        <v>1.2909560613710477E-2</v>
      </c>
      <c r="N204" s="18">
        <f t="shared" ref="N204" si="781">$B204-M204</f>
        <v>1.2490439386289522E-2</v>
      </c>
      <c r="R204" s="18"/>
    </row>
    <row r="205" spans="1:18" x14ac:dyDescent="0.3">
      <c r="A205" s="16" t="s">
        <v>240</v>
      </c>
      <c r="B205" s="17">
        <v>1.3899999999999999E-2</v>
      </c>
      <c r="C205" s="3">
        <v>1.3489215734765801E-2</v>
      </c>
      <c r="D205" s="18">
        <f t="shared" si="773"/>
        <v>4.107842652341983E-4</v>
      </c>
      <c r="E205" s="3">
        <v>1.365617228836123E-2</v>
      </c>
      <c r="F205" s="18">
        <f t="shared" si="773"/>
        <v>2.4382771163876903E-4</v>
      </c>
      <c r="G205" s="3">
        <v>1.0942021056469201E-2</v>
      </c>
      <c r="H205" s="18">
        <f t="shared" ref="H205" si="782">$B205-G205</f>
        <v>2.9579789435307986E-3</v>
      </c>
      <c r="I205" s="3">
        <v>2.4749332745864612E-2</v>
      </c>
      <c r="J205" s="18">
        <f t="shared" ref="J205" si="783">$B205-I205</f>
        <v>-1.0849332745864613E-2</v>
      </c>
      <c r="K205" s="3">
        <v>2.2814046122092247E-2</v>
      </c>
      <c r="L205" s="18">
        <f t="shared" ref="L205" si="784">$B205-K205</f>
        <v>-8.9140461220922479E-3</v>
      </c>
      <c r="M205" s="3">
        <v>1.4266340179457826E-2</v>
      </c>
      <c r="N205" s="18">
        <f t="shared" ref="N205" si="785">$B205-M205</f>
        <v>-3.6634017945782679E-4</v>
      </c>
      <c r="R205" s="18"/>
    </row>
    <row r="206" spans="1:18" x14ac:dyDescent="0.3">
      <c r="A206" s="16" t="s">
        <v>241</v>
      </c>
      <c r="B206" s="17">
        <v>1.12E-2</v>
      </c>
      <c r="C206" s="3">
        <v>1.3506465275876799E-2</v>
      </c>
      <c r="D206" s="18">
        <f t="shared" si="773"/>
        <v>-2.3064652758767994E-3</v>
      </c>
      <c r="E206" s="3">
        <v>1.256629703597114E-2</v>
      </c>
      <c r="F206" s="18">
        <f t="shared" si="773"/>
        <v>-1.36629703597114E-3</v>
      </c>
      <c r="G206" s="3">
        <v>1.13982001838989E-2</v>
      </c>
      <c r="H206" s="18">
        <f t="shared" ref="H206" si="786">$B206-G206</f>
        <v>-1.9820018389890039E-4</v>
      </c>
      <c r="I206" s="3">
        <v>1.2547799477790288E-2</v>
      </c>
      <c r="J206" s="18">
        <f t="shared" ref="J206" si="787">$B206-I206</f>
        <v>-1.3477994777902885E-3</v>
      </c>
      <c r="K206" s="3">
        <v>1.3543850898362362E-2</v>
      </c>
      <c r="L206" s="18">
        <f t="shared" ref="L206" si="788">$B206-K206</f>
        <v>-2.3438508983623617E-3</v>
      </c>
      <c r="M206" s="3">
        <v>1.5197438394051887E-2</v>
      </c>
      <c r="N206" s="18">
        <f t="shared" ref="N206" si="789">$B206-M206</f>
        <v>-3.9974383940518873E-3</v>
      </c>
      <c r="R206" s="18"/>
    </row>
    <row r="207" spans="1:18" x14ac:dyDescent="0.3">
      <c r="A207" s="16" t="s">
        <v>242</v>
      </c>
      <c r="B207" s="17">
        <v>6.7000000000000002E-3</v>
      </c>
      <c r="C207" s="3">
        <v>1.3031886037333001E-2</v>
      </c>
      <c r="D207" s="18">
        <f t="shared" si="773"/>
        <v>-6.3318860373330005E-3</v>
      </c>
      <c r="E207" s="3">
        <v>1.0764080811398302E-2</v>
      </c>
      <c r="F207" s="18">
        <f t="shared" si="773"/>
        <v>-4.0640808113983013E-3</v>
      </c>
      <c r="G207" s="3">
        <v>1.09918224623358E-2</v>
      </c>
      <c r="H207" s="18">
        <f t="shared" ref="H207" si="790">$B207-G207</f>
        <v>-4.2918224623357997E-3</v>
      </c>
      <c r="I207" s="3">
        <v>1.2560165626611178E-2</v>
      </c>
      <c r="J207" s="18">
        <f t="shared" ref="J207" si="791">$B207-I207</f>
        <v>-5.8601656266111775E-3</v>
      </c>
      <c r="K207" s="3">
        <v>1.1483370372315393E-2</v>
      </c>
      <c r="L207" s="18">
        <f t="shared" ref="L207" si="792">$B207-K207</f>
        <v>-4.7833703723153933E-3</v>
      </c>
      <c r="M207" s="3">
        <v>1.4412653080269315E-2</v>
      </c>
      <c r="N207" s="18">
        <f t="shared" ref="N207" si="793">$B207-M207</f>
        <v>-7.7126530802693145E-3</v>
      </c>
      <c r="R207" s="18"/>
    </row>
    <row r="208" spans="1:18" x14ac:dyDescent="0.3">
      <c r="A208" s="16" t="s">
        <v>243</v>
      </c>
      <c r="B208" s="17">
        <v>1.0699999999999999E-2</v>
      </c>
      <c r="C208" s="3">
        <v>1.1881334695481201E-2</v>
      </c>
      <c r="D208" s="18">
        <f t="shared" si="773"/>
        <v>-1.1813346954812013E-3</v>
      </c>
      <c r="E208" s="3">
        <v>1.1008819487077149E-2</v>
      </c>
      <c r="F208" s="18">
        <f t="shared" si="773"/>
        <v>-3.0881948707714955E-4</v>
      </c>
      <c r="G208" s="3">
        <v>1.02895912370359E-2</v>
      </c>
      <c r="H208" s="18">
        <f t="shared" ref="H208" si="794">$B208-G208</f>
        <v>4.1040876296409914E-4</v>
      </c>
      <c r="I208" s="3">
        <v>6.2006332014317355E-3</v>
      </c>
      <c r="J208" s="18">
        <f t="shared" ref="J208" si="795">$B208-I208</f>
        <v>4.4993667985682639E-3</v>
      </c>
      <c r="K208" s="3">
        <v>6.3556202307746834E-3</v>
      </c>
      <c r="L208" s="18">
        <f t="shared" ref="L208" si="796">$B208-K208</f>
        <v>4.344379769225316E-3</v>
      </c>
      <c r="M208" s="3">
        <v>1.3443707492410259E-2</v>
      </c>
      <c r="N208" s="18">
        <f t="shared" ref="N208" si="797">$B208-M208</f>
        <v>-2.7437074924102599E-3</v>
      </c>
      <c r="R208" s="18"/>
    </row>
    <row r="209" spans="1:18" x14ac:dyDescent="0.3">
      <c r="A209" s="16" t="s">
        <v>244</v>
      </c>
      <c r="B209" s="17">
        <v>1.4E-2</v>
      </c>
      <c r="C209" s="3">
        <v>1.1357578885228099E-2</v>
      </c>
      <c r="D209" s="18">
        <f t="shared" si="773"/>
        <v>2.642421114771901E-3</v>
      </c>
      <c r="E209" s="3">
        <v>1.158948310177756E-2</v>
      </c>
      <c r="F209" s="18">
        <f t="shared" si="773"/>
        <v>2.4105168982224406E-3</v>
      </c>
      <c r="G209" s="3">
        <v>1.04727300641707E-2</v>
      </c>
      <c r="H209" s="18">
        <f t="shared" ref="H209" si="798">$B209-G209</f>
        <v>3.5272699358293007E-3</v>
      </c>
      <c r="I209" s="3">
        <v>9.4979323867766495E-3</v>
      </c>
      <c r="J209" s="18">
        <f t="shared" ref="J209" si="799">$B209-I209</f>
        <v>4.5020676132233508E-3</v>
      </c>
      <c r="K209" s="3">
        <v>1.0044759976961687E-2</v>
      </c>
      <c r="L209" s="18">
        <f t="shared" ref="L209" si="800">$B209-K209</f>
        <v>3.9552400230383131E-3</v>
      </c>
      <c r="M209" s="3">
        <v>1.3387585338519159E-2</v>
      </c>
      <c r="N209" s="18">
        <f t="shared" ref="N209" si="801">$B209-M209</f>
        <v>6.1241466148084095E-4</v>
      </c>
      <c r="R209" s="18"/>
    </row>
    <row r="210" spans="1:18" x14ac:dyDescent="0.3">
      <c r="A210" s="16" t="s">
        <v>245</v>
      </c>
      <c r="B210" s="17">
        <v>6.6E-3</v>
      </c>
      <c r="C210" s="3">
        <v>1.14141550120084E-2</v>
      </c>
      <c r="D210" s="18">
        <f t="shared" si="773"/>
        <v>-4.8141550120084E-3</v>
      </c>
      <c r="E210" s="3">
        <v>9.6117036985778406E-3</v>
      </c>
      <c r="F210" s="18">
        <f t="shared" si="773"/>
        <v>-3.0117036985778407E-3</v>
      </c>
      <c r="G210" s="3">
        <v>1.13722544442289E-2</v>
      </c>
      <c r="H210" s="18">
        <f t="shared" ref="H210" si="802">$B210-G210</f>
        <v>-4.7722544442289003E-3</v>
      </c>
      <c r="I210" s="3">
        <v>1.3611147693784048E-2</v>
      </c>
      <c r="J210" s="18">
        <f t="shared" ref="J210" si="803">$B210-I210</f>
        <v>-7.0111476937840481E-3</v>
      </c>
      <c r="K210" s="3">
        <v>1.5616932022100018E-2</v>
      </c>
      <c r="L210" s="18">
        <f t="shared" ref="L210" si="804">$B210-K210</f>
        <v>-9.0169320221000181E-3</v>
      </c>
      <c r="M210" s="3">
        <v>1.1993151430300761E-2</v>
      </c>
      <c r="N210" s="18">
        <f t="shared" ref="N210" si="805">$B210-M210</f>
        <v>-5.3931514303007608E-3</v>
      </c>
      <c r="R210" s="18"/>
    </row>
    <row r="211" spans="1:18" x14ac:dyDescent="0.3">
      <c r="A211" s="16" t="s">
        <v>246</v>
      </c>
      <c r="B211" s="17">
        <v>1.29E-2</v>
      </c>
      <c r="C211" s="3">
        <v>1.0494556788968899E-2</v>
      </c>
      <c r="D211" s="18">
        <f t="shared" si="773"/>
        <v>2.4054432110311007E-3</v>
      </c>
      <c r="E211" s="3">
        <v>1.0862623193863084E-2</v>
      </c>
      <c r="F211" s="18">
        <f t="shared" si="773"/>
        <v>2.0373768061369164E-3</v>
      </c>
      <c r="G211" s="3">
        <v>1.09969498346991E-2</v>
      </c>
      <c r="H211" s="18">
        <f t="shared" ref="H211" si="806">$B211-G211</f>
        <v>1.9030501653008996E-3</v>
      </c>
      <c r="I211" s="3">
        <v>5.8410948911228671E-3</v>
      </c>
      <c r="J211" s="18">
        <f t="shared" ref="J211" si="807">$B211-I211</f>
        <v>7.0589051088771329E-3</v>
      </c>
      <c r="K211" s="3">
        <v>5.8545191546347649E-3</v>
      </c>
      <c r="L211" s="18">
        <f t="shared" ref="L211" si="808">$B211-K211</f>
        <v>7.0454808453652351E-3</v>
      </c>
      <c r="M211" s="3">
        <v>1.1135686375908808E-2</v>
      </c>
      <c r="N211" s="18">
        <f t="shared" ref="N211" si="809">$B211-M211</f>
        <v>1.7643136240911919E-3</v>
      </c>
      <c r="R211" s="18"/>
    </row>
    <row r="212" spans="1:18" x14ac:dyDescent="0.3">
      <c r="A212" s="16" t="s">
        <v>247</v>
      </c>
      <c r="B212" s="17">
        <v>1.6299999999999999E-2</v>
      </c>
      <c r="C212" s="3">
        <v>1.05520396009476E-2</v>
      </c>
      <c r="D212" s="18">
        <f t="shared" si="773"/>
        <v>5.7479603990523986E-3</v>
      </c>
      <c r="E212" s="3">
        <v>1.1960646897876868E-2</v>
      </c>
      <c r="F212" s="18">
        <f t="shared" si="773"/>
        <v>4.3393531021231301E-3</v>
      </c>
      <c r="G212" s="3">
        <v>1.16077647983672E-2</v>
      </c>
      <c r="H212" s="18">
        <f t="shared" ref="H212" si="810">$B212-G212</f>
        <v>4.6922352016327985E-3</v>
      </c>
      <c r="I212" s="3">
        <v>1.4516493028558231E-2</v>
      </c>
      <c r="J212" s="18">
        <f t="shared" ref="J212" si="811">$B212-I212</f>
        <v>1.783506971441768E-3</v>
      </c>
      <c r="K212" s="3">
        <v>1.7541598854786618E-2</v>
      </c>
      <c r="L212" s="18">
        <f t="shared" ref="L212" si="812">$B212-K212</f>
        <v>-1.24159885478662E-3</v>
      </c>
      <c r="M212" s="3">
        <v>1.1241492581075643E-2</v>
      </c>
      <c r="N212" s="18">
        <f t="shared" ref="N212" si="813">$B212-M212</f>
        <v>5.0585074189243556E-3</v>
      </c>
      <c r="R212" s="18"/>
    </row>
    <row r="213" spans="1:18" x14ac:dyDescent="0.3">
      <c r="A213" s="16" t="s">
        <v>248</v>
      </c>
      <c r="B213" s="17">
        <v>8.5000000000000006E-3</v>
      </c>
      <c r="C213" s="3">
        <v>1.1171664661882999E-2</v>
      </c>
      <c r="D213" s="18">
        <f t="shared" si="773"/>
        <v>-2.6716646618829987E-3</v>
      </c>
      <c r="E213" s="3">
        <v>1.0083997718611281E-2</v>
      </c>
      <c r="F213" s="18">
        <f t="shared" si="773"/>
        <v>-1.58399771861128E-3</v>
      </c>
      <c r="G213" s="3">
        <v>1.23574782716524E-2</v>
      </c>
      <c r="H213" s="18">
        <f t="shared" ref="H213" si="814">$B213-G213</f>
        <v>-3.8574782716523995E-3</v>
      </c>
      <c r="I213" s="3">
        <v>1.8253891732665093E-2</v>
      </c>
      <c r="J213" s="18">
        <f t="shared" ref="J213" si="815">$B213-I213</f>
        <v>-9.7538917326650924E-3</v>
      </c>
      <c r="K213" s="3">
        <v>2.1681728113192095E-2</v>
      </c>
      <c r="L213" s="18">
        <f t="shared" ref="L213" si="816">$B213-K213</f>
        <v>-1.3181728113192095E-2</v>
      </c>
      <c r="M213" s="3">
        <v>1.2302017499547653E-2</v>
      </c>
      <c r="N213" s="18">
        <f t="shared" ref="N213" si="817">$B213-M213</f>
        <v>-3.8020174995476528E-3</v>
      </c>
      <c r="R213" s="18"/>
    </row>
    <row r="214" spans="1:18" x14ac:dyDescent="0.3">
      <c r="A214" s="16" t="s">
        <v>249</v>
      </c>
      <c r="B214" s="17">
        <v>8.2000000000000007E-3</v>
      </c>
      <c r="C214" s="3">
        <v>1.0684452962638299E-2</v>
      </c>
      <c r="D214" s="18">
        <f t="shared" si="773"/>
        <v>-2.4844529626382988E-3</v>
      </c>
      <c r="E214" s="3">
        <v>9.5225568721047909E-3</v>
      </c>
      <c r="F214" s="18">
        <f t="shared" si="773"/>
        <v>-1.3225568721047902E-3</v>
      </c>
      <c r="G214" s="3">
        <v>1.14621353255321E-2</v>
      </c>
      <c r="H214" s="18">
        <f t="shared" ref="H214" si="818">$B214-G214</f>
        <v>-3.2621353255320989E-3</v>
      </c>
      <c r="I214" s="3">
        <v>7.5092050880810769E-3</v>
      </c>
      <c r="J214" s="18">
        <f t="shared" ref="J214" si="819">$B214-I214</f>
        <v>6.9079491191892384E-4</v>
      </c>
      <c r="K214" s="3">
        <v>7.8103158445184569E-3</v>
      </c>
      <c r="L214" s="18">
        <f t="shared" ref="L214" si="820">$B214-K214</f>
        <v>3.8968415548154382E-4</v>
      </c>
      <c r="M214" s="3">
        <v>1.2092920933388807E-2</v>
      </c>
      <c r="N214" s="18">
        <f t="shared" ref="N214" si="821">$B214-M214</f>
        <v>-3.8929209333888066E-3</v>
      </c>
      <c r="R214" s="18"/>
    </row>
    <row r="215" spans="1:18" x14ac:dyDescent="0.3">
      <c r="A215" s="16" t="s">
        <v>250</v>
      </c>
      <c r="B215" s="17">
        <v>9.1999999999999998E-3</v>
      </c>
      <c r="C215" s="3">
        <v>1.01466000958636E-2</v>
      </c>
      <c r="D215" s="18">
        <f t="shared" si="773"/>
        <v>-9.4660009586360061E-4</v>
      </c>
      <c r="E215" s="3">
        <v>9.4852789229292796E-3</v>
      </c>
      <c r="F215" s="18">
        <f t="shared" si="773"/>
        <v>-2.852789229292798E-4</v>
      </c>
      <c r="G215" s="3">
        <v>1.0182408047988501E-2</v>
      </c>
      <c r="H215" s="18">
        <f t="shared" ref="H215" si="822">$B215-G215</f>
        <v>-9.8240804798850091E-4</v>
      </c>
      <c r="I215" s="3">
        <v>7.2753735967587135E-3</v>
      </c>
      <c r="J215" s="18">
        <f t="shared" ref="J215" si="823">$B215-I215</f>
        <v>1.9246264032412863E-3</v>
      </c>
      <c r="K215" s="3">
        <v>7.3429679177130988E-3</v>
      </c>
      <c r="L215" s="18">
        <f t="shared" ref="L215" si="824">$B215-K215</f>
        <v>1.857032082286901E-3</v>
      </c>
      <c r="M215" s="3">
        <v>1.1442287653843955E-2</v>
      </c>
      <c r="N215" s="18">
        <f t="shared" ref="N215" si="825">$B215-M215</f>
        <v>-2.2422876538439555E-3</v>
      </c>
      <c r="R215" s="18"/>
    </row>
    <row r="216" spans="1:18" x14ac:dyDescent="0.3">
      <c r="A216" s="16" t="s">
        <v>251</v>
      </c>
      <c r="B216" s="17">
        <v>1.7299999999999999E-2</v>
      </c>
      <c r="C216" s="3">
        <v>9.8024052776122996E-3</v>
      </c>
      <c r="D216" s="18">
        <f t="shared" si="773"/>
        <v>7.4975947223876998E-3</v>
      </c>
      <c r="E216" s="3">
        <v>1.1707359404777101E-2</v>
      </c>
      <c r="F216" s="18">
        <f t="shared" si="773"/>
        <v>5.5926405952228982E-3</v>
      </c>
      <c r="G216" s="3">
        <v>9.2898565854666396E-3</v>
      </c>
      <c r="H216" s="18">
        <f t="shared" ref="H216" si="826">$B216-G216</f>
        <v>8.0101434145333598E-3</v>
      </c>
      <c r="I216" s="3">
        <v>1.0144406549693816E-2</v>
      </c>
      <c r="J216" s="18">
        <f t="shared" ref="J216" si="827">$B216-I216</f>
        <v>7.155593450306183E-3</v>
      </c>
      <c r="K216" s="3">
        <v>9.4846038687187596E-3</v>
      </c>
      <c r="L216" s="18">
        <f t="shared" ref="L216" si="828">$B216-K216</f>
        <v>7.8153961312812398E-3</v>
      </c>
      <c r="M216" s="3">
        <v>1.1698648372083471E-2</v>
      </c>
      <c r="N216" s="18">
        <f t="shared" ref="N216" si="829">$B216-M216</f>
        <v>5.6013516279165287E-3</v>
      </c>
      <c r="R216" s="18"/>
    </row>
    <row r="217" spans="1:18" x14ac:dyDescent="0.3">
      <c r="A217" s="16" t="s">
        <v>252</v>
      </c>
      <c r="B217" s="17">
        <v>1.32E-2</v>
      </c>
      <c r="C217" s="3">
        <v>1.0664597908136401E-2</v>
      </c>
      <c r="D217" s="18">
        <f t="shared" si="773"/>
        <v>2.5354020918635992E-3</v>
      </c>
      <c r="E217" s="3">
        <v>1.1230391706245501E-2</v>
      </c>
      <c r="F217" s="18">
        <f t="shared" si="773"/>
        <v>1.9696082937544993E-3</v>
      </c>
      <c r="G217" s="3">
        <v>1.0418132042641901E-2</v>
      </c>
      <c r="H217" s="18">
        <f t="shared" ref="H217" si="830">$B217-G217</f>
        <v>2.7818679573580994E-3</v>
      </c>
      <c r="I217" s="3">
        <v>2.3029572875804861E-2</v>
      </c>
      <c r="J217" s="18">
        <f t="shared" ref="J217" si="831">$B217-I217</f>
        <v>-9.8295728758048609E-3</v>
      </c>
      <c r="K217" s="3">
        <v>2.8173221826440501E-2</v>
      </c>
      <c r="L217" s="18">
        <f t="shared" ref="L217" si="832">$B217-K217</f>
        <v>-1.4973221826440501E-2</v>
      </c>
      <c r="M217" s="3">
        <v>1.196208072727966E-2</v>
      </c>
      <c r="N217" s="18">
        <f t="shared" ref="N217" si="833">$B217-M217</f>
        <v>1.2379192727203399E-3</v>
      </c>
      <c r="R217" s="18"/>
    </row>
    <row r="218" spans="1:18" x14ac:dyDescent="0.3">
      <c r="A218" s="16" t="s">
        <v>253</v>
      </c>
      <c r="B218" s="17">
        <v>1.6299999999999999E-2</v>
      </c>
      <c r="C218" s="3">
        <v>1.0959860039483399E-2</v>
      </c>
      <c r="D218" s="18">
        <f t="shared" si="773"/>
        <v>5.3401399605165992E-3</v>
      </c>
      <c r="E218" s="3">
        <v>1.2315163448739329E-2</v>
      </c>
      <c r="F218" s="18">
        <f t="shared" si="773"/>
        <v>3.9848365512606693E-3</v>
      </c>
      <c r="G218" s="3">
        <v>1.06300003710988E-2</v>
      </c>
      <c r="H218" s="18">
        <f t="shared" ref="H218" si="834">$B218-G218</f>
        <v>5.6699996289011987E-3</v>
      </c>
      <c r="I218" s="3">
        <v>1.2571452569994696E-2</v>
      </c>
      <c r="J218" s="18">
        <f t="shared" ref="J218" si="835">$B218-I218</f>
        <v>3.7285474300053027E-3</v>
      </c>
      <c r="K218" s="3">
        <v>1.4310354500174776E-2</v>
      </c>
      <c r="L218" s="18">
        <f t="shared" ref="L218" si="836">$B218-K218</f>
        <v>1.9896454998252228E-3</v>
      </c>
      <c r="M218" s="3">
        <v>1.1640783354098164E-2</v>
      </c>
      <c r="N218" s="18">
        <f t="shared" ref="N218" si="837">$B218-M218</f>
        <v>4.6592166459018345E-3</v>
      </c>
      <c r="R218" s="18"/>
    </row>
    <row r="219" spans="1:18" x14ac:dyDescent="0.3">
      <c r="A219" s="16" t="s">
        <v>254</v>
      </c>
      <c r="B219" s="17">
        <v>1.23E-2</v>
      </c>
      <c r="C219" s="3">
        <v>1.16519079480601E-2</v>
      </c>
      <c r="D219" s="18">
        <f t="shared" si="773"/>
        <v>6.4809205193989972E-4</v>
      </c>
      <c r="E219" s="3">
        <v>1.1501004975784639E-2</v>
      </c>
      <c r="F219" s="18">
        <f t="shared" si="773"/>
        <v>7.9899502421536088E-4</v>
      </c>
      <c r="G219" s="3">
        <v>1.1171162091876E-2</v>
      </c>
      <c r="H219" s="18">
        <f t="shared" ref="H219" si="838">$B219-G219</f>
        <v>1.1288379081240002E-3</v>
      </c>
      <c r="I219" s="3">
        <v>1.5217994917836349E-2</v>
      </c>
      <c r="J219" s="18">
        <f t="shared" ref="J219" si="839">$B219-I219</f>
        <v>-2.9179949178363487E-3</v>
      </c>
      <c r="K219" s="3">
        <v>1.6851462564616997E-2</v>
      </c>
      <c r="L219" s="18">
        <f t="shared" ref="L219" si="840">$B219-K219</f>
        <v>-4.5514625646169964E-3</v>
      </c>
      <c r="M219" s="3">
        <v>1.2507453213550032E-2</v>
      </c>
      <c r="N219" s="18">
        <f t="shared" ref="N219" si="841">$B219-M219</f>
        <v>-2.0745321355003163E-4</v>
      </c>
      <c r="R219" s="18"/>
    </row>
    <row r="220" spans="1:18" x14ac:dyDescent="0.3">
      <c r="A220" s="16" t="s">
        <v>255</v>
      </c>
      <c r="B220" s="17">
        <v>1.8499999999999999E-2</v>
      </c>
      <c r="C220" s="3">
        <v>1.17100941006504E-2</v>
      </c>
      <c r="D220" s="18">
        <f t="shared" si="773"/>
        <v>6.7899058993495989E-3</v>
      </c>
      <c r="E220" s="3">
        <v>1.3320526468771431E-2</v>
      </c>
      <c r="F220" s="18">
        <f t="shared" si="773"/>
        <v>5.1794735312285685E-3</v>
      </c>
      <c r="G220" s="3">
        <v>1.0963049203317801E-2</v>
      </c>
      <c r="H220" s="18">
        <f t="shared" ref="H220" si="842">$B220-G220</f>
        <v>7.5369507966821982E-3</v>
      </c>
      <c r="I220" s="3">
        <v>1.1188757246745123E-2</v>
      </c>
      <c r="J220" s="18">
        <f t="shared" ref="J220" si="843">$B220-I220</f>
        <v>7.3112427532548759E-3</v>
      </c>
      <c r="K220" s="3">
        <v>1.2285058336318674E-2</v>
      </c>
      <c r="L220" s="18">
        <f t="shared" ref="L220" si="844">$B220-K220</f>
        <v>6.214941663681325E-3</v>
      </c>
      <c r="M220" s="3">
        <v>1.3019470991679676E-2</v>
      </c>
      <c r="N220" s="18">
        <f t="shared" ref="N220" si="845">$B220-M220</f>
        <v>5.4805290083203232E-3</v>
      </c>
      <c r="R220" s="18"/>
    </row>
    <row r="221" spans="1:18" x14ac:dyDescent="0.3">
      <c r="A221" s="16" t="s">
        <v>256</v>
      </c>
      <c r="B221" s="17">
        <v>1.9400000000000001E-2</v>
      </c>
      <c r="C221" s="3">
        <v>1.25725473468632E-2</v>
      </c>
      <c r="D221" s="18">
        <f t="shared" si="773"/>
        <v>6.8274526531368011E-3</v>
      </c>
      <c r="E221" s="3">
        <v>1.4423365342962249E-2</v>
      </c>
      <c r="F221" s="18">
        <f t="shared" si="773"/>
        <v>4.9766346570377512E-3</v>
      </c>
      <c r="G221" s="3">
        <v>1.1664884035372801E-2</v>
      </c>
      <c r="H221" s="18">
        <f t="shared" ref="H221" si="846">$B221-G221</f>
        <v>7.7351159646272E-3</v>
      </c>
      <c r="I221" s="3">
        <v>1.6239437913538195E-2</v>
      </c>
      <c r="J221" s="18">
        <f t="shared" ref="J221" si="847">$B221-I221</f>
        <v>3.1605620864618052E-3</v>
      </c>
      <c r="K221" s="3">
        <v>1.6169923641479279E-2</v>
      </c>
      <c r="L221" s="18">
        <f t="shared" ref="L221" si="848">$B221-K221</f>
        <v>3.2300763585207219E-3</v>
      </c>
      <c r="M221" s="3">
        <v>1.3989968185260401E-2</v>
      </c>
      <c r="N221" s="18">
        <f t="shared" ref="N221" si="849">$B221-M221</f>
        <v>5.4100318147395996E-3</v>
      </c>
      <c r="R221" s="18"/>
    </row>
    <row r="222" spans="1:18" x14ac:dyDescent="0.3">
      <c r="A222" s="16" t="s">
        <v>257</v>
      </c>
      <c r="B222" s="17">
        <v>1.11E-2</v>
      </c>
      <c r="C222" s="3">
        <v>1.34919750435879E-2</v>
      </c>
      <c r="D222" s="18">
        <f t="shared" si="773"/>
        <v>-2.3919750435879E-3</v>
      </c>
      <c r="E222" s="3">
        <v>1.244151851020796E-2</v>
      </c>
      <c r="F222" s="18">
        <f t="shared" si="773"/>
        <v>-1.3415185102079591E-3</v>
      </c>
      <c r="G222" s="3">
        <v>1.25150561694427E-2</v>
      </c>
      <c r="H222" s="18">
        <f t="shared" ref="H222" si="850">$B222-G222</f>
        <v>-1.4150561694426991E-3</v>
      </c>
      <c r="I222" s="3">
        <v>1.8018503584215216E-2</v>
      </c>
      <c r="J222" s="18">
        <f t="shared" ref="J222" si="851">$B222-I222</f>
        <v>-6.9185035842152156E-3</v>
      </c>
      <c r="K222" s="3">
        <v>1.9638773169178756E-2</v>
      </c>
      <c r="L222" s="18">
        <f t="shared" ref="L222" si="852">$B222-K222</f>
        <v>-8.5387731691787556E-3</v>
      </c>
      <c r="M222" s="3">
        <v>1.4310169283690088E-2</v>
      </c>
      <c r="N222" s="18">
        <f t="shared" ref="N222" si="853">$B222-M222</f>
        <v>-3.2101692836900876E-3</v>
      </c>
      <c r="R222" s="18"/>
    </row>
    <row r="223" spans="1:18" x14ac:dyDescent="0.3">
      <c r="A223" s="16" t="s">
        <v>258</v>
      </c>
      <c r="B223" s="17">
        <v>1.0500000000000001E-2</v>
      </c>
      <c r="C223" s="3">
        <v>1.31058828750346E-2</v>
      </c>
      <c r="D223" s="18">
        <f t="shared" si="773"/>
        <v>-2.6058828750345989E-3</v>
      </c>
      <c r="E223" s="3">
        <v>1.2027878926267331E-2</v>
      </c>
      <c r="F223" s="18">
        <f t="shared" si="773"/>
        <v>-1.5278789262673301E-3</v>
      </c>
      <c r="G223" s="3">
        <v>1.21084532244449E-2</v>
      </c>
      <c r="H223" s="18">
        <f t="shared" ref="H223" si="854">$B223-G223</f>
        <v>-1.6084532244448994E-3</v>
      </c>
      <c r="I223" s="3">
        <v>1.0438779414496384E-2</v>
      </c>
      <c r="J223" s="18">
        <f t="shared" ref="J223" si="855">$B223-I223</f>
        <v>6.1220585503616795E-5</v>
      </c>
      <c r="K223" s="3">
        <v>1.1902466493169688E-2</v>
      </c>
      <c r="L223" s="18">
        <f t="shared" ref="L223" si="856">$B223-K223</f>
        <v>-1.4024664931696872E-3</v>
      </c>
      <c r="M223" s="3">
        <v>1.4281570959351097E-2</v>
      </c>
      <c r="N223" s="18">
        <f t="shared" ref="N223" si="857">$B223-M223</f>
        <v>-3.7815709593510966E-3</v>
      </c>
      <c r="R223" s="18"/>
    </row>
    <row r="224" spans="1:18" x14ac:dyDescent="0.3">
      <c r="A224" s="16" t="s">
        <v>259</v>
      </c>
      <c r="B224" s="17">
        <v>1.4E-2</v>
      </c>
      <c r="C224" s="3">
        <v>1.2536124213014E-2</v>
      </c>
      <c r="D224" s="18">
        <f t="shared" si="773"/>
        <v>1.4638757869860006E-3</v>
      </c>
      <c r="E224" s="3">
        <v>1.2606263756822471E-2</v>
      </c>
      <c r="F224" s="18">
        <f t="shared" si="773"/>
        <v>1.3937362431775298E-3</v>
      </c>
      <c r="G224" s="3">
        <v>1.1007993504942601E-2</v>
      </c>
      <c r="H224" s="18">
        <f t="shared" ref="H224" si="858">$B224-G224</f>
        <v>2.9920064950573998E-3</v>
      </c>
      <c r="I224" s="3">
        <v>1.2220791714465249E-2</v>
      </c>
      <c r="J224" s="18">
        <f t="shared" ref="J224" si="859">$B224-I224</f>
        <v>1.7792082855347512E-3</v>
      </c>
      <c r="K224" s="3">
        <v>1.1010065247428412E-2</v>
      </c>
      <c r="L224" s="18">
        <f t="shared" ref="L224" si="860">$B224-K224</f>
        <v>2.989934752571588E-3</v>
      </c>
      <c r="M224" s="3">
        <v>1.354715182899237E-2</v>
      </c>
      <c r="N224" s="18">
        <f t="shared" ref="N224" si="861">$B224-M224</f>
        <v>4.5284817100763042E-4</v>
      </c>
      <c r="R224" s="18"/>
    </row>
    <row r="225" spans="1:18" x14ac:dyDescent="0.3">
      <c r="A225" s="16" t="s">
        <v>260</v>
      </c>
      <c r="B225" s="17">
        <v>1.0500000000000001E-2</v>
      </c>
      <c r="C225" s="3">
        <v>1.2472954187562999E-2</v>
      </c>
      <c r="D225" s="18">
        <f t="shared" si="773"/>
        <v>-1.9729541875629988E-3</v>
      </c>
      <c r="E225" s="3">
        <v>1.1736058273351089E-2</v>
      </c>
      <c r="F225" s="18">
        <f t="shared" si="773"/>
        <v>-1.2360582733510882E-3</v>
      </c>
      <c r="G225" s="3">
        <v>1.0520105491898401E-2</v>
      </c>
      <c r="H225" s="18">
        <f t="shared" ref="H225" si="862">$B225-G225</f>
        <v>-2.0105491898399913E-5</v>
      </c>
      <c r="I225" s="3">
        <v>1.2351983526036772E-2</v>
      </c>
      <c r="J225" s="18">
        <f t="shared" ref="J225" si="863">$B225-I225</f>
        <v>-1.8519835260367712E-3</v>
      </c>
      <c r="K225" s="3">
        <v>1.2076405331687422E-2</v>
      </c>
      <c r="L225" s="18">
        <f t="shared" ref="L225" si="864">$B225-K225</f>
        <v>-1.5764053316874218E-3</v>
      </c>
      <c r="M225" s="3">
        <v>1.3666031175767595E-2</v>
      </c>
      <c r="N225" s="18">
        <f t="shared" ref="N225" si="865">$B225-M225</f>
        <v>-3.1660311757675946E-3</v>
      </c>
      <c r="R225" s="18"/>
    </row>
    <row r="226" spans="1:18" x14ac:dyDescent="0.3">
      <c r="A226" s="16" t="s">
        <v>261</v>
      </c>
      <c r="B226" s="17">
        <v>6.3E-3</v>
      </c>
      <c r="C226" s="3">
        <v>1.19426578887681E-2</v>
      </c>
      <c r="D226" s="18">
        <f t="shared" si="773"/>
        <v>-5.6426578887680996E-3</v>
      </c>
      <c r="E226" s="3">
        <v>9.9543182771875509E-3</v>
      </c>
      <c r="F226" s="18">
        <f t="shared" si="773"/>
        <v>-3.6543182771875508E-3</v>
      </c>
      <c r="G226" s="3">
        <v>9.8716692057089495E-3</v>
      </c>
      <c r="H226" s="18">
        <f t="shared" ref="H226" si="866">$B226-G226</f>
        <v>-3.5716692057089494E-3</v>
      </c>
      <c r="I226" s="3">
        <v>1.214007784307798E-2</v>
      </c>
      <c r="J226" s="18">
        <f t="shared" ref="J226" si="867">$B226-I226</f>
        <v>-5.8400778430779798E-3</v>
      </c>
      <c r="K226" s="3">
        <v>1.0975183177917082E-2</v>
      </c>
      <c r="L226" s="18">
        <f t="shared" ref="L226" si="868">$B226-K226</f>
        <v>-4.6751831779170815E-3</v>
      </c>
      <c r="M226" s="3">
        <v>1.2839075758901581E-2</v>
      </c>
      <c r="N226" s="18">
        <f t="shared" ref="N226" si="869">$B226-M226</f>
        <v>-6.5390757589015806E-3</v>
      </c>
      <c r="R226" s="18"/>
    </row>
    <row r="227" spans="1:18" x14ac:dyDescent="0.3">
      <c r="A227" s="16" t="s">
        <v>262</v>
      </c>
      <c r="B227" s="17">
        <v>3.3300000000000003E-2</v>
      </c>
      <c r="C227" s="3">
        <v>1.0865833116496399E-2</v>
      </c>
      <c r="D227" s="18">
        <f t="shared" si="773"/>
        <v>2.2434166883503602E-2</v>
      </c>
      <c r="E227" s="3">
        <v>1.7210033998495432E-2</v>
      </c>
      <c r="F227" s="18">
        <f t="shared" si="773"/>
        <v>1.6089966001504571E-2</v>
      </c>
      <c r="G227" s="3">
        <v>9.1287162964359594E-3</v>
      </c>
      <c r="H227" s="18">
        <f t="shared" ref="H227" si="870">$B227-G227</f>
        <v>2.4171283703564042E-2</v>
      </c>
      <c r="I227" s="3">
        <v>7.1761752359999044E-3</v>
      </c>
      <c r="J227" s="18">
        <f t="shared" ref="J227" si="871">$B227-I227</f>
        <v>2.61238247640001E-2</v>
      </c>
      <c r="K227" s="3">
        <v>6.7678125801794676E-3</v>
      </c>
      <c r="L227" s="18">
        <f t="shared" ref="L227" si="872">$B227-K227</f>
        <v>2.6532187419820535E-2</v>
      </c>
      <c r="M227" s="3">
        <v>1.1169432830463601E-2</v>
      </c>
      <c r="N227" s="18">
        <f t="shared" ref="N227" si="873">$B227-M227</f>
        <v>2.2130567169536403E-2</v>
      </c>
      <c r="R227" s="18"/>
    </row>
    <row r="228" spans="1:18" x14ac:dyDescent="0.3">
      <c r="A228" s="16" t="s">
        <v>263</v>
      </c>
      <c r="B228" s="17">
        <v>9.2999999999999992E-3</v>
      </c>
      <c r="C228" s="3">
        <v>1.3759338426338899E-2</v>
      </c>
      <c r="D228" s="18">
        <f t="shared" si="773"/>
        <v>-4.4593384263389001E-3</v>
      </c>
      <c r="E228" s="3">
        <v>1.2425726054321429E-2</v>
      </c>
      <c r="F228" s="18">
        <f t="shared" si="773"/>
        <v>-3.1257260543214298E-3</v>
      </c>
      <c r="G228" s="3">
        <v>1.24776510614185E-2</v>
      </c>
      <c r="H228" s="18">
        <f t="shared" ref="H228" si="874">$B228-G228</f>
        <v>-3.1776510614185006E-3</v>
      </c>
      <c r="I228" s="3">
        <v>3.6833664996360822E-2</v>
      </c>
      <c r="J228" s="18">
        <f t="shared" ref="J228" si="875">$B228-I228</f>
        <v>-2.7533664996360823E-2</v>
      </c>
      <c r="K228" s="3">
        <v>4.1446029086513299E-2</v>
      </c>
      <c r="L228" s="18">
        <f t="shared" ref="L228" si="876">$B228-K228</f>
        <v>-3.2146029086513303E-2</v>
      </c>
      <c r="M228" s="3">
        <v>1.3442860185166156E-2</v>
      </c>
      <c r="N228" s="18">
        <f t="shared" ref="N228" si="877">$B228-M228</f>
        <v>-4.1428601851661567E-3</v>
      </c>
      <c r="R228" s="18"/>
    </row>
    <row r="229" spans="1:18" x14ac:dyDescent="0.3">
      <c r="A229" s="16" t="s">
        <v>264</v>
      </c>
      <c r="B229" s="17">
        <v>1.66E-2</v>
      </c>
      <c r="C229" s="3">
        <v>1.31715026879589E-2</v>
      </c>
      <c r="D229" s="18">
        <f t="shared" si="773"/>
        <v>3.4284973120411004E-3</v>
      </c>
      <c r="E229" s="3">
        <v>1.405422961747603E-2</v>
      </c>
      <c r="F229" s="18">
        <f t="shared" si="773"/>
        <v>2.5457703825239701E-3</v>
      </c>
      <c r="G229" s="3">
        <v>1.1688517052116799E-2</v>
      </c>
      <c r="H229" s="18">
        <f t="shared" ref="H229" si="878">$B229-G229</f>
        <v>4.9114829478832008E-3</v>
      </c>
      <c r="I229" s="3">
        <v>8.4866421582253191E-3</v>
      </c>
      <c r="J229" s="18">
        <f t="shared" ref="J229" si="879">$B229-I229</f>
        <v>8.1133578417746811E-3</v>
      </c>
      <c r="K229" s="3">
        <v>8.556933334035224E-3</v>
      </c>
      <c r="L229" s="18">
        <f t="shared" ref="L229" si="880">$B229-K229</f>
        <v>8.0430666659647761E-3</v>
      </c>
      <c r="M229" s="3">
        <v>1.3726200890352281E-2</v>
      </c>
      <c r="N229" s="18">
        <f t="shared" ref="N229" si="881">$B229-M229</f>
        <v>2.8737991096477195E-3</v>
      </c>
      <c r="R229" s="18"/>
    </row>
    <row r="230" spans="1:18" x14ac:dyDescent="0.3">
      <c r="A230" s="16" t="s">
        <v>265</v>
      </c>
      <c r="B230" s="17">
        <v>1.5900000000000001E-2</v>
      </c>
      <c r="C230" s="3">
        <v>1.3500995563892801E-2</v>
      </c>
      <c r="D230" s="18">
        <f t="shared" si="773"/>
        <v>2.3990044361072004E-3</v>
      </c>
      <c r="E230" s="3">
        <v>1.430413947457608E-2</v>
      </c>
      <c r="F230" s="18">
        <f t="shared" si="773"/>
        <v>1.5958605254239207E-3</v>
      </c>
      <c r="G230" s="3">
        <v>1.21532752619195E-2</v>
      </c>
      <c r="H230" s="18">
        <f t="shared" ref="H230" si="882">$B230-G230</f>
        <v>3.7467247380805011E-3</v>
      </c>
      <c r="I230" s="3">
        <v>1.5960558214453951E-2</v>
      </c>
      <c r="J230" s="18">
        <f t="shared" ref="J230" si="883">$B230-I230</f>
        <v>-6.0558214453949877E-5</v>
      </c>
      <c r="K230" s="3">
        <v>1.7999832655756089E-2</v>
      </c>
      <c r="L230" s="18">
        <f t="shared" ref="L230" si="884">$B230-K230</f>
        <v>-2.0998326557560877E-3</v>
      </c>
      <c r="M230" s="3">
        <v>1.4025568470904992E-2</v>
      </c>
      <c r="N230" s="18">
        <f t="shared" ref="N230" si="885">$B230-M230</f>
        <v>1.8744315290950084E-3</v>
      </c>
      <c r="R230" s="18"/>
    </row>
    <row r="231" spans="1:18" x14ac:dyDescent="0.3">
      <c r="A231" s="16" t="s">
        <v>266</v>
      </c>
      <c r="B231" s="17">
        <v>1.1900000000000001E-2</v>
      </c>
      <c r="C231" s="3">
        <v>1.3677331356310499E-2</v>
      </c>
      <c r="D231" s="18">
        <f t="shared" si="773"/>
        <v>-1.7773313563104985E-3</v>
      </c>
      <c r="E231" s="3">
        <v>1.3293653283203019E-2</v>
      </c>
      <c r="F231" s="18">
        <f t="shared" si="773"/>
        <v>-1.3936532832030182E-3</v>
      </c>
      <c r="G231" s="3">
        <v>1.29654116623482E-2</v>
      </c>
      <c r="H231" s="18">
        <f t="shared" ref="H231" si="886">$B231-G231</f>
        <v>-1.0654116623481993E-3</v>
      </c>
      <c r="I231" s="3">
        <v>1.4585386371947085E-2</v>
      </c>
      <c r="J231" s="18">
        <f t="shared" ref="J231" si="887">$B231-I231</f>
        <v>-2.6853863719470839E-3</v>
      </c>
      <c r="K231" s="3">
        <v>1.5922308386842329E-2</v>
      </c>
      <c r="L231" s="18">
        <f t="shared" ref="L231" si="888">$B231-K231</f>
        <v>-4.0223083868423277E-3</v>
      </c>
      <c r="M231" s="3">
        <v>1.4720430924333221E-2</v>
      </c>
      <c r="N231" s="18">
        <f t="shared" ref="N231" si="889">$B231-M231</f>
        <v>-2.8204309243332198E-3</v>
      </c>
      <c r="R231" s="18"/>
    </row>
    <row r="232" spans="1:18" x14ac:dyDescent="0.3">
      <c r="A232" s="16" t="s">
        <v>267</v>
      </c>
      <c r="B232" s="17">
        <v>1.3100000000000001E-2</v>
      </c>
      <c r="C232" s="3">
        <v>1.3222663156379599E-2</v>
      </c>
      <c r="D232" s="18">
        <f t="shared" si="773"/>
        <v>-1.2266315637959879E-4</v>
      </c>
      <c r="E232" s="3">
        <v>1.30728885310777E-2</v>
      </c>
      <c r="F232" s="18">
        <f t="shared" si="773"/>
        <v>2.7111468922300097E-5</v>
      </c>
      <c r="G232" s="3">
        <v>1.2887525537678199E-2</v>
      </c>
      <c r="H232" s="18">
        <f t="shared" ref="H232" si="890">$B232-G232</f>
        <v>2.1247446232180132E-4</v>
      </c>
      <c r="I232" s="3">
        <v>1.0681752282107042E-2</v>
      </c>
      <c r="J232" s="18">
        <f t="shared" ref="J232" si="891">$B232-I232</f>
        <v>2.4182477178929587E-3</v>
      </c>
      <c r="K232" s="3">
        <v>1.0609598233333814E-2</v>
      </c>
      <c r="L232" s="18">
        <f t="shared" ref="L232" si="892">$B232-K232</f>
        <v>2.4904017666661869E-3</v>
      </c>
      <c r="M232" s="3">
        <v>1.5393832130430116E-2</v>
      </c>
      <c r="N232" s="18">
        <f t="shared" ref="N232" si="893">$B232-M232</f>
        <v>-2.2938321304301155E-3</v>
      </c>
      <c r="R232" s="18"/>
    </row>
    <row r="233" spans="1:18" x14ac:dyDescent="0.3">
      <c r="A233" s="16" t="s">
        <v>268</v>
      </c>
      <c r="B233" s="17">
        <v>2.1399999999999999E-2</v>
      </c>
      <c r="C233" s="3">
        <v>1.2926253672507E-2</v>
      </c>
      <c r="D233" s="18">
        <f t="shared" si="773"/>
        <v>8.4737463274929987E-3</v>
      </c>
      <c r="E233" s="3">
        <v>1.5236101039040609E-2</v>
      </c>
      <c r="F233" s="18">
        <f t="shared" si="773"/>
        <v>6.1638989609593894E-3</v>
      </c>
      <c r="G233" s="3">
        <v>1.2915992492825001E-2</v>
      </c>
      <c r="H233" s="18">
        <f t="shared" ref="H233" si="894">$B233-G233</f>
        <v>8.4840075071749982E-3</v>
      </c>
      <c r="I233" s="3">
        <v>1.2380436561347368E-2</v>
      </c>
      <c r="J233" s="18">
        <f t="shared" ref="J233" si="895">$B233-I233</f>
        <v>9.0195634386526311E-3</v>
      </c>
      <c r="K233" s="3">
        <v>1.4027920144867768E-2</v>
      </c>
      <c r="L233" s="18">
        <f t="shared" ref="L233" si="896">$B233-K233</f>
        <v>7.3720798551322308E-3</v>
      </c>
      <c r="M233" s="3">
        <v>1.3194892669696834E-2</v>
      </c>
      <c r="N233" s="18">
        <f t="shared" ref="N233" si="897">$B233-M233</f>
        <v>8.2051073303031647E-3</v>
      </c>
      <c r="R233" s="18"/>
    </row>
    <row r="234" spans="1:18" x14ac:dyDescent="0.3">
      <c r="A234" s="16" t="s">
        <v>269</v>
      </c>
      <c r="B234" s="17">
        <v>1.0500000000000001E-2</v>
      </c>
      <c r="C234" s="3">
        <v>1.38655705289965E-2</v>
      </c>
      <c r="D234" s="18">
        <f t="shared" si="773"/>
        <v>-3.3655705289964994E-3</v>
      </c>
      <c r="E234" s="3">
        <v>1.2596348280648999E-2</v>
      </c>
      <c r="F234" s="18">
        <f t="shared" si="773"/>
        <v>-2.0963482806489984E-3</v>
      </c>
      <c r="G234" s="3">
        <v>1.39358543975043E-2</v>
      </c>
      <c r="H234" s="18">
        <f t="shared" ref="H234" si="898">$B234-G234</f>
        <v>-3.4358543975042989E-3</v>
      </c>
      <c r="I234" s="3">
        <v>2.0394458335743455E-2</v>
      </c>
      <c r="J234" s="18">
        <f t="shared" ref="J234" si="899">$B234-I234</f>
        <v>-9.8944583357434539E-3</v>
      </c>
      <c r="K234" s="3">
        <v>2.2486177826034577E-2</v>
      </c>
      <c r="L234" s="18">
        <f t="shared" ref="L234" si="900">$B234-K234</f>
        <v>-1.1986177826034576E-2</v>
      </c>
      <c r="M234" s="3">
        <v>1.4523250409766755E-2</v>
      </c>
      <c r="N234" s="18">
        <f t="shared" ref="N234" si="901">$B234-M234</f>
        <v>-4.0232504097667543E-3</v>
      </c>
      <c r="R234" s="18"/>
    </row>
    <row r="235" spans="1:18" x14ac:dyDescent="0.3">
      <c r="A235" s="16" t="s">
        <v>270</v>
      </c>
      <c r="B235" s="17">
        <v>1.84E-2</v>
      </c>
      <c r="C235" s="3">
        <v>1.32243388187332E-2</v>
      </c>
      <c r="D235" s="18">
        <f t="shared" si="773"/>
        <v>5.1756611812668E-3</v>
      </c>
      <c r="E235" s="3">
        <v>1.4408585147456139E-2</v>
      </c>
      <c r="F235" s="18">
        <f t="shared" si="773"/>
        <v>3.9914148525438606E-3</v>
      </c>
      <c r="G235" s="3">
        <v>1.36026948840545E-2</v>
      </c>
      <c r="H235" s="18">
        <f t="shared" ref="H235" si="902">$B235-G235</f>
        <v>4.7973051159454997E-3</v>
      </c>
      <c r="I235" s="3">
        <v>1.1231591523813296E-2</v>
      </c>
      <c r="J235" s="18">
        <f t="shared" ref="J235" si="903">$B235-I235</f>
        <v>7.168408476186704E-3</v>
      </c>
      <c r="K235" s="3">
        <v>1.3590473406346825E-2</v>
      </c>
      <c r="L235" s="18">
        <f t="shared" ref="L235" si="904">$B235-K235</f>
        <v>4.809526593653175E-3</v>
      </c>
      <c r="M235" s="3">
        <v>1.3956436692249781E-2</v>
      </c>
      <c r="N235" s="18">
        <f t="shared" ref="N235" si="905">$B235-M235</f>
        <v>4.4435633077502187E-3</v>
      </c>
      <c r="R235" s="18"/>
    </row>
    <row r="236" spans="1:18" x14ac:dyDescent="0.3">
      <c r="A236" s="16" t="s">
        <v>271</v>
      </c>
      <c r="B236" s="17">
        <v>1.78E-2</v>
      </c>
      <c r="C236" s="3">
        <v>1.3685358319520899E-2</v>
      </c>
      <c r="D236" s="18">
        <f t="shared" si="773"/>
        <v>4.1146416804791006E-3</v>
      </c>
      <c r="E236" s="3">
        <v>1.461753701013377E-2</v>
      </c>
      <c r="F236" s="18">
        <f t="shared" si="773"/>
        <v>3.1824629898662294E-3</v>
      </c>
      <c r="G236" s="3">
        <v>1.41552735024812E-2</v>
      </c>
      <c r="H236" s="18">
        <f t="shared" ref="H236" si="906">$B236-G236</f>
        <v>3.6447264975187996E-3</v>
      </c>
      <c r="I236" s="3">
        <v>1.8048768468065794E-2</v>
      </c>
      <c r="J236" s="18">
        <f t="shared" ref="J236" si="907">$B236-I236</f>
        <v>-2.4876846806579436E-4</v>
      </c>
      <c r="K236" s="3">
        <v>2.0418187004089476E-2</v>
      </c>
      <c r="L236" s="18">
        <f t="shared" ref="L236" si="908">$B236-K236</f>
        <v>-2.6181870040894763E-3</v>
      </c>
      <c r="M236" s="3">
        <v>1.4233425080972627E-2</v>
      </c>
      <c r="N236" s="18">
        <f t="shared" ref="N236" si="909">$B236-M236</f>
        <v>3.5665749190273727E-3</v>
      </c>
      <c r="R236" s="18"/>
    </row>
    <row r="237" spans="1:18" x14ac:dyDescent="0.3">
      <c r="A237" s="16" t="s">
        <v>272</v>
      </c>
      <c r="B237" s="17">
        <v>2.1999999999999999E-2</v>
      </c>
      <c r="C237" s="3">
        <v>1.40700347979136E-2</v>
      </c>
      <c r="D237" s="18">
        <f t="shared" si="773"/>
        <v>7.9299652020863986E-3</v>
      </c>
      <c r="E237" s="3">
        <v>1.6084593922531278E-2</v>
      </c>
      <c r="F237" s="18">
        <f t="shared" si="773"/>
        <v>5.9154060774687205E-3</v>
      </c>
      <c r="G237" s="3">
        <v>1.4288734474890799E-2</v>
      </c>
      <c r="H237" s="18">
        <f t="shared" ref="H237" si="910">$B237-G237</f>
        <v>7.7112655251091993E-3</v>
      </c>
      <c r="I237" s="3">
        <v>1.5859454650199518E-2</v>
      </c>
      <c r="J237" s="18">
        <f t="shared" ref="J237" si="911">$B237-I237</f>
        <v>6.140545349800481E-3</v>
      </c>
      <c r="K237" s="3">
        <v>1.6502355305792821E-2</v>
      </c>
      <c r="L237" s="18">
        <f t="shared" ref="L237" si="912">$B237-K237</f>
        <v>5.4976446942071773E-3</v>
      </c>
      <c r="M237" s="3">
        <v>1.5046041189980677E-2</v>
      </c>
      <c r="N237" s="18">
        <f t="shared" ref="N237" si="913">$B237-M237</f>
        <v>6.9539588100193221E-3</v>
      </c>
      <c r="R237" s="18"/>
    </row>
    <row r="238" spans="1:18" x14ac:dyDescent="0.3">
      <c r="A238" s="16" t="s">
        <v>273</v>
      </c>
      <c r="B238" s="17">
        <v>1.5800000000000002E-2</v>
      </c>
      <c r="C238" s="3">
        <v>1.5018262780468399E-2</v>
      </c>
      <c r="D238" s="18">
        <f t="shared" si="773"/>
        <v>7.8173721953160233E-4</v>
      </c>
      <c r="E238" s="3">
        <v>1.4868219436156991E-2</v>
      </c>
      <c r="F238" s="18">
        <f t="shared" si="773"/>
        <v>9.3178056384301058E-4</v>
      </c>
      <c r="G238" s="3">
        <v>1.4500972169780401E-2</v>
      </c>
      <c r="H238" s="18">
        <f t="shared" ref="H238" si="914">$B238-G238</f>
        <v>1.2990278302196009E-3</v>
      </c>
      <c r="I238" s="3">
        <v>1.9179398191381432E-2</v>
      </c>
      <c r="J238" s="18">
        <f t="shared" ref="J238" si="915">$B238-I238</f>
        <v>-3.3793981913814303E-3</v>
      </c>
      <c r="K238" s="3">
        <v>1.7811371897513872E-2</v>
      </c>
      <c r="L238" s="18">
        <f t="shared" ref="L238" si="916">$B238-K238</f>
        <v>-2.0113718975138702E-3</v>
      </c>
      <c r="M238" s="3">
        <v>1.6152836387139793E-2</v>
      </c>
      <c r="N238" s="18">
        <f t="shared" ref="N238" si="917">$B238-M238</f>
        <v>-3.5283638713979118E-4</v>
      </c>
      <c r="R238" s="18"/>
    </row>
    <row r="239" spans="1:18" x14ac:dyDescent="0.3">
      <c r="A239" s="16" t="s">
        <v>274</v>
      </c>
      <c r="B239" s="17">
        <v>2.1700000000000001E-2</v>
      </c>
      <c r="C239" s="3">
        <v>1.4993659372468901E-2</v>
      </c>
      <c r="D239" s="18">
        <f t="shared" si="773"/>
        <v>6.7063406275310999E-3</v>
      </c>
      <c r="E239" s="3">
        <v>1.6710641382904561E-2</v>
      </c>
      <c r="F239" s="18">
        <f t="shared" si="773"/>
        <v>4.98935861709544E-3</v>
      </c>
      <c r="G239" s="3">
        <v>1.34575596157846E-2</v>
      </c>
      <c r="H239" s="18">
        <f t="shared" ref="H239" si="918">$B239-G239</f>
        <v>8.242440384215401E-3</v>
      </c>
      <c r="I239" s="3">
        <v>1.5789671460670528E-2</v>
      </c>
      <c r="J239" s="18">
        <f t="shared" ref="J239" si="919">$B239-I239</f>
        <v>5.9103285393294729E-3</v>
      </c>
      <c r="K239" s="3">
        <v>1.4901815443254172E-2</v>
      </c>
      <c r="L239" s="18">
        <f t="shared" ref="L239" si="920">$B239-K239</f>
        <v>6.7981845567458288E-3</v>
      </c>
      <c r="M239" s="3">
        <v>1.5616929286033107E-2</v>
      </c>
      <c r="N239" s="18">
        <f t="shared" ref="N239" si="921">$B239-M239</f>
        <v>6.0830707139668937E-3</v>
      </c>
      <c r="R239" s="18"/>
    </row>
    <row r="240" spans="1:18" x14ac:dyDescent="0.3">
      <c r="A240" s="16" t="s">
        <v>275</v>
      </c>
      <c r="B240" s="17">
        <v>2.1399999999999999E-2</v>
      </c>
      <c r="C240" s="3">
        <v>1.57413471218334E-2</v>
      </c>
      <c r="D240" s="18">
        <f t="shared" si="773"/>
        <v>5.6586528781665986E-3</v>
      </c>
      <c r="E240" s="3">
        <v>1.733231320238969E-2</v>
      </c>
      <c r="F240" s="18">
        <f t="shared" si="773"/>
        <v>4.0676867976103086E-3</v>
      </c>
      <c r="G240" s="3">
        <v>1.4203646348276601E-2</v>
      </c>
      <c r="H240" s="18">
        <f t="shared" ref="H240" si="922">$B240-G240</f>
        <v>7.1963536517233983E-3</v>
      </c>
      <c r="I240" s="3">
        <v>2.2781740404727205E-2</v>
      </c>
      <c r="J240" s="18">
        <f t="shared" ref="J240" si="923">$B240-I240</f>
        <v>-1.381740404727206E-3</v>
      </c>
      <c r="K240" s="3">
        <v>2.6100906896904755E-2</v>
      </c>
      <c r="L240" s="18">
        <f t="shared" ref="L240" si="924">$B240-K240</f>
        <v>-4.7009068969047565E-3</v>
      </c>
      <c r="M240" s="3">
        <v>1.6888692858324384E-2</v>
      </c>
      <c r="N240" s="18">
        <f t="shared" ref="N240" si="925">$B240-M240</f>
        <v>4.5113071416756148E-3</v>
      </c>
      <c r="R240" s="18"/>
    </row>
    <row r="241" spans="1:18" x14ac:dyDescent="0.3">
      <c r="A241" s="16" t="s">
        <v>276</v>
      </c>
      <c r="B241" s="17">
        <v>1.8200000000000001E-2</v>
      </c>
      <c r="C241" s="3">
        <v>1.63641800079736E-2</v>
      </c>
      <c r="D241" s="18">
        <f t="shared" si="773"/>
        <v>1.8358199920264009E-3</v>
      </c>
      <c r="E241" s="3">
        <v>1.6881670414117041E-2</v>
      </c>
      <c r="F241" s="18">
        <f t="shared" si="773"/>
        <v>1.3183295858829602E-3</v>
      </c>
      <c r="G241" s="3">
        <v>1.45382524396723E-2</v>
      </c>
      <c r="H241" s="18">
        <f t="shared" ref="H241" si="926">$B241-G241</f>
        <v>3.6617475603277008E-3</v>
      </c>
      <c r="I241" s="3">
        <v>1.9938630462059539E-2</v>
      </c>
      <c r="J241" s="18">
        <f t="shared" ref="J241" si="927">$B241-I241</f>
        <v>-1.7386304620595379E-3</v>
      </c>
      <c r="K241" s="3">
        <v>2.1641401261681528E-2</v>
      </c>
      <c r="L241" s="18">
        <f t="shared" ref="L241" si="928">$B241-K241</f>
        <v>-3.4414012616815273E-3</v>
      </c>
      <c r="M241" s="3">
        <v>1.7304944231696671E-2</v>
      </c>
      <c r="N241" s="18">
        <f t="shared" ref="N241" si="929">$B241-M241</f>
        <v>8.9505576830332945E-4</v>
      </c>
      <c r="R241" s="18"/>
    </row>
    <row r="242" spans="1:18" x14ac:dyDescent="0.3">
      <c r="A242" s="16" t="s">
        <v>277</v>
      </c>
      <c r="B242" s="17">
        <v>2.2800000000000001E-2</v>
      </c>
      <c r="C242" s="3">
        <v>1.64312167980495E-2</v>
      </c>
      <c r="D242" s="18">
        <f t="shared" si="773"/>
        <v>6.3687832019505008E-3</v>
      </c>
      <c r="E242" s="3">
        <v>1.80807295103061E-2</v>
      </c>
      <c r="F242" s="18">
        <f t="shared" si="773"/>
        <v>4.7192704896939011E-3</v>
      </c>
      <c r="G242" s="3">
        <v>1.4190253919357699E-2</v>
      </c>
      <c r="H242" s="18">
        <f t="shared" ref="H242" si="930">$B242-G242</f>
        <v>8.6097460806423016E-3</v>
      </c>
      <c r="I242" s="3">
        <v>1.8039040112436996E-2</v>
      </c>
      <c r="J242" s="18">
        <f t="shared" ref="J242" si="931">$B242-I242</f>
        <v>4.7609598875630044E-3</v>
      </c>
      <c r="K242" s="3">
        <v>1.6913488551314602E-2</v>
      </c>
      <c r="L242" s="18">
        <f t="shared" ref="L242" si="932">$B242-K242</f>
        <v>5.8865114486853984E-3</v>
      </c>
      <c r="M242" s="3">
        <v>1.7494346312383367E-2</v>
      </c>
      <c r="N242" s="18">
        <f t="shared" ref="N242" si="933">$B242-M242</f>
        <v>5.3056536876166342E-3</v>
      </c>
      <c r="R242" s="18"/>
    </row>
    <row r="243" spans="1:18" x14ac:dyDescent="0.3">
      <c r="A243" s="16" t="s">
        <v>278</v>
      </c>
      <c r="B243" s="17">
        <v>2.1899999999999999E-2</v>
      </c>
      <c r="C243" s="3">
        <v>1.7075501251095401E-2</v>
      </c>
      <c r="D243" s="18">
        <f t="shared" si="773"/>
        <v>4.824498748904598E-3</v>
      </c>
      <c r="E243" s="3">
        <v>1.8226588366272709E-2</v>
      </c>
      <c r="F243" s="18">
        <f t="shared" si="773"/>
        <v>3.6734116337272908E-3</v>
      </c>
      <c r="G243" s="3">
        <v>1.4050135342220301E-2</v>
      </c>
      <c r="H243" s="18">
        <f t="shared" ref="H243" si="934">$B243-G243</f>
        <v>7.8498646577796986E-3</v>
      </c>
      <c r="I243" s="3">
        <v>2.3683080732534421E-2</v>
      </c>
      <c r="J243" s="18">
        <f t="shared" ref="J243" si="935">$B243-I243</f>
        <v>-1.7830807325344214E-3</v>
      </c>
      <c r="K243" s="3">
        <v>2.1376510476115163E-2</v>
      </c>
      <c r="L243" s="18">
        <f t="shared" ref="L243" si="936">$B243-K243</f>
        <v>5.234895238848368E-4</v>
      </c>
      <c r="M243" s="3">
        <v>1.7560827485081549E-2</v>
      </c>
      <c r="N243" s="18">
        <f t="shared" ref="N243" si="937">$B243-M243</f>
        <v>4.3391725149184504E-3</v>
      </c>
      <c r="R243" s="18"/>
    </row>
    <row r="244" spans="1:18" x14ac:dyDescent="0.3">
      <c r="A244" s="16" t="s">
        <v>279</v>
      </c>
      <c r="B244" s="17">
        <v>1.1299999999999999E-2</v>
      </c>
      <c r="C244" s="3">
        <v>1.75164308215137E-2</v>
      </c>
      <c r="D244" s="18">
        <f t="shared" si="773"/>
        <v>-6.216430821513701E-3</v>
      </c>
      <c r="E244" s="3">
        <v>1.5183707095959809E-2</v>
      </c>
      <c r="F244" s="18">
        <f t="shared" si="773"/>
        <v>-3.8837070959598097E-3</v>
      </c>
      <c r="G244" s="3">
        <v>1.45613423461911E-2</v>
      </c>
      <c r="H244" s="18">
        <f t="shared" ref="H244" si="938">$B244-G244</f>
        <v>-3.2613423461911005E-3</v>
      </c>
      <c r="I244" s="3">
        <v>1.9171966402164817E-2</v>
      </c>
      <c r="J244" s="18">
        <f t="shared" ref="J244" si="939">$B244-I244</f>
        <v>-7.8719664021648181E-3</v>
      </c>
      <c r="K244" s="3">
        <v>1.8672518616147001E-2</v>
      </c>
      <c r="L244" s="18">
        <f t="shared" ref="L244" si="940">$B244-K244</f>
        <v>-7.3725186161470013E-3</v>
      </c>
      <c r="M244" s="3">
        <v>1.8299165346120427E-2</v>
      </c>
      <c r="N244" s="18">
        <f t="shared" ref="N244" si="941">$B244-M244</f>
        <v>-6.9991653461204274E-3</v>
      </c>
      <c r="R244" s="18"/>
    </row>
    <row r="245" spans="1:18" x14ac:dyDescent="0.3">
      <c r="A245" s="16" t="s">
        <v>280</v>
      </c>
      <c r="B245" s="17">
        <v>2.23E-2</v>
      </c>
      <c r="C245" s="3">
        <v>1.6336566327896301E-2</v>
      </c>
      <c r="D245" s="18">
        <f t="shared" si="773"/>
        <v>5.9634336721036997E-3</v>
      </c>
      <c r="E245" s="3">
        <v>1.7445091028927068E-2</v>
      </c>
      <c r="F245" s="18">
        <f t="shared" si="773"/>
        <v>4.8549089710729319E-3</v>
      </c>
      <c r="G245" s="3">
        <v>1.3807798787526001E-2</v>
      </c>
      <c r="H245" s="18">
        <f t="shared" ref="H245" si="942">$B245-G245</f>
        <v>8.4922012124739998E-3</v>
      </c>
      <c r="I245" s="3">
        <v>1.0507924314184536E-2</v>
      </c>
      <c r="J245" s="18">
        <f t="shared" ref="J245" si="943">$B245-I245</f>
        <v>1.1792075685815464E-2</v>
      </c>
      <c r="K245" s="3">
        <v>1.1860458214572836E-2</v>
      </c>
      <c r="L245" s="18">
        <f t="shared" ref="L245" si="944">$B245-K245</f>
        <v>1.0439541785427164E-2</v>
      </c>
      <c r="M245" s="3">
        <v>1.7329965018311393E-2</v>
      </c>
      <c r="N245" s="18">
        <f t="shared" ref="N245" si="945">$B245-M245</f>
        <v>4.9700349816886071E-3</v>
      </c>
      <c r="R245" s="18"/>
    </row>
    <row r="246" spans="1:18" x14ac:dyDescent="0.3">
      <c r="A246" s="16" t="s">
        <v>281</v>
      </c>
      <c r="B246" s="17">
        <v>1.34E-2</v>
      </c>
      <c r="C246" s="3">
        <v>1.6735577312660201E-2</v>
      </c>
      <c r="D246" s="18">
        <f t="shared" si="773"/>
        <v>-3.3355773126602008E-3</v>
      </c>
      <c r="E246" s="3">
        <v>1.517788962836604E-2</v>
      </c>
      <c r="F246" s="18">
        <f t="shared" si="773"/>
        <v>-1.7778896283660393E-3</v>
      </c>
      <c r="G246" s="3">
        <v>1.49842849296238E-2</v>
      </c>
      <c r="H246" s="18">
        <f t="shared" ref="H246" si="946">$B246-G246</f>
        <v>-1.5842849296237999E-3</v>
      </c>
      <c r="I246" s="3">
        <v>2.5697598191256093E-2</v>
      </c>
      <c r="J246" s="18">
        <f t="shared" ref="J246" si="947">$B246-I246</f>
        <v>-1.2297598191256092E-2</v>
      </c>
      <c r="K246" s="3">
        <v>3.0026980464596117E-2</v>
      </c>
      <c r="L246" s="18">
        <f t="shared" ref="L246" si="948">$B246-K246</f>
        <v>-1.6626980464596118E-2</v>
      </c>
      <c r="M246" s="3">
        <v>1.7396951697614293E-2</v>
      </c>
      <c r="N246" s="18">
        <f t="shared" ref="N246" si="949">$B246-M246</f>
        <v>-3.996951697614293E-3</v>
      </c>
      <c r="R246" s="18"/>
    </row>
    <row r="247" spans="1:18" x14ac:dyDescent="0.3">
      <c r="A247" s="16" t="s">
        <v>282</v>
      </c>
      <c r="B247" s="17">
        <v>1.7000000000000001E-2</v>
      </c>
      <c r="C247" s="3">
        <v>1.5880204447736902E-2</v>
      </c>
      <c r="D247" s="18">
        <f t="shared" si="773"/>
        <v>1.1197955522630997E-3</v>
      </c>
      <c r="E247" s="3">
        <v>1.5597504788522291E-2</v>
      </c>
      <c r="F247" s="18">
        <f t="shared" si="773"/>
        <v>1.4024952114777105E-3</v>
      </c>
      <c r="G247" s="3">
        <v>1.48493246126352E-2</v>
      </c>
      <c r="H247" s="18">
        <f t="shared" ref="H247" si="950">$B247-G247</f>
        <v>2.1506753873648012E-3</v>
      </c>
      <c r="I247" s="3">
        <v>1.2753613620525244E-2</v>
      </c>
      <c r="J247" s="18">
        <f t="shared" ref="J247" si="951">$B247-I247</f>
        <v>4.2463863794747567E-3</v>
      </c>
      <c r="K247" s="3">
        <v>1.4497990171795799E-2</v>
      </c>
      <c r="L247" s="18">
        <f t="shared" ref="L247" si="952">$B247-K247</f>
        <v>2.5020098282042026E-3</v>
      </c>
      <c r="M247" s="3">
        <v>1.7014059521746488E-2</v>
      </c>
      <c r="N247" s="18">
        <f t="shared" ref="N247" si="953">$B247-M247</f>
        <v>-1.4059521746486586E-5</v>
      </c>
      <c r="R247" s="18"/>
    </row>
    <row r="248" spans="1:18" x14ac:dyDescent="0.3">
      <c r="A248" s="16" t="s">
        <v>283</v>
      </c>
      <c r="B248" s="17">
        <v>7.7000000000000002E-3</v>
      </c>
      <c r="C248" s="3">
        <v>1.5577997069161201E-2</v>
      </c>
      <c r="D248" s="18">
        <f t="shared" si="773"/>
        <v>-7.8779970691612005E-3</v>
      </c>
      <c r="E248" s="3">
        <v>1.2665927535723071E-2</v>
      </c>
      <c r="F248" s="18">
        <f t="shared" si="773"/>
        <v>-4.9659275357230703E-3</v>
      </c>
      <c r="G248" s="3">
        <v>1.49542452714077E-2</v>
      </c>
      <c r="H248" s="18">
        <f t="shared" ref="H248" si="954">$B248-G248</f>
        <v>-7.2542452714076996E-3</v>
      </c>
      <c r="I248" s="3">
        <v>1.5759113378734212E-2</v>
      </c>
      <c r="J248" s="18">
        <f t="shared" ref="J248" si="955">$B248-I248</f>
        <v>-8.0591133787342121E-3</v>
      </c>
      <c r="K248" s="3">
        <v>1.7300303498631153E-2</v>
      </c>
      <c r="L248" s="18">
        <f t="shared" ref="L248" si="956">$B248-K248</f>
        <v>-9.600303498631153E-3</v>
      </c>
      <c r="M248" s="3">
        <v>1.6389020093272109E-2</v>
      </c>
      <c r="N248" s="18">
        <f t="shared" ref="N248" si="957">$B248-M248</f>
        <v>-8.6890200932721092E-3</v>
      </c>
      <c r="R248" s="18"/>
    </row>
    <row r="249" spans="1:18" x14ac:dyDescent="0.3">
      <c r="A249" s="16" t="s">
        <v>284</v>
      </c>
      <c r="B249" s="17">
        <v>3.9199999999999999E-2</v>
      </c>
      <c r="C249" s="3">
        <v>1.40193440812281E-2</v>
      </c>
      <c r="D249" s="18">
        <f t="shared" si="773"/>
        <v>2.5180655918771899E-2</v>
      </c>
      <c r="E249" s="3">
        <v>2.0958061966307201E-2</v>
      </c>
      <c r="F249" s="18">
        <f t="shared" si="773"/>
        <v>1.8241938033692798E-2</v>
      </c>
      <c r="G249" s="3">
        <v>1.35603155556025E-2</v>
      </c>
      <c r="H249" s="18">
        <f t="shared" ref="H249" si="958">$B249-G249</f>
        <v>2.5639684444397501E-2</v>
      </c>
      <c r="I249" s="3">
        <v>6.8716219979536985E-3</v>
      </c>
      <c r="J249" s="18">
        <f t="shared" ref="J249" si="959">$B249-I249</f>
        <v>3.2328378002046299E-2</v>
      </c>
      <c r="K249" s="3">
        <v>7.3987333039407192E-3</v>
      </c>
      <c r="L249" s="18">
        <f t="shared" ref="L249" si="960">$B249-K249</f>
        <v>3.1801266696059281E-2</v>
      </c>
      <c r="M249" s="3">
        <v>1.4985884506493605E-2</v>
      </c>
      <c r="N249" s="18">
        <f t="shared" ref="N249" si="961">$B249-M249</f>
        <v>2.4214115493506393E-2</v>
      </c>
      <c r="R249" s="18"/>
    </row>
    <row r="250" spans="1:18" x14ac:dyDescent="0.3">
      <c r="A250" s="16" t="s">
        <v>285</v>
      </c>
      <c r="B250" s="17">
        <v>2.0799999999999999E-2</v>
      </c>
      <c r="C250" s="3">
        <v>1.71725172108078E-2</v>
      </c>
      <c r="D250" s="18">
        <f t="shared" si="773"/>
        <v>3.627482789192199E-3</v>
      </c>
      <c r="E250" s="3">
        <v>1.8071444633773519E-2</v>
      </c>
      <c r="F250" s="18">
        <f t="shared" si="773"/>
        <v>2.7285553662264803E-3</v>
      </c>
      <c r="G250" s="3">
        <v>1.57457203174385E-2</v>
      </c>
      <c r="H250" s="18">
        <f t="shared" ref="H250" si="962">$B250-G250</f>
        <v>5.0542796825614987E-3</v>
      </c>
      <c r="I250" s="3">
        <v>3.5154545692267371E-2</v>
      </c>
      <c r="J250" s="18">
        <f t="shared" ref="J250" si="963">$B250-I250</f>
        <v>-1.4354545692267372E-2</v>
      </c>
      <c r="K250" s="3">
        <v>3.2109795670400607E-2</v>
      </c>
      <c r="L250" s="18">
        <f t="shared" ref="L250" si="964">$B250-K250</f>
        <v>-1.1309795670400608E-2</v>
      </c>
      <c r="M250" s="3">
        <v>1.7621837908287748E-2</v>
      </c>
      <c r="N250" s="18">
        <f t="shared" ref="N250" si="965">$B250-M250</f>
        <v>3.1781620917122506E-3</v>
      </c>
      <c r="R250" s="18"/>
    </row>
    <row r="251" spans="1:18" x14ac:dyDescent="0.3">
      <c r="A251" s="16" t="s">
        <v>286</v>
      </c>
      <c r="B251" s="17">
        <v>2.5100000000000001E-2</v>
      </c>
      <c r="C251" s="3">
        <v>1.7620290999656899E-2</v>
      </c>
      <c r="D251" s="18">
        <f t="shared" si="773"/>
        <v>7.4797090003431016E-3</v>
      </c>
      <c r="E251" s="3">
        <v>1.9699396901912393E-2</v>
      </c>
      <c r="F251" s="18">
        <f t="shared" si="773"/>
        <v>5.4006030980876078E-3</v>
      </c>
      <c r="G251" s="3">
        <v>1.6225596811165002E-2</v>
      </c>
      <c r="H251" s="18">
        <f t="shared" ref="H251" si="966">$B251-G251</f>
        <v>8.8744031888349992E-3</v>
      </c>
      <c r="I251" s="3">
        <v>2.2728669451269532E-2</v>
      </c>
      <c r="J251" s="18">
        <f t="shared" ref="J251" si="967">$B251-I251</f>
        <v>2.3713305487304687E-3</v>
      </c>
      <c r="K251" s="3">
        <v>2.638844468437572E-2</v>
      </c>
      <c r="L251" s="18">
        <f t="shared" ref="L251" si="968">$B251-K251</f>
        <v>-1.288444684375719E-3</v>
      </c>
      <c r="M251" s="3">
        <v>1.7960612222646409E-2</v>
      </c>
      <c r="N251" s="18">
        <f t="shared" ref="N251" si="969">$B251-M251</f>
        <v>7.1393877773535917E-3</v>
      </c>
      <c r="R251" s="18"/>
    </row>
    <row r="252" spans="1:18" x14ac:dyDescent="0.3">
      <c r="A252" s="16" t="s">
        <v>287</v>
      </c>
      <c r="B252" s="17">
        <v>3.15E-2</v>
      </c>
      <c r="C252" s="3">
        <v>1.8517507804753398E-2</v>
      </c>
      <c r="D252" s="18">
        <f t="shared" si="773"/>
        <v>1.2982492195246602E-2</v>
      </c>
      <c r="E252" s="3">
        <v>2.213371353367034E-2</v>
      </c>
      <c r="F252" s="18">
        <f t="shared" si="773"/>
        <v>9.3662864663296604E-3</v>
      </c>
      <c r="G252" s="3">
        <v>1.5954348002418801E-2</v>
      </c>
      <c r="H252" s="18">
        <f t="shared" ref="H252" si="970">$B252-G252</f>
        <v>1.5545651997581199E-2</v>
      </c>
      <c r="I252" s="3">
        <v>2.5581907241008811E-2</v>
      </c>
      <c r="J252" s="18">
        <f t="shared" ref="J252" si="971">$B252-I252</f>
        <v>5.9180927589911891E-3</v>
      </c>
      <c r="K252" s="3">
        <v>2.3136781360945866E-2</v>
      </c>
      <c r="L252" s="18">
        <f t="shared" ref="L252" si="972">$B252-K252</f>
        <v>8.3632186390541347E-3</v>
      </c>
      <c r="M252" s="3">
        <v>1.9318278679450327E-2</v>
      </c>
      <c r="N252" s="18">
        <f t="shared" ref="N252" si="973">$B252-M252</f>
        <v>1.2181721320549673E-2</v>
      </c>
      <c r="R252" s="18"/>
    </row>
    <row r="253" spans="1:18" x14ac:dyDescent="0.3">
      <c r="A253" s="16" t="s">
        <v>288</v>
      </c>
      <c r="B253" s="17">
        <v>1.54E-2</v>
      </c>
      <c r="C253" s="3">
        <v>2.0206997590334799E-2</v>
      </c>
      <c r="D253" s="18">
        <f t="shared" si="773"/>
        <v>-4.8069975903347988E-3</v>
      </c>
      <c r="E253" s="3">
        <v>1.8470968217629339E-2</v>
      </c>
      <c r="F253" s="18">
        <f t="shared" si="773"/>
        <v>-3.0709682176293385E-3</v>
      </c>
      <c r="G253" s="3">
        <v>1.6707453984125101E-2</v>
      </c>
      <c r="H253" s="18">
        <f t="shared" ref="H253" si="974">$B253-G253</f>
        <v>-1.3074539841251009E-3</v>
      </c>
      <c r="I253" s="3">
        <v>2.7601026590290786E-2</v>
      </c>
      <c r="J253" s="18">
        <f t="shared" ref="J253" si="975">$B253-I253</f>
        <v>-1.2201026590290785E-2</v>
      </c>
      <c r="K253" s="3">
        <v>2.5392648527616007E-2</v>
      </c>
      <c r="L253" s="18">
        <f t="shared" ref="L253" si="976">$B253-K253</f>
        <v>-9.9926485276160062E-3</v>
      </c>
      <c r="M253" s="3">
        <v>2.1053982797828996E-2</v>
      </c>
      <c r="N253" s="18">
        <f t="shared" ref="N253" si="977">$B253-M253</f>
        <v>-5.6539827978289957E-3</v>
      </c>
      <c r="R253" s="18"/>
    </row>
    <row r="254" spans="1:18" x14ac:dyDescent="0.3">
      <c r="A254" s="16" t="s">
        <v>289</v>
      </c>
      <c r="B254" s="17">
        <v>1.8100000000000002E-2</v>
      </c>
      <c r="C254" s="3">
        <v>1.9333497456400901E-2</v>
      </c>
      <c r="D254" s="18">
        <f t="shared" si="773"/>
        <v>-1.2334974564008998E-3</v>
      </c>
      <c r="E254" s="3">
        <v>1.8692444067733981E-2</v>
      </c>
      <c r="F254" s="18">
        <f t="shared" si="773"/>
        <v>-5.9244406773397915E-4</v>
      </c>
      <c r="G254" s="3">
        <v>1.6047549320643999E-2</v>
      </c>
      <c r="H254" s="18">
        <f t="shared" ref="H254" si="978">$B254-G254</f>
        <v>2.0524506793560028E-3</v>
      </c>
      <c r="I254" s="3">
        <v>1.4112267903429794E-2</v>
      </c>
      <c r="J254" s="18">
        <f t="shared" ref="J254" si="979">$B254-I254</f>
        <v>3.9877320965702075E-3</v>
      </c>
      <c r="K254" s="3">
        <v>1.5420500470019985E-2</v>
      </c>
      <c r="L254" s="18">
        <f t="shared" ref="L254" si="980">$B254-K254</f>
        <v>2.6794995299800166E-3</v>
      </c>
      <c r="M254" s="3">
        <v>2.2268772251753617E-2</v>
      </c>
      <c r="N254" s="18">
        <f t="shared" ref="N254" si="981">$B254-M254</f>
        <v>-4.1687722517536156E-3</v>
      </c>
      <c r="R254" s="18"/>
    </row>
    <row r="255" spans="1:18" x14ac:dyDescent="0.3">
      <c r="A255" s="16" t="s">
        <v>290</v>
      </c>
      <c r="B255" s="17">
        <v>1.52E-2</v>
      </c>
      <c r="C255" s="3">
        <v>1.8724628423208101E-2</v>
      </c>
      <c r="D255" s="18">
        <f t="shared" si="773"/>
        <v>-3.5246284232081006E-3</v>
      </c>
      <c r="E255" s="3">
        <v>1.7470281101763432E-2</v>
      </c>
      <c r="F255" s="18">
        <f t="shared" si="773"/>
        <v>-2.2702811017634317E-3</v>
      </c>
      <c r="G255" s="3">
        <v>1.5577338129741001E-2</v>
      </c>
      <c r="H255" s="18">
        <f t="shared" ref="H255" si="982">$B255-G255</f>
        <v>-3.7733812974100056E-4</v>
      </c>
      <c r="I255" s="3">
        <v>1.6128699467147782E-2</v>
      </c>
      <c r="J255" s="18">
        <f t="shared" ref="J255" si="983">$B255-I255</f>
        <v>-9.2869946714778211E-4</v>
      </c>
      <c r="K255" s="3">
        <v>1.6769335465052371E-2</v>
      </c>
      <c r="L255" s="18">
        <f t="shared" ref="L255" si="984">$B255-K255</f>
        <v>-1.5693354650523714E-3</v>
      </c>
      <c r="M255" s="3">
        <v>1.9919211006304949E-2</v>
      </c>
      <c r="N255" s="18">
        <f t="shared" ref="N255" si="985">$B255-M255</f>
        <v>-4.7192110063049488E-3</v>
      </c>
      <c r="R255" s="18"/>
    </row>
    <row r="256" spans="1:18" x14ac:dyDescent="0.3">
      <c r="A256" s="16" t="s">
        <v>291</v>
      </c>
      <c r="B256" s="17">
        <v>1.7399999999999999E-2</v>
      </c>
      <c r="C256" s="3">
        <v>1.76907794997424E-2</v>
      </c>
      <c r="D256" s="18">
        <f t="shared" si="773"/>
        <v>-2.9077949974240166E-4</v>
      </c>
      <c r="E256" s="3">
        <v>1.75692098867627E-2</v>
      </c>
      <c r="F256" s="18">
        <f t="shared" si="773"/>
        <v>-1.6920988676270149E-4</v>
      </c>
      <c r="G256" s="3">
        <v>1.4552185404834401E-2</v>
      </c>
      <c r="H256" s="18">
        <f t="shared" ref="H256" si="986">$B256-G256</f>
        <v>2.847814595165598E-3</v>
      </c>
      <c r="I256" s="3">
        <v>1.5882658196800344E-2</v>
      </c>
      <c r="J256" s="18">
        <f t="shared" ref="J256" si="987">$B256-I256</f>
        <v>1.5173418031996545E-3</v>
      </c>
      <c r="K256" s="3">
        <v>1.4721538450156734E-2</v>
      </c>
      <c r="L256" s="18">
        <f t="shared" ref="L256" si="988">$B256-K256</f>
        <v>2.6784615498432647E-3</v>
      </c>
      <c r="M256" s="3">
        <v>1.9254297057195981E-2</v>
      </c>
      <c r="N256" s="18">
        <f t="shared" ref="N256" si="989">$B256-M256</f>
        <v>-1.8542970571959819E-3</v>
      </c>
      <c r="R256" s="18"/>
    </row>
    <row r="257" spans="1:18" x14ac:dyDescent="0.3">
      <c r="A257" s="16" t="s">
        <v>292</v>
      </c>
      <c r="B257" s="17">
        <v>8.9999999999999993E-3</v>
      </c>
      <c r="C257" s="3">
        <v>1.7065364909545799E-2</v>
      </c>
      <c r="D257" s="18">
        <f t="shared" si="773"/>
        <v>-8.0653649095458E-3</v>
      </c>
      <c r="E257" s="3">
        <v>1.435936852434984E-2</v>
      </c>
      <c r="F257" s="18">
        <f t="shared" si="773"/>
        <v>-5.3593685243498411E-3</v>
      </c>
      <c r="G257" s="3">
        <v>1.4438975236676199E-2</v>
      </c>
      <c r="H257" s="18">
        <f t="shared" ref="H257" si="990">$B257-G257</f>
        <v>-5.4389752366761999E-3</v>
      </c>
      <c r="I257" s="3">
        <v>1.5436725200521084E-2</v>
      </c>
      <c r="J257" s="18">
        <f t="shared" ref="J257" si="991">$B257-I257</f>
        <v>-6.4367252005210849E-3</v>
      </c>
      <c r="K257" s="3">
        <v>1.4919374580717303E-2</v>
      </c>
      <c r="L257" s="18">
        <f t="shared" ref="L257" si="992">$B257-K257</f>
        <v>-5.9193745807173039E-3</v>
      </c>
      <c r="M257" s="3">
        <v>1.8447468842085517E-2</v>
      </c>
      <c r="N257" s="18">
        <f t="shared" ref="N257" si="993">$B257-M257</f>
        <v>-9.4474688420855182E-3</v>
      </c>
      <c r="R257" s="18"/>
    </row>
    <row r="258" spans="1:18" x14ac:dyDescent="0.3">
      <c r="A258" s="16" t="s">
        <v>293</v>
      </c>
      <c r="B258" s="17">
        <v>2.87E-2</v>
      </c>
      <c r="C258" s="3">
        <v>1.53421958550445E-2</v>
      </c>
      <c r="D258" s="18">
        <f t="shared" si="773"/>
        <v>1.33578041449555E-2</v>
      </c>
      <c r="E258" s="3">
        <v>1.9079626631783128E-2</v>
      </c>
      <c r="F258" s="18">
        <f t="shared" si="773"/>
        <v>9.6203733682168717E-3</v>
      </c>
      <c r="G258" s="3">
        <v>1.27600889703973E-2</v>
      </c>
      <c r="H258" s="18">
        <f t="shared" ref="H258" si="994">$B258-G258</f>
        <v>1.59399110296027E-2</v>
      </c>
      <c r="I258" s="3">
        <v>1.1604393963128465E-2</v>
      </c>
      <c r="J258" s="18">
        <f t="shared" ref="J258" si="995">$B258-I258</f>
        <v>1.7095606036871533E-2</v>
      </c>
      <c r="K258" s="3">
        <v>1.001635317929492E-2</v>
      </c>
      <c r="L258" s="18">
        <f t="shared" ref="L258" si="996">$B258-K258</f>
        <v>1.8683646820705078E-2</v>
      </c>
      <c r="M258" s="3">
        <v>1.5939109266864131E-2</v>
      </c>
      <c r="N258" s="18">
        <f t="shared" ref="N258" si="997">$B258-M258</f>
        <v>1.2760890733135868E-2</v>
      </c>
      <c r="R258" s="18"/>
    </row>
    <row r="259" spans="1:18" x14ac:dyDescent="0.3">
      <c r="A259" s="16" t="s">
        <v>294</v>
      </c>
      <c r="B259" s="17">
        <v>9.7999999999999997E-3</v>
      </c>
      <c r="C259" s="3">
        <v>1.6639531744203399E-2</v>
      </c>
      <c r="D259" s="18">
        <f t="shared" si="773"/>
        <v>-6.8395317442033997E-3</v>
      </c>
      <c r="E259" s="3">
        <v>1.479061745431718E-2</v>
      </c>
      <c r="F259" s="18">
        <f t="shared" si="773"/>
        <v>-4.9906174543171804E-3</v>
      </c>
      <c r="G259" s="3">
        <v>1.38696000979899E-2</v>
      </c>
      <c r="H259" s="18">
        <f t="shared" ref="H259" si="998">$B259-G259</f>
        <v>-4.0696000979899005E-3</v>
      </c>
      <c r="I259" s="3">
        <v>2.6665876831313676E-2</v>
      </c>
      <c r="J259" s="18">
        <f t="shared" ref="J259" si="999">$B259-I259</f>
        <v>-1.6865876831313676E-2</v>
      </c>
      <c r="K259" s="3">
        <v>2.8288192162355171E-2</v>
      </c>
      <c r="L259" s="18">
        <f t="shared" ref="L259" si="1000">$B259-K259</f>
        <v>-1.8488192162355171E-2</v>
      </c>
      <c r="M259" s="3">
        <v>1.7225270086008739E-2</v>
      </c>
      <c r="N259" s="18">
        <f t="shared" ref="N259" si="1001">$B259-M259</f>
        <v>-7.4252700860087395E-3</v>
      </c>
      <c r="R259" s="18"/>
    </row>
    <row r="260" spans="1:18" x14ac:dyDescent="0.3">
      <c r="A260" s="16" t="s">
        <v>295</v>
      </c>
      <c r="B260" s="17">
        <v>1.34E-2</v>
      </c>
      <c r="C260" s="3">
        <v>1.53016414799086E-2</v>
      </c>
      <c r="D260" s="18">
        <f t="shared" si="773"/>
        <v>-1.9016414799085998E-3</v>
      </c>
      <c r="E260" s="3">
        <v>1.4859097568258539E-2</v>
      </c>
      <c r="F260" s="18">
        <f t="shared" si="773"/>
        <v>-1.4590975682585387E-3</v>
      </c>
      <c r="G260" s="3">
        <v>1.2677123092032999E-2</v>
      </c>
      <c r="H260" s="18">
        <f t="shared" ref="H260" si="1002">$B260-G260</f>
        <v>7.2287690796700096E-4</v>
      </c>
      <c r="I260" s="3">
        <v>1.1427556009531135E-2</v>
      </c>
      <c r="J260" s="18">
        <f t="shared" ref="J260" si="1003">$B260-I260</f>
        <v>1.9724439904688657E-3</v>
      </c>
      <c r="K260" s="3">
        <v>1.4167180588037022E-2</v>
      </c>
      <c r="L260" s="18">
        <f t="shared" ref="L260" si="1004">$B260-K260</f>
        <v>-7.6718058803702111E-4</v>
      </c>
      <c r="M260" s="3">
        <v>1.6467485323770698E-2</v>
      </c>
      <c r="N260" s="18">
        <f t="shared" ref="N260" si="1005">$B260-M260</f>
        <v>-3.0674853237706978E-3</v>
      </c>
      <c r="R260" s="18"/>
    </row>
    <row r="261" spans="1:18" x14ac:dyDescent="0.3">
      <c r="A261" s="16" t="s">
        <v>296</v>
      </c>
      <c r="B261" s="17">
        <v>1.0699999999999999E-2</v>
      </c>
      <c r="C261" s="3">
        <v>1.4537112165597501E-2</v>
      </c>
      <c r="D261" s="18">
        <f t="shared" si="773"/>
        <v>-3.8371121655975012E-3</v>
      </c>
      <c r="E261" s="3">
        <v>1.3717252458773281E-2</v>
      </c>
      <c r="F261" s="18">
        <f t="shared" si="773"/>
        <v>-3.0172524587732813E-3</v>
      </c>
      <c r="G261" s="3">
        <v>1.1920634897833999E-2</v>
      </c>
      <c r="H261" s="18">
        <f t="shared" ref="H261" si="1006">$B261-G261</f>
        <v>-1.2206348978339998E-3</v>
      </c>
      <c r="I261" s="3">
        <v>1.6068307395586325E-2</v>
      </c>
      <c r="J261" s="18">
        <f t="shared" ref="J261" si="1007">$B261-I261</f>
        <v>-5.3683073955863251E-3</v>
      </c>
      <c r="K261" s="3">
        <v>1.4005702140683224E-2</v>
      </c>
      <c r="L261" s="18">
        <f t="shared" ref="L261" si="1008">$B261-K261</f>
        <v>-3.3057021406832244E-3</v>
      </c>
      <c r="M261" s="3">
        <v>1.6163749200246595E-2</v>
      </c>
      <c r="N261" s="18">
        <f t="shared" ref="N261" si="1009">$B261-M261</f>
        <v>-5.4637492002465957E-3</v>
      </c>
      <c r="R261" s="18"/>
    </row>
    <row r="262" spans="1:18" x14ac:dyDescent="0.3">
      <c r="R262" s="18"/>
    </row>
    <row r="263" spans="1:18" x14ac:dyDescent="0.3">
      <c r="R263" s="18"/>
    </row>
    <row r="264" spans="1:18" x14ac:dyDescent="0.3">
      <c r="R264" s="18"/>
    </row>
    <row r="265" spans="1:18" x14ac:dyDescent="0.3">
      <c r="R265" s="18"/>
    </row>
    <row r="266" spans="1:18" x14ac:dyDescent="0.3">
      <c r="R266" s="18"/>
    </row>
    <row r="267" spans="1:18" x14ac:dyDescent="0.3">
      <c r="R267" s="18"/>
    </row>
    <row r="268" spans="1:18" x14ac:dyDescent="0.3">
      <c r="R268" s="18"/>
    </row>
  </sheetData>
  <mergeCells count="14">
    <mergeCell ref="C1:D1"/>
    <mergeCell ref="E1:F1"/>
    <mergeCell ref="G1:H1"/>
    <mergeCell ref="I1:J1"/>
    <mergeCell ref="C8:D8"/>
    <mergeCell ref="E8:F8"/>
    <mergeCell ref="G8:H8"/>
    <mergeCell ref="I8:J8"/>
    <mergeCell ref="K8:L8"/>
    <mergeCell ref="K1:L1"/>
    <mergeCell ref="M1:N1"/>
    <mergeCell ref="O1:Q1"/>
    <mergeCell ref="R1:T1"/>
    <mergeCell ref="M8:N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25DFF-7B55-4EF7-A1EA-06A1BA25CB9F}">
  <dimension ref="A1:G253"/>
  <sheetViews>
    <sheetView workbookViewId="0">
      <selection activeCell="J11" sqref="J11"/>
    </sheetView>
  </sheetViews>
  <sheetFormatPr defaultRowHeight="14.4" x14ac:dyDescent="0.3"/>
  <cols>
    <col min="2" max="2" width="16.5546875" customWidth="1"/>
    <col min="3" max="3" width="16.109375" customWidth="1"/>
    <col min="4" max="4" width="16.44140625" customWidth="1"/>
    <col min="5" max="5" width="17.44140625" customWidth="1"/>
    <col min="6" max="6" width="16.5546875" customWidth="1"/>
    <col min="7" max="7" width="18.77734375" customWidth="1"/>
  </cols>
  <sheetData>
    <row r="1" spans="1:7" x14ac:dyDescent="0.3">
      <c r="A1" t="s">
        <v>42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</row>
    <row r="2" spans="1:7" x14ac:dyDescent="0.3">
      <c r="A2" s="17">
        <v>3.9543378307775141E-3</v>
      </c>
      <c r="B2" s="3">
        <f>'All Models'!E10</f>
        <v>8.4595439130886619E-3</v>
      </c>
      <c r="C2" s="3">
        <f>'All Models'!M10</f>
        <v>8.6398559614451198E-3</v>
      </c>
      <c r="D2" s="3">
        <f>'All Models'!C10</f>
        <v>7.5315037695021904E-3</v>
      </c>
      <c r="E2" s="3">
        <f>'All Models'!G10</f>
        <v>6.18847937614101E-3</v>
      </c>
      <c r="F2" s="3">
        <f>'All Models'!I10</f>
        <v>8.2713110685382722E-3</v>
      </c>
      <c r="G2" s="3">
        <f>'All Models'!K10</f>
        <v>8.2208019045174469E-3</v>
      </c>
    </row>
    <row r="3" spans="1:7" x14ac:dyDescent="0.3">
      <c r="A3" s="17">
        <v>2.4408360064775425E-3</v>
      </c>
      <c r="B3" s="3">
        <f>'All Models'!E11</f>
        <v>7.2940045296274007E-3</v>
      </c>
      <c r="C3" s="3">
        <f>'All Models'!M11</f>
        <v>8.4263819327576959E-3</v>
      </c>
      <c r="D3" s="3">
        <f>'All Models'!C11</f>
        <v>7.4151958138744698E-3</v>
      </c>
      <c r="E3" s="3">
        <f>'All Models'!G11</f>
        <v>5.8103256901631097E-3</v>
      </c>
      <c r="F3" s="3">
        <f>'All Models'!I11</f>
        <v>5.9679031863431042E-3</v>
      </c>
      <c r="G3" s="3">
        <f>'All Models'!K11</f>
        <v>6.1229737141770806E-3</v>
      </c>
    </row>
    <row r="4" spans="1:7" x14ac:dyDescent="0.3">
      <c r="A4" s="17">
        <v>4.9595793823156908E-3</v>
      </c>
      <c r="B4" s="3">
        <f>'All Models'!E12</f>
        <v>8.0732779062848686E-3</v>
      </c>
      <c r="C4" s="3">
        <f>'All Models'!M12</f>
        <v>7.5862970722863077E-3</v>
      </c>
      <c r="D4" s="3">
        <f>'All Models'!C12</f>
        <v>6.8016755950086804E-3</v>
      </c>
      <c r="E4" s="3">
        <f>'All Models'!G12</f>
        <v>5.2071187741170302E-3</v>
      </c>
      <c r="F4" s="3">
        <f>'All Models'!I12</f>
        <v>2.8972655866406545E-3</v>
      </c>
      <c r="G4" s="3">
        <f>'All Models'!K12</f>
        <v>2.9857284098181885E-3</v>
      </c>
    </row>
    <row r="5" spans="1:7" x14ac:dyDescent="0.3">
      <c r="A5" s="17">
        <v>2.178848692825087E-3</v>
      </c>
      <c r="B5" s="3">
        <f>'All Models'!E13</f>
        <v>7.7148884392164718E-3</v>
      </c>
      <c r="C5" s="3">
        <f>'All Models'!M13</f>
        <v>7.4147339173686027E-3</v>
      </c>
      <c r="D5" s="3">
        <f>'All Models'!C13</f>
        <v>6.75528600242911E-3</v>
      </c>
      <c r="E5" s="3">
        <f>'All Models'!G13</f>
        <v>5.2610295424223696E-3</v>
      </c>
      <c r="F5" s="3">
        <f>'All Models'!I13</f>
        <v>7.047847160242449E-3</v>
      </c>
      <c r="G5" s="3">
        <f>'All Models'!K13</f>
        <v>6.9686786439680428E-3</v>
      </c>
    </row>
    <row r="6" spans="1:7" x14ac:dyDescent="0.3">
      <c r="A6" s="17">
        <v>6.6060548187765996E-3</v>
      </c>
      <c r="B6" s="3">
        <f>'All Models'!E14</f>
        <v>8.2824161748576378E-3</v>
      </c>
      <c r="C6" s="3">
        <f>'All Models'!M14</f>
        <v>7.2457394400326138E-3</v>
      </c>
      <c r="D6" s="3">
        <f>'All Models'!C14</f>
        <v>6.5371184962532596E-3</v>
      </c>
      <c r="E6" s="3">
        <f>'All Models'!G14</f>
        <v>5.3182073375209696E-3</v>
      </c>
      <c r="F6" s="3">
        <f>'All Models'!I14</f>
        <v>5.4862164811457954E-3</v>
      </c>
      <c r="G6" s="3">
        <f>'All Models'!K14</f>
        <v>5.5151693513019098E-3</v>
      </c>
    </row>
    <row r="7" spans="1:7" x14ac:dyDescent="0.3">
      <c r="A7" s="17">
        <v>3.0927957059293928E-3</v>
      </c>
      <c r="B7" s="3">
        <f>'All Models'!E15</f>
        <v>7.3069004527466803E-3</v>
      </c>
      <c r="C7" s="3">
        <f>'All Models'!M15</f>
        <v>6.903111961926613E-3</v>
      </c>
      <c r="D7" s="3">
        <f>'All Models'!C15</f>
        <v>6.6288828889655002E-3</v>
      </c>
      <c r="E7" s="3">
        <f>'All Models'!G15</f>
        <v>5.53655309195794E-3</v>
      </c>
      <c r="F7" s="3">
        <f>'All Models'!I15</f>
        <v>6.5261547343924324E-3</v>
      </c>
      <c r="G7" s="3">
        <f>'All Models'!K15</f>
        <v>6.4908638354313321E-3</v>
      </c>
    </row>
    <row r="8" spans="1:7" x14ac:dyDescent="0.3">
      <c r="A8" s="17">
        <v>5.1104197570907761E-3</v>
      </c>
      <c r="B8" s="3">
        <f>'All Models'!E16</f>
        <v>7.8293977044105699E-3</v>
      </c>
      <c r="C8" s="3">
        <f>'All Models'!M16</f>
        <v>6.545107539504675E-3</v>
      </c>
      <c r="D8" s="3">
        <f>'All Models'!C16</f>
        <v>6.2136036937700898E-3</v>
      </c>
      <c r="E8" s="3">
        <f>'All Models'!G16</f>
        <v>5.0802108384120801E-3</v>
      </c>
      <c r="F8" s="3">
        <f>'All Models'!I16</f>
        <v>3.335421617386738E-3</v>
      </c>
      <c r="G8" s="3">
        <f>'All Models'!K16</f>
        <v>3.6201487339325542E-3</v>
      </c>
    </row>
    <row r="9" spans="1:7" x14ac:dyDescent="0.3">
      <c r="A9" s="17">
        <v>7.7794402593959347E-3</v>
      </c>
      <c r="B9" s="3">
        <f>'All Models'!E17</f>
        <v>1.0068431628510812E-2</v>
      </c>
      <c r="C9" s="3">
        <f>'All Models'!M17</f>
        <v>7.0051147897942784E-3</v>
      </c>
      <c r="D9" s="3">
        <f>'All Models'!C17</f>
        <v>6.3563625330569102E-3</v>
      </c>
      <c r="E9" s="3">
        <f>'All Models'!G17</f>
        <v>5.3247059988534903E-3</v>
      </c>
      <c r="F9" s="3">
        <f>'All Models'!I17</f>
        <v>7.2809373089747801E-3</v>
      </c>
      <c r="G9" s="3">
        <f>'All Models'!K17</f>
        <v>8.7115978371047915E-3</v>
      </c>
    </row>
    <row r="10" spans="1:7" x14ac:dyDescent="0.3">
      <c r="A10" s="17">
        <v>3.4113371321265267E-3</v>
      </c>
      <c r="B10" s="3">
        <f>'All Models'!E18</f>
        <v>8.8675062772195379E-3</v>
      </c>
      <c r="C10" s="3">
        <f>'All Models'!M18</f>
        <v>7.8774845800212833E-3</v>
      </c>
      <c r="D10" s="3">
        <f>'All Models'!C18</f>
        <v>7.6368491353229397E-3</v>
      </c>
      <c r="E10" s="3">
        <f>'All Models'!G18</f>
        <v>6.90142126274887E-3</v>
      </c>
      <c r="F10" s="3">
        <f>'All Models'!I18</f>
        <v>1.5409089441232945E-2</v>
      </c>
      <c r="G10" s="3">
        <f>'All Models'!K18</f>
        <v>1.7848039269143207E-2</v>
      </c>
    </row>
    <row r="11" spans="1:7" x14ac:dyDescent="0.3">
      <c r="A11" s="17">
        <v>4.4341297073303932E-3</v>
      </c>
      <c r="B11" s="3">
        <f>'All Models'!E19</f>
        <v>8.4597523111814843E-3</v>
      </c>
      <c r="C11" s="3">
        <f>'All Models'!M19</f>
        <v>8.4047743702184048E-3</v>
      </c>
      <c r="D11" s="3">
        <f>'All Models'!C19</f>
        <v>7.9388332209505107E-3</v>
      </c>
      <c r="E11" s="3">
        <f>'All Models'!G19</f>
        <v>7.2026016224625497E-3</v>
      </c>
      <c r="F11" s="3">
        <f>'All Models'!I19</f>
        <v>7.6916205959632394E-3</v>
      </c>
      <c r="G11" s="3">
        <f>'All Models'!K19</f>
        <v>7.7796809139772201E-3</v>
      </c>
    </row>
    <row r="12" spans="1:7" x14ac:dyDescent="0.3">
      <c r="A12" s="17">
        <v>3.6280917387699258E-3</v>
      </c>
      <c r="B12" s="3">
        <f>'All Models'!E20</f>
        <v>8.0953296915776476E-3</v>
      </c>
      <c r="C12" s="3">
        <f>'All Models'!M20</f>
        <v>8.3729347633902818E-3</v>
      </c>
      <c r="D12" s="3">
        <f>'All Models'!C20</f>
        <v>7.8900079977992296E-3</v>
      </c>
      <c r="E12" s="3">
        <f>'All Models'!G20</f>
        <v>6.9896634826911701E-3</v>
      </c>
      <c r="F12" s="3">
        <f>'All Models'!I20</f>
        <v>6.9721578287060106E-3</v>
      </c>
      <c r="G12" s="3">
        <f>'All Models'!K20</f>
        <v>6.9268936141648856E-3</v>
      </c>
    </row>
    <row r="13" spans="1:7" x14ac:dyDescent="0.3">
      <c r="A13" s="17">
        <v>4.7815323640327517E-3</v>
      </c>
      <c r="B13" s="3">
        <f>'All Models'!E21</f>
        <v>7.6227386948160341E-3</v>
      </c>
      <c r="C13" s="3">
        <f>'All Models'!M21</f>
        <v>8.6335046896589794E-3</v>
      </c>
      <c r="D13" s="3">
        <f>'All Models'!C21</f>
        <v>7.7056452421710797E-3</v>
      </c>
      <c r="E13" s="3">
        <f>'All Models'!G21</f>
        <v>6.8653324248262098E-3</v>
      </c>
      <c r="F13" s="3">
        <f>'All Models'!I21</f>
        <v>5.7426502307456381E-3</v>
      </c>
      <c r="G13" s="3">
        <f>'All Models'!K21</f>
        <v>6.2406732820438297E-3</v>
      </c>
    </row>
    <row r="14" spans="1:7" x14ac:dyDescent="0.3">
      <c r="A14" s="17">
        <v>1.982449126250898E-3</v>
      </c>
      <c r="B14" s="3">
        <f>'All Models'!E22</f>
        <v>6.7670607858560522E-3</v>
      </c>
      <c r="C14" s="3">
        <f>'All Models'!M22</f>
        <v>8.4056373635099952E-3</v>
      </c>
      <c r="D14" s="3">
        <f>'All Models'!C22</f>
        <v>7.3289423168599903E-3</v>
      </c>
      <c r="E14" s="3">
        <f>'All Models'!G22</f>
        <v>6.4571014361438301E-3</v>
      </c>
      <c r="F14" s="3">
        <f>'All Models'!I22</f>
        <v>5.225993873925203E-3</v>
      </c>
      <c r="G14" s="3">
        <f>'All Models'!K22</f>
        <v>5.2876903852416236E-3</v>
      </c>
    </row>
    <row r="15" spans="1:7" x14ac:dyDescent="0.3">
      <c r="A15" s="17">
        <v>6.5215996550312457E-3</v>
      </c>
      <c r="B15" s="3">
        <f>'All Models'!E23</f>
        <v>7.9118508118877894E-3</v>
      </c>
      <c r="C15" s="3">
        <f>'All Models'!M23</f>
        <v>7.0431957898981325E-3</v>
      </c>
      <c r="D15" s="3">
        <f>'All Models'!C23</f>
        <v>6.7034376372895003E-3</v>
      </c>
      <c r="E15" s="3">
        <f>'All Models'!G23</f>
        <v>6.0760523420398099E-3</v>
      </c>
      <c r="F15" s="3">
        <f>'All Models'!I23</f>
        <v>3.7065103828771554E-3</v>
      </c>
      <c r="G15" s="3">
        <f>'All Models'!K23</f>
        <v>4.7212644105210652E-3</v>
      </c>
    </row>
    <row r="16" spans="1:7" x14ac:dyDescent="0.3">
      <c r="A16" s="17">
        <v>3.2503271019146246E-3</v>
      </c>
      <c r="B16" s="3">
        <f>'All Models'!E24</f>
        <v>7.128300760412128E-3</v>
      </c>
      <c r="C16" s="3">
        <f>'All Models'!M24</f>
        <v>6.9995598911485792E-3</v>
      </c>
      <c r="D16" s="3">
        <f>'All Models'!C24</f>
        <v>6.8745772033224602E-3</v>
      </c>
      <c r="E16" s="3">
        <f>'All Models'!G24</f>
        <v>6.4915284468666399E-3</v>
      </c>
      <c r="F16" s="3">
        <f>'All Models'!I24</f>
        <v>7.6439594447304951E-3</v>
      </c>
      <c r="G16" s="3">
        <f>'All Models'!K24</f>
        <v>7.7102537481420286E-3</v>
      </c>
    </row>
    <row r="17" spans="1:7" x14ac:dyDescent="0.3">
      <c r="A17" s="17">
        <v>9.4709738054820584E-3</v>
      </c>
      <c r="B17" s="3">
        <f>'All Models'!E25</f>
        <v>9.3847484568988695E-3</v>
      </c>
      <c r="C17" s="3">
        <f>'All Models'!M25</f>
        <v>6.8947067601958355E-3</v>
      </c>
      <c r="D17" s="3">
        <f>'All Models'!C25</f>
        <v>6.6537958183137897E-3</v>
      </c>
      <c r="E17" s="3">
        <f>'All Models'!G25</f>
        <v>6.5715030362712597E-3</v>
      </c>
      <c r="F17" s="3">
        <f>'All Models'!I25</f>
        <v>4.9017263671768405E-3</v>
      </c>
      <c r="G17" s="3">
        <f>'All Models'!K25</f>
        <v>5.0613499239783423E-3</v>
      </c>
    </row>
    <row r="18" spans="1:7" x14ac:dyDescent="0.3">
      <c r="A18" s="17">
        <v>6.8899520003379245E-3</v>
      </c>
      <c r="B18" s="3">
        <f>'All Models'!E26</f>
        <v>1.0131805819153033E-2</v>
      </c>
      <c r="C18" s="3">
        <f>'All Models'!M26</f>
        <v>7.6128404020989558E-3</v>
      </c>
      <c r="D18" s="3">
        <f>'All Models'!C26</f>
        <v>7.5120052115225299E-3</v>
      </c>
      <c r="E18" s="3">
        <f>'All Models'!G26</f>
        <v>7.5387430941869001E-3</v>
      </c>
      <c r="F18" s="3">
        <f>'All Models'!I26</f>
        <v>1.2775460589933205E-2</v>
      </c>
      <c r="G18" s="3">
        <f>'All Models'!K26</f>
        <v>1.4864481860411191E-2</v>
      </c>
    </row>
    <row r="19" spans="1:7" x14ac:dyDescent="0.3">
      <c r="A19" s="17">
        <v>6.4675634841126284E-3</v>
      </c>
      <c r="B19" s="3">
        <f>'All Models'!E27</f>
        <v>1.0348331150718714E-2</v>
      </c>
      <c r="C19" s="3">
        <f>'All Models'!M27</f>
        <v>8.5582692672986609E-3</v>
      </c>
      <c r="D19" s="3">
        <f>'All Models'!C27</f>
        <v>8.3789056553260806E-3</v>
      </c>
      <c r="E19" s="3">
        <f>'All Models'!G27</f>
        <v>8.0824633531815897E-3</v>
      </c>
      <c r="F19" s="3">
        <f>'All Models'!I27</f>
        <v>1.1708997393084661E-2</v>
      </c>
      <c r="G19" s="3">
        <f>'All Models'!K27</f>
        <v>1.2643003922847047E-2</v>
      </c>
    </row>
    <row r="20" spans="1:7" x14ac:dyDescent="0.3">
      <c r="A20" s="17">
        <v>1.1151922043878656E-2</v>
      </c>
      <c r="B20" s="3">
        <f>'All Models'!E28</f>
        <v>1.178154344595439E-2</v>
      </c>
      <c r="C20" s="3">
        <f>'All Models'!M28</f>
        <v>9.5509784866950366E-3</v>
      </c>
      <c r="D20" s="3">
        <f>'All Models'!C28</f>
        <v>8.9512627522868801E-3</v>
      </c>
      <c r="E20" s="3">
        <f>'All Models'!G28</f>
        <v>7.9050902459734604E-3</v>
      </c>
      <c r="F20" s="3">
        <f>'All Models'!I28</f>
        <v>1.012462552651448E-2</v>
      </c>
      <c r="G20" s="3">
        <f>'All Models'!K28</f>
        <v>9.9911317424121356E-3</v>
      </c>
    </row>
    <row r="21" spans="1:7" x14ac:dyDescent="0.3">
      <c r="A21" s="17">
        <v>9.7198358616115942E-3</v>
      </c>
      <c r="B21" s="3">
        <f>'All Models'!E29</f>
        <v>1.2839685431333861E-2</v>
      </c>
      <c r="C21" s="3">
        <f>'All Models'!M29</f>
        <v>1.03047849422592E-2</v>
      </c>
      <c r="D21" s="3">
        <f>'All Models'!C29</f>
        <v>9.9376210623254198E-3</v>
      </c>
      <c r="E21" s="3">
        <f>'All Models'!G29</f>
        <v>8.4839878314760704E-3</v>
      </c>
      <c r="F21" s="3">
        <f>'All Models'!I29</f>
        <v>1.6674592820237734E-2</v>
      </c>
      <c r="G21" s="3">
        <f>'All Models'!K29</f>
        <v>1.9810433184291768E-2</v>
      </c>
    </row>
    <row r="22" spans="1:7" x14ac:dyDescent="0.3">
      <c r="A22" s="17">
        <v>9.3969511495761663E-3</v>
      </c>
      <c r="B22" s="3">
        <f>'All Models'!E30</f>
        <v>1.3152272638359549E-2</v>
      </c>
      <c r="C22" s="3">
        <f>'All Models'!M30</f>
        <v>1.1665127253575167E-2</v>
      </c>
      <c r="D22" s="3">
        <f>'All Models'!C30</f>
        <v>1.09760420215142E-2</v>
      </c>
      <c r="E22" s="3">
        <f>'All Models'!G30</f>
        <v>8.8225977520440101E-3</v>
      </c>
      <c r="F22" s="3">
        <f>'All Models'!I30</f>
        <v>1.600597161460017E-2</v>
      </c>
      <c r="G22" s="3">
        <f>'All Models'!K30</f>
        <v>1.5250022033422227E-2</v>
      </c>
    </row>
    <row r="23" spans="1:7" x14ac:dyDescent="0.3">
      <c r="A23" s="17">
        <v>2.0264644440005877E-2</v>
      </c>
      <c r="B23" s="3">
        <f>'All Models'!E31</f>
        <v>1.562248138024051E-2</v>
      </c>
      <c r="C23" s="3">
        <f>'All Models'!M31</f>
        <v>1.2071712777645712E-2</v>
      </c>
      <c r="D23" s="3">
        <f>'All Models'!C31</f>
        <v>1.16759663153479E-2</v>
      </c>
      <c r="E23" s="3">
        <f>'All Models'!G31</f>
        <v>9.3456836834529596E-3</v>
      </c>
      <c r="F23" s="3">
        <f>'All Models'!I31</f>
        <v>1.5112005596209123E-2</v>
      </c>
      <c r="G23" s="3">
        <f>'All Models'!K31</f>
        <v>1.7422632440527983E-2</v>
      </c>
    </row>
    <row r="24" spans="1:7" x14ac:dyDescent="0.3">
      <c r="A24" s="17">
        <v>1.0417112739749703E-2</v>
      </c>
      <c r="B24" s="3">
        <f>'All Models'!E32</f>
        <v>1.36695351648958E-2</v>
      </c>
      <c r="C24" s="3">
        <f>'All Models'!M32</f>
        <v>1.3138591979595746E-2</v>
      </c>
      <c r="D24" s="3">
        <f>'All Models'!C32</f>
        <v>1.3199583545789199E-2</v>
      </c>
      <c r="E24" s="3">
        <f>'All Models'!G32</f>
        <v>1.1012521139474299E-2</v>
      </c>
      <c r="F24" s="3">
        <f>'All Models'!I32</f>
        <v>2.0926940991781683E-2</v>
      </c>
      <c r="G24" s="3">
        <f>'All Models'!K32</f>
        <v>2.3002231770191253E-2</v>
      </c>
    </row>
    <row r="25" spans="1:7" x14ac:dyDescent="0.3">
      <c r="A25" s="17">
        <v>1.5755140332111124E-2</v>
      </c>
      <c r="B25" s="3">
        <f>'All Models'!E33</f>
        <v>1.6077471959623668E-2</v>
      </c>
      <c r="C25" s="3">
        <f>'All Models'!M33</f>
        <v>1.3417866264200244E-2</v>
      </c>
      <c r="D25" s="3">
        <f>'All Models'!C33</f>
        <v>1.3054107224889601E-2</v>
      </c>
      <c r="E25" s="3">
        <f>'All Models'!G33</f>
        <v>1.05764589692263E-2</v>
      </c>
      <c r="F25" s="3">
        <f>'All Models'!I33</f>
        <v>1.0506710954667289E-2</v>
      </c>
      <c r="G25" s="3">
        <f>'All Models'!K33</f>
        <v>1.0454000899092679E-2</v>
      </c>
    </row>
    <row r="26" spans="1:7" x14ac:dyDescent="0.3">
      <c r="A26" s="17">
        <v>9.4287213988779733E-3</v>
      </c>
      <c r="B26" s="3">
        <f>'All Models'!E34</f>
        <v>1.5311369304651781E-2</v>
      </c>
      <c r="C26" s="3">
        <f>'All Models'!M34</f>
        <v>1.4122169311135345E-2</v>
      </c>
      <c r="D26" s="3">
        <f>'All Models'!C34</f>
        <v>1.4058892029359E-2</v>
      </c>
      <c r="E26" s="3">
        <f>'All Models'!G34</f>
        <v>1.16282717138385E-2</v>
      </c>
      <c r="F26" s="3">
        <f>'All Models'!I34</f>
        <v>2.0074629774840137E-2</v>
      </c>
      <c r="G26" s="3">
        <f>'All Models'!K34</f>
        <v>2.2400787190129171E-2</v>
      </c>
    </row>
    <row r="27" spans="1:7" x14ac:dyDescent="0.3">
      <c r="A27" s="17">
        <v>1.0682550507453259E-2</v>
      </c>
      <c r="B27" s="3">
        <f>'All Models'!E35</f>
        <v>1.64265643349614E-2</v>
      </c>
      <c r="C27" s="3">
        <f>'All Models'!M35</f>
        <v>1.427356263352631E-2</v>
      </c>
      <c r="D27" s="3">
        <f>'All Models'!C35</f>
        <v>1.4255145295344799E-2</v>
      </c>
      <c r="E27" s="3">
        <f>'All Models'!G35</f>
        <v>1.1603537032751301E-2</v>
      </c>
      <c r="F27" s="3">
        <f>'All Models'!I35</f>
        <v>1.4218253704061773E-2</v>
      </c>
      <c r="G27" s="3">
        <f>'All Models'!K35</f>
        <v>1.3849268778091518E-2</v>
      </c>
    </row>
    <row r="28" spans="1:7" x14ac:dyDescent="0.3">
      <c r="A28" s="17">
        <v>4.535524697942158E-3</v>
      </c>
      <c r="B28" s="3">
        <f>'All Models'!E36</f>
        <v>1.294221015612518E-2</v>
      </c>
      <c r="C28" s="3">
        <f>'All Models'!M36</f>
        <v>1.4925697319254499E-2</v>
      </c>
      <c r="D28" s="3">
        <f>'All Models'!C36</f>
        <v>1.48982534385664E-2</v>
      </c>
      <c r="E28" s="3">
        <f>'All Models'!G36</f>
        <v>1.11698738138299E-2</v>
      </c>
      <c r="F28" s="3">
        <f>'All Models'!I36</f>
        <v>2.0832947707154794E-2</v>
      </c>
      <c r="G28" s="3">
        <f>'All Models'!K36</f>
        <v>1.8879897532352481E-2</v>
      </c>
    </row>
    <row r="29" spans="1:7" x14ac:dyDescent="0.3">
      <c r="A29" s="17">
        <v>3.8018644281339613E-3</v>
      </c>
      <c r="B29" s="3">
        <f>'All Models'!E37</f>
        <v>1.284411753511759E-2</v>
      </c>
      <c r="C29" s="3">
        <f>'All Models'!M37</f>
        <v>1.3471687992358899E-2</v>
      </c>
      <c r="D29" s="3">
        <f>'All Models'!C37</f>
        <v>1.3618317668471901E-2</v>
      </c>
      <c r="E29" s="3">
        <f>'All Models'!G37</f>
        <v>9.3657440130281502E-3</v>
      </c>
      <c r="F29" s="3">
        <f>'All Models'!I37</f>
        <v>6.4684530857672057E-3</v>
      </c>
      <c r="G29" s="3">
        <f>'All Models'!K37</f>
        <v>6.6169000025500385E-3</v>
      </c>
    </row>
    <row r="30" spans="1:7" x14ac:dyDescent="0.3">
      <c r="A30" s="17">
        <v>7.2388207642688348E-3</v>
      </c>
      <c r="B30" s="3">
        <f>'All Models'!E38</f>
        <v>1.2436338477476621E-2</v>
      </c>
      <c r="C30" s="3">
        <f>'All Models'!M38</f>
        <v>1.3425812837060952E-2</v>
      </c>
      <c r="D30" s="3">
        <f>'All Models'!C38</f>
        <v>1.2877037847570501E-2</v>
      </c>
      <c r="E30" s="3">
        <f>'All Models'!G38</f>
        <v>9.1478319745767409E-3</v>
      </c>
      <c r="F30" s="3">
        <f>'All Models'!I38</f>
        <v>1.2377454800739351E-2</v>
      </c>
      <c r="G30" s="3">
        <f>'All Models'!K38</f>
        <v>1.5155236674922523E-2</v>
      </c>
    </row>
    <row r="31" spans="1:7" x14ac:dyDescent="0.3">
      <c r="A31" s="17">
        <v>3.700755908516231E-3</v>
      </c>
      <c r="B31" s="3">
        <f>'All Models'!E39</f>
        <v>1.055871665176915E-2</v>
      </c>
      <c r="C31" s="3">
        <f>'All Models'!M39</f>
        <v>1.2483042730365457E-2</v>
      </c>
      <c r="D31" s="3">
        <f>'All Models'!C39</f>
        <v>1.2357554204124601E-2</v>
      </c>
      <c r="E31" s="3">
        <f>'All Models'!G39</f>
        <v>9.3210545356323098E-3</v>
      </c>
      <c r="F31" s="3">
        <f>'All Models'!I39</f>
        <v>1.0657490500935226E-2</v>
      </c>
      <c r="G31" s="3">
        <f>'All Models'!K39</f>
        <v>1.0582901320545592E-2</v>
      </c>
    </row>
    <row r="32" spans="1:7" x14ac:dyDescent="0.3">
      <c r="A32" s="17">
        <v>9.4935388994584983E-3</v>
      </c>
      <c r="B32" s="3">
        <f>'All Models'!E40</f>
        <v>1.2415886495269951E-2</v>
      </c>
      <c r="C32" s="3">
        <f>'All Models'!M40</f>
        <v>1.1399979698211533E-2</v>
      </c>
      <c r="D32" s="3">
        <f>'All Models'!C40</f>
        <v>1.11810635575581E-2</v>
      </c>
      <c r="E32" s="3">
        <f>'All Models'!G40</f>
        <v>8.9499506649062498E-3</v>
      </c>
      <c r="F32" s="3">
        <f>'All Models'!I40</f>
        <v>8.7125467487013421E-3</v>
      </c>
      <c r="G32" s="3">
        <f>'All Models'!K40</f>
        <v>1.1390515363417755E-2</v>
      </c>
    </row>
    <row r="33" spans="1:7" x14ac:dyDescent="0.3">
      <c r="A33" s="17">
        <v>1.1956278547431285E-2</v>
      </c>
      <c r="B33" s="3">
        <f>'All Models'!E41</f>
        <v>1.395404599553496E-2</v>
      </c>
      <c r="C33" s="3">
        <f>'All Models'!M41</f>
        <v>1.0913978960195077E-2</v>
      </c>
      <c r="D33" s="3">
        <f>'All Models'!C41</f>
        <v>1.1487178884472401E-2</v>
      </c>
      <c r="E33" s="3">
        <f>'All Models'!G41</f>
        <v>9.4845809060790705E-3</v>
      </c>
      <c r="F33" s="3">
        <f>'All Models'!I41</f>
        <v>1.508631343222855E-2</v>
      </c>
      <c r="G33" s="3">
        <f>'All Models'!K41</f>
        <v>1.676640926048361E-2</v>
      </c>
    </row>
    <row r="34" spans="1:7" x14ac:dyDescent="0.3">
      <c r="A34" s="17">
        <v>9.8062525345374019E-3</v>
      </c>
      <c r="B34" s="3">
        <f>'All Models'!E42</f>
        <v>1.364149026488682E-2</v>
      </c>
      <c r="C34" s="3">
        <f>'All Models'!M42</f>
        <v>1.2523950811184431E-2</v>
      </c>
      <c r="D34" s="3">
        <f>'All Models'!C42</f>
        <v>1.25093927653049E-2</v>
      </c>
      <c r="E34" s="3">
        <f>'All Models'!G42</f>
        <v>9.9939925575280204E-3</v>
      </c>
      <c r="F34" s="3">
        <f>'All Models'!I42</f>
        <v>1.9464171568140058E-2</v>
      </c>
      <c r="G34" s="3">
        <f>'All Models'!K42</f>
        <v>1.8353163671735281E-2</v>
      </c>
    </row>
    <row r="35" spans="1:7" x14ac:dyDescent="0.3">
      <c r="A35" s="17">
        <v>9.3550061878031002E-3</v>
      </c>
      <c r="B35" s="3">
        <f>'All Models'!E43</f>
        <v>1.419588140594895E-2</v>
      </c>
      <c r="C35" s="3">
        <f>'All Models'!M43</f>
        <v>1.3326172358579686E-2</v>
      </c>
      <c r="D35" s="3">
        <f>'All Models'!C43</f>
        <v>1.2933212433141701E-2</v>
      </c>
      <c r="E35" s="3">
        <f>'All Models'!G43</f>
        <v>1.0427807641393901E-2</v>
      </c>
      <c r="F35" s="3">
        <f>'All Models'!I43</f>
        <v>1.7924459364925371E-2</v>
      </c>
      <c r="G35" s="3">
        <f>'All Models'!K43</f>
        <v>2.1281491897706395E-2</v>
      </c>
    </row>
    <row r="36" spans="1:7" x14ac:dyDescent="0.3">
      <c r="A36" s="17">
        <v>1.1820246759894773E-2</v>
      </c>
      <c r="B36" s="3">
        <f>'All Models'!E44</f>
        <v>1.4692416488734801E-2</v>
      </c>
      <c r="C36" s="3">
        <f>'All Models'!M44</f>
        <v>1.3998611833210167E-2</v>
      </c>
      <c r="D36" s="3">
        <f>'All Models'!C44</f>
        <v>1.3339368792243299E-2</v>
      </c>
      <c r="E36" s="3">
        <f>'All Models'!G44</f>
        <v>1.0268729112033401E-2</v>
      </c>
      <c r="F36" s="3">
        <f>'All Models'!I44</f>
        <v>1.4436381694505266E-2</v>
      </c>
      <c r="G36" s="3">
        <f>'All Models'!K44</f>
        <v>1.4188520444794768E-2</v>
      </c>
    </row>
    <row r="37" spans="1:7" x14ac:dyDescent="0.3">
      <c r="A37" s="17">
        <v>9.5037226921878149E-3</v>
      </c>
      <c r="B37" s="3">
        <f>'All Models'!E45</f>
        <v>1.48431139658624E-2</v>
      </c>
      <c r="C37" s="3">
        <f>'All Models'!M45</f>
        <v>1.5366902859090354E-2</v>
      </c>
      <c r="D37" s="3">
        <f>'All Models'!C45</f>
        <v>1.3740428666766899E-2</v>
      </c>
      <c r="E37" s="3">
        <f>'All Models'!G45</f>
        <v>1.0259569596694501E-2</v>
      </c>
      <c r="F37" s="3">
        <f>'All Models'!I45</f>
        <v>1.5974378110388997E-2</v>
      </c>
      <c r="G37" s="3">
        <f>'All Models'!K45</f>
        <v>1.7726257220035666E-2</v>
      </c>
    </row>
    <row r="38" spans="1:7" x14ac:dyDescent="0.3">
      <c r="A38" s="17">
        <v>5.0988288174216405E-3</v>
      </c>
      <c r="B38" s="3">
        <f>'All Models'!E46</f>
        <v>1.1787287753420429E-2</v>
      </c>
      <c r="C38" s="3">
        <f>'All Models'!M46</f>
        <v>1.5610767027937627E-2</v>
      </c>
      <c r="D38" s="3">
        <f>'All Models'!C46</f>
        <v>1.4091133729270299E-2</v>
      </c>
      <c r="E38" s="3">
        <f>'All Models'!G46</f>
        <v>9.7891692181065505E-3</v>
      </c>
      <c r="F38" s="3">
        <f>'All Models'!I46</f>
        <v>1.7560493282663559E-2</v>
      </c>
      <c r="G38" s="3">
        <f>'All Models'!K46</f>
        <v>1.6311871020777514E-2</v>
      </c>
    </row>
    <row r="39" spans="1:7" x14ac:dyDescent="0.3">
      <c r="A39" s="17">
        <v>5.1594096089531355E-3</v>
      </c>
      <c r="B39" s="3">
        <f>'All Models'!E47</f>
        <v>1.048847979621813E-2</v>
      </c>
      <c r="C39" s="3">
        <f>'All Models'!M47</f>
        <v>1.4285081936094525E-2</v>
      </c>
      <c r="D39" s="3">
        <f>'All Models'!C47</f>
        <v>1.28429814902715E-2</v>
      </c>
      <c r="E39" s="3">
        <f>'All Models'!G47</f>
        <v>8.6099919777125992E-3</v>
      </c>
      <c r="F39" s="3">
        <f>'All Models'!I47</f>
        <v>7.1493788543807958E-3</v>
      </c>
      <c r="G39" s="3">
        <f>'All Models'!K47</f>
        <v>6.8943605662724408E-3</v>
      </c>
    </row>
    <row r="40" spans="1:7" x14ac:dyDescent="0.3">
      <c r="A40" s="17">
        <v>4.9595265742137596E-3</v>
      </c>
      <c r="B40" s="3">
        <f>'All Models'!E48</f>
        <v>8.9374356617523514E-3</v>
      </c>
      <c r="C40" s="3">
        <f>'All Models'!M48</f>
        <v>1.3094079530670528E-2</v>
      </c>
      <c r="D40" s="3">
        <f>'All Models'!C48</f>
        <v>1.1567064993241999E-2</v>
      </c>
      <c r="E40" s="3">
        <f>'All Models'!G48</f>
        <v>7.7198870851863501E-3</v>
      </c>
      <c r="F40" s="3">
        <f>'All Models'!I48</f>
        <v>6.2294380378467868E-3</v>
      </c>
      <c r="G40" s="3">
        <f>'All Models'!K48</f>
        <v>6.2791116021415141E-3</v>
      </c>
    </row>
    <row r="41" spans="1:7" x14ac:dyDescent="0.3">
      <c r="A41" s="17">
        <v>3.717253452345512E-3</v>
      </c>
      <c r="B41" s="3">
        <f>'All Models'!E49</f>
        <v>7.7910789832799981E-3</v>
      </c>
      <c r="C41" s="3">
        <f>'All Models'!M49</f>
        <v>1.1721222223164443E-2</v>
      </c>
      <c r="D41" s="3">
        <f>'All Models'!C49</f>
        <v>1.0231851670341701E-2</v>
      </c>
      <c r="E41" s="3">
        <f>'All Models'!G49</f>
        <v>7.0309861914869898E-3</v>
      </c>
      <c r="F41" s="3">
        <f>'All Models'!I49</f>
        <v>6.7670201392809465E-3</v>
      </c>
      <c r="G41" s="3">
        <f>'All Models'!K49</f>
        <v>5.9780256846891765E-3</v>
      </c>
    </row>
    <row r="42" spans="1:7" x14ac:dyDescent="0.3">
      <c r="A42" s="17">
        <v>3.5438943591482872E-3</v>
      </c>
      <c r="B42" s="3">
        <f>'All Models'!E50</f>
        <v>7.271246153184834E-3</v>
      </c>
      <c r="C42" s="3">
        <f>'All Models'!M50</f>
        <v>1.026985920745547E-2</v>
      </c>
      <c r="D42" s="3">
        <f>'All Models'!C50</f>
        <v>9.0583648608977795E-3</v>
      </c>
      <c r="E42" s="3">
        <f>'All Models'!G50</f>
        <v>6.8907086709543196E-3</v>
      </c>
      <c r="F42" s="3">
        <f>'All Models'!I50</f>
        <v>5.3651798411971166E-3</v>
      </c>
      <c r="G42" s="3">
        <f>'All Models'!K50</f>
        <v>6.7805041223969673E-3</v>
      </c>
    </row>
    <row r="43" spans="1:7" x14ac:dyDescent="0.3">
      <c r="A43" s="17">
        <v>4.5245673614995249E-3</v>
      </c>
      <c r="B43" s="3">
        <f>'All Models'!E51</f>
        <v>6.8659800854949287E-3</v>
      </c>
      <c r="C43" s="3">
        <f>'All Models'!M51</f>
        <v>8.9013372125084558E-3</v>
      </c>
      <c r="D43" s="3">
        <f>'All Models'!C51</f>
        <v>8.2998380728675197E-3</v>
      </c>
      <c r="E43" s="3">
        <f>'All Models'!G51</f>
        <v>6.8708291636223702E-3</v>
      </c>
      <c r="F43" s="3">
        <f>'All Models'!I51</f>
        <v>5.7823249738740224E-3</v>
      </c>
      <c r="G43" s="3">
        <f>'All Models'!K51</f>
        <v>6.3895487802212046E-3</v>
      </c>
    </row>
    <row r="44" spans="1:7" x14ac:dyDescent="0.3">
      <c r="A44" s="17">
        <v>3.1934097967169194E-3</v>
      </c>
      <c r="B44" s="3">
        <f>'All Models'!E52</f>
        <v>6.0777755671093279E-3</v>
      </c>
      <c r="C44" s="3">
        <f>'All Models'!M52</f>
        <v>8.7982383960973111E-3</v>
      </c>
      <c r="D44" s="3">
        <f>'All Models'!C52</f>
        <v>7.8201301749693097E-3</v>
      </c>
      <c r="E44" s="3">
        <f>'All Models'!G52</f>
        <v>6.5497503134586601E-3</v>
      </c>
      <c r="F44" s="3">
        <f>'All Models'!I52</f>
        <v>6.3353694970344808E-3</v>
      </c>
      <c r="G44" s="3">
        <f>'All Models'!K52</f>
        <v>7.0337799064427329E-3</v>
      </c>
    </row>
    <row r="45" spans="1:7" x14ac:dyDescent="0.3">
      <c r="A45" s="17">
        <v>6.1036665193521687E-3</v>
      </c>
      <c r="B45" s="3">
        <f>'All Models'!E53</f>
        <v>6.9343695400671352E-3</v>
      </c>
      <c r="C45" s="3">
        <f>'All Models'!M53</f>
        <v>8.596375114230741E-3</v>
      </c>
      <c r="D45" s="3">
        <f>'All Models'!C53</f>
        <v>7.2843577292351297E-3</v>
      </c>
      <c r="E45" s="3">
        <f>'All Models'!G53</f>
        <v>6.0914769298346799E-3</v>
      </c>
      <c r="F45" s="3">
        <f>'All Models'!I53</f>
        <v>5.901372565861724E-3</v>
      </c>
      <c r="G45" s="3">
        <f>'All Models'!K53</f>
        <v>7.3877507131323381E-3</v>
      </c>
    </row>
    <row r="46" spans="1:7" x14ac:dyDescent="0.3">
      <c r="A46" s="17">
        <v>6.1905328200856837E-3</v>
      </c>
      <c r="B46" s="3">
        <f>'All Models'!E54</f>
        <v>8.442609987937031E-3</v>
      </c>
      <c r="C46" s="3">
        <f>'All Models'!M54</f>
        <v>8.8581334462622761E-3</v>
      </c>
      <c r="D46" s="3">
        <f>'All Models'!C54</f>
        <v>7.4618395871874198E-3</v>
      </c>
      <c r="E46" s="3">
        <f>'All Models'!G54</f>
        <v>5.8804776420877504E-3</v>
      </c>
      <c r="F46" s="3">
        <f>'All Models'!I54</f>
        <v>9.4946157468482686E-3</v>
      </c>
      <c r="G46" s="3">
        <f>'All Models'!K54</f>
        <v>9.3530108779707726E-3</v>
      </c>
    </row>
    <row r="47" spans="1:7" x14ac:dyDescent="0.3">
      <c r="A47" s="17">
        <v>9.4826178750953109E-3</v>
      </c>
      <c r="B47" s="3">
        <f>'All Models'!E55</f>
        <v>9.985438329562309E-3</v>
      </c>
      <c r="C47" s="3">
        <f>'All Models'!M55</f>
        <v>9.705776935785667E-3</v>
      </c>
      <c r="D47" s="3">
        <f>'All Models'!C55</f>
        <v>8.1484956467389996E-3</v>
      </c>
      <c r="E47" s="3">
        <f>'All Models'!G55</f>
        <v>6.40706579790528E-3</v>
      </c>
      <c r="F47" s="3">
        <f>'All Models'!I55</f>
        <v>1.2829696293842379E-2</v>
      </c>
      <c r="G47" s="3">
        <f>'All Models'!K55</f>
        <v>1.5009683623670248E-2</v>
      </c>
    </row>
    <row r="48" spans="1:7" x14ac:dyDescent="0.3">
      <c r="A48" s="17">
        <v>7.6850499110338892E-3</v>
      </c>
      <c r="B48" s="3">
        <f>'All Models'!E56</f>
        <v>1.0486878698465391E-2</v>
      </c>
      <c r="C48" s="3">
        <f>'All Models'!M56</f>
        <v>1.054936102498139E-2</v>
      </c>
      <c r="D48" s="3">
        <f>'All Models'!C56</f>
        <v>9.1454697024951799E-3</v>
      </c>
      <c r="E48" s="3">
        <f>'All Models'!G56</f>
        <v>7.9058302658301192E-3</v>
      </c>
      <c r="F48" s="3">
        <f>'All Models'!I56</f>
        <v>1.9797798882568104E-2</v>
      </c>
      <c r="G48" s="3">
        <f>'All Models'!K56</f>
        <v>2.4425297636498245E-2</v>
      </c>
    </row>
    <row r="49" spans="1:7" x14ac:dyDescent="0.3">
      <c r="A49" s="17">
        <v>5.8966869288876438E-3</v>
      </c>
      <c r="B49" s="3">
        <f>'All Models'!E57</f>
        <v>1.0832230907182319E-2</v>
      </c>
      <c r="C49" s="3">
        <f>'All Models'!M57</f>
        <v>1.1240704452097365E-2</v>
      </c>
      <c r="D49" s="3">
        <f>'All Models'!C57</f>
        <v>9.8139309260058694E-3</v>
      </c>
      <c r="E49" s="3">
        <f>'All Models'!G57</f>
        <v>8.4100952400498908E-3</v>
      </c>
      <c r="F49" s="3">
        <f>'All Models'!I57</f>
        <v>1.160613031641455E-2</v>
      </c>
      <c r="G49" s="3">
        <f>'All Models'!K57</f>
        <v>1.1806655499956329E-2</v>
      </c>
    </row>
    <row r="50" spans="1:7" x14ac:dyDescent="0.3">
      <c r="A50" s="17">
        <v>1.6807487023211363E-2</v>
      </c>
      <c r="B50" s="3">
        <f>'All Models'!E58</f>
        <v>1.4681144005059581E-2</v>
      </c>
      <c r="C50" s="3">
        <f>'All Models'!M58</f>
        <v>1.1827004165283079E-2</v>
      </c>
      <c r="D50" s="3">
        <f>'All Models'!C58</f>
        <v>1.0129371790105099E-2</v>
      </c>
      <c r="E50" s="3">
        <f>'All Models'!G58</f>
        <v>8.4448787472949493E-3</v>
      </c>
      <c r="F50" s="3">
        <f>'All Models'!I58</f>
        <v>1.1125102628756952E-2</v>
      </c>
      <c r="G50" s="3">
        <f>'All Models'!K58</f>
        <v>1.2889795604839093E-2</v>
      </c>
    </row>
    <row r="51" spans="1:7" x14ac:dyDescent="0.3">
      <c r="A51" s="17">
        <v>1.026404964968129E-2</v>
      </c>
      <c r="B51" s="3">
        <f>'All Models'!E59</f>
        <v>1.2811096759303501E-2</v>
      </c>
      <c r="C51" s="3">
        <f>'All Models'!M59</f>
        <v>1.3382207991753364E-2</v>
      </c>
      <c r="D51" s="3">
        <f>'All Models'!C59</f>
        <v>1.20444106190587E-2</v>
      </c>
      <c r="E51" s="3">
        <f>'All Models'!G59</f>
        <v>9.8171780044377897E-3</v>
      </c>
      <c r="F51" s="3">
        <f>'All Models'!I59</f>
        <v>2.0401338371335929E-2</v>
      </c>
      <c r="G51" s="3">
        <f>'All Models'!K59</f>
        <v>1.9091568051380597E-2</v>
      </c>
    </row>
    <row r="52" spans="1:7" x14ac:dyDescent="0.3">
      <c r="A52" s="17">
        <v>6.6838140666753993E-3</v>
      </c>
      <c r="B52" s="3">
        <f>'All Models'!E60</f>
        <v>1.2485635038077749E-2</v>
      </c>
      <c r="C52" s="3">
        <f>'All Models'!M60</f>
        <v>1.3508981034174352E-2</v>
      </c>
      <c r="D52" s="3">
        <f>'All Models'!C60</f>
        <v>1.2162194109931E-2</v>
      </c>
      <c r="E52" s="3">
        <f>'All Models'!G60</f>
        <v>9.2065007488126294E-3</v>
      </c>
      <c r="F52" s="3">
        <f>'All Models'!I60</f>
        <v>1.1579775185766864E-2</v>
      </c>
      <c r="G52" s="3">
        <f>'All Models'!K60</f>
        <v>1.1275955008527181E-2</v>
      </c>
    </row>
    <row r="53" spans="1:7" x14ac:dyDescent="0.3">
      <c r="A53" s="17">
        <v>1.0094183745663021E-2</v>
      </c>
      <c r="B53" s="3">
        <f>'All Models'!E61</f>
        <v>1.312171983378573E-2</v>
      </c>
      <c r="C53" s="3">
        <f>'All Models'!M61</f>
        <v>1.3063147757320218E-2</v>
      </c>
      <c r="D53" s="3">
        <f>'All Models'!C61</f>
        <v>1.1972083652250999E-2</v>
      </c>
      <c r="E53" s="3">
        <f>'All Models'!G61</f>
        <v>9.0095332027912301E-3</v>
      </c>
      <c r="F53" s="3">
        <f>'All Models'!I61</f>
        <v>9.6340680470338984E-3</v>
      </c>
      <c r="G53" s="3">
        <f>'All Models'!K61</f>
        <v>9.3932274006996407E-3</v>
      </c>
    </row>
    <row r="54" spans="1:7" x14ac:dyDescent="0.3">
      <c r="A54" s="17">
        <v>8.4616171397580726E-3</v>
      </c>
      <c r="B54" s="3">
        <f>'All Models'!E62</f>
        <v>1.1621176356354769E-2</v>
      </c>
      <c r="C54" s="3">
        <f>'All Models'!M62</f>
        <v>1.3237926052280203E-2</v>
      </c>
      <c r="D54" s="3">
        <f>'All Models'!C62</f>
        <v>1.21762705745957E-2</v>
      </c>
      <c r="E54" s="3">
        <f>'All Models'!G62</f>
        <v>9.8931194856236096E-3</v>
      </c>
      <c r="F54" s="3">
        <f>'All Models'!I62</f>
        <v>1.6835959054693848E-2</v>
      </c>
      <c r="G54" s="3">
        <f>'All Models'!K62</f>
        <v>2.0388780063913321E-2</v>
      </c>
    </row>
    <row r="55" spans="1:7" x14ac:dyDescent="0.3">
      <c r="A55" s="17">
        <v>9.2685681216813313E-3</v>
      </c>
      <c r="B55" s="3">
        <f>'All Models'!E63</f>
        <v>1.363643415817712E-2</v>
      </c>
      <c r="C55" s="3">
        <f>'All Models'!M63</f>
        <v>1.2974666794867007E-2</v>
      </c>
      <c r="D55" s="3">
        <f>'All Models'!C63</f>
        <v>1.1615546589781599E-2</v>
      </c>
      <c r="E55" s="3">
        <f>'All Models'!G63</f>
        <v>9.4530534862033097E-3</v>
      </c>
      <c r="F55" s="3">
        <f>'All Models'!I63</f>
        <v>8.251581253612212E-3</v>
      </c>
      <c r="G55" s="3">
        <f>'All Models'!K63</f>
        <v>8.3221749957978035E-3</v>
      </c>
    </row>
    <row r="56" spans="1:7" x14ac:dyDescent="0.3">
      <c r="A56" s="17">
        <v>1.041415766296255E-2</v>
      </c>
      <c r="B56" s="3">
        <f>'All Models'!E64</f>
        <v>1.3046458349083009E-2</v>
      </c>
      <c r="C56" s="3">
        <f>'All Models'!M64</f>
        <v>1.209544415173743E-2</v>
      </c>
      <c r="D56" s="3">
        <f>'All Models'!C64</f>
        <v>1.2203269716444301E-2</v>
      </c>
      <c r="E56" s="3">
        <f>'All Models'!G64</f>
        <v>1.03194944742002E-2</v>
      </c>
      <c r="F56" s="3">
        <f>'All Models'!I64</f>
        <v>1.9067668707581805E-2</v>
      </c>
      <c r="G56" s="3">
        <f>'All Models'!K64</f>
        <v>2.2474062595081314E-2</v>
      </c>
    </row>
    <row r="57" spans="1:7" x14ac:dyDescent="0.3">
      <c r="A57" s="17">
        <v>1.7972892672449975E-2</v>
      </c>
      <c r="B57" s="3">
        <f>'All Models'!E65</f>
        <v>1.5791551975911131E-2</v>
      </c>
      <c r="C57" s="3">
        <f>'All Models'!M65</f>
        <v>1.227588220988006E-2</v>
      </c>
      <c r="D57" s="3">
        <f>'All Models'!C65</f>
        <v>1.2207867491988499E-2</v>
      </c>
      <c r="E57" s="3">
        <f>'All Models'!G65</f>
        <v>1.0513700137417399E-2</v>
      </c>
      <c r="F57" s="3">
        <f>'All Models'!I65</f>
        <v>1.2792517661016405E-2</v>
      </c>
      <c r="G57" s="3">
        <f>'All Models'!K65</f>
        <v>1.4709201817991813E-2</v>
      </c>
    </row>
    <row r="58" spans="1:7" x14ac:dyDescent="0.3">
      <c r="A58" s="17">
        <v>1.2278716112495203E-2</v>
      </c>
      <c r="B58" s="3">
        <f>'All Models'!E66</f>
        <v>1.5464420235020211E-2</v>
      </c>
      <c r="C58" s="3">
        <f>'All Models'!M66</f>
        <v>1.3503854843249985E-2</v>
      </c>
      <c r="D58" s="3">
        <f>'All Models'!C66</f>
        <v>1.3547778975735199E-2</v>
      </c>
      <c r="E58" s="3">
        <f>'All Models'!G66</f>
        <v>1.1559761319004601E-2</v>
      </c>
      <c r="F58" s="3">
        <f>'All Models'!I66</f>
        <v>2.072153867553439E-2</v>
      </c>
      <c r="G58" s="3">
        <f>'All Models'!K66</f>
        <v>2.1977518527052362E-2</v>
      </c>
    </row>
    <row r="59" spans="1:7" x14ac:dyDescent="0.3">
      <c r="A59" s="17">
        <v>3.5909090724137255E-2</v>
      </c>
      <c r="B59" s="3">
        <f>'All Models'!E67</f>
        <v>2.3829309013804388E-2</v>
      </c>
      <c r="C59" s="3">
        <f>'All Models'!M67</f>
        <v>1.4075503118145595E-2</v>
      </c>
      <c r="D59" s="3">
        <f>'All Models'!C67</f>
        <v>1.42107247990795E-2</v>
      </c>
      <c r="E59" s="3">
        <f>'All Models'!G67</f>
        <v>1.22931853465059E-2</v>
      </c>
      <c r="F59" s="3">
        <f>'All Models'!I67</f>
        <v>2.0215063782367978E-2</v>
      </c>
      <c r="G59" s="3">
        <f>'All Models'!K67</f>
        <v>2.3666529713372578E-2</v>
      </c>
    </row>
    <row r="60" spans="1:7" x14ac:dyDescent="0.3">
      <c r="A60" s="17">
        <v>2.1416362459400606E-2</v>
      </c>
      <c r="B60" s="3">
        <f>'All Models'!E68</f>
        <v>2.1208694573970271E-2</v>
      </c>
      <c r="C60" s="3">
        <f>'All Models'!M68</f>
        <v>1.7975349940430388E-2</v>
      </c>
      <c r="D60" s="3">
        <f>'All Models'!C68</f>
        <v>1.8608861003823501E-2</v>
      </c>
      <c r="E60" s="3">
        <f>'All Models'!G68</f>
        <v>1.55408583682854E-2</v>
      </c>
      <c r="F60" s="3">
        <f>'All Models'!I68</f>
        <v>3.8964738644315648E-2</v>
      </c>
      <c r="G60" s="3">
        <f>'All Models'!K68</f>
        <v>3.4603226297634078E-2</v>
      </c>
    </row>
    <row r="61" spans="1:7" x14ac:dyDescent="0.3">
      <c r="A61" s="17">
        <v>2.4114541981198834E-2</v>
      </c>
      <c r="B61" s="3">
        <f>'All Models'!E69</f>
        <v>2.5130568193652881E-2</v>
      </c>
      <c r="C61" s="3">
        <f>'All Models'!M69</f>
        <v>1.9471720882545621E-2</v>
      </c>
      <c r="D61" s="3">
        <f>'All Models'!C69</f>
        <v>1.9822566927233599E-2</v>
      </c>
      <c r="E61" s="3">
        <f>'All Models'!G69</f>
        <v>1.5933596558647001E-2</v>
      </c>
      <c r="F61" s="3">
        <f>'All Models'!I69</f>
        <v>2.4097079309192061E-2</v>
      </c>
      <c r="G61" s="3">
        <f>'All Models'!K69</f>
        <v>2.6448821578724555E-2</v>
      </c>
    </row>
    <row r="62" spans="1:7" x14ac:dyDescent="0.3">
      <c r="A62" s="17">
        <v>1.8575758108530547E-2</v>
      </c>
      <c r="B62" s="3">
        <f>'All Models'!E70</f>
        <v>2.2326450391780599E-2</v>
      </c>
      <c r="C62" s="3">
        <f>'All Models'!M70</f>
        <v>2.2225622050657503E-2</v>
      </c>
      <c r="D62" s="3">
        <f>'All Models'!C70</f>
        <v>2.2197999779322099E-2</v>
      </c>
      <c r="E62" s="3">
        <f>'All Models'!G70</f>
        <v>1.74462923829951E-2</v>
      </c>
      <c r="F62" s="3">
        <f>'All Models'!I70</f>
        <v>3.1097403768956162E-2</v>
      </c>
      <c r="G62" s="3">
        <f>'All Models'!K70</f>
        <v>2.8132606729465749E-2</v>
      </c>
    </row>
    <row r="63" spans="1:7" x14ac:dyDescent="0.3">
      <c r="A63" s="17">
        <v>1.883384591919636E-2</v>
      </c>
      <c r="B63" s="3">
        <f>'All Models'!E71</f>
        <v>2.3411744202786099E-2</v>
      </c>
      <c r="C63" s="3">
        <f>'All Models'!M71</f>
        <v>2.2471692304811153E-2</v>
      </c>
      <c r="D63" s="3">
        <f>'All Models'!C71</f>
        <v>2.19214331235364E-2</v>
      </c>
      <c r="E63" s="3">
        <f>'All Models'!G71</f>
        <v>1.7315167299350499E-2</v>
      </c>
      <c r="F63" s="3">
        <f>'All Models'!I71</f>
        <v>1.8963284535104694E-2</v>
      </c>
      <c r="G63" s="3">
        <f>'All Models'!K71</f>
        <v>2.0612214917928858E-2</v>
      </c>
    </row>
    <row r="64" spans="1:7" x14ac:dyDescent="0.3">
      <c r="A64" s="17">
        <v>1.1568394692475063E-2</v>
      </c>
      <c r="B64" s="3">
        <f>'All Models'!E72</f>
        <v>2.0559806141847898E-2</v>
      </c>
      <c r="C64" s="3">
        <f>'All Models'!M72</f>
        <v>2.3428174641401799E-2</v>
      </c>
      <c r="D64" s="3">
        <f>'All Models'!C72</f>
        <v>2.2068245341151201E-2</v>
      </c>
      <c r="E64" s="3">
        <f>'All Models'!G72</f>
        <v>1.7132541981646598E-2</v>
      </c>
      <c r="F64" s="3">
        <f>'All Models'!I72</f>
        <v>2.5044997088751443E-2</v>
      </c>
      <c r="G64" s="3">
        <f>'All Models'!K72</f>
        <v>2.2905822946305988E-2</v>
      </c>
    </row>
    <row r="65" spans="1:7" x14ac:dyDescent="0.3">
      <c r="A65" s="17">
        <v>1.0319980075953842E-2</v>
      </c>
      <c r="B65" s="3">
        <f>'All Models'!E73</f>
        <v>1.9052965922534779E-2</v>
      </c>
      <c r="C65" s="3">
        <f>'All Models'!M73</f>
        <v>2.0468368252386741E-2</v>
      </c>
      <c r="D65" s="3">
        <f>'All Models'!C73</f>
        <v>2.0664735263932098E-2</v>
      </c>
      <c r="E65" s="3">
        <f>'All Models'!G73</f>
        <v>1.5151090553278901E-2</v>
      </c>
      <c r="F65" s="3">
        <f>'All Models'!I73</f>
        <v>1.8941837865323743E-2</v>
      </c>
      <c r="G65" s="3">
        <f>'All Models'!K73</f>
        <v>1.6222401826723163E-2</v>
      </c>
    </row>
    <row r="66" spans="1:7" x14ac:dyDescent="0.3">
      <c r="A66" s="17">
        <v>8.3947311524286868E-3</v>
      </c>
      <c r="B66" s="3">
        <f>'All Models'!E74</f>
        <v>1.7835466831496442E-2</v>
      </c>
      <c r="C66" s="3">
        <f>'All Models'!M74</f>
        <v>1.9579114442196552E-2</v>
      </c>
      <c r="D66" s="3">
        <f>'All Models'!C74</f>
        <v>1.9324403577605901E-2</v>
      </c>
      <c r="E66" s="3">
        <f>'All Models'!G74</f>
        <v>1.3545053128680601E-2</v>
      </c>
      <c r="F66" s="3">
        <f>'All Models'!I74</f>
        <v>1.4161128335061656E-2</v>
      </c>
      <c r="G66" s="3">
        <f>'All Models'!K74</f>
        <v>1.3751389207758752E-2</v>
      </c>
    </row>
    <row r="67" spans="1:7" x14ac:dyDescent="0.3">
      <c r="A67" s="17">
        <v>1.42767575949053E-2</v>
      </c>
      <c r="B67" s="3">
        <f>'All Models'!E75</f>
        <v>2.1590360566573361E-2</v>
      </c>
      <c r="C67" s="3">
        <f>'All Models'!M75</f>
        <v>1.7527124050484632E-2</v>
      </c>
      <c r="D67" s="3">
        <f>'All Models'!C75</f>
        <v>1.8132113185351899E-2</v>
      </c>
      <c r="E67" s="3">
        <f>'All Models'!G75</f>
        <v>1.30295321306933E-2</v>
      </c>
      <c r="F67" s="3">
        <f>'All Models'!I75</f>
        <v>1.4115138945747936E-2</v>
      </c>
      <c r="G67" s="3">
        <f>'All Models'!K75</f>
        <v>1.3593435816588345E-2</v>
      </c>
    </row>
    <row r="68" spans="1:7" x14ac:dyDescent="0.3">
      <c r="A68" s="17">
        <v>1.2750111853940654E-2</v>
      </c>
      <c r="B68" s="3">
        <f>'All Models'!E76</f>
        <v>1.8871852021149889E-2</v>
      </c>
      <c r="C68" s="3">
        <f>'All Models'!M76</f>
        <v>1.8738006073391194E-2</v>
      </c>
      <c r="D68" s="3">
        <f>'All Models'!C76</f>
        <v>1.9299423081227202E-2</v>
      </c>
      <c r="E68" s="3">
        <f>'All Models'!G76</f>
        <v>1.50238444606742E-2</v>
      </c>
      <c r="F68" s="3">
        <f>'All Models'!I76</f>
        <v>3.1586497805838505E-2</v>
      </c>
      <c r="G68" s="3">
        <f>'All Models'!K76</f>
        <v>3.499228681866641E-2</v>
      </c>
    </row>
    <row r="69" spans="1:7" x14ac:dyDescent="0.3">
      <c r="A69" s="17">
        <v>6.9715508603317355E-3</v>
      </c>
      <c r="B69" s="3">
        <f>'All Models'!E77</f>
        <v>1.6493719309780708E-2</v>
      </c>
      <c r="C69" s="3">
        <f>'All Models'!M77</f>
        <v>1.8189108080526598E-2</v>
      </c>
      <c r="D69" s="3">
        <f>'All Models'!C77</f>
        <v>1.8587507248237999E-2</v>
      </c>
      <c r="E69" s="3">
        <f>'All Models'!G77</f>
        <v>1.40177018806418E-2</v>
      </c>
      <c r="F69" s="3">
        <f>'All Models'!I77</f>
        <v>1.6319875199590304E-2</v>
      </c>
      <c r="G69" s="3">
        <f>'All Models'!K77</f>
        <v>1.5698831802661489E-2</v>
      </c>
    </row>
    <row r="70" spans="1:7" x14ac:dyDescent="0.3">
      <c r="A70" s="17">
        <v>8.3085792523773429E-3</v>
      </c>
      <c r="B70" s="3">
        <f>'All Models'!E78</f>
        <v>1.482311422877117E-2</v>
      </c>
      <c r="C70" s="3">
        <f>'All Models'!M78</f>
        <v>1.7854196035524603E-2</v>
      </c>
      <c r="D70" s="3">
        <f>'All Models'!C78</f>
        <v>1.7119943626208702E-2</v>
      </c>
      <c r="E70" s="3">
        <f>'All Models'!G78</f>
        <v>1.26192059205733E-2</v>
      </c>
      <c r="F70" s="3">
        <f>'All Models'!I78</f>
        <v>1.1046777096498308E-2</v>
      </c>
      <c r="G70" s="3">
        <f>'All Models'!K78</f>
        <v>1.2193328035320781E-2</v>
      </c>
    </row>
    <row r="71" spans="1:7" x14ac:dyDescent="0.3">
      <c r="A71" s="17">
        <v>6.9114320279245389E-3</v>
      </c>
      <c r="B71" s="3">
        <f>'All Models'!E79</f>
        <v>1.4341946963305631E-2</v>
      </c>
      <c r="C71" s="3">
        <f>'All Models'!M79</f>
        <v>1.7302594889504412E-2</v>
      </c>
      <c r="D71" s="3">
        <f>'All Models'!C79</f>
        <v>1.5639421291246E-2</v>
      </c>
      <c r="E71" s="3">
        <f>'All Models'!G79</f>
        <v>1.16693241545127E-2</v>
      </c>
      <c r="F71" s="3">
        <f>'All Models'!I79</f>
        <v>1.0797340508471387E-2</v>
      </c>
      <c r="G71" s="3">
        <f>'All Models'!K79</f>
        <v>1.0596295534067367E-2</v>
      </c>
    </row>
    <row r="72" spans="1:7" x14ac:dyDescent="0.3">
      <c r="A72" s="17">
        <v>1.5941574385205447E-2</v>
      </c>
      <c r="B72" s="3">
        <f>'All Models'!E80</f>
        <v>1.782732129862576E-2</v>
      </c>
      <c r="C72" s="3">
        <f>'All Models'!M80</f>
        <v>1.6996494561098724E-2</v>
      </c>
      <c r="D72" s="3">
        <f>'All Models'!C80</f>
        <v>1.4681340105173701E-2</v>
      </c>
      <c r="E72" s="3">
        <f>'All Models'!G80</f>
        <v>1.08820369773751E-2</v>
      </c>
      <c r="F72" s="3">
        <f>'All Models'!I80</f>
        <v>1.4155299125921004E-2</v>
      </c>
      <c r="G72" s="3">
        <f>'All Models'!K80</f>
        <v>1.3210079265846188E-2</v>
      </c>
    </row>
    <row r="73" spans="1:7" x14ac:dyDescent="0.3">
      <c r="A73" s="17">
        <v>1.5042901233211054E-2</v>
      </c>
      <c r="B73" s="3">
        <f>'All Models'!E81</f>
        <v>1.6248391188065269E-2</v>
      </c>
      <c r="C73" s="3">
        <f>'All Models'!M81</f>
        <v>1.6381046014634415E-2</v>
      </c>
      <c r="D73" s="3">
        <f>'All Models'!C81</f>
        <v>1.5922218270729201E-2</v>
      </c>
      <c r="E73" s="3">
        <f>'All Models'!G81</f>
        <v>1.2208192457229899E-2</v>
      </c>
      <c r="F73" s="3">
        <f>'All Models'!I81</f>
        <v>2.5550013946440773E-2</v>
      </c>
      <c r="G73" s="3">
        <f>'All Models'!K81</f>
        <v>2.7436248071045142E-2</v>
      </c>
    </row>
    <row r="74" spans="1:7" x14ac:dyDescent="0.3">
      <c r="A74" s="17">
        <v>9.7765310110702365E-3</v>
      </c>
      <c r="B74" s="3">
        <f>'All Models'!E82</f>
        <v>1.451198869526985E-2</v>
      </c>
      <c r="C74" s="3">
        <f>'All Models'!M82</f>
        <v>1.6695968734333308E-2</v>
      </c>
      <c r="D74" s="3">
        <f>'All Models'!C82</f>
        <v>1.5914866977822701E-2</v>
      </c>
      <c r="E74" s="3">
        <f>'All Models'!G82</f>
        <v>1.2468960010823701E-2</v>
      </c>
      <c r="F74" s="3">
        <f>'All Models'!I82</f>
        <v>2.0028335709809358E-2</v>
      </c>
      <c r="G74" s="3">
        <f>'All Models'!K82</f>
        <v>2.3590480162621271E-2</v>
      </c>
    </row>
    <row r="75" spans="1:7" x14ac:dyDescent="0.3">
      <c r="A75" s="17">
        <v>7.4215892816411628E-3</v>
      </c>
      <c r="B75" s="3">
        <f>'All Models'!E83</f>
        <v>1.4686101302736371E-2</v>
      </c>
      <c r="C75" s="3">
        <f>'All Models'!M83</f>
        <v>1.6843012179047569E-2</v>
      </c>
      <c r="D75" s="3">
        <f>'All Models'!C83</f>
        <v>1.5070558374999699E-2</v>
      </c>
      <c r="E75" s="3">
        <f>'All Models'!G83</f>
        <v>1.21222793693494E-2</v>
      </c>
      <c r="F75" s="3">
        <f>'All Models'!I83</f>
        <v>1.0782586269665785E-2</v>
      </c>
      <c r="G75" s="3">
        <f>'All Models'!K83</f>
        <v>1.0794743567825154E-2</v>
      </c>
    </row>
    <row r="76" spans="1:7" x14ac:dyDescent="0.3">
      <c r="A76" s="17">
        <v>9.3008769933992236E-3</v>
      </c>
      <c r="B76" s="3">
        <f>'All Models'!E84</f>
        <v>1.372560628819333E-2</v>
      </c>
      <c r="C76" s="3">
        <f>'All Models'!M84</f>
        <v>1.7327479631258406E-2</v>
      </c>
      <c r="D76" s="3">
        <f>'All Models'!C84</f>
        <v>1.47653420113373E-2</v>
      </c>
      <c r="E76" s="3">
        <f>'All Models'!G84</f>
        <v>1.17393416158721E-2</v>
      </c>
      <c r="F76" s="3">
        <f>'All Models'!I84</f>
        <v>1.6890532099418404E-2</v>
      </c>
      <c r="G76" s="3">
        <f>'All Models'!K84</f>
        <v>1.5479188871705078E-2</v>
      </c>
    </row>
    <row r="77" spans="1:7" x14ac:dyDescent="0.3">
      <c r="A77" s="17">
        <v>9.1769754604609285E-3</v>
      </c>
      <c r="B77" s="3">
        <f>'All Models'!E85</f>
        <v>1.3402697859220431E-2</v>
      </c>
      <c r="C77" s="3">
        <f>'All Models'!M85</f>
        <v>1.736906849343545E-2</v>
      </c>
      <c r="D77" s="3">
        <f>'All Models'!C85</f>
        <v>1.4104950865237401E-2</v>
      </c>
      <c r="E77" s="3">
        <f>'All Models'!G85</f>
        <v>1.15054696013469E-2</v>
      </c>
      <c r="F77" s="3">
        <f>'All Models'!I85</f>
        <v>1.1340022766597029E-2</v>
      </c>
      <c r="G77" s="3">
        <f>'All Models'!K85</f>
        <v>1.1532365096068056E-2</v>
      </c>
    </row>
    <row r="78" spans="1:7" x14ac:dyDescent="0.3">
      <c r="A78" s="17">
        <v>9.3419361556329721E-3</v>
      </c>
      <c r="B78" s="3">
        <f>'All Models'!E86</f>
        <v>1.303978940348448E-2</v>
      </c>
      <c r="C78" s="3">
        <f>'All Models'!M86</f>
        <v>1.5730906048140356E-2</v>
      </c>
      <c r="D78" s="3">
        <f>'All Models'!C86</f>
        <v>1.3559230622143099E-2</v>
      </c>
      <c r="E78" s="3">
        <f>'All Models'!G86</f>
        <v>1.18906351363405E-2</v>
      </c>
      <c r="F78" s="3">
        <f>'All Models'!I86</f>
        <v>1.7286970423681693E-2</v>
      </c>
      <c r="G78" s="3">
        <f>'All Models'!K86</f>
        <v>2.1486893585147274E-2</v>
      </c>
    </row>
    <row r="79" spans="1:7" x14ac:dyDescent="0.3">
      <c r="A79" s="17">
        <v>1.4525226483555937E-2</v>
      </c>
      <c r="B79" s="3">
        <f>'All Models'!E87</f>
        <v>1.5012858748845229E-2</v>
      </c>
      <c r="C79" s="3">
        <f>'All Models'!M87</f>
        <v>1.5126476256441593E-2</v>
      </c>
      <c r="D79" s="3">
        <f>'All Models'!C87</f>
        <v>1.3028528277670299E-2</v>
      </c>
      <c r="E79" s="3">
        <f>'All Models'!G87</f>
        <v>1.2041065085811001E-2</v>
      </c>
      <c r="F79" s="3">
        <f>'All Models'!I87</f>
        <v>1.2481457017027282E-2</v>
      </c>
      <c r="G79" s="3">
        <f>'All Models'!K87</f>
        <v>1.4545938503997794E-2</v>
      </c>
    </row>
    <row r="80" spans="1:7" x14ac:dyDescent="0.3">
      <c r="A80" s="17">
        <v>1.4440502626328452E-2</v>
      </c>
      <c r="B80" s="3">
        <f>'All Models'!E88</f>
        <v>1.5137848957480429E-2</v>
      </c>
      <c r="C80" s="3">
        <f>'All Models'!M88</f>
        <v>1.5848069221781415E-2</v>
      </c>
      <c r="D80" s="3">
        <f>'All Models'!C88</f>
        <v>1.37009913998667E-2</v>
      </c>
      <c r="E80" s="3">
        <f>'All Models'!G88</f>
        <v>1.28513726719505E-2</v>
      </c>
      <c r="F80" s="3">
        <f>'All Models'!I88</f>
        <v>1.864658267817065E-2</v>
      </c>
      <c r="G80" s="3">
        <f>'All Models'!K88</f>
        <v>2.0057730523594889E-2</v>
      </c>
    </row>
    <row r="81" spans="1:7" x14ac:dyDescent="0.3">
      <c r="A81" s="17">
        <v>2.8504244575975786E-2</v>
      </c>
      <c r="B81" s="3">
        <f>'All Models'!E89</f>
        <v>2.331012005706912E-2</v>
      </c>
      <c r="C81" s="3">
        <f>'All Models'!M89</f>
        <v>1.6173710759367649E-2</v>
      </c>
      <c r="D81" s="3">
        <f>'All Models'!C89</f>
        <v>1.41652322392653E-2</v>
      </c>
      <c r="E81" s="3">
        <f>'All Models'!G89</f>
        <v>1.32285009478053E-2</v>
      </c>
      <c r="F81" s="3">
        <f>'All Models'!I89</f>
        <v>1.9837053764982668E-2</v>
      </c>
      <c r="G81" s="3">
        <f>'All Models'!K89</f>
        <v>2.3116917063462781E-2</v>
      </c>
    </row>
    <row r="82" spans="1:7" x14ac:dyDescent="0.3">
      <c r="A82" s="17">
        <v>1.0816967690594335E-2</v>
      </c>
      <c r="B82" s="3">
        <f>'All Models'!E90</f>
        <v>1.8238644839440689E-2</v>
      </c>
      <c r="C82" s="3">
        <f>'All Models'!M90</f>
        <v>1.9207247807489169E-2</v>
      </c>
      <c r="D82" s="3">
        <f>'All Models'!C90</f>
        <v>1.8388755932614301E-2</v>
      </c>
      <c r="E82" s="3">
        <f>'All Models'!G90</f>
        <v>1.5501665629685701E-2</v>
      </c>
      <c r="F82" s="3">
        <f>'All Models'!I90</f>
        <v>4.0593918467059044E-2</v>
      </c>
      <c r="G82" s="3">
        <f>'All Models'!K90</f>
        <v>3.6647753551607515E-2</v>
      </c>
    </row>
    <row r="83" spans="1:7" x14ac:dyDescent="0.3">
      <c r="A83" s="17">
        <v>1.3377519588006278E-2</v>
      </c>
      <c r="B83" s="3">
        <f>'All Models'!E91</f>
        <v>1.7147805551641741E-2</v>
      </c>
      <c r="C83" s="3">
        <f>'All Models'!M91</f>
        <v>1.9850869784539871E-2</v>
      </c>
      <c r="D83" s="3">
        <f>'All Models'!C91</f>
        <v>1.8155854309344601E-2</v>
      </c>
      <c r="E83" s="3">
        <f>'All Models'!G91</f>
        <v>1.4322538581942899E-2</v>
      </c>
      <c r="F83" s="3">
        <f>'All Models'!I91</f>
        <v>1.472879950149465E-2</v>
      </c>
      <c r="G83" s="3">
        <f>'All Models'!K91</f>
        <v>1.417907965734958E-2</v>
      </c>
    </row>
    <row r="84" spans="1:7" x14ac:dyDescent="0.3">
      <c r="A84" s="17">
        <v>1.355821752130015E-2</v>
      </c>
      <c r="B84" s="3">
        <f>'All Models'!E92</f>
        <v>1.6966802830934598E-2</v>
      </c>
      <c r="C84" s="3">
        <f>'All Models'!M92</f>
        <v>1.9699820059113162E-2</v>
      </c>
      <c r="D84" s="3">
        <f>'All Models'!C92</f>
        <v>1.7361223561246801E-2</v>
      </c>
      <c r="E84" s="3">
        <f>'All Models'!G92</f>
        <v>1.3454822185810501E-2</v>
      </c>
      <c r="F84" s="3">
        <f>'All Models'!I92</f>
        <v>1.2096940208970669E-2</v>
      </c>
      <c r="G84" s="3">
        <f>'All Models'!K92</f>
        <v>1.1749054517358411E-2</v>
      </c>
    </row>
    <row r="85" spans="1:7" x14ac:dyDescent="0.3">
      <c r="A85" s="17">
        <v>9.9098575426897813E-3</v>
      </c>
      <c r="B85" s="3">
        <f>'All Models'!E93</f>
        <v>1.62633471092123E-2</v>
      </c>
      <c r="C85" s="3">
        <f>'All Models'!M93</f>
        <v>1.8971559591378001E-2</v>
      </c>
      <c r="D85" s="3">
        <f>'All Models'!C93</f>
        <v>1.65904960980146E-2</v>
      </c>
      <c r="E85" s="3">
        <f>'All Models'!G93</f>
        <v>1.2990471952172299E-2</v>
      </c>
      <c r="F85" s="3">
        <f>'All Models'!I93</f>
        <v>1.4813669347302244E-2</v>
      </c>
      <c r="G85" s="3">
        <f>'All Models'!K93</f>
        <v>1.720863159826767E-2</v>
      </c>
    </row>
    <row r="86" spans="1:7" x14ac:dyDescent="0.3">
      <c r="A86" s="17">
        <v>1.0167991035745916E-2</v>
      </c>
      <c r="B86" s="3">
        <f>'All Models'!E94</f>
        <v>1.568477001872343E-2</v>
      </c>
      <c r="C86" s="3">
        <f>'All Models'!M94</f>
        <v>1.8349842217571379E-2</v>
      </c>
      <c r="D86" s="3">
        <f>'All Models'!C94</f>
        <v>1.57888654055683E-2</v>
      </c>
      <c r="E86" s="3">
        <f>'All Models'!G94</f>
        <v>1.23228826651014E-2</v>
      </c>
      <c r="F86" s="3">
        <f>'All Models'!I94</f>
        <v>1.383145649493429E-2</v>
      </c>
      <c r="G86" s="3">
        <f>'All Models'!K94</f>
        <v>1.3328315847426064E-2</v>
      </c>
    </row>
    <row r="87" spans="1:7" x14ac:dyDescent="0.3">
      <c r="A87" s="17">
        <v>1.1868104334292159E-2</v>
      </c>
      <c r="B87" s="3">
        <f>'All Models'!E95</f>
        <v>1.458471933095443E-2</v>
      </c>
      <c r="C87" s="3">
        <f>'All Models'!M95</f>
        <v>1.5024674202823787E-2</v>
      </c>
      <c r="D87" s="3">
        <f>'All Models'!C95</f>
        <v>1.51417830339687E-2</v>
      </c>
      <c r="E87" s="3">
        <f>'All Models'!G95</f>
        <v>1.2609280645556701E-2</v>
      </c>
      <c r="F87" s="3">
        <f>'All Models'!I95</f>
        <v>1.4815388592192133E-2</v>
      </c>
      <c r="G87" s="3">
        <f>'All Models'!K95</f>
        <v>1.7158769939215512E-2</v>
      </c>
    </row>
    <row r="88" spans="1:7" x14ac:dyDescent="0.3">
      <c r="A88" s="17">
        <v>1.1591072484444553E-2</v>
      </c>
      <c r="B88" s="3">
        <f>'All Models'!E96</f>
        <v>1.5099798358502271E-2</v>
      </c>
      <c r="C88" s="3">
        <f>'All Models'!M96</f>
        <v>1.4777585561286886E-2</v>
      </c>
      <c r="D88" s="3">
        <f>'All Models'!C96</f>
        <v>1.4401137699657399E-2</v>
      </c>
      <c r="E88" s="3">
        <f>'All Models'!G96</f>
        <v>1.26276112591539E-2</v>
      </c>
      <c r="F88" s="3">
        <f>'All Models'!I96</f>
        <v>1.39266033722696E-2</v>
      </c>
      <c r="G88" s="3">
        <f>'All Models'!K96</f>
        <v>1.6495203454130906E-2</v>
      </c>
    </row>
    <row r="89" spans="1:7" x14ac:dyDescent="0.3">
      <c r="A89" s="17">
        <v>2.0335431511473684E-2</v>
      </c>
      <c r="B89" s="3">
        <f>'All Models'!E97</f>
        <v>1.8490485210279031E-2</v>
      </c>
      <c r="C89" s="3">
        <f>'All Models'!M97</f>
        <v>1.505987051323354E-2</v>
      </c>
      <c r="D89" s="3">
        <f>'All Models'!C97</f>
        <v>1.4280128365705601E-2</v>
      </c>
      <c r="E89" s="3">
        <f>'All Models'!G97</f>
        <v>1.2897741672673199E-2</v>
      </c>
      <c r="F89" s="3">
        <f>'All Models'!I97</f>
        <v>2.1734359121277309E-2</v>
      </c>
      <c r="G89" s="3">
        <f>'All Models'!K97</f>
        <v>2.649551176953955E-2</v>
      </c>
    </row>
    <row r="90" spans="1:7" x14ac:dyDescent="0.3">
      <c r="A90" s="17">
        <v>1.6025362105705862E-2</v>
      </c>
      <c r="B90" s="3">
        <f>'All Models'!E98</f>
        <v>1.984959080659664E-2</v>
      </c>
      <c r="C90" s="3">
        <f>'All Models'!M98</f>
        <v>1.6250838337455178E-2</v>
      </c>
      <c r="D90" s="3">
        <f>'All Models'!C98</f>
        <v>1.5813009357761199E-2</v>
      </c>
      <c r="E90" s="3">
        <f>'All Models'!G98</f>
        <v>1.3636103884852801E-2</v>
      </c>
      <c r="F90" s="3">
        <f>'All Models'!I98</f>
        <v>2.4032449513583843E-2</v>
      </c>
      <c r="G90" s="3">
        <f>'All Models'!K98</f>
        <v>2.2863025900289647E-2</v>
      </c>
    </row>
    <row r="91" spans="1:7" x14ac:dyDescent="0.3">
      <c r="A91" s="17">
        <v>1.1981131122294509E-2</v>
      </c>
      <c r="B91" s="3">
        <f>'All Models'!E99</f>
        <v>1.7819284899056109E-2</v>
      </c>
      <c r="C91" s="3">
        <f>'All Models'!M99</f>
        <v>1.7846076913394099E-2</v>
      </c>
      <c r="D91" s="3">
        <f>'All Models'!C99</f>
        <v>1.7304117194151699E-2</v>
      </c>
      <c r="E91" s="3">
        <f>'All Models'!G99</f>
        <v>1.38363751369125E-2</v>
      </c>
      <c r="F91" s="3">
        <f>'All Models'!I99</f>
        <v>2.7480963774943794E-2</v>
      </c>
      <c r="G91" s="3">
        <f>'All Models'!K99</f>
        <v>2.4808890214689103E-2</v>
      </c>
    </row>
    <row r="92" spans="1:7" x14ac:dyDescent="0.3">
      <c r="A92" s="17">
        <v>1.1351992868948847E-2</v>
      </c>
      <c r="B92" s="3">
        <f>'All Models'!E100</f>
        <v>1.6759194863208361E-2</v>
      </c>
      <c r="C92" s="3">
        <f>'All Models'!M100</f>
        <v>1.8374987344835784E-2</v>
      </c>
      <c r="D92" s="3">
        <f>'All Models'!C100</f>
        <v>1.7177488857253499E-2</v>
      </c>
      <c r="E92" s="3">
        <f>'All Models'!G100</f>
        <v>1.3511547603553199E-2</v>
      </c>
      <c r="F92" s="3">
        <f>'All Models'!I100</f>
        <v>1.5721233630205389E-2</v>
      </c>
      <c r="G92" s="3">
        <f>'All Models'!K100</f>
        <v>1.7010863088273431E-2</v>
      </c>
    </row>
    <row r="93" spans="1:7" x14ac:dyDescent="0.3">
      <c r="A93" s="17">
        <v>1.3809340784310838E-2</v>
      </c>
      <c r="B93" s="3">
        <f>'All Models'!E101</f>
        <v>1.673421856549023E-2</v>
      </c>
      <c r="C93" s="3">
        <f>'All Models'!M101</f>
        <v>1.8683315960144154E-2</v>
      </c>
      <c r="D93" s="3">
        <f>'All Models'!C101</f>
        <v>1.66168189260637E-2</v>
      </c>
      <c r="E93" s="3">
        <f>'All Models'!G101</f>
        <v>1.35142155360103E-2</v>
      </c>
      <c r="F93" s="3">
        <f>'All Models'!I101</f>
        <v>1.6541923484606563E-2</v>
      </c>
      <c r="G93" s="3">
        <f>'All Models'!K101</f>
        <v>1.9615567521759095E-2</v>
      </c>
    </row>
    <row r="94" spans="1:7" x14ac:dyDescent="0.3">
      <c r="A94" s="17">
        <v>9.7475166610601228E-3</v>
      </c>
      <c r="B94" s="3">
        <f>'All Models'!E102</f>
        <v>1.6481375901366769E-2</v>
      </c>
      <c r="C94" s="3">
        <f>'All Models'!M102</f>
        <v>1.8776937070955863E-2</v>
      </c>
      <c r="D94" s="3">
        <f>'All Models'!C102</f>
        <v>1.6344505775715001E-2</v>
      </c>
      <c r="E94" s="3">
        <f>'All Models'!G102</f>
        <v>1.4232175078994099E-2</v>
      </c>
      <c r="F94" s="3">
        <f>'All Models'!I102</f>
        <v>1.7878830064865594E-2</v>
      </c>
      <c r="G94" s="3">
        <f>'All Models'!K102</f>
        <v>2.0623150036503186E-2</v>
      </c>
    </row>
    <row r="95" spans="1:7" x14ac:dyDescent="0.3">
      <c r="A95" s="17">
        <v>1.5974793953147916E-2</v>
      </c>
      <c r="B95" s="3">
        <f>'All Models'!E103</f>
        <v>1.7975883550147349E-2</v>
      </c>
      <c r="C95" s="3">
        <f>'All Models'!M103</f>
        <v>1.7448264955771932E-2</v>
      </c>
      <c r="D95" s="3">
        <f>'All Models'!C103</f>
        <v>1.6019804367479001E-2</v>
      </c>
      <c r="E95" s="3">
        <f>'All Models'!G103</f>
        <v>1.41911522391141E-2</v>
      </c>
      <c r="F95" s="3">
        <f>'All Models'!I103</f>
        <v>1.8520334134764217E-2</v>
      </c>
      <c r="G95" s="3">
        <f>'All Models'!K103</f>
        <v>1.6635451624109003E-2</v>
      </c>
    </row>
    <row r="96" spans="1:7" x14ac:dyDescent="0.3">
      <c r="A96" s="17">
        <v>8.8042337049465888E-3</v>
      </c>
      <c r="B96" s="3">
        <f>'All Models'!E104</f>
        <v>1.529977276076229E-2</v>
      </c>
      <c r="C96" s="3">
        <f>'All Models'!M104</f>
        <v>1.6956667582230425E-2</v>
      </c>
      <c r="D96" s="3">
        <f>'All Models'!C104</f>
        <v>1.66518868583319E-2</v>
      </c>
      <c r="E96" s="3">
        <f>'All Models'!G104</f>
        <v>1.40927772168476E-2</v>
      </c>
      <c r="F96" s="3">
        <f>'All Models'!I104</f>
        <v>2.4944694774881749E-2</v>
      </c>
      <c r="G96" s="3">
        <f>'All Models'!K104</f>
        <v>2.2106521079725525E-2</v>
      </c>
    </row>
    <row r="97" spans="1:7" x14ac:dyDescent="0.3">
      <c r="A97" s="17">
        <v>9.1132958173538933E-3</v>
      </c>
      <c r="B97" s="3">
        <f>'All Models'!E105</f>
        <v>1.447605437597279E-2</v>
      </c>
      <c r="C97" s="3">
        <f>'All Models'!M105</f>
        <v>1.661914027948377E-2</v>
      </c>
      <c r="D97" s="3">
        <f>'All Models'!C105</f>
        <v>1.57124528856563E-2</v>
      </c>
      <c r="E97" s="3">
        <f>'All Models'!G105</f>
        <v>1.2401994005255801E-2</v>
      </c>
      <c r="F97" s="3">
        <f>'All Models'!I105</f>
        <v>1.1830685000835341E-2</v>
      </c>
      <c r="G97" s="3">
        <f>'All Models'!K105</f>
        <v>1.1573480473529177E-2</v>
      </c>
    </row>
    <row r="98" spans="1:7" x14ac:dyDescent="0.3">
      <c r="A98" s="17">
        <v>8.8258915985341777E-3</v>
      </c>
      <c r="B98" s="3">
        <f>'All Models'!E106</f>
        <v>1.389346759282763E-2</v>
      </c>
      <c r="C98" s="3">
        <f>'All Models'!M106</f>
        <v>1.6308116401262122E-2</v>
      </c>
      <c r="D98" s="3">
        <f>'All Models'!C106</f>
        <v>1.4870406813108099E-2</v>
      </c>
      <c r="E98" s="3">
        <f>'All Models'!G106</f>
        <v>1.11867925982397E-2</v>
      </c>
      <c r="F98" s="3">
        <f>'All Models'!I106</f>
        <v>1.3644140270809273E-2</v>
      </c>
      <c r="G98" s="3">
        <f>'All Models'!K106</f>
        <v>1.2720192780255263E-2</v>
      </c>
    </row>
    <row r="99" spans="1:7" x14ac:dyDescent="0.3">
      <c r="A99" s="17">
        <v>6.2687900718225659E-3</v>
      </c>
      <c r="B99" s="3">
        <f>'All Models'!E107</f>
        <v>1.2238775580019869E-2</v>
      </c>
      <c r="C99" s="3">
        <f>'All Models'!M107</f>
        <v>1.5812756231104105E-2</v>
      </c>
      <c r="D99" s="3">
        <f>'All Models'!C107</f>
        <v>1.41455000924091E-2</v>
      </c>
      <c r="E99" s="3">
        <f>'All Models'!G107</f>
        <v>1.07004914451664E-2</v>
      </c>
      <c r="F99" s="3">
        <f>'All Models'!I107</f>
        <v>1.1697316220175684E-2</v>
      </c>
      <c r="G99" s="3">
        <f>'All Models'!K107</f>
        <v>1.2436513751563358E-2</v>
      </c>
    </row>
    <row r="100" spans="1:7" x14ac:dyDescent="0.3">
      <c r="A100" s="17">
        <v>6.5273457564902397E-3</v>
      </c>
      <c r="B100" s="3">
        <f>'All Models'!E108</f>
        <v>1.305067188282099E-2</v>
      </c>
      <c r="C100" s="3">
        <f>'All Models'!M108</f>
        <v>1.5027033564421774E-2</v>
      </c>
      <c r="D100" s="3">
        <f>'All Models'!C108</f>
        <v>1.30672100808212E-2</v>
      </c>
      <c r="E100" s="3">
        <f>'All Models'!G108</f>
        <v>9.6796836020616901E-3</v>
      </c>
      <c r="F100" s="3">
        <f>'All Models'!I108</f>
        <v>1.1269754371634477E-2</v>
      </c>
      <c r="G100" s="3">
        <f>'All Models'!K108</f>
        <v>1.0266638777988763E-2</v>
      </c>
    </row>
    <row r="101" spans="1:7" x14ac:dyDescent="0.3">
      <c r="A101" s="17">
        <v>6.3033063965535754E-3</v>
      </c>
      <c r="B101" s="3">
        <f>'All Models'!E109</f>
        <v>1.268462821060971E-2</v>
      </c>
      <c r="C101" s="3">
        <f>'All Models'!M109</f>
        <v>1.4075926008439875E-2</v>
      </c>
      <c r="D101" s="3">
        <f>'All Models'!C109</f>
        <v>1.2924536826439501E-2</v>
      </c>
      <c r="E101" s="3">
        <f>'All Models'!G109</f>
        <v>9.9315915092324705E-3</v>
      </c>
      <c r="F101" s="3">
        <f>'All Models'!I109</f>
        <v>1.4746309874908671E-2</v>
      </c>
      <c r="G101" s="3">
        <f>'All Models'!K109</f>
        <v>1.6743823542701659E-2</v>
      </c>
    </row>
    <row r="102" spans="1:7" x14ac:dyDescent="0.3">
      <c r="A102" s="17">
        <v>6.6714154502548169E-3</v>
      </c>
      <c r="B102" s="3">
        <f>'All Models'!E110</f>
        <v>1.177457272633935E-2</v>
      </c>
      <c r="C102" s="3">
        <f>'All Models'!M110</f>
        <v>1.4178270383183271E-2</v>
      </c>
      <c r="D102" s="3">
        <f>'All Models'!C110</f>
        <v>1.2704393145498601E-2</v>
      </c>
      <c r="E102" s="3">
        <f>'All Models'!G110</f>
        <v>9.6684854928916295E-3</v>
      </c>
      <c r="F102" s="3">
        <f>'All Models'!I110</f>
        <v>1.4122687718328648E-2</v>
      </c>
      <c r="G102" s="3">
        <f>'All Models'!K110</f>
        <v>1.335054923442716E-2</v>
      </c>
    </row>
    <row r="103" spans="1:7" x14ac:dyDescent="0.3">
      <c r="A103" s="17">
        <v>8.0515445629258733E-3</v>
      </c>
      <c r="B103" s="3">
        <f>'All Models'!E111</f>
        <v>1.1092573272582281E-2</v>
      </c>
      <c r="C103" s="3">
        <f>'All Models'!M111</f>
        <v>1.3953770249459966E-2</v>
      </c>
      <c r="D103" s="3">
        <f>'All Models'!C111</f>
        <v>1.2212579166241E-2</v>
      </c>
      <c r="E103" s="3">
        <f>'All Models'!G111</f>
        <v>9.6101243095179003E-3</v>
      </c>
      <c r="F103" s="3">
        <f>'All Models'!I111</f>
        <v>1.0074645581117982E-2</v>
      </c>
      <c r="G103" s="3">
        <f>'All Models'!K111</f>
        <v>1.0495132399980001E-2</v>
      </c>
    </row>
    <row r="104" spans="1:7" x14ac:dyDescent="0.3">
      <c r="A104" s="17">
        <v>8.4430730513593861E-3</v>
      </c>
      <c r="B104" s="3">
        <f>'All Models'!E112</f>
        <v>1.173614881435231E-2</v>
      </c>
      <c r="C104" s="3">
        <f>'All Models'!M112</f>
        <v>1.3170918474364104E-2</v>
      </c>
      <c r="D104" s="3">
        <f>'All Models'!C112</f>
        <v>1.1623413322605599E-2</v>
      </c>
      <c r="E104" s="3">
        <f>'All Models'!G112</f>
        <v>9.5635558251816691E-3</v>
      </c>
      <c r="F104" s="3">
        <f>'All Models'!I112</f>
        <v>1.0159407106037951E-2</v>
      </c>
      <c r="G104" s="3">
        <f>'All Models'!K112</f>
        <v>9.9361510096359178E-3</v>
      </c>
    </row>
    <row r="105" spans="1:7" x14ac:dyDescent="0.3">
      <c r="A105" s="17">
        <v>6.7858898266844984E-3</v>
      </c>
      <c r="B105" s="3">
        <f>'All Models'!E113</f>
        <v>1.079532809995974E-2</v>
      </c>
      <c r="C105" s="3">
        <f>'All Models'!M113</f>
        <v>1.3543272212686376E-2</v>
      </c>
      <c r="D105" s="3">
        <f>'All Models'!C113</f>
        <v>1.1636370105052401E-2</v>
      </c>
      <c r="E105" s="3">
        <f>'All Models'!G113</f>
        <v>9.7198686107648306E-3</v>
      </c>
      <c r="F105" s="3">
        <f>'All Models'!I113</f>
        <v>1.3940039430817695E-2</v>
      </c>
      <c r="G105" s="3">
        <f>'All Models'!K113</f>
        <v>1.3256110281584592E-2</v>
      </c>
    </row>
    <row r="106" spans="1:7" x14ac:dyDescent="0.3">
      <c r="A106" s="17">
        <v>6.7329070457062172E-3</v>
      </c>
      <c r="B106" s="3">
        <f>'All Models'!E114</f>
        <v>9.5513801454843398E-3</v>
      </c>
      <c r="C106" s="3">
        <f>'All Models'!M114</f>
        <v>1.2986879747742241E-2</v>
      </c>
      <c r="D106" s="3">
        <f>'All Models'!C114</f>
        <v>1.1185288105696399E-2</v>
      </c>
      <c r="E106" s="3">
        <f>'All Models'!G114</f>
        <v>9.8059773212856097E-3</v>
      </c>
      <c r="F106" s="3">
        <f>'All Models'!I114</f>
        <v>1.0655236972951225E-2</v>
      </c>
      <c r="G106" s="3">
        <f>'All Models'!K114</f>
        <v>1.2828748952058367E-2</v>
      </c>
    </row>
    <row r="107" spans="1:7" x14ac:dyDescent="0.3">
      <c r="A107" s="17">
        <v>7.6366596220364255E-3</v>
      </c>
      <c r="B107" s="3">
        <f>'All Models'!E115</f>
        <v>9.7906285887563831E-3</v>
      </c>
      <c r="C107" s="3">
        <f>'All Models'!M115</f>
        <v>1.2170630347526136E-2</v>
      </c>
      <c r="D107" s="3">
        <f>'All Models'!C115</f>
        <v>1.03498565236756E-2</v>
      </c>
      <c r="E107" s="3">
        <f>'All Models'!G115</f>
        <v>9.5110736169474498E-3</v>
      </c>
      <c r="F107" s="3">
        <f>'All Models'!I115</f>
        <v>9.5107069903825319E-3</v>
      </c>
      <c r="G107" s="3">
        <f>'All Models'!K115</f>
        <v>1.2368813864291759E-2</v>
      </c>
    </row>
    <row r="108" spans="1:7" x14ac:dyDescent="0.3">
      <c r="A108" s="17">
        <v>5.0528048892848803E-3</v>
      </c>
      <c r="B108" s="3">
        <f>'All Models'!E116</f>
        <v>9.2336625339916305E-3</v>
      </c>
      <c r="C108" s="3">
        <f>'All Models'!M116</f>
        <v>1.1864993113450793E-2</v>
      </c>
      <c r="D108" s="3">
        <f>'All Models'!C116</f>
        <v>9.9748202517808207E-3</v>
      </c>
      <c r="E108" s="3">
        <f>'All Models'!G116</f>
        <v>9.0147107678057291E-3</v>
      </c>
      <c r="F108" s="3">
        <f>'All Models'!I116</f>
        <v>8.5200102164866825E-3</v>
      </c>
      <c r="G108" s="3">
        <f>'All Models'!K116</f>
        <v>8.4225699298661697E-3</v>
      </c>
    </row>
    <row r="109" spans="1:7" x14ac:dyDescent="0.3">
      <c r="A109" s="17">
        <v>1.0292956914548124E-2</v>
      </c>
      <c r="B109" s="3">
        <f>'All Models'!E117</f>
        <v>9.7860285993513121E-3</v>
      </c>
      <c r="C109" s="3">
        <f>'All Models'!M117</f>
        <v>1.1550872917157935E-2</v>
      </c>
      <c r="D109" s="3">
        <f>'All Models'!C117</f>
        <v>9.4657972716304904E-3</v>
      </c>
      <c r="E109" s="3">
        <f>'All Models'!G117</f>
        <v>8.2463693859895996E-3</v>
      </c>
      <c r="F109" s="3">
        <f>'All Models'!I117</f>
        <v>1.0042380349035511E-2</v>
      </c>
      <c r="G109" s="3">
        <f>'All Models'!K117</f>
        <v>8.9131441983072348E-3</v>
      </c>
    </row>
    <row r="110" spans="1:7" x14ac:dyDescent="0.3">
      <c r="A110" s="17">
        <v>1.0793745027628882E-2</v>
      </c>
      <c r="B110" s="3">
        <f>'All Models'!E118</f>
        <v>1.2003982378031866E-2</v>
      </c>
      <c r="C110" s="3">
        <f>'All Models'!M118</f>
        <v>1.1159589977795157E-2</v>
      </c>
      <c r="D110" s="3">
        <f>'All Models'!C118</f>
        <v>9.4884766280027306E-3</v>
      </c>
      <c r="E110" s="3">
        <f>'All Models'!G118</f>
        <v>8.7088187338394702E-3</v>
      </c>
      <c r="F110" s="3">
        <f>'All Models'!I118</f>
        <v>1.4158864633644535E-2</v>
      </c>
      <c r="G110" s="3">
        <f>'All Models'!K118</f>
        <v>1.7676658476684912E-2</v>
      </c>
    </row>
    <row r="111" spans="1:7" x14ac:dyDescent="0.3">
      <c r="A111" s="17">
        <v>9.9945055516066934E-3</v>
      </c>
      <c r="B111" s="3">
        <f>'All Models'!E119</f>
        <v>1.1897196924714901E-2</v>
      </c>
      <c r="C111" s="3">
        <f>'All Models'!M119</f>
        <v>1.1938122058667913E-2</v>
      </c>
      <c r="D111" s="3">
        <f>'All Models'!C119</f>
        <v>1.05611759504474E-2</v>
      </c>
      <c r="E111" s="3">
        <f>'All Models'!G119</f>
        <v>9.9954314135275793E-3</v>
      </c>
      <c r="F111" s="3">
        <f>'All Models'!I119</f>
        <v>1.8714652631461121E-2</v>
      </c>
      <c r="G111" s="3">
        <f>'All Models'!K119</f>
        <v>2.1620238606768837E-2</v>
      </c>
    </row>
    <row r="112" spans="1:7" x14ac:dyDescent="0.3">
      <c r="A112" s="17">
        <v>6.9974229904997288E-3</v>
      </c>
      <c r="B112" s="3">
        <f>'All Models'!E120</f>
        <v>1.053746075355194E-2</v>
      </c>
      <c r="C112" s="3">
        <f>'All Models'!M120</f>
        <v>1.2638486990425106E-2</v>
      </c>
      <c r="D112" s="3">
        <f>'All Models'!C120</f>
        <v>1.10983023107715E-2</v>
      </c>
      <c r="E112" s="3">
        <f>'All Models'!G120</f>
        <v>1.0472062115813099E-2</v>
      </c>
      <c r="F112" s="3">
        <f>'All Models'!I120</f>
        <v>1.258663826226515E-2</v>
      </c>
      <c r="G112" s="3">
        <f>'All Models'!K120</f>
        <v>1.2264612073902956E-2</v>
      </c>
    </row>
    <row r="113" spans="1:7" x14ac:dyDescent="0.3">
      <c r="A113" s="17">
        <v>8.0622663965643025E-3</v>
      </c>
      <c r="B113" s="3">
        <f>'All Models'!E121</f>
        <v>1.1863542634638451E-2</v>
      </c>
      <c r="C113" s="3">
        <f>'All Models'!M121</f>
        <v>1.2322001238460622E-2</v>
      </c>
      <c r="D113" s="3">
        <f>'All Models'!C121</f>
        <v>1.06877573121722E-2</v>
      </c>
      <c r="E113" s="3">
        <f>'All Models'!G121</f>
        <v>1.0281700694877299E-2</v>
      </c>
      <c r="F113" s="3">
        <f>'All Models'!I121</f>
        <v>9.6640592079400966E-3</v>
      </c>
      <c r="G113" s="3">
        <f>'All Models'!K121</f>
        <v>1.210130977990817E-2</v>
      </c>
    </row>
    <row r="114" spans="1:7" x14ac:dyDescent="0.3">
      <c r="A114" s="17">
        <v>1.3799744245981028E-2</v>
      </c>
      <c r="B114" s="3">
        <f>'All Models'!E122</f>
        <v>1.407172592908533E-2</v>
      </c>
      <c r="C114" s="3">
        <f>'All Models'!M122</f>
        <v>1.2833172030821334E-2</v>
      </c>
      <c r="D114" s="3">
        <f>'All Models'!C122</f>
        <v>1.10293118682741E-2</v>
      </c>
      <c r="E114" s="3">
        <f>'All Models'!G122</f>
        <v>1.0910787070554E-2</v>
      </c>
      <c r="F114" s="3">
        <f>'All Models'!I122</f>
        <v>1.5723495262247898E-2</v>
      </c>
      <c r="G114" s="3">
        <f>'All Models'!K122</f>
        <v>1.8886283608330327E-2</v>
      </c>
    </row>
    <row r="115" spans="1:7" x14ac:dyDescent="0.3">
      <c r="A115" s="17">
        <v>6.6031238836781921E-3</v>
      </c>
      <c r="B115" s="3">
        <f>'All Models'!E123</f>
        <v>1.2271647868355131E-2</v>
      </c>
      <c r="C115" s="3">
        <f>'All Models'!M123</f>
        <v>1.3823305965472198E-2</v>
      </c>
      <c r="D115" s="3">
        <f>'All Models'!C123</f>
        <v>1.2266360591945301E-2</v>
      </c>
      <c r="E115" s="3">
        <f>'All Models'!G123</f>
        <v>1.18185057226598E-2</v>
      </c>
      <c r="F115" s="3">
        <f>'All Models'!I123</f>
        <v>1.7897431367480923E-2</v>
      </c>
      <c r="G115" s="3">
        <f>'All Models'!K123</f>
        <v>1.7684916797146674E-2</v>
      </c>
    </row>
    <row r="116" spans="1:7" x14ac:dyDescent="0.3">
      <c r="A116" s="17">
        <v>7.8807550008308438E-3</v>
      </c>
      <c r="B116" s="3">
        <f>'All Models'!E124</f>
        <v>1.1598659974965831E-2</v>
      </c>
      <c r="C116" s="3">
        <f>'All Models'!M124</f>
        <v>1.3181928079712286E-2</v>
      </c>
      <c r="D116" s="3">
        <f>'All Models'!C124</f>
        <v>1.2175939174399001E-2</v>
      </c>
      <c r="E116" s="3">
        <f>'All Models'!G124</f>
        <v>1.10097232209206E-2</v>
      </c>
      <c r="F116" s="3">
        <f>'All Models'!I124</f>
        <v>1.2760998464340586E-2</v>
      </c>
      <c r="G116" s="3">
        <f>'All Models'!K124</f>
        <v>1.1797264033766618E-2</v>
      </c>
    </row>
    <row r="117" spans="1:7" x14ac:dyDescent="0.3">
      <c r="A117" s="17">
        <v>6.1400733165079911E-3</v>
      </c>
      <c r="B117" s="3">
        <f>'All Models'!E125</f>
        <v>1.126094617859481E-2</v>
      </c>
      <c r="C117" s="3">
        <f>'All Models'!M125</f>
        <v>1.2619517427198754E-2</v>
      </c>
      <c r="D117" s="3">
        <f>'All Models'!C125</f>
        <v>1.17566709504285E-2</v>
      </c>
      <c r="E117" s="3">
        <f>'All Models'!G125</f>
        <v>1.06634595645482E-2</v>
      </c>
      <c r="F117" s="3">
        <f>'All Models'!I125</f>
        <v>1.3092674611968424E-2</v>
      </c>
      <c r="G117" s="3">
        <f>'All Models'!K125</f>
        <v>1.6583862588394005E-2</v>
      </c>
    </row>
    <row r="118" spans="1:7" x14ac:dyDescent="0.3">
      <c r="A118" s="17">
        <v>8.2861141186564829E-3</v>
      </c>
      <c r="B118" s="3">
        <f>'All Models'!E126</f>
        <v>1.180333012939117E-2</v>
      </c>
      <c r="C118" s="3">
        <f>'All Models'!M126</f>
        <v>1.2587872571236726E-2</v>
      </c>
      <c r="D118" s="3">
        <f>'All Models'!C126</f>
        <v>1.1268938663301999E-2</v>
      </c>
      <c r="E118" s="3">
        <f>'All Models'!G126</f>
        <v>1.04619515140846E-2</v>
      </c>
      <c r="F118" s="3">
        <f>'All Models'!I126</f>
        <v>8.6089766962766413E-3</v>
      </c>
      <c r="G118" s="3">
        <f>'All Models'!K126</f>
        <v>9.120833074627268E-3</v>
      </c>
    </row>
    <row r="119" spans="1:7" x14ac:dyDescent="0.3">
      <c r="A119" s="17">
        <v>6.0646429506764441E-3</v>
      </c>
      <c r="B119" s="3">
        <f>'All Models'!E127</f>
        <v>1.0927751053276029E-2</v>
      </c>
      <c r="C119" s="3">
        <f>'All Models'!M127</f>
        <v>1.2412033612042161E-2</v>
      </c>
      <c r="D119" s="3">
        <f>'All Models'!C127</f>
        <v>1.12563917875062E-2</v>
      </c>
      <c r="E119" s="3">
        <f>'All Models'!G127</f>
        <v>1.04743143501594E-2</v>
      </c>
      <c r="F119" s="3">
        <f>'All Models'!I127</f>
        <v>1.3889264263049369E-2</v>
      </c>
      <c r="G119" s="3">
        <f>'All Models'!K127</f>
        <v>1.2834750153575703E-2</v>
      </c>
    </row>
    <row r="120" spans="1:7" x14ac:dyDescent="0.3">
      <c r="A120" s="17">
        <v>1.6565902755144905E-2</v>
      </c>
      <c r="B120" s="3">
        <f>'All Models'!E128</f>
        <v>1.542020296822031E-2</v>
      </c>
      <c r="C120" s="3">
        <f>'All Models'!M128</f>
        <v>1.1201074090953717E-2</v>
      </c>
      <c r="D120" s="3">
        <f>'All Models'!C128</f>
        <v>1.08099139986496E-2</v>
      </c>
      <c r="E120" s="3">
        <f>'All Models'!G128</f>
        <v>1.0458879466436101E-2</v>
      </c>
      <c r="F120" s="3">
        <f>'All Models'!I128</f>
        <v>1.0177039845056876E-2</v>
      </c>
      <c r="G120" s="3">
        <f>'All Models'!K128</f>
        <v>1.2395927917865727E-2</v>
      </c>
    </row>
    <row r="121" spans="1:7" x14ac:dyDescent="0.3">
      <c r="A121" s="17">
        <v>1.125787240752469E-2</v>
      </c>
      <c r="B121" s="3">
        <f>'All Models'!E129</f>
        <v>1.375845345717896E-2</v>
      </c>
      <c r="C121" s="3">
        <f>'All Models'!M129</f>
        <v>1.2568802482051887E-2</v>
      </c>
      <c r="D121" s="3">
        <f>'All Models'!C129</f>
        <v>1.26019512314981E-2</v>
      </c>
      <c r="E121" s="3">
        <f>'All Models'!G129</f>
        <v>1.27064059995087E-2</v>
      </c>
      <c r="F121" s="3">
        <f>'All Models'!I129</f>
        <v>2.3650334135107646E-2</v>
      </c>
      <c r="G121" s="3">
        <f>'All Models'!K129</f>
        <v>2.5745935005199568E-2</v>
      </c>
    </row>
    <row r="122" spans="1:7" x14ac:dyDescent="0.3">
      <c r="A122" s="17">
        <v>1.6769963529321152E-2</v>
      </c>
      <c r="B122" s="3">
        <f>'All Models'!E130</f>
        <v>1.3471866572412859E-2</v>
      </c>
      <c r="C122" s="3">
        <f>'All Models'!M130</f>
        <v>1.3270456710813625E-2</v>
      </c>
      <c r="D122" s="3">
        <f>'All Models'!C130</f>
        <v>1.2794360255202499E-2</v>
      </c>
      <c r="E122" s="3">
        <f>'All Models'!G130</f>
        <v>1.3157738318625E-2</v>
      </c>
      <c r="F122" s="3">
        <f>'All Models'!I130</f>
        <v>1.6676684256129424E-2</v>
      </c>
      <c r="G122" s="3">
        <f>'All Models'!K130</f>
        <v>2.0309748082956925E-2</v>
      </c>
    </row>
    <row r="123" spans="1:7" x14ac:dyDescent="0.3">
      <c r="A123" s="17">
        <v>1.0223693604609053E-2</v>
      </c>
      <c r="B123" s="3">
        <f>'All Models'!E131</f>
        <v>1.3766485455003899E-2</v>
      </c>
      <c r="C123" s="3">
        <f>'All Models'!M131</f>
        <v>1.3559972153857488E-2</v>
      </c>
      <c r="D123" s="3">
        <f>'All Models'!C131</f>
        <v>1.2653898051453401E-2</v>
      </c>
      <c r="E123" s="3">
        <f>'All Models'!G131</f>
        <v>1.2559802274444899E-2</v>
      </c>
      <c r="F123" s="3">
        <f>'All Models'!I131</f>
        <v>1.1770965109374336E-2</v>
      </c>
      <c r="G123" s="3">
        <f>'All Models'!K131</f>
        <v>1.1535311503666995E-2</v>
      </c>
    </row>
    <row r="124" spans="1:7" x14ac:dyDescent="0.3">
      <c r="A124" s="17">
        <v>1.3412702080229525E-2</v>
      </c>
      <c r="B124" s="3">
        <f>'All Models'!E132</f>
        <v>1.447475030690038E-2</v>
      </c>
      <c r="C124" s="3">
        <f>'All Models'!M132</f>
        <v>1.3709458720136776E-2</v>
      </c>
      <c r="D124" s="3">
        <f>'All Models'!C132</f>
        <v>1.27382448712198E-2</v>
      </c>
      <c r="E124" s="3">
        <f>'All Models'!G132</f>
        <v>1.27619898561857E-2</v>
      </c>
      <c r="F124" s="3">
        <f>'All Models'!I132</f>
        <v>2.1573237510198448E-2</v>
      </c>
      <c r="G124" s="3">
        <f>'All Models'!K132</f>
        <v>2.7397613200694441E-2</v>
      </c>
    </row>
    <row r="125" spans="1:7" x14ac:dyDescent="0.3">
      <c r="A125" s="17">
        <v>1.9055027995106524E-2</v>
      </c>
      <c r="B125" s="3">
        <f>'All Models'!E133</f>
        <v>1.8902963330840621E-2</v>
      </c>
      <c r="C125" s="3">
        <f>'All Models'!M133</f>
        <v>1.4489283785100985E-2</v>
      </c>
      <c r="D125" s="3">
        <f>'All Models'!C133</f>
        <v>1.30259221207838E-2</v>
      </c>
      <c r="E125" s="3">
        <f>'All Models'!G133</f>
        <v>1.26391735867925E-2</v>
      </c>
      <c r="F125" s="3">
        <f>'All Models'!I133</f>
        <v>1.4074942579680692E-2</v>
      </c>
      <c r="G125" s="3">
        <f>'All Models'!K133</f>
        <v>1.3747838158460543E-2</v>
      </c>
    </row>
    <row r="126" spans="1:7" x14ac:dyDescent="0.3">
      <c r="A126" s="17">
        <v>1.8406260622347979E-2</v>
      </c>
      <c r="B126" s="3">
        <f>'All Models'!E134</f>
        <v>2.0268472876575832E-2</v>
      </c>
      <c r="C126" s="3">
        <f>'All Models'!M134</f>
        <v>1.5077511081301157E-2</v>
      </c>
      <c r="D126" s="3">
        <f>'All Models'!C134</f>
        <v>1.52969568324681E-2</v>
      </c>
      <c r="E126" s="3">
        <f>'All Models'!G134</f>
        <v>1.39213011026537E-2</v>
      </c>
      <c r="F126" s="3">
        <f>'All Models'!I134</f>
        <v>2.8586336221335665E-2</v>
      </c>
      <c r="G126" s="3">
        <f>'All Models'!K134</f>
        <v>2.6233145120086586E-2</v>
      </c>
    </row>
    <row r="127" spans="1:7" x14ac:dyDescent="0.3">
      <c r="A127" s="17">
        <v>1.8827481238245302E-2</v>
      </c>
      <c r="B127" s="3">
        <f>'All Models'!E135</f>
        <v>1.8241028816803371E-2</v>
      </c>
      <c r="C127" s="3">
        <f>'All Models'!M135</f>
        <v>1.6846622065832428E-2</v>
      </c>
      <c r="D127" s="3">
        <f>'All Models'!C135</f>
        <v>1.7101768738529099E-2</v>
      </c>
      <c r="E127" s="3">
        <f>'All Models'!G135</f>
        <v>1.55136578123368E-2</v>
      </c>
      <c r="F127" s="3">
        <f>'All Models'!I135</f>
        <v>3.0213269129002282E-2</v>
      </c>
      <c r="G127" s="3">
        <f>'All Models'!K135</f>
        <v>3.4421909087663502E-2</v>
      </c>
    </row>
    <row r="128" spans="1:7" x14ac:dyDescent="0.3">
      <c r="A128" s="17">
        <v>8.3363343687275181E-3</v>
      </c>
      <c r="B128" s="3">
        <f>'All Models'!E136</f>
        <v>1.55877532206962E-2</v>
      </c>
      <c r="C128" s="3">
        <f>'All Models'!M136</f>
        <v>1.7656581180216461E-2</v>
      </c>
      <c r="D128" s="3">
        <f>'All Models'!C136</f>
        <v>1.71241263471376E-2</v>
      </c>
      <c r="E128" s="3">
        <f>'All Models'!G136</f>
        <v>1.4764861963673799E-2</v>
      </c>
      <c r="F128" s="3">
        <f>'All Models'!I136</f>
        <v>1.5994597311139235E-2</v>
      </c>
      <c r="G128" s="3">
        <f>'All Models'!K136</f>
        <v>1.5376391631886366E-2</v>
      </c>
    </row>
    <row r="129" spans="1:7" x14ac:dyDescent="0.3">
      <c r="A129" s="17">
        <v>1.9942032490393044E-2</v>
      </c>
      <c r="B129" s="3">
        <f>'All Models'!E137</f>
        <v>2.0371313050548609E-2</v>
      </c>
      <c r="C129" s="3">
        <f>'All Models'!M137</f>
        <v>1.7290101753530844E-2</v>
      </c>
      <c r="D129" s="3">
        <f>'All Models'!C137</f>
        <v>1.58638171906328E-2</v>
      </c>
      <c r="E129" s="3">
        <f>'All Models'!G137</f>
        <v>1.33860930024972E-2</v>
      </c>
      <c r="F129" s="3">
        <f>'All Models'!I137</f>
        <v>8.5096008484523804E-3</v>
      </c>
      <c r="G129" s="3">
        <f>'All Models'!K137</f>
        <v>8.357800927271973E-3</v>
      </c>
    </row>
    <row r="130" spans="1:7" x14ac:dyDescent="0.3">
      <c r="A130" s="17">
        <v>2.2487011458891263E-2</v>
      </c>
      <c r="B130" s="3">
        <f>'All Models'!E138</f>
        <v>2.1773969228094211E-2</v>
      </c>
      <c r="C130" s="3">
        <f>'All Models'!M138</f>
        <v>1.8681442399177961E-2</v>
      </c>
      <c r="D130" s="3">
        <f>'All Models'!C138</f>
        <v>1.73825786038234E-2</v>
      </c>
      <c r="E130" s="3">
        <f>'All Models'!G138</f>
        <v>1.42025884416294E-2</v>
      </c>
      <c r="F130" s="3">
        <f>'All Models'!I138</f>
        <v>2.8254767016216129E-2</v>
      </c>
      <c r="G130" s="3">
        <f>'All Models'!K138</f>
        <v>2.5853685871858999E-2</v>
      </c>
    </row>
    <row r="131" spans="1:7" x14ac:dyDescent="0.3">
      <c r="A131" s="17">
        <v>1.5533075880430102E-2</v>
      </c>
      <c r="B131" s="3">
        <f>'All Models'!E139</f>
        <v>2.013756755550988E-2</v>
      </c>
      <c r="C131" s="3">
        <f>'All Models'!M139</f>
        <v>1.8896041352050783E-2</v>
      </c>
      <c r="D131" s="3">
        <f>'All Models'!C139</f>
        <v>1.8870601522654899E-2</v>
      </c>
      <c r="E131" s="3">
        <f>'All Models'!G139</f>
        <v>1.6151036271381199E-2</v>
      </c>
      <c r="F131" s="3">
        <f>'All Models'!I139</f>
        <v>3.3548313737916523E-2</v>
      </c>
      <c r="G131" s="3">
        <f>'All Models'!K139</f>
        <v>3.8453781096183623E-2</v>
      </c>
    </row>
    <row r="132" spans="1:7" x14ac:dyDescent="0.3">
      <c r="A132" s="17">
        <v>1.6316816373689709E-2</v>
      </c>
      <c r="B132" s="3">
        <f>'All Models'!E140</f>
        <v>2.167301470382494E-2</v>
      </c>
      <c r="C132" s="3">
        <f>'All Models'!M140</f>
        <v>1.8381347846290922E-2</v>
      </c>
      <c r="D132" s="3">
        <f>'All Models'!C140</f>
        <v>1.8911264005039501E-2</v>
      </c>
      <c r="E132" s="3">
        <f>'All Models'!G140</f>
        <v>1.6479230573340602E-2</v>
      </c>
      <c r="F132" s="3">
        <f>'All Models'!I140</f>
        <v>1.8891455692925323E-2</v>
      </c>
      <c r="G132" s="3">
        <f>'All Models'!K140</f>
        <v>2.0559895229500962E-2</v>
      </c>
    </row>
    <row r="133" spans="1:7" x14ac:dyDescent="0.3">
      <c r="A133" s="17">
        <v>2.0664714274663341E-2</v>
      </c>
      <c r="B133" s="3">
        <f>'All Models'!E141</f>
        <v>2.380514552886662E-2</v>
      </c>
      <c r="C133" s="3">
        <f>'All Models'!M141</f>
        <v>1.9433384351578313E-2</v>
      </c>
      <c r="D133" s="3">
        <f>'All Models'!C141</f>
        <v>1.9677732814870501E-2</v>
      </c>
      <c r="E133" s="3">
        <f>'All Models'!G141</f>
        <v>1.8689627414474701E-2</v>
      </c>
      <c r="F133" s="3">
        <f>'All Models'!I141</f>
        <v>2.9726989763904761E-2</v>
      </c>
      <c r="G133" s="3">
        <f>'All Models'!K141</f>
        <v>3.4188115326399558E-2</v>
      </c>
    </row>
    <row r="134" spans="1:7" x14ac:dyDescent="0.3">
      <c r="A134" s="17">
        <v>2.0369104249252964E-2</v>
      </c>
      <c r="B134" s="3">
        <f>'All Models'!E142</f>
        <v>2.3703226756657932E-2</v>
      </c>
      <c r="C134" s="3">
        <f>'All Models'!M142</f>
        <v>2.2044279559915628E-2</v>
      </c>
      <c r="D134" s="3">
        <f>'All Models'!C142</f>
        <v>2.11240610844914E-2</v>
      </c>
      <c r="E134" s="3">
        <f>'All Models'!G142</f>
        <v>1.9978252948173E-2</v>
      </c>
      <c r="F134" s="3">
        <f>'All Models'!I142</f>
        <v>2.772482789376788E-2</v>
      </c>
      <c r="G134" s="3">
        <f>'All Models'!K142</f>
        <v>2.5536574942940059E-2</v>
      </c>
    </row>
    <row r="135" spans="1:7" x14ac:dyDescent="0.3">
      <c r="A135" s="17">
        <v>1.9177335721266824E-2</v>
      </c>
      <c r="B135" s="3">
        <f>'All Models'!E143</f>
        <v>2.4033999378713741E-2</v>
      </c>
      <c r="C135" s="3">
        <f>'All Models'!M143</f>
        <v>2.2292639727054215E-2</v>
      </c>
      <c r="D135" s="3">
        <f>'All Models'!C143</f>
        <v>2.1925687915964501E-2</v>
      </c>
      <c r="E135" s="3">
        <f>'All Models'!G143</f>
        <v>2.0383499404598701E-2</v>
      </c>
      <c r="F135" s="3">
        <f>'All Models'!I143</f>
        <v>2.8424137226419833E-2</v>
      </c>
      <c r="G135" s="3">
        <f>'All Models'!K143</f>
        <v>3.1494924746252269E-2</v>
      </c>
    </row>
    <row r="136" spans="1:7" x14ac:dyDescent="0.3">
      <c r="A136" s="17">
        <v>1.2874083874671836E-2</v>
      </c>
      <c r="B136" s="3">
        <f>'All Models'!E144</f>
        <v>2.2556986900961688E-2</v>
      </c>
      <c r="C136" s="3">
        <f>'All Models'!M144</f>
        <v>2.2430467877864523E-2</v>
      </c>
      <c r="D136" s="3">
        <f>'All Models'!C144</f>
        <v>2.2577317226961598E-2</v>
      </c>
      <c r="E136" s="3">
        <f>'All Models'!G144</f>
        <v>2.0158158853777499E-2</v>
      </c>
      <c r="F136" s="3">
        <f>'All Models'!I144</f>
        <v>2.4833125218987673E-2</v>
      </c>
      <c r="G136" s="3">
        <f>'All Models'!K144</f>
        <v>2.2821761847513337E-2</v>
      </c>
    </row>
    <row r="137" spans="1:7" x14ac:dyDescent="0.3">
      <c r="A137" s="17">
        <v>1.0610064081844109E-2</v>
      </c>
      <c r="B137" s="3">
        <f>'All Models'!E145</f>
        <v>1.867681114796739E-2</v>
      </c>
      <c r="C137" s="3">
        <f>'All Models'!M145</f>
        <v>2.2819397101189756E-2</v>
      </c>
      <c r="D137" s="3">
        <f>'All Models'!C145</f>
        <v>2.2183939402045601E-2</v>
      </c>
      <c r="E137" s="3">
        <f>'All Models'!G145</f>
        <v>1.8161123250723998E-2</v>
      </c>
      <c r="F137" s="3">
        <f>'All Models'!I145</f>
        <v>2.457130406123938E-2</v>
      </c>
      <c r="G137" s="3">
        <f>'All Models'!K145</f>
        <v>2.1653261043780278E-2</v>
      </c>
    </row>
    <row r="138" spans="1:7" x14ac:dyDescent="0.3">
      <c r="A138" s="17">
        <v>1.3654103396737628E-2</v>
      </c>
      <c r="B138" s="3">
        <f>'All Models'!E146</f>
        <v>2.0812006789892489E-2</v>
      </c>
      <c r="C138" s="3">
        <f>'All Models'!M146</f>
        <v>2.138980078836894E-2</v>
      </c>
      <c r="D138" s="3">
        <f>'All Models'!C146</f>
        <v>2.0116854162856398E-2</v>
      </c>
      <c r="E138" s="3">
        <f>'All Models'!G146</f>
        <v>1.6049654838010002E-2</v>
      </c>
      <c r="F138" s="3">
        <f>'All Models'!I146</f>
        <v>1.1823065412413604E-2</v>
      </c>
      <c r="G138" s="3">
        <f>'All Models'!K146</f>
        <v>1.3902169032298514E-2</v>
      </c>
    </row>
    <row r="139" spans="1:7" x14ac:dyDescent="0.3">
      <c r="A139" s="17">
        <v>1.7964250436035195E-2</v>
      </c>
      <c r="B139" s="3">
        <f>'All Models'!E147</f>
        <v>2.07249792090838E-2</v>
      </c>
      <c r="C139" s="3">
        <f>'All Models'!M147</f>
        <v>2.0662408133305499E-2</v>
      </c>
      <c r="D139" s="3">
        <f>'All Models'!C147</f>
        <v>2.0124440975126001E-2</v>
      </c>
      <c r="E139" s="3">
        <f>'All Models'!G147</f>
        <v>1.5507032382385299E-2</v>
      </c>
      <c r="F139" s="3">
        <f>'All Models'!I147</f>
        <v>2.4519556542659568E-2</v>
      </c>
      <c r="G139" s="3">
        <f>'All Models'!K147</f>
        <v>2.2687192464593608E-2</v>
      </c>
    </row>
    <row r="140" spans="1:7" x14ac:dyDescent="0.3">
      <c r="A140" s="17">
        <v>1.3724368637351431E-2</v>
      </c>
      <c r="B140" s="3">
        <f>'All Models'!E148</f>
        <v>1.8659959428779179E-2</v>
      </c>
      <c r="C140" s="3">
        <f>'All Models'!M148</f>
        <v>2.0465325395310503E-2</v>
      </c>
      <c r="D140" s="3">
        <f>'All Models'!C148</f>
        <v>2.0139237511286E-2</v>
      </c>
      <c r="E140" s="3">
        <f>'All Models'!G148</f>
        <v>1.6013428613792301E-2</v>
      </c>
      <c r="F140" s="3">
        <f>'All Models'!I148</f>
        <v>2.9817820489667364E-2</v>
      </c>
      <c r="G140" s="3">
        <f>'All Models'!K148</f>
        <v>3.4969172810967057E-2</v>
      </c>
    </row>
    <row r="141" spans="1:7" x14ac:dyDescent="0.3">
      <c r="A141" s="17">
        <v>2.6518786636603772E-2</v>
      </c>
      <c r="B141" s="3">
        <f>'All Models'!E149</f>
        <v>2.3830618936915422E-2</v>
      </c>
      <c r="C141" s="3">
        <f>'All Models'!M149</f>
        <v>1.9317024936614864E-2</v>
      </c>
      <c r="D141" s="3">
        <f>'All Models'!C149</f>
        <v>1.90474366676021E-2</v>
      </c>
      <c r="E141" s="3">
        <f>'All Models'!G149</f>
        <v>1.4784385617979E-2</v>
      </c>
      <c r="F141" s="3">
        <f>'All Models'!I149</f>
        <v>1.4513414590842471E-2</v>
      </c>
      <c r="G141" s="3">
        <f>'All Models'!K149</f>
        <v>1.465544782716667E-2</v>
      </c>
    </row>
    <row r="142" spans="1:7" x14ac:dyDescent="0.3">
      <c r="A142" s="17">
        <v>1.0662443114320951E-2</v>
      </c>
      <c r="B142" s="3">
        <f>'All Models'!E150</f>
        <v>1.8919464439425281E-2</v>
      </c>
      <c r="C142" s="3">
        <f>'All Models'!M150</f>
        <v>2.0897503876559687E-2</v>
      </c>
      <c r="D142" s="3">
        <f>'All Models'!C150</f>
        <v>2.0975803575921801E-2</v>
      </c>
      <c r="E142" s="3">
        <f>'All Models'!G150</f>
        <v>1.6374347237308601E-2</v>
      </c>
      <c r="F142" s="3">
        <f>'All Models'!I150</f>
        <v>3.1760778865749045E-2</v>
      </c>
      <c r="G142" s="3">
        <f>'All Models'!K150</f>
        <v>2.9353383810304536E-2</v>
      </c>
    </row>
    <row r="143" spans="1:7" x14ac:dyDescent="0.3">
      <c r="A143" s="17">
        <v>1.7951787001028664E-2</v>
      </c>
      <c r="B143" s="3">
        <f>'All Models'!E151</f>
        <v>2.0725941655235818E-2</v>
      </c>
      <c r="C143" s="3">
        <f>'All Models'!M151</f>
        <v>2.1381916722942221E-2</v>
      </c>
      <c r="D143" s="3">
        <f>'All Models'!C151</f>
        <v>1.9570433796628199E-2</v>
      </c>
      <c r="E143" s="3">
        <f>'All Models'!G151</f>
        <v>1.49946876783219E-2</v>
      </c>
      <c r="F143" s="3">
        <f>'All Models'!I151</f>
        <v>1.3384861501008852E-2</v>
      </c>
      <c r="G143" s="3">
        <f>'All Models'!K151</f>
        <v>1.2916303219297487E-2</v>
      </c>
    </row>
    <row r="144" spans="1:7" x14ac:dyDescent="0.3">
      <c r="A144" s="17">
        <v>1.1076812739792045E-2</v>
      </c>
      <c r="B144" s="3">
        <f>'All Models'!E152</f>
        <v>1.7905427854165649E-2</v>
      </c>
      <c r="C144" s="3">
        <f>'All Models'!M152</f>
        <v>2.1288990613227574E-2</v>
      </c>
      <c r="D144" s="3">
        <f>'All Models'!C152</f>
        <v>1.9785092321692399E-2</v>
      </c>
      <c r="E144" s="3">
        <f>'All Models'!G152</f>
        <v>1.6113432966734498E-2</v>
      </c>
      <c r="F144" s="3">
        <f>'All Models'!I152</f>
        <v>2.4222205369498619E-2</v>
      </c>
      <c r="G144" s="3">
        <f>'All Models'!K152</f>
        <v>2.6658141248471431E-2</v>
      </c>
    </row>
    <row r="145" spans="1:7" x14ac:dyDescent="0.3">
      <c r="A145" s="17">
        <v>1.1491300290383626E-2</v>
      </c>
      <c r="B145" s="3">
        <f>'All Models'!E153</f>
        <v>1.7173453891293163E-2</v>
      </c>
      <c r="C145" s="3">
        <f>'All Models'!M153</f>
        <v>2.0455217337751509E-2</v>
      </c>
      <c r="D145" s="3">
        <f>'All Models'!C153</f>
        <v>1.8576673357536499E-2</v>
      </c>
      <c r="E145" s="3">
        <f>'All Models'!G153</f>
        <v>1.51675048371951E-2</v>
      </c>
      <c r="F145" s="3">
        <f>'All Models'!I153</f>
        <v>1.4281441320884408E-2</v>
      </c>
      <c r="G145" s="3">
        <f>'All Models'!K153</f>
        <v>1.3821618374888999E-2</v>
      </c>
    </row>
    <row r="146" spans="1:7" x14ac:dyDescent="0.3">
      <c r="A146" s="17">
        <v>8.9514749152568383E-3</v>
      </c>
      <c r="B146" s="3">
        <f>'All Models'!E154</f>
        <v>1.6044779053636913E-2</v>
      </c>
      <c r="C146" s="3">
        <f>'All Models'!M154</f>
        <v>2.0447224836219406E-2</v>
      </c>
      <c r="D146" s="3">
        <f>'All Models'!C154</f>
        <v>1.7630007782122498E-2</v>
      </c>
      <c r="E146" s="3">
        <f>'All Models'!G154</f>
        <v>1.4243048866418299E-2</v>
      </c>
      <c r="F146" s="3">
        <f>'All Models'!I154</f>
        <v>1.7584604058137689E-2</v>
      </c>
      <c r="G146" s="3">
        <f>'All Models'!K154</f>
        <v>1.6004856430492459E-2</v>
      </c>
    </row>
    <row r="147" spans="1:7" x14ac:dyDescent="0.3">
      <c r="A147" s="17">
        <v>1.0013420826604839E-2</v>
      </c>
      <c r="B147" s="3">
        <f>'All Models'!E155</f>
        <v>1.492919754109392E-2</v>
      </c>
      <c r="C147" s="3">
        <f>'All Models'!M155</f>
        <v>1.7998034300432012E-2</v>
      </c>
      <c r="D147" s="3">
        <f>'All Models'!C155</f>
        <v>1.6548128352482101E-2</v>
      </c>
      <c r="E147" s="3">
        <f>'All Models'!G155</f>
        <v>1.3058583379779099E-2</v>
      </c>
      <c r="F147" s="3">
        <f>'All Models'!I155</f>
        <v>1.8031502332885186E-2</v>
      </c>
      <c r="G147" s="3">
        <f>'All Models'!K155</f>
        <v>1.5330735630954471E-2</v>
      </c>
    </row>
    <row r="148" spans="1:7" x14ac:dyDescent="0.3">
      <c r="A148" s="17">
        <v>1.4085699000909233E-2</v>
      </c>
      <c r="B148" s="3">
        <f>'All Models'!E156</f>
        <v>1.547260708030292E-2</v>
      </c>
      <c r="C148" s="3">
        <f>'All Models'!M156</f>
        <v>1.7800641768301737E-2</v>
      </c>
      <c r="D148" s="3">
        <f>'All Models'!C156</f>
        <v>1.55596497246803E-2</v>
      </c>
      <c r="E148" s="3">
        <f>'All Models'!G156</f>
        <v>1.2831798824994099E-2</v>
      </c>
      <c r="F148" s="3">
        <f>'All Models'!I156</f>
        <v>1.2471345271770771E-2</v>
      </c>
      <c r="G148" s="3">
        <f>'All Models'!K156</f>
        <v>1.315077100799553E-2</v>
      </c>
    </row>
    <row r="149" spans="1:7" x14ac:dyDescent="0.3">
      <c r="A149" s="17">
        <v>1.3054299359771659E-2</v>
      </c>
      <c r="B149" s="3">
        <f>'All Models'!E157</f>
        <v>1.4927572647585381E-2</v>
      </c>
      <c r="C149" s="3">
        <f>'All Models'!M157</f>
        <v>1.6835180144750897E-2</v>
      </c>
      <c r="D149" s="3">
        <f>'All Models'!C157</f>
        <v>1.5359664184634801E-2</v>
      </c>
      <c r="E149" s="3">
        <f>'All Models'!G157</f>
        <v>1.3074982219802699E-2</v>
      </c>
      <c r="F149" s="3">
        <f>'All Models'!I157</f>
        <v>1.639268153247965E-2</v>
      </c>
      <c r="G149" s="3">
        <f>'All Models'!K157</f>
        <v>1.719529338724881E-2</v>
      </c>
    </row>
    <row r="150" spans="1:7" x14ac:dyDescent="0.3">
      <c r="A150" s="17">
        <v>1.1156738414258491E-2</v>
      </c>
      <c r="B150" s="3">
        <f>'All Models'!E158</f>
        <v>1.607876744481964E-2</v>
      </c>
      <c r="C150" s="3">
        <f>'All Models'!M158</f>
        <v>1.7007920060390706E-2</v>
      </c>
      <c r="D150" s="3">
        <f>'All Models'!C158</f>
        <v>1.5030552258053199E-2</v>
      </c>
      <c r="E150" s="3">
        <f>'All Models'!G158</f>
        <v>1.25171925745941E-2</v>
      </c>
      <c r="F150" s="3">
        <f>'All Models'!I158</f>
        <v>1.7615098348438749E-2</v>
      </c>
      <c r="G150" s="3">
        <f>'All Models'!K158</f>
        <v>1.6018699197926905E-2</v>
      </c>
    </row>
    <row r="151" spans="1:7" x14ac:dyDescent="0.3">
      <c r="A151" s="17">
        <v>1.1735585884460728E-2</v>
      </c>
      <c r="B151" s="3">
        <f>'All Models'!E159</f>
        <v>1.591626359585064E-2</v>
      </c>
      <c r="C151" s="3">
        <f>'All Models'!M159</f>
        <v>1.7569908680058213E-2</v>
      </c>
      <c r="D151" s="3">
        <f>'All Models'!C159</f>
        <v>1.5429881129607701E-2</v>
      </c>
      <c r="E151" s="3">
        <f>'All Models'!G159</f>
        <v>1.3021852655067801E-2</v>
      </c>
      <c r="F151" s="3">
        <f>'All Models'!I159</f>
        <v>2.119132356154043E-2</v>
      </c>
      <c r="G151" s="3">
        <f>'All Models'!K159</f>
        <v>2.4173936880940213E-2</v>
      </c>
    </row>
    <row r="152" spans="1:7" x14ac:dyDescent="0.3">
      <c r="A152" s="17">
        <v>1.235836913594701E-2</v>
      </c>
      <c r="B152" s="3">
        <f>'All Models'!E160</f>
        <v>1.5361562281679279E-2</v>
      </c>
      <c r="C152" s="3">
        <f>'All Models'!M160</f>
        <v>1.7992707256182898E-2</v>
      </c>
      <c r="D152" s="3">
        <f>'All Models'!C160</f>
        <v>1.5664413370544202E-2</v>
      </c>
      <c r="E152" s="3">
        <f>'All Models'!G160</f>
        <v>1.32645688721233E-2</v>
      </c>
      <c r="F152" s="3">
        <f>'All Models'!I160</f>
        <v>1.6857531882272112E-2</v>
      </c>
      <c r="G152" s="3">
        <f>'All Models'!K160</f>
        <v>1.5931552695569385E-2</v>
      </c>
    </row>
    <row r="153" spans="1:7" x14ac:dyDescent="0.3">
      <c r="A153" s="17">
        <v>8.0611722826934677E-3</v>
      </c>
      <c r="B153" s="3">
        <f>'All Models'!E161</f>
        <v>1.319510676878812E-2</v>
      </c>
      <c r="C153" s="3">
        <f>'All Models'!M161</f>
        <v>1.8187377445253162E-2</v>
      </c>
      <c r="D153" s="3">
        <f>'All Models'!C161</f>
        <v>1.5535499337532101E-2</v>
      </c>
      <c r="E153" s="3">
        <f>'All Models'!G161</f>
        <v>1.27576810101333E-2</v>
      </c>
      <c r="F153" s="3">
        <f>'All Models'!I161</f>
        <v>1.5082167888338128E-2</v>
      </c>
      <c r="G153" s="3">
        <f>'All Models'!K161</f>
        <v>1.4625788463435277E-2</v>
      </c>
    </row>
    <row r="154" spans="1:7" x14ac:dyDescent="0.3">
      <c r="A154" s="17">
        <v>1.2920817556828005E-2</v>
      </c>
      <c r="B154" s="3">
        <f>'All Models'!E162</f>
        <v>1.4726044494085171E-2</v>
      </c>
      <c r="C154" s="3">
        <f>'All Models'!M162</f>
        <v>1.7255825882066252E-2</v>
      </c>
      <c r="D154" s="3">
        <f>'All Models'!C162</f>
        <v>1.4433621353887101E-2</v>
      </c>
      <c r="E154" s="3">
        <f>'All Models'!G162</f>
        <v>1.18708746756812E-2</v>
      </c>
      <c r="F154" s="3">
        <f>'All Models'!I162</f>
        <v>9.7047175010876764E-3</v>
      </c>
      <c r="G154" s="3">
        <f>'All Models'!K162</f>
        <v>1.1209533412042064E-2</v>
      </c>
    </row>
    <row r="155" spans="1:7" x14ac:dyDescent="0.3">
      <c r="A155" s="17">
        <v>1.3101340631129105E-2</v>
      </c>
      <c r="B155" s="3">
        <f>'All Models'!E163</f>
        <v>1.5714080015589361E-2</v>
      </c>
      <c r="C155" s="3">
        <f>'All Models'!M163</f>
        <v>1.7160390821548917E-2</v>
      </c>
      <c r="D155" s="3">
        <f>'All Models'!C163</f>
        <v>1.4484684010987601E-2</v>
      </c>
      <c r="E155" s="3">
        <f>'All Models'!G163</f>
        <v>1.26739493720912E-2</v>
      </c>
      <c r="F155" s="3">
        <f>'All Models'!I163</f>
        <v>1.9871202040095223E-2</v>
      </c>
      <c r="G155" s="3">
        <f>'All Models'!K163</f>
        <v>2.3402682542829723E-2</v>
      </c>
    </row>
    <row r="156" spans="1:7" x14ac:dyDescent="0.3">
      <c r="A156" s="17">
        <v>2.0922817865399939E-2</v>
      </c>
      <c r="B156" s="3">
        <f>'All Models'!E164</f>
        <v>2.063341200229199E-2</v>
      </c>
      <c r="C156" s="3">
        <f>'All Models'!M164</f>
        <v>1.6940487542091796E-2</v>
      </c>
      <c r="D156" s="3">
        <f>'All Models'!C164</f>
        <v>1.50153284408629E-2</v>
      </c>
      <c r="E156" s="3">
        <f>'All Models'!G164</f>
        <v>1.38479245946406E-2</v>
      </c>
      <c r="F156" s="3">
        <f>'All Models'!I164</f>
        <v>2.379956500849607E-2</v>
      </c>
      <c r="G156" s="3">
        <f>'All Models'!K164</f>
        <v>2.7982617625262444E-2</v>
      </c>
    </row>
    <row r="157" spans="1:7" x14ac:dyDescent="0.3">
      <c r="A157" s="17">
        <v>1.286868527835725E-2</v>
      </c>
      <c r="B157" s="3">
        <f>'All Models'!E165</f>
        <v>1.660003566194258E-2</v>
      </c>
      <c r="C157" s="3">
        <f>'All Models'!M165</f>
        <v>1.8566734265810885E-2</v>
      </c>
      <c r="D157" s="3">
        <f>'All Models'!C165</f>
        <v>1.77228693347092E-2</v>
      </c>
      <c r="E157" s="3">
        <f>'All Models'!G165</f>
        <v>1.7107942434620299E-2</v>
      </c>
      <c r="F157" s="3">
        <f>'All Models'!I165</f>
        <v>3.7016657316758184E-2</v>
      </c>
      <c r="G157" s="3">
        <f>'All Models'!K165</f>
        <v>4.0928712320135223E-2</v>
      </c>
    </row>
    <row r="158" spans="1:7" x14ac:dyDescent="0.3">
      <c r="A158" s="17">
        <v>2.1046224656629038E-2</v>
      </c>
      <c r="B158" s="3">
        <f>'All Models'!E166</f>
        <v>1.9490695858442032E-2</v>
      </c>
      <c r="C158" s="3">
        <f>'All Models'!M166</f>
        <v>1.8470578796314967E-2</v>
      </c>
      <c r="D158" s="3">
        <f>'All Models'!C166</f>
        <v>1.7228283820214501E-2</v>
      </c>
      <c r="E158" s="3">
        <f>'All Models'!G166</f>
        <v>1.6565686771446202E-2</v>
      </c>
      <c r="F158" s="3">
        <f>'All Models'!I166</f>
        <v>1.2577415305078223E-2</v>
      </c>
      <c r="G158" s="3">
        <f>'All Models'!K166</f>
        <v>1.1989464382987897E-2</v>
      </c>
    </row>
    <row r="159" spans="1:7" x14ac:dyDescent="0.3">
      <c r="A159" s="17">
        <v>2.1495414419012253E-2</v>
      </c>
      <c r="B159" s="3">
        <f>'All Models'!E167</f>
        <v>2.1687461543261899E-2</v>
      </c>
      <c r="C159" s="3">
        <f>'All Models'!M167</f>
        <v>1.9984045327600199E-2</v>
      </c>
      <c r="D159" s="3">
        <f>'All Models'!C167</f>
        <v>1.8105871437739299E-2</v>
      </c>
      <c r="E159" s="3">
        <f>'All Models'!G167</f>
        <v>1.67305245857781E-2</v>
      </c>
      <c r="F159" s="3">
        <f>'All Models'!I167</f>
        <v>2.3850185043863603E-2</v>
      </c>
      <c r="G159" s="3">
        <f>'All Models'!K167</f>
        <v>2.2218244783551128E-2</v>
      </c>
    </row>
    <row r="160" spans="1:7" x14ac:dyDescent="0.3">
      <c r="A160" s="17">
        <v>1.2562854969287558E-2</v>
      </c>
      <c r="B160" s="3">
        <f>'All Models'!E168</f>
        <v>1.8168163364673369E-2</v>
      </c>
      <c r="C160" s="3">
        <f>'All Models'!M168</f>
        <v>2.1569447074254438E-2</v>
      </c>
      <c r="D160" s="3">
        <f>'All Models'!C168</f>
        <v>1.9676618280616801E-2</v>
      </c>
      <c r="E160" s="3">
        <f>'All Models'!G168</f>
        <v>1.8331984183193501E-2</v>
      </c>
      <c r="F160" s="3">
        <f>'All Models'!I168</f>
        <v>3.2102759951210862E-2</v>
      </c>
      <c r="G160" s="3">
        <f>'All Models'!K168</f>
        <v>3.5913276420235687E-2</v>
      </c>
    </row>
    <row r="161" spans="1:7" x14ac:dyDescent="0.3">
      <c r="A161" s="17">
        <v>1.4254379461675208E-2</v>
      </c>
      <c r="B161" s="3">
        <f>'All Models'!E169</f>
        <v>1.8861064375933198E-2</v>
      </c>
      <c r="C161" s="3">
        <f>'All Models'!M169</f>
        <v>2.1077939451619052E-2</v>
      </c>
      <c r="D161" s="3">
        <f>'All Models'!C169</f>
        <v>1.8805536402875401E-2</v>
      </c>
      <c r="E161" s="3">
        <f>'All Models'!G169</f>
        <v>1.7204657238425802E-2</v>
      </c>
      <c r="F161" s="3">
        <f>'All Models'!I169</f>
        <v>1.4075763822532634E-2</v>
      </c>
      <c r="G161" s="3">
        <f>'All Models'!K169</f>
        <v>1.3663355989658269E-2</v>
      </c>
    </row>
    <row r="162" spans="1:7" x14ac:dyDescent="0.3">
      <c r="A162" s="17">
        <v>1.6958332585915493E-2</v>
      </c>
      <c r="B162" s="3">
        <f>'All Models'!E170</f>
        <v>1.9108688507401158E-2</v>
      </c>
      <c r="C162" s="3">
        <f>'All Models'!M170</f>
        <v>1.9200638716349649E-2</v>
      </c>
      <c r="D162" s="3">
        <f>'All Models'!C170</f>
        <v>1.85404793080951E-2</v>
      </c>
      <c r="E162" s="3">
        <f>'All Models'!G170</f>
        <v>1.6163823814504302E-2</v>
      </c>
      <c r="F162" s="3">
        <f>'All Models'!I170</f>
        <v>1.9880216998625303E-2</v>
      </c>
      <c r="G162" s="3">
        <f>'All Models'!K170</f>
        <v>1.8489674292278074E-2</v>
      </c>
    </row>
    <row r="163" spans="1:7" x14ac:dyDescent="0.3">
      <c r="A163" s="17">
        <v>1.138085809311983E-2</v>
      </c>
      <c r="B163" s="3">
        <f>'All Models'!E171</f>
        <v>1.682743319167548E-2</v>
      </c>
      <c r="C163" s="3">
        <f>'All Models'!M171</f>
        <v>2.0042840610519797E-2</v>
      </c>
      <c r="D163" s="3">
        <f>'All Models'!C171</f>
        <v>1.85032440828901E-2</v>
      </c>
      <c r="E163" s="3">
        <f>'All Models'!G171</f>
        <v>1.60876275090895E-2</v>
      </c>
      <c r="F163" s="3">
        <f>'All Models'!I171</f>
        <v>1.8790826076764577E-2</v>
      </c>
      <c r="G163" s="3">
        <f>'All Models'!K171</f>
        <v>1.8130411017173227E-2</v>
      </c>
    </row>
    <row r="164" spans="1:7" x14ac:dyDescent="0.3">
      <c r="A164" s="17">
        <v>1.1629196221078872E-2</v>
      </c>
      <c r="B164" s="3">
        <f>'All Models'!E172</f>
        <v>1.6104834909048692E-2</v>
      </c>
      <c r="C164" s="3">
        <f>'All Models'!M172</f>
        <v>1.8665812168680445E-2</v>
      </c>
      <c r="D164" s="3">
        <f>'All Models'!C172</f>
        <v>1.7453368259815801E-2</v>
      </c>
      <c r="E164" s="3">
        <f>'All Models'!G172</f>
        <v>1.5130709762931E-2</v>
      </c>
      <c r="F164" s="3">
        <f>'All Models'!I172</f>
        <v>1.3984818819602977E-2</v>
      </c>
      <c r="G164" s="3">
        <f>'All Models'!K172</f>
        <v>1.3477835083294068E-2</v>
      </c>
    </row>
    <row r="165" spans="1:7" x14ac:dyDescent="0.3">
      <c r="A165" s="17">
        <v>6.1897636578011894E-3</v>
      </c>
      <c r="B165" s="3">
        <f>'All Models'!E173</f>
        <v>1.400463835599629E-2</v>
      </c>
      <c r="C165" s="3">
        <f>'All Models'!M173</f>
        <v>1.6899260048281871E-2</v>
      </c>
      <c r="D165" s="3">
        <f>'All Models'!C173</f>
        <v>1.6501518684432101E-2</v>
      </c>
      <c r="E165" s="3">
        <f>'All Models'!G173</f>
        <v>1.4023966953097799E-2</v>
      </c>
      <c r="F165" s="3">
        <f>'All Models'!I173</f>
        <v>1.8200846987047218E-2</v>
      </c>
      <c r="G165" s="3">
        <f>'All Models'!K173</f>
        <v>1.5494861033067936E-2</v>
      </c>
    </row>
    <row r="166" spans="1:7" x14ac:dyDescent="0.3">
      <c r="A166" s="17">
        <v>1.8124273496249711E-2</v>
      </c>
      <c r="B166" s="3">
        <f>'All Models'!E174</f>
        <v>1.5837147081755869E-2</v>
      </c>
      <c r="C166" s="3">
        <f>'All Models'!M174</f>
        <v>1.6197550125206652E-2</v>
      </c>
      <c r="D166" s="3">
        <f>'All Models'!C174</f>
        <v>1.49837559763002E-2</v>
      </c>
      <c r="E166" s="3">
        <f>'All Models'!G174</f>
        <v>1.29313372871744E-2</v>
      </c>
      <c r="F166" s="3">
        <f>'All Models'!I174</f>
        <v>9.4415823760855191E-3</v>
      </c>
      <c r="G166" s="3">
        <f>'All Models'!K174</f>
        <v>1.0940264264485917E-2</v>
      </c>
    </row>
    <row r="167" spans="1:7" x14ac:dyDescent="0.3">
      <c r="A167" s="17">
        <v>6.588191273188989E-3</v>
      </c>
      <c r="B167" s="3">
        <f>'All Models'!E175</f>
        <v>1.26253339534081E-2</v>
      </c>
      <c r="C167" s="3">
        <f>'All Models'!M175</f>
        <v>1.6167239577125261E-2</v>
      </c>
      <c r="D167" s="3">
        <f>'All Models'!C175</f>
        <v>1.5210265114999399E-2</v>
      </c>
      <c r="E167" s="3">
        <f>'All Models'!G175</f>
        <v>1.33998277710368E-2</v>
      </c>
      <c r="F167" s="3">
        <f>'All Models'!I175</f>
        <v>2.2469719351108981E-2</v>
      </c>
      <c r="G167" s="3">
        <f>'All Models'!K175</f>
        <v>2.6016212770090617E-2</v>
      </c>
    </row>
    <row r="168" spans="1:7" x14ac:dyDescent="0.3">
      <c r="A168" s="17">
        <v>1.6542788411665444E-2</v>
      </c>
      <c r="B168" s="3">
        <f>'All Models'!E176</f>
        <v>1.550659629209027E-2</v>
      </c>
      <c r="C168" s="3">
        <f>'All Models'!M176</f>
        <v>1.492888014550303E-2</v>
      </c>
      <c r="D168" s="3">
        <f>'All Models'!C176</f>
        <v>1.3953670214679499E-2</v>
      </c>
      <c r="E168" s="3">
        <f>'All Models'!G176</f>
        <v>1.26045097697156E-2</v>
      </c>
      <c r="F168" s="3">
        <f>'All Models'!I176</f>
        <v>8.3802516985135907E-3</v>
      </c>
      <c r="G168" s="3">
        <f>'All Models'!K176</f>
        <v>8.6816467780516417E-3</v>
      </c>
    </row>
    <row r="169" spans="1:7" x14ac:dyDescent="0.3">
      <c r="A169" s="17">
        <v>1.267702862563759E-2</v>
      </c>
      <c r="B169" s="3">
        <f>'All Models'!E177</f>
        <v>1.316942141456514E-2</v>
      </c>
      <c r="C169" s="3">
        <f>'All Models'!M177</f>
        <v>1.5669486266443738E-2</v>
      </c>
      <c r="D169" s="3">
        <f>'All Models'!C177</f>
        <v>1.46488217021855E-2</v>
      </c>
      <c r="E169" s="3">
        <f>'All Models'!G177</f>
        <v>1.37331816201359E-2</v>
      </c>
      <c r="F169" s="3">
        <f>'All Models'!I177</f>
        <v>2.0352885069383264E-2</v>
      </c>
      <c r="G169" s="3">
        <f>'All Models'!K177</f>
        <v>2.1718146641406956E-2</v>
      </c>
    </row>
    <row r="170" spans="1:7" x14ac:dyDescent="0.3">
      <c r="A170" s="17">
        <v>1.9006929427594094E-2</v>
      </c>
      <c r="B170" s="3">
        <f>'All Models'!E178</f>
        <v>1.587286892355249E-2</v>
      </c>
      <c r="C170" s="3">
        <f>'All Models'!M178</f>
        <v>1.5537402635653298E-2</v>
      </c>
      <c r="D170" s="3">
        <f>'All Models'!C178</f>
        <v>1.3978340546213899E-2</v>
      </c>
      <c r="E170" s="3">
        <f>'All Models'!G178</f>
        <v>1.2821248072324799E-2</v>
      </c>
      <c r="F170" s="3">
        <f>'All Models'!I178</f>
        <v>1.0994200498273696E-2</v>
      </c>
      <c r="G170" s="3">
        <f>'All Models'!K178</f>
        <v>1.0906488915022692E-2</v>
      </c>
    </row>
    <row r="171" spans="1:7" x14ac:dyDescent="0.3">
      <c r="A171" s="17">
        <v>1.0332605179238629E-2</v>
      </c>
      <c r="B171" s="3">
        <f>'All Models'!E179</f>
        <v>1.324234457584665E-2</v>
      </c>
      <c r="C171" s="3">
        <f>'All Models'!M179</f>
        <v>1.6864290217575188E-2</v>
      </c>
      <c r="D171" s="3">
        <f>'All Models'!C179</f>
        <v>1.49059264792366E-2</v>
      </c>
      <c r="E171" s="3">
        <f>'All Models'!G179</f>
        <v>1.2958979281054999E-2</v>
      </c>
      <c r="F171" s="3">
        <f>'All Models'!I179</f>
        <v>2.0975256580267297E-2</v>
      </c>
      <c r="G171" s="3">
        <f>'All Models'!K179</f>
        <v>1.9878716092262522E-2</v>
      </c>
    </row>
    <row r="172" spans="1:7" x14ac:dyDescent="0.3">
      <c r="A172" s="17">
        <v>7.3900115561192732E-3</v>
      </c>
      <c r="B172" s="3">
        <f>'All Models'!E180</f>
        <v>1.238057143238218E-2</v>
      </c>
      <c r="C172" s="3">
        <f>'All Models'!M180</f>
        <v>1.5916777549089049E-2</v>
      </c>
      <c r="D172" s="3">
        <f>'All Models'!C180</f>
        <v>1.4141165506535699E-2</v>
      </c>
      <c r="E172" s="3">
        <f>'All Models'!G180</f>
        <v>1.20280124225306E-2</v>
      </c>
      <c r="F172" s="3">
        <f>'All Models'!I180</f>
        <v>9.7442397105421876E-3</v>
      </c>
      <c r="G172" s="3">
        <f>'All Models'!K180</f>
        <v>9.5863752664477192E-3</v>
      </c>
    </row>
    <row r="173" spans="1:7" x14ac:dyDescent="0.3">
      <c r="A173" s="17">
        <v>8.9112923079949693E-3</v>
      </c>
      <c r="B173" s="3">
        <f>'All Models'!E181</f>
        <v>1.28832280627356E-2</v>
      </c>
      <c r="C173" s="3">
        <f>'All Models'!M181</f>
        <v>1.5925777400647163E-2</v>
      </c>
      <c r="D173" s="3">
        <f>'All Models'!C181</f>
        <v>1.3325994381199101E-2</v>
      </c>
      <c r="E173" s="3">
        <f>'All Models'!G181</f>
        <v>1.09353982004999E-2</v>
      </c>
      <c r="F173" s="3">
        <f>'All Models'!I181</f>
        <v>1.2805191835771534E-2</v>
      </c>
      <c r="G173" s="3">
        <f>'All Models'!K181</f>
        <v>1.1402495107500925E-2</v>
      </c>
    </row>
    <row r="174" spans="1:7" x14ac:dyDescent="0.3">
      <c r="A174" s="17">
        <v>6.5770407511849148E-3</v>
      </c>
      <c r="B174" s="3">
        <f>'All Models'!E182</f>
        <v>1.212646155613066E-2</v>
      </c>
      <c r="C174" s="3">
        <f>'All Models'!M182</f>
        <v>1.492247642949668E-2</v>
      </c>
      <c r="D174" s="3">
        <f>'All Models'!C182</f>
        <v>1.3103176332845801E-2</v>
      </c>
      <c r="E174" s="3">
        <f>'All Models'!G182</f>
        <v>1.0857208345940899E-2</v>
      </c>
      <c r="F174" s="3">
        <f>'All Models'!I182</f>
        <v>1.2666370425543029E-2</v>
      </c>
      <c r="G174" s="3">
        <f>'All Models'!K182</f>
        <v>1.2200468100309668E-2</v>
      </c>
    </row>
    <row r="175" spans="1:7" x14ac:dyDescent="0.3">
      <c r="A175" s="17">
        <v>1.1246303006378923E-2</v>
      </c>
      <c r="B175" s="3">
        <f>'All Models'!E183</f>
        <v>1.245979475728823E-2</v>
      </c>
      <c r="C175" s="3">
        <f>'All Models'!M183</f>
        <v>1.4973624444846807E-2</v>
      </c>
      <c r="D175" s="3">
        <f>'All Models'!C183</f>
        <v>1.27209927561268E-2</v>
      </c>
      <c r="E175" s="3">
        <f>'All Models'!G183</f>
        <v>1.1360160589284501E-2</v>
      </c>
      <c r="F175" s="3">
        <f>'All Models'!I183</f>
        <v>1.5146385391364878E-2</v>
      </c>
      <c r="G175" s="3">
        <f>'All Models'!K183</f>
        <v>1.850165451381203E-2</v>
      </c>
    </row>
    <row r="176" spans="1:7" x14ac:dyDescent="0.3">
      <c r="A176" s="17">
        <v>1.5648065964382521E-2</v>
      </c>
      <c r="B176" s="3">
        <f>'All Models'!E184</f>
        <v>1.536206771199383E-2</v>
      </c>
      <c r="C176" s="3">
        <f>'All Models'!M184</f>
        <v>1.4092404197673046E-2</v>
      </c>
      <c r="D176" s="3">
        <f>'All Models'!C184</f>
        <v>1.26898308417106E-2</v>
      </c>
      <c r="E176" s="3">
        <f>'All Models'!G184</f>
        <v>1.1806110711808499E-2</v>
      </c>
      <c r="F176" s="3">
        <f>'All Models'!I184</f>
        <v>1.3748324468367873E-2</v>
      </c>
      <c r="G176" s="3">
        <f>'All Models'!K184</f>
        <v>1.525606977835532E-2</v>
      </c>
    </row>
    <row r="177" spans="1:7" x14ac:dyDescent="0.3">
      <c r="A177" s="17">
        <v>1.7207581340886149E-2</v>
      </c>
      <c r="B177" s="3">
        <f>'All Models'!E185</f>
        <v>1.496809450435355E-2</v>
      </c>
      <c r="C177" s="3">
        <f>'All Models'!M185</f>
        <v>1.5448553308482485E-2</v>
      </c>
      <c r="D177" s="3">
        <f>'All Models'!C185</f>
        <v>1.40326567167016E-2</v>
      </c>
      <c r="E177" s="3">
        <f>'All Models'!G185</f>
        <v>1.30275282856206E-2</v>
      </c>
      <c r="F177" s="3">
        <f>'All Models'!I185</f>
        <v>2.0873558477989482E-2</v>
      </c>
      <c r="G177" s="3">
        <f>'All Models'!K185</f>
        <v>1.9925038064360724E-2</v>
      </c>
    </row>
    <row r="178" spans="1:7" x14ac:dyDescent="0.3">
      <c r="A178" s="17">
        <v>8.7291533115031825E-3</v>
      </c>
      <c r="B178" s="3">
        <f>'All Models'!E186</f>
        <v>1.433708007084737E-2</v>
      </c>
      <c r="C178" s="3">
        <f>'All Models'!M186</f>
        <v>1.6427268453983523E-2</v>
      </c>
      <c r="D178" s="3">
        <f>'All Models'!C186</f>
        <v>1.46296558313936E-2</v>
      </c>
      <c r="E178" s="3">
        <f>'All Models'!G186</f>
        <v>1.3614402641682399E-2</v>
      </c>
      <c r="F178" s="3">
        <f>'All Models'!I186</f>
        <v>1.6494757034802163E-2</v>
      </c>
      <c r="G178" s="3">
        <f>'All Models'!K186</f>
        <v>1.5758781771823084E-2</v>
      </c>
    </row>
    <row r="179" spans="1:7" x14ac:dyDescent="0.3">
      <c r="A179" s="17">
        <v>1.3332118626257152E-2</v>
      </c>
      <c r="B179" s="3">
        <f>'All Models'!E187</f>
        <v>1.51515286841283E-2</v>
      </c>
      <c r="C179" s="3">
        <f>'All Models'!M187</f>
        <v>1.6252482201069698E-2</v>
      </c>
      <c r="D179" s="3">
        <f>'All Models'!C187</f>
        <v>1.45418058219753E-2</v>
      </c>
      <c r="E179" s="3">
        <f>'All Models'!G187</f>
        <v>1.30875509744464E-2</v>
      </c>
      <c r="F179" s="3">
        <f>'All Models'!I187</f>
        <v>1.4597490119013118E-2</v>
      </c>
      <c r="G179" s="3">
        <f>'All Models'!K187</f>
        <v>1.395331304243737E-2</v>
      </c>
    </row>
    <row r="180" spans="1:7" x14ac:dyDescent="0.3">
      <c r="A180" s="17">
        <v>1.1367457562424622E-2</v>
      </c>
      <c r="B180" s="3">
        <f>'All Models'!E188</f>
        <v>1.5544585840463761E-2</v>
      </c>
      <c r="C180" s="3">
        <f>'All Models'!M188</f>
        <v>1.6787958349773185E-2</v>
      </c>
      <c r="D180" s="3">
        <f>'All Models'!C188</f>
        <v>1.4756814408606499E-2</v>
      </c>
      <c r="E180" s="3">
        <f>'All Models'!G188</f>
        <v>1.32755340359124E-2</v>
      </c>
      <c r="F180" s="3">
        <f>'All Models'!I188</f>
        <v>1.5891119916601571E-2</v>
      </c>
      <c r="G180" s="3">
        <f>'All Models'!K188</f>
        <v>1.691354856900697E-2</v>
      </c>
    </row>
    <row r="181" spans="1:7" x14ac:dyDescent="0.3">
      <c r="A181" s="17">
        <v>7.9767459959447819E-3</v>
      </c>
      <c r="B181" s="3">
        <f>'All Models'!E189</f>
        <v>1.3409426077251249E-2</v>
      </c>
      <c r="C181" s="3">
        <f>'All Models'!M189</f>
        <v>1.7113629784604692E-2</v>
      </c>
      <c r="D181" s="3">
        <f>'All Models'!C189</f>
        <v>1.50817474752324E-2</v>
      </c>
      <c r="E181" s="3">
        <f>'All Models'!G189</f>
        <v>1.2919697740072501E-2</v>
      </c>
      <c r="F181" s="3">
        <f>'All Models'!I189</f>
        <v>2.022590259217262E-2</v>
      </c>
      <c r="G181" s="3">
        <f>'All Models'!K189</f>
        <v>1.8154756081447669E-2</v>
      </c>
    </row>
    <row r="182" spans="1:7" x14ac:dyDescent="0.3">
      <c r="A182" s="17">
        <v>1.131390621084539E-2</v>
      </c>
      <c r="B182" s="3">
        <f>'All Models'!E190</f>
        <v>1.347948193345002E-2</v>
      </c>
      <c r="C182" s="3">
        <f>'All Models'!M190</f>
        <v>1.5493211627080828E-2</v>
      </c>
      <c r="D182" s="3">
        <f>'All Models'!C190</f>
        <v>1.4210406912288901E-2</v>
      </c>
      <c r="E182" s="3">
        <f>'All Models'!G190</f>
        <v>1.1635548361263799E-2</v>
      </c>
      <c r="F182" s="3">
        <f>'All Models'!I190</f>
        <v>1.0994049094514244E-2</v>
      </c>
      <c r="G182" s="3">
        <f>'All Models'!K190</f>
        <v>1.0530802832894903E-2</v>
      </c>
    </row>
    <row r="183" spans="1:7" x14ac:dyDescent="0.3">
      <c r="A183" s="17">
        <v>1.1157669721256007E-2</v>
      </c>
      <c r="B183" s="3">
        <f>'All Models'!E191</f>
        <v>1.423426705710857E-2</v>
      </c>
      <c r="C183" s="3">
        <f>'All Models'!M191</f>
        <v>1.4780213163370777E-2</v>
      </c>
      <c r="D183" s="3">
        <f>'All Models'!C191</f>
        <v>1.37068523571315E-2</v>
      </c>
      <c r="E183" s="3">
        <f>'All Models'!G191</f>
        <v>1.09789795785973E-2</v>
      </c>
      <c r="F183" s="3">
        <f>'All Models'!I191</f>
        <v>1.2523939453318731E-2</v>
      </c>
      <c r="G183" s="3">
        <f>'All Models'!K191</f>
        <v>1.2222368154301673E-2</v>
      </c>
    </row>
    <row r="184" spans="1:7" x14ac:dyDescent="0.3">
      <c r="A184" s="17">
        <v>5.8234847712228541E-3</v>
      </c>
      <c r="B184" s="3">
        <f>'All Models'!E192</f>
        <v>1.213768409392626E-2</v>
      </c>
      <c r="C184" s="3">
        <f>'All Models'!M192</f>
        <v>1.478338656653371E-2</v>
      </c>
      <c r="D184" s="3">
        <f>'All Models'!C192</f>
        <v>1.3657380420975E-2</v>
      </c>
      <c r="E184" s="3">
        <f>'All Models'!G192</f>
        <v>1.17118437649897E-2</v>
      </c>
      <c r="F184" s="3">
        <f>'All Models'!I192</f>
        <v>1.6308558256153044E-2</v>
      </c>
      <c r="G184" s="3">
        <f>'All Models'!K192</f>
        <v>1.8961851816094687E-2</v>
      </c>
    </row>
    <row r="185" spans="1:7" x14ac:dyDescent="0.3">
      <c r="A185" s="17">
        <v>6.7703961086959729E-3</v>
      </c>
      <c r="B185" s="3">
        <f>'All Models'!E193</f>
        <v>1.1661049622173601E-2</v>
      </c>
      <c r="C185" s="3">
        <f>'All Models'!M193</f>
        <v>1.371064306098939E-2</v>
      </c>
      <c r="D185" s="3">
        <f>'All Models'!C193</f>
        <v>1.2596889495678601E-2</v>
      </c>
      <c r="E185" s="3">
        <f>'All Models'!G193</f>
        <v>1.12952344645389E-2</v>
      </c>
      <c r="F185" s="3">
        <f>'All Models'!I193</f>
        <v>7.8927440860606796E-3</v>
      </c>
      <c r="G185" s="3">
        <f>'All Models'!K193</f>
        <v>9.0201269305739528E-3</v>
      </c>
    </row>
    <row r="186" spans="1:7" x14ac:dyDescent="0.3">
      <c r="A186" s="17">
        <v>1.3481277034004114E-2</v>
      </c>
      <c r="B186" s="3">
        <f>'All Models'!E194</f>
        <v>1.4994270953699949E-2</v>
      </c>
      <c r="C186" s="3">
        <f>'All Models'!M194</f>
        <v>1.2683414498572597E-2</v>
      </c>
      <c r="D186" s="3">
        <f>'All Models'!C194</f>
        <v>1.18987817897191E-2</v>
      </c>
      <c r="E186" s="3">
        <f>'All Models'!G194</f>
        <v>1.1269360796368E-2</v>
      </c>
      <c r="F186" s="3">
        <f>'All Models'!I194</f>
        <v>1.2499958902179307E-2</v>
      </c>
      <c r="G186" s="3">
        <f>'All Models'!K194</f>
        <v>1.5530591830953337E-2</v>
      </c>
    </row>
    <row r="187" spans="1:7" x14ac:dyDescent="0.3">
      <c r="A187" s="17">
        <v>1.3285312648269878E-2</v>
      </c>
      <c r="B187" s="3">
        <f>'All Models'!E195</f>
        <v>1.4474886633494151E-2</v>
      </c>
      <c r="C187" s="3">
        <f>'All Models'!M195</f>
        <v>1.3940708649913956E-2</v>
      </c>
      <c r="D187" s="3">
        <f>'All Models'!C195</f>
        <v>1.31026563884596E-2</v>
      </c>
      <c r="E187" s="3">
        <f>'All Models'!G195</f>
        <v>1.18907947232314E-2</v>
      </c>
      <c r="F187" s="3">
        <f>'All Models'!I195</f>
        <v>2.5447795646260974E-2</v>
      </c>
      <c r="G187" s="3">
        <f>'All Models'!K195</f>
        <v>2.2197556902493722E-2</v>
      </c>
    </row>
    <row r="188" spans="1:7" x14ac:dyDescent="0.3">
      <c r="A188" s="17">
        <v>8.7467004595719461E-3</v>
      </c>
      <c r="B188" s="3">
        <f>'All Models'!E196</f>
        <v>1.400381242299247E-2</v>
      </c>
      <c r="C188" s="3">
        <f>'All Models'!M196</f>
        <v>1.4536375685483551E-2</v>
      </c>
      <c r="D188" s="3">
        <f>'All Models'!C196</f>
        <v>1.3450145260316401E-2</v>
      </c>
      <c r="E188" s="3">
        <f>'All Models'!G196</f>
        <v>1.18980649357014E-2</v>
      </c>
      <c r="F188" s="3">
        <f>'All Models'!I196</f>
        <v>1.4958527115691428E-2</v>
      </c>
      <c r="G188" s="3">
        <f>'All Models'!K196</f>
        <v>1.4531839695133627E-2</v>
      </c>
    </row>
    <row r="189" spans="1:7" x14ac:dyDescent="0.3">
      <c r="A189" s="17">
        <v>8.9962663340288091E-3</v>
      </c>
      <c r="B189" s="3">
        <f>'All Models'!E197</f>
        <v>1.406234923931975E-2</v>
      </c>
      <c r="C189" s="3">
        <f>'All Models'!M197</f>
        <v>1.41648598864912E-2</v>
      </c>
      <c r="D189" s="3">
        <f>'All Models'!C197</f>
        <v>1.32269720024319E-2</v>
      </c>
      <c r="E189" s="3">
        <f>'All Models'!G197</f>
        <v>1.1546238903989099E-2</v>
      </c>
      <c r="F189" s="3">
        <f>'All Models'!I197</f>
        <v>1.3331828203172349E-2</v>
      </c>
      <c r="G189" s="3">
        <f>'All Models'!K197</f>
        <v>1.2608196097409383E-2</v>
      </c>
    </row>
    <row r="190" spans="1:7" x14ac:dyDescent="0.3">
      <c r="A190" s="17">
        <v>1.0862370589553154E-2</v>
      </c>
      <c r="B190" s="3">
        <f>'All Models'!E198</f>
        <v>1.42431683111259E-2</v>
      </c>
      <c r="C190" s="3">
        <f>'All Models'!M198</f>
        <v>1.4818486188857173E-2</v>
      </c>
      <c r="D190" s="3">
        <f>'All Models'!C198</f>
        <v>1.3099664134256599E-2</v>
      </c>
      <c r="E190" s="3">
        <f>'All Models'!G198</f>
        <v>1.15700649693914E-2</v>
      </c>
      <c r="F190" s="3">
        <f>'All Models'!I198</f>
        <v>1.2231514782309416E-2</v>
      </c>
      <c r="G190" s="3">
        <f>'All Models'!K198</f>
        <v>1.2464058530428784E-2</v>
      </c>
    </row>
    <row r="191" spans="1:7" x14ac:dyDescent="0.3">
      <c r="A191" s="17">
        <v>8.5269755837849397E-3</v>
      </c>
      <c r="B191" s="3">
        <f>'All Models'!E199</f>
        <v>1.3351296359809039E-2</v>
      </c>
      <c r="C191" s="3">
        <f>'All Models'!M199</f>
        <v>1.5287070101662175E-2</v>
      </c>
      <c r="D191" s="3">
        <f>'All Models'!C199</f>
        <v>1.32212912239149E-2</v>
      </c>
      <c r="E191" s="3">
        <f>'All Models'!G199</f>
        <v>1.1226884943586901E-2</v>
      </c>
      <c r="F191" s="3">
        <f>'All Models'!I199</f>
        <v>1.3778010887094502E-2</v>
      </c>
      <c r="G191" s="3">
        <f>'All Models'!K199</f>
        <v>1.3808270383338886E-2</v>
      </c>
    </row>
    <row r="192" spans="1:7" x14ac:dyDescent="0.3">
      <c r="A192" s="17">
        <v>4.3622945156128554E-3</v>
      </c>
      <c r="B192" s="3">
        <f>'All Models'!E200</f>
        <v>1.172300909144083E-2</v>
      </c>
      <c r="C192" s="3">
        <f>'All Models'!M200</f>
        <v>1.4172536375910922E-2</v>
      </c>
      <c r="D192" s="3">
        <f>'All Models'!C200</f>
        <v>1.28775294781535E-2</v>
      </c>
      <c r="E192" s="3">
        <f>'All Models'!G200</f>
        <v>1.01082284575571E-2</v>
      </c>
      <c r="F192" s="3">
        <f>'All Models'!I200</f>
        <v>1.4654127590323198E-2</v>
      </c>
      <c r="G192" s="3">
        <f>'All Models'!K200</f>
        <v>1.2943184867352211E-2</v>
      </c>
    </row>
    <row r="193" spans="1:7" x14ac:dyDescent="0.3">
      <c r="A193" s="17">
        <v>1.0543341754062005E-2</v>
      </c>
      <c r="B193" s="3">
        <f>'All Models'!E201</f>
        <v>1.3920324428886952E-2</v>
      </c>
      <c r="C193" s="3">
        <f>'All Models'!M201</f>
        <v>1.3007963448493923E-2</v>
      </c>
      <c r="D193" s="3">
        <f>'All Models'!C201</f>
        <v>1.1829169730542001E-2</v>
      </c>
      <c r="E193" s="3">
        <f>'All Models'!G201</f>
        <v>8.9563109747003503E-3</v>
      </c>
      <c r="F193" s="3">
        <f>'All Models'!I201</f>
        <v>6.5985438434377234E-3</v>
      </c>
      <c r="G193" s="3">
        <f>'All Models'!K201</f>
        <v>6.7079277532530613E-3</v>
      </c>
    </row>
    <row r="194" spans="1:7" x14ac:dyDescent="0.3">
      <c r="A194" s="17">
        <v>9.6993901511840397E-3</v>
      </c>
      <c r="B194" s="3">
        <f>'All Models'!E202</f>
        <v>1.339110465560365E-2</v>
      </c>
      <c r="C194" s="3">
        <f>'All Models'!M202</f>
        <v>1.3364329458268437E-2</v>
      </c>
      <c r="D194" s="3">
        <f>'All Models'!C202</f>
        <v>1.22222213032255E-2</v>
      </c>
      <c r="E194" s="3">
        <f>'All Models'!G202</f>
        <v>9.1783066357694603E-3</v>
      </c>
      <c r="F194" s="3">
        <f>'All Models'!I202</f>
        <v>1.5094822467637013E-2</v>
      </c>
      <c r="G194" s="3">
        <f>'All Models'!K202</f>
        <v>1.5636006568088789E-2</v>
      </c>
    </row>
    <row r="195" spans="1:7" x14ac:dyDescent="0.3">
      <c r="A195" s="17">
        <v>4.2291427154152531E-3</v>
      </c>
      <c r="B195" s="3">
        <f>'All Models'!E203</f>
        <v>1.182294963324103E-2</v>
      </c>
      <c r="C195" s="3">
        <f>'All Models'!M203</f>
        <v>1.3531506711902052E-2</v>
      </c>
      <c r="D195" s="3">
        <f>'All Models'!C203</f>
        <v>1.2321506228168E-2</v>
      </c>
      <c r="E195" s="3">
        <f>'All Models'!G203</f>
        <v>9.3956498241745401E-3</v>
      </c>
      <c r="F195" s="3">
        <f>'All Models'!I203</f>
        <v>1.2717543372349108E-2</v>
      </c>
      <c r="G195" s="3">
        <f>'All Models'!K203</f>
        <v>1.2743349787545129E-2</v>
      </c>
    </row>
    <row r="196" spans="1:7" x14ac:dyDescent="0.3">
      <c r="A196" s="17">
        <v>1.4598799949637864E-2</v>
      </c>
      <c r="B196" s="3">
        <f>'All Models'!E204</f>
        <v>1.5973926785528801E-2</v>
      </c>
      <c r="C196" s="3">
        <f>'All Models'!M204</f>
        <v>1.2909560613710477E-2</v>
      </c>
      <c r="D196" s="3">
        <f>'All Models'!C204</f>
        <v>1.1786872126022E-2</v>
      </c>
      <c r="E196" s="3">
        <f>'All Models'!G204</f>
        <v>9.6804815365158295E-3</v>
      </c>
      <c r="F196" s="3">
        <f>'All Models'!I204</f>
        <v>1.0458254832178653E-2</v>
      </c>
      <c r="G196" s="3">
        <f>'All Models'!K204</f>
        <v>1.2611278774863868E-2</v>
      </c>
    </row>
    <row r="197" spans="1:7" x14ac:dyDescent="0.3">
      <c r="A197" s="17">
        <v>1.0037269474280061E-2</v>
      </c>
      <c r="B197" s="3">
        <f>'All Models'!E205</f>
        <v>1.365617228836123E-2</v>
      </c>
      <c r="C197" s="3">
        <f>'All Models'!M205</f>
        <v>1.4266340179457826E-2</v>
      </c>
      <c r="D197" s="3">
        <f>'All Models'!C205</f>
        <v>1.3489215734765801E-2</v>
      </c>
      <c r="E197" s="3">
        <f>'All Models'!G205</f>
        <v>1.0942021056469201E-2</v>
      </c>
      <c r="F197" s="3">
        <f>'All Models'!I205</f>
        <v>2.4749332745864612E-2</v>
      </c>
      <c r="G197" s="3">
        <f>'All Models'!K205</f>
        <v>2.2814046122092247E-2</v>
      </c>
    </row>
    <row r="198" spans="1:7" x14ac:dyDescent="0.3">
      <c r="A198" s="17">
        <v>7.6177209106169175E-3</v>
      </c>
      <c r="B198" s="3">
        <f>'All Models'!E206</f>
        <v>1.256629703597114E-2</v>
      </c>
      <c r="C198" s="3">
        <f>'All Models'!M206</f>
        <v>1.5197438394051887E-2</v>
      </c>
      <c r="D198" s="3">
        <f>'All Models'!C206</f>
        <v>1.3506465275876799E-2</v>
      </c>
      <c r="E198" s="3">
        <f>'All Models'!G206</f>
        <v>1.13982001838989E-2</v>
      </c>
      <c r="F198" s="3">
        <f>'All Models'!I206</f>
        <v>1.2547799477790288E-2</v>
      </c>
      <c r="G198" s="3">
        <f>'All Models'!K206</f>
        <v>1.3543850898362362E-2</v>
      </c>
    </row>
    <row r="199" spans="1:7" x14ac:dyDescent="0.3">
      <c r="A199" s="17">
        <v>6.5559987328227126E-3</v>
      </c>
      <c r="B199" s="3">
        <f>'All Models'!E207</f>
        <v>1.0764080811398302E-2</v>
      </c>
      <c r="C199" s="3">
        <f>'All Models'!M207</f>
        <v>1.4412653080269315E-2</v>
      </c>
      <c r="D199" s="3">
        <f>'All Models'!C207</f>
        <v>1.3031886037333001E-2</v>
      </c>
      <c r="E199" s="3">
        <f>'All Models'!G207</f>
        <v>1.09918224623358E-2</v>
      </c>
      <c r="F199" s="3">
        <f>'All Models'!I207</f>
        <v>1.2560165626611178E-2</v>
      </c>
      <c r="G199" s="3">
        <f>'All Models'!K207</f>
        <v>1.1483370372315393E-2</v>
      </c>
    </row>
    <row r="200" spans="1:7" x14ac:dyDescent="0.3">
      <c r="A200" s="17">
        <v>7.2431358667543093E-3</v>
      </c>
      <c r="B200" s="3">
        <f>'All Models'!E208</f>
        <v>1.1008819487077149E-2</v>
      </c>
      <c r="C200" s="3">
        <f>'All Models'!M208</f>
        <v>1.3443707492410259E-2</v>
      </c>
      <c r="D200" s="3">
        <f>'All Models'!C208</f>
        <v>1.1881334695481201E-2</v>
      </c>
      <c r="E200" s="3">
        <f>'All Models'!G208</f>
        <v>1.02895912370359E-2</v>
      </c>
      <c r="F200" s="3">
        <f>'All Models'!I208</f>
        <v>6.2006332014317355E-3</v>
      </c>
      <c r="G200" s="3">
        <f>'All Models'!K208</f>
        <v>6.3556202307746834E-3</v>
      </c>
    </row>
    <row r="201" spans="1:7" x14ac:dyDescent="0.3">
      <c r="A201" s="17">
        <v>9.4379062797859542E-3</v>
      </c>
      <c r="B201" s="3">
        <f>'All Models'!E209</f>
        <v>1.158948310177756E-2</v>
      </c>
      <c r="C201" s="3">
        <f>'All Models'!M209</f>
        <v>1.3387585338519159E-2</v>
      </c>
      <c r="D201" s="3">
        <f>'All Models'!C209</f>
        <v>1.1357578885228099E-2</v>
      </c>
      <c r="E201" s="3">
        <f>'All Models'!G209</f>
        <v>1.04727300641707E-2</v>
      </c>
      <c r="F201" s="3">
        <f>'All Models'!I209</f>
        <v>9.4979323867766495E-3</v>
      </c>
      <c r="G201" s="3">
        <f>'All Models'!K209</f>
        <v>1.0044759976961687E-2</v>
      </c>
    </row>
    <row r="202" spans="1:7" x14ac:dyDescent="0.3">
      <c r="A202" s="17">
        <v>4.4998878036199208E-3</v>
      </c>
      <c r="B202" s="3">
        <f>'All Models'!E210</f>
        <v>9.6117036985778406E-3</v>
      </c>
      <c r="C202" s="3">
        <f>'All Models'!M210</f>
        <v>1.1993151430300761E-2</v>
      </c>
      <c r="D202" s="3">
        <f>'All Models'!C210</f>
        <v>1.14141550120084E-2</v>
      </c>
      <c r="E202" s="3">
        <f>'All Models'!G210</f>
        <v>1.13722544442289E-2</v>
      </c>
      <c r="F202" s="3">
        <f>'All Models'!I210</f>
        <v>1.3611147693784048E-2</v>
      </c>
      <c r="G202" s="3">
        <f>'All Models'!K210</f>
        <v>1.5616932022100018E-2</v>
      </c>
    </row>
    <row r="203" spans="1:7" x14ac:dyDescent="0.3">
      <c r="A203" s="17">
        <v>7.096105989239169E-3</v>
      </c>
      <c r="B203" s="3">
        <f>'All Models'!E211</f>
        <v>1.0862623193863084E-2</v>
      </c>
      <c r="C203" s="3">
        <f>'All Models'!M211</f>
        <v>1.1135686375908808E-2</v>
      </c>
      <c r="D203" s="3">
        <f>'All Models'!C211</f>
        <v>1.0494556788968899E-2</v>
      </c>
      <c r="E203" s="3">
        <f>'All Models'!G211</f>
        <v>1.09969498346991E-2</v>
      </c>
      <c r="F203" s="3">
        <f>'All Models'!I211</f>
        <v>5.8410948911228671E-3</v>
      </c>
      <c r="G203" s="3">
        <f>'All Models'!K211</f>
        <v>5.8545191546347649E-3</v>
      </c>
    </row>
    <row r="204" spans="1:7" x14ac:dyDescent="0.3">
      <c r="A204" s="17">
        <v>1.0793066736710972E-2</v>
      </c>
      <c r="B204" s="3">
        <f>'All Models'!E212</f>
        <v>1.1960646897876868E-2</v>
      </c>
      <c r="C204" s="3">
        <f>'All Models'!M212</f>
        <v>1.1241492581075643E-2</v>
      </c>
      <c r="D204" s="3">
        <f>'All Models'!C212</f>
        <v>1.05520396009476E-2</v>
      </c>
      <c r="E204" s="3">
        <f>'All Models'!G212</f>
        <v>1.16077647983672E-2</v>
      </c>
      <c r="F204" s="3">
        <f>'All Models'!I212</f>
        <v>1.4516493028558231E-2</v>
      </c>
      <c r="G204" s="3">
        <f>'All Models'!K212</f>
        <v>1.7541598854786618E-2</v>
      </c>
    </row>
    <row r="205" spans="1:7" x14ac:dyDescent="0.3">
      <c r="A205" s="17">
        <v>6.7006138468930724E-3</v>
      </c>
      <c r="B205" s="3">
        <f>'All Models'!E213</f>
        <v>1.0083997718611281E-2</v>
      </c>
      <c r="C205" s="3">
        <f>'All Models'!M213</f>
        <v>1.2302017499547653E-2</v>
      </c>
      <c r="D205" s="3">
        <f>'All Models'!C213</f>
        <v>1.1171664661882999E-2</v>
      </c>
      <c r="E205" s="3">
        <f>'All Models'!G213</f>
        <v>1.23574782716524E-2</v>
      </c>
      <c r="F205" s="3">
        <f>'All Models'!I213</f>
        <v>1.8253891732665093E-2</v>
      </c>
      <c r="G205" s="3">
        <f>'All Models'!K213</f>
        <v>2.1681728113192095E-2</v>
      </c>
    </row>
    <row r="206" spans="1:7" x14ac:dyDescent="0.3">
      <c r="A206" s="17">
        <v>5.6957232229790274E-3</v>
      </c>
      <c r="B206" s="3">
        <f>'All Models'!E214</f>
        <v>9.5225568721047909E-3</v>
      </c>
      <c r="C206" s="3">
        <f>'All Models'!M214</f>
        <v>1.2092920933388807E-2</v>
      </c>
      <c r="D206" s="3">
        <f>'All Models'!C214</f>
        <v>1.0684452962638299E-2</v>
      </c>
      <c r="E206" s="3">
        <f>'All Models'!G214</f>
        <v>1.14621353255321E-2</v>
      </c>
      <c r="F206" s="3">
        <f>'All Models'!I214</f>
        <v>7.5092050880810769E-3</v>
      </c>
      <c r="G206" s="3">
        <f>'All Models'!K214</f>
        <v>7.8103158445184569E-3</v>
      </c>
    </row>
    <row r="207" spans="1:7" x14ac:dyDescent="0.3">
      <c r="A207" s="17">
        <v>6.6536772152060129E-3</v>
      </c>
      <c r="B207" s="3">
        <f>'All Models'!E215</f>
        <v>9.4852789229292796E-3</v>
      </c>
      <c r="C207" s="3">
        <f>'All Models'!M215</f>
        <v>1.1442287653843955E-2</v>
      </c>
      <c r="D207" s="3">
        <f>'All Models'!C215</f>
        <v>1.01466000958636E-2</v>
      </c>
      <c r="E207" s="3">
        <f>'All Models'!G215</f>
        <v>1.0182408047988501E-2</v>
      </c>
      <c r="F207" s="3">
        <f>'All Models'!I215</f>
        <v>7.2753735967587135E-3</v>
      </c>
      <c r="G207" s="3">
        <f>'All Models'!K215</f>
        <v>7.3429679177130988E-3</v>
      </c>
    </row>
    <row r="208" spans="1:7" x14ac:dyDescent="0.3">
      <c r="A208" s="17">
        <v>1.4157065123009909E-2</v>
      </c>
      <c r="B208" s="3">
        <f>'All Models'!E216</f>
        <v>1.1707359404777101E-2</v>
      </c>
      <c r="C208" s="3">
        <f>'All Models'!M216</f>
        <v>1.1698648372083471E-2</v>
      </c>
      <c r="D208" s="3">
        <f>'All Models'!C216</f>
        <v>9.8024052776122996E-3</v>
      </c>
      <c r="E208" s="3">
        <f>'All Models'!G216</f>
        <v>9.2898565854666396E-3</v>
      </c>
      <c r="F208" s="3">
        <f>'All Models'!I216</f>
        <v>1.0144406549693816E-2</v>
      </c>
      <c r="G208" s="3">
        <f>'All Models'!K216</f>
        <v>9.4846038687187596E-3</v>
      </c>
    </row>
    <row r="209" spans="1:7" x14ac:dyDescent="0.3">
      <c r="A209" s="17">
        <v>9.6236608885524599E-3</v>
      </c>
      <c r="B209" s="3">
        <f>'All Models'!E217</f>
        <v>1.1230391706245501E-2</v>
      </c>
      <c r="C209" s="3">
        <f>'All Models'!M217</f>
        <v>1.196208072727966E-2</v>
      </c>
      <c r="D209" s="3">
        <f>'All Models'!C217</f>
        <v>1.0664597908136401E-2</v>
      </c>
      <c r="E209" s="3">
        <f>'All Models'!G217</f>
        <v>1.0418132042641901E-2</v>
      </c>
      <c r="F209" s="3">
        <f>'All Models'!I217</f>
        <v>2.3029572875804861E-2</v>
      </c>
      <c r="G209" s="3">
        <f>'All Models'!K217</f>
        <v>2.8173221826440501E-2</v>
      </c>
    </row>
    <row r="210" spans="1:7" x14ac:dyDescent="0.3">
      <c r="A210" s="17">
        <v>1.1463811500951309E-2</v>
      </c>
      <c r="B210" s="3">
        <f>'All Models'!E218</f>
        <v>1.2315163448739329E-2</v>
      </c>
      <c r="C210" s="3">
        <f>'All Models'!M218</f>
        <v>1.1640783354098164E-2</v>
      </c>
      <c r="D210" s="3">
        <f>'All Models'!C218</f>
        <v>1.0959860039483399E-2</v>
      </c>
      <c r="E210" s="3">
        <f>'All Models'!G218</f>
        <v>1.06300003710988E-2</v>
      </c>
      <c r="F210" s="3">
        <f>'All Models'!I218</f>
        <v>1.2571452569994696E-2</v>
      </c>
      <c r="G210" s="3">
        <f>'All Models'!K218</f>
        <v>1.4310354500174776E-2</v>
      </c>
    </row>
    <row r="211" spans="1:7" x14ac:dyDescent="0.3">
      <c r="A211" s="17">
        <v>9.0007898087934614E-3</v>
      </c>
      <c r="B211" s="3">
        <f>'All Models'!E219</f>
        <v>1.1501004975784639E-2</v>
      </c>
      <c r="C211" s="3">
        <f>'All Models'!M219</f>
        <v>1.2507453213550032E-2</v>
      </c>
      <c r="D211" s="3">
        <f>'All Models'!C219</f>
        <v>1.16519079480601E-2</v>
      </c>
      <c r="E211" s="3">
        <f>'All Models'!G219</f>
        <v>1.1171162091876E-2</v>
      </c>
      <c r="F211" s="3">
        <f>'All Models'!I219</f>
        <v>1.5217994917836349E-2</v>
      </c>
      <c r="G211" s="3">
        <f>'All Models'!K219</f>
        <v>1.6851462564616997E-2</v>
      </c>
    </row>
    <row r="212" spans="1:7" x14ac:dyDescent="0.3">
      <c r="A212" s="17">
        <v>1.2324295717604111E-2</v>
      </c>
      <c r="B212" s="3">
        <f>'All Models'!E220</f>
        <v>1.3320526468771431E-2</v>
      </c>
      <c r="C212" s="3">
        <f>'All Models'!M220</f>
        <v>1.3019470991679676E-2</v>
      </c>
      <c r="D212" s="3">
        <f>'All Models'!C220</f>
        <v>1.17100941006504E-2</v>
      </c>
      <c r="E212" s="3">
        <f>'All Models'!G220</f>
        <v>1.0963049203317801E-2</v>
      </c>
      <c r="F212" s="3">
        <f>'All Models'!I220</f>
        <v>1.1188757246745123E-2</v>
      </c>
      <c r="G212" s="3">
        <f>'All Models'!K220</f>
        <v>1.2285058336318674E-2</v>
      </c>
    </row>
    <row r="213" spans="1:7" x14ac:dyDescent="0.3">
      <c r="A213" s="17">
        <v>1.7412904493941998E-2</v>
      </c>
      <c r="B213" s="3">
        <f>'All Models'!E221</f>
        <v>1.4423365342962249E-2</v>
      </c>
      <c r="C213" s="3">
        <f>'All Models'!M221</f>
        <v>1.3989968185260401E-2</v>
      </c>
      <c r="D213" s="3">
        <f>'All Models'!C221</f>
        <v>1.25725473468632E-2</v>
      </c>
      <c r="E213" s="3">
        <f>'All Models'!G221</f>
        <v>1.1664884035372801E-2</v>
      </c>
      <c r="F213" s="3">
        <f>'All Models'!I221</f>
        <v>1.6239437913538195E-2</v>
      </c>
      <c r="G213" s="3">
        <f>'All Models'!K221</f>
        <v>1.6169923641479279E-2</v>
      </c>
    </row>
    <row r="214" spans="1:7" x14ac:dyDescent="0.3">
      <c r="A214" s="17">
        <v>9.109449626821399E-3</v>
      </c>
      <c r="B214" s="3">
        <f>'All Models'!E222</f>
        <v>1.244151851020796E-2</v>
      </c>
      <c r="C214" s="3">
        <f>'All Models'!M222</f>
        <v>1.4310169283690088E-2</v>
      </c>
      <c r="D214" s="3">
        <f>'All Models'!C222</f>
        <v>1.34919750435879E-2</v>
      </c>
      <c r="E214" s="3">
        <f>'All Models'!G222</f>
        <v>1.25150561694427E-2</v>
      </c>
      <c r="F214" s="3">
        <f>'All Models'!I222</f>
        <v>1.8018503584215216E-2</v>
      </c>
      <c r="G214" s="3">
        <f>'All Models'!K222</f>
        <v>1.9638773169178756E-2</v>
      </c>
    </row>
    <row r="215" spans="1:7" x14ac:dyDescent="0.3">
      <c r="A215" s="17">
        <v>9.7224524013991131E-3</v>
      </c>
      <c r="B215" s="3">
        <f>'All Models'!E223</f>
        <v>1.2027878926267331E-2</v>
      </c>
      <c r="C215" s="3">
        <f>'All Models'!M223</f>
        <v>1.4281570959351097E-2</v>
      </c>
      <c r="D215" s="3">
        <f>'All Models'!C223</f>
        <v>1.31058828750346E-2</v>
      </c>
      <c r="E215" s="3">
        <f>'All Models'!G223</f>
        <v>1.21084532244449E-2</v>
      </c>
      <c r="F215" s="3">
        <f>'All Models'!I223</f>
        <v>1.0438779414496384E-2</v>
      </c>
      <c r="G215" s="3">
        <f>'All Models'!K223</f>
        <v>1.1902466493169688E-2</v>
      </c>
    </row>
    <row r="216" spans="1:7" x14ac:dyDescent="0.3">
      <c r="A216" s="17">
        <v>1.0342905192347502E-2</v>
      </c>
      <c r="B216" s="3">
        <f>'All Models'!E224</f>
        <v>1.2606263756822471E-2</v>
      </c>
      <c r="C216" s="3">
        <f>'All Models'!M224</f>
        <v>1.354715182899237E-2</v>
      </c>
      <c r="D216" s="3">
        <f>'All Models'!C224</f>
        <v>1.2536124213014E-2</v>
      </c>
      <c r="E216" s="3">
        <f>'All Models'!G224</f>
        <v>1.1007993504942601E-2</v>
      </c>
      <c r="F216" s="3">
        <f>'All Models'!I224</f>
        <v>1.2220791714465249E-2</v>
      </c>
      <c r="G216" s="3">
        <f>'All Models'!K224</f>
        <v>1.1010065247428412E-2</v>
      </c>
    </row>
    <row r="217" spans="1:7" x14ac:dyDescent="0.3">
      <c r="A217" s="17">
        <v>7.8310430432620877E-3</v>
      </c>
      <c r="B217" s="3">
        <f>'All Models'!E225</f>
        <v>1.1736058273351089E-2</v>
      </c>
      <c r="C217" s="3">
        <f>'All Models'!M225</f>
        <v>1.3666031175767595E-2</v>
      </c>
      <c r="D217" s="3">
        <f>'All Models'!C225</f>
        <v>1.2472954187562999E-2</v>
      </c>
      <c r="E217" s="3">
        <f>'All Models'!G225</f>
        <v>1.0520105491898401E-2</v>
      </c>
      <c r="F217" s="3">
        <f>'All Models'!I225</f>
        <v>1.2351983526036772E-2</v>
      </c>
      <c r="G217" s="3">
        <f>'All Models'!K225</f>
        <v>1.2076405331687422E-2</v>
      </c>
    </row>
    <row r="218" spans="1:7" x14ac:dyDescent="0.3">
      <c r="A218" s="17">
        <v>6.1805305034446541E-3</v>
      </c>
      <c r="B218" s="3">
        <f>'All Models'!E226</f>
        <v>9.9543182771875509E-3</v>
      </c>
      <c r="C218" s="3">
        <f>'All Models'!M226</f>
        <v>1.2839075758901581E-2</v>
      </c>
      <c r="D218" s="3">
        <f>'All Models'!C226</f>
        <v>1.19426578887681E-2</v>
      </c>
      <c r="E218" s="3">
        <f>'All Models'!G226</f>
        <v>9.8716692057089495E-3</v>
      </c>
      <c r="F218" s="3">
        <f>'All Models'!I226</f>
        <v>1.214007784307798E-2</v>
      </c>
      <c r="G218" s="3">
        <f>'All Models'!K226</f>
        <v>1.0975183177917082E-2</v>
      </c>
    </row>
    <row r="219" spans="1:7" x14ac:dyDescent="0.3">
      <c r="A219" s="17">
        <v>2.2264835963504846E-2</v>
      </c>
      <c r="B219" s="3">
        <f>'All Models'!E227</f>
        <v>1.7210033998495432E-2</v>
      </c>
      <c r="C219" s="3">
        <f>'All Models'!M227</f>
        <v>1.1169432830463601E-2</v>
      </c>
      <c r="D219" s="3">
        <f>'All Models'!C227</f>
        <v>1.0865833116496399E-2</v>
      </c>
      <c r="E219" s="3">
        <f>'All Models'!G227</f>
        <v>9.1287162964359594E-3</v>
      </c>
      <c r="F219" s="3">
        <f>'All Models'!I227</f>
        <v>7.1761752359999044E-3</v>
      </c>
      <c r="G219" s="3">
        <f>'All Models'!K227</f>
        <v>6.7678125801794676E-3</v>
      </c>
    </row>
    <row r="220" spans="1:7" x14ac:dyDescent="0.3">
      <c r="A220" s="17">
        <v>8.7426233982011645E-3</v>
      </c>
      <c r="B220" s="3">
        <f>'All Models'!E228</f>
        <v>1.2425726054321429E-2</v>
      </c>
      <c r="C220" s="3">
        <f>'All Models'!M228</f>
        <v>1.3442860185166156E-2</v>
      </c>
      <c r="D220" s="3">
        <f>'All Models'!C228</f>
        <v>1.3759338426338899E-2</v>
      </c>
      <c r="E220" s="3">
        <f>'All Models'!G228</f>
        <v>1.24776510614185E-2</v>
      </c>
      <c r="F220" s="3">
        <f>'All Models'!I228</f>
        <v>3.6833664996360822E-2</v>
      </c>
      <c r="G220" s="3">
        <f>'All Models'!K228</f>
        <v>4.1446029086513299E-2</v>
      </c>
    </row>
    <row r="221" spans="1:7" x14ac:dyDescent="0.3">
      <c r="A221" s="17">
        <v>1.1771594386870733E-2</v>
      </c>
      <c r="B221" s="3">
        <f>'All Models'!E229</f>
        <v>1.405422961747603E-2</v>
      </c>
      <c r="C221" s="3">
        <f>'All Models'!M229</f>
        <v>1.3726200890352281E-2</v>
      </c>
      <c r="D221" s="3">
        <f>'All Models'!C229</f>
        <v>1.31715026879589E-2</v>
      </c>
      <c r="E221" s="3">
        <f>'All Models'!G229</f>
        <v>1.1688517052116799E-2</v>
      </c>
      <c r="F221" s="3">
        <f>'All Models'!I229</f>
        <v>8.4866421582253191E-3</v>
      </c>
      <c r="G221" s="3">
        <f>'All Models'!K229</f>
        <v>8.556933334035224E-3</v>
      </c>
    </row>
    <row r="222" spans="1:7" x14ac:dyDescent="0.3">
      <c r="A222" s="17">
        <v>1.0927982241114478E-2</v>
      </c>
      <c r="B222" s="3">
        <f>'All Models'!E230</f>
        <v>1.430413947457608E-2</v>
      </c>
      <c r="C222" s="3">
        <f>'All Models'!M230</f>
        <v>1.4025568470904992E-2</v>
      </c>
      <c r="D222" s="3">
        <f>'All Models'!C230</f>
        <v>1.3500995563892801E-2</v>
      </c>
      <c r="E222" s="3">
        <f>'All Models'!G230</f>
        <v>1.21532752619195E-2</v>
      </c>
      <c r="F222" s="3">
        <f>'All Models'!I230</f>
        <v>1.5960558214453951E-2</v>
      </c>
      <c r="G222" s="3">
        <f>'All Models'!K230</f>
        <v>1.7999832655756089E-2</v>
      </c>
    </row>
    <row r="223" spans="1:7" x14ac:dyDescent="0.3">
      <c r="A223" s="17">
        <v>1.0138851005375336E-2</v>
      </c>
      <c r="B223" s="3">
        <f>'All Models'!E231</f>
        <v>1.3293653283203019E-2</v>
      </c>
      <c r="C223" s="3">
        <f>'All Models'!M231</f>
        <v>1.4720430924333221E-2</v>
      </c>
      <c r="D223" s="3">
        <f>'All Models'!C231</f>
        <v>1.3677331356310499E-2</v>
      </c>
      <c r="E223" s="3">
        <f>'All Models'!G231</f>
        <v>1.29654116623482E-2</v>
      </c>
      <c r="F223" s="3">
        <f>'All Models'!I231</f>
        <v>1.4585386371947085E-2</v>
      </c>
      <c r="G223" s="3">
        <f>'All Models'!K231</f>
        <v>1.5922308386842329E-2</v>
      </c>
    </row>
    <row r="224" spans="1:7" x14ac:dyDescent="0.3">
      <c r="A224" s="17">
        <v>1.108924712450717E-2</v>
      </c>
      <c r="B224" s="3">
        <f>'All Models'!E232</f>
        <v>1.30728885310777E-2</v>
      </c>
      <c r="C224" s="3">
        <f>'All Models'!M232</f>
        <v>1.5393832130430116E-2</v>
      </c>
      <c r="D224" s="3">
        <f>'All Models'!C232</f>
        <v>1.3222663156379599E-2</v>
      </c>
      <c r="E224" s="3">
        <f>'All Models'!G232</f>
        <v>1.2887525537678199E-2</v>
      </c>
      <c r="F224" s="3">
        <f>'All Models'!I232</f>
        <v>1.0681752282107042E-2</v>
      </c>
      <c r="G224" s="3">
        <f>'All Models'!K232</f>
        <v>1.0609598233333814E-2</v>
      </c>
    </row>
    <row r="225" spans="1:7" x14ac:dyDescent="0.3">
      <c r="A225" s="17">
        <v>1.7957784313463277E-2</v>
      </c>
      <c r="B225" s="3">
        <f>'All Models'!E233</f>
        <v>1.5236101039040609E-2</v>
      </c>
      <c r="C225" s="3">
        <f>'All Models'!M233</f>
        <v>1.3194892669696834E-2</v>
      </c>
      <c r="D225" s="3">
        <f>'All Models'!C233</f>
        <v>1.2926253672507E-2</v>
      </c>
      <c r="E225" s="3">
        <f>'All Models'!G233</f>
        <v>1.2915992492825001E-2</v>
      </c>
      <c r="F225" s="3">
        <f>'All Models'!I233</f>
        <v>1.2380436561347368E-2</v>
      </c>
      <c r="G225" s="3">
        <f>'All Models'!K233</f>
        <v>1.4027920144867768E-2</v>
      </c>
    </row>
    <row r="226" spans="1:7" x14ac:dyDescent="0.3">
      <c r="A226" s="17">
        <v>6.6233372043455084E-3</v>
      </c>
      <c r="B226" s="3">
        <f>'All Models'!E234</f>
        <v>1.2596348280648999E-2</v>
      </c>
      <c r="C226" s="3">
        <f>'All Models'!M234</f>
        <v>1.4523250409766755E-2</v>
      </c>
      <c r="D226" s="3">
        <f>'All Models'!C234</f>
        <v>1.38655705289965E-2</v>
      </c>
      <c r="E226" s="3">
        <f>'All Models'!G234</f>
        <v>1.39358543975043E-2</v>
      </c>
      <c r="F226" s="3">
        <f>'All Models'!I234</f>
        <v>2.0394458335743455E-2</v>
      </c>
      <c r="G226" s="3">
        <f>'All Models'!K234</f>
        <v>2.2486177826034577E-2</v>
      </c>
    </row>
    <row r="227" spans="1:7" x14ac:dyDescent="0.3">
      <c r="A227" s="17">
        <v>1.7616885251740322E-2</v>
      </c>
      <c r="B227" s="3">
        <f>'All Models'!E235</f>
        <v>1.4408585147456139E-2</v>
      </c>
      <c r="C227" s="3">
        <f>'All Models'!M235</f>
        <v>1.3956436692249781E-2</v>
      </c>
      <c r="D227" s="3">
        <f>'All Models'!C235</f>
        <v>1.32243388187332E-2</v>
      </c>
      <c r="E227" s="3">
        <f>'All Models'!G235</f>
        <v>1.36026948840545E-2</v>
      </c>
      <c r="F227" s="3">
        <f>'All Models'!I235</f>
        <v>1.1231591523813296E-2</v>
      </c>
      <c r="G227" s="3">
        <f>'All Models'!K235</f>
        <v>1.3590473406346825E-2</v>
      </c>
    </row>
    <row r="228" spans="1:7" x14ac:dyDescent="0.3">
      <c r="A228" s="17">
        <v>1.2907255912701225E-2</v>
      </c>
      <c r="B228" s="3">
        <f>'All Models'!E236</f>
        <v>1.461753701013377E-2</v>
      </c>
      <c r="C228" s="3">
        <f>'All Models'!M236</f>
        <v>1.4233425080972627E-2</v>
      </c>
      <c r="D228" s="3">
        <f>'All Models'!C236</f>
        <v>1.3685358319520899E-2</v>
      </c>
      <c r="E228" s="3">
        <f>'All Models'!G236</f>
        <v>1.41552735024812E-2</v>
      </c>
      <c r="F228" s="3">
        <f>'All Models'!I236</f>
        <v>1.8048768468065794E-2</v>
      </c>
      <c r="G228" s="3">
        <f>'All Models'!K236</f>
        <v>2.0418187004089476E-2</v>
      </c>
    </row>
    <row r="229" spans="1:7" x14ac:dyDescent="0.3">
      <c r="A229" s="17">
        <v>1.8004796864392471E-2</v>
      </c>
      <c r="B229" s="3">
        <f>'All Models'!E237</f>
        <v>1.6084593922531278E-2</v>
      </c>
      <c r="C229" s="3">
        <f>'All Models'!M237</f>
        <v>1.5046041189980677E-2</v>
      </c>
      <c r="D229" s="3">
        <f>'All Models'!C237</f>
        <v>1.40700347979136E-2</v>
      </c>
      <c r="E229" s="3">
        <f>'All Models'!G237</f>
        <v>1.4288734474890799E-2</v>
      </c>
      <c r="F229" s="3">
        <f>'All Models'!I237</f>
        <v>1.5859454650199518E-2</v>
      </c>
      <c r="G229" s="3">
        <f>'All Models'!K237</f>
        <v>1.6502355305792821E-2</v>
      </c>
    </row>
    <row r="230" spans="1:7" x14ac:dyDescent="0.3">
      <c r="A230" s="17">
        <v>1.4125682913715366E-2</v>
      </c>
      <c r="B230" s="3">
        <f>'All Models'!E238</f>
        <v>1.4868219436156991E-2</v>
      </c>
      <c r="C230" s="3">
        <f>'All Models'!M238</f>
        <v>1.6152836387139793E-2</v>
      </c>
      <c r="D230" s="3">
        <f>'All Models'!C238</f>
        <v>1.5018262780468399E-2</v>
      </c>
      <c r="E230" s="3">
        <f>'All Models'!G238</f>
        <v>1.4500972169780401E-2</v>
      </c>
      <c r="F230" s="3">
        <f>'All Models'!I238</f>
        <v>1.9179398191381432E-2</v>
      </c>
      <c r="G230" s="3">
        <f>'All Models'!K238</f>
        <v>1.7811371897513872E-2</v>
      </c>
    </row>
    <row r="231" spans="1:7" x14ac:dyDescent="0.3">
      <c r="A231" s="17">
        <v>1.5719956928127134E-2</v>
      </c>
      <c r="B231" s="3">
        <f>'All Models'!E239</f>
        <v>1.6710641382904561E-2</v>
      </c>
      <c r="C231" s="3">
        <f>'All Models'!M239</f>
        <v>1.5616929286033107E-2</v>
      </c>
      <c r="D231" s="3">
        <f>'All Models'!C239</f>
        <v>1.4993659372468901E-2</v>
      </c>
      <c r="E231" s="3">
        <f>'All Models'!G239</f>
        <v>1.34575596157846E-2</v>
      </c>
      <c r="F231" s="3">
        <f>'All Models'!I239</f>
        <v>1.5789671460670528E-2</v>
      </c>
      <c r="G231" s="3">
        <f>'All Models'!K239</f>
        <v>1.4901815443254172E-2</v>
      </c>
    </row>
    <row r="232" spans="1:7" x14ac:dyDescent="0.3">
      <c r="A232" s="17">
        <v>1.5627220452271443E-2</v>
      </c>
      <c r="B232" s="3">
        <f>'All Models'!E240</f>
        <v>1.733231320238969E-2</v>
      </c>
      <c r="C232" s="3">
        <f>'All Models'!M240</f>
        <v>1.6888692858324384E-2</v>
      </c>
      <c r="D232" s="3">
        <f>'All Models'!C240</f>
        <v>1.57413471218334E-2</v>
      </c>
      <c r="E232" s="3">
        <f>'All Models'!G240</f>
        <v>1.4203646348276601E-2</v>
      </c>
      <c r="F232" s="3">
        <f>'All Models'!I240</f>
        <v>2.2781740404727205E-2</v>
      </c>
      <c r="G232" s="3">
        <f>'All Models'!K240</f>
        <v>2.6100906896904755E-2</v>
      </c>
    </row>
    <row r="233" spans="1:7" x14ac:dyDescent="0.3">
      <c r="A233" s="17">
        <v>1.5222748669589855E-2</v>
      </c>
      <c r="B233" s="3">
        <f>'All Models'!E241</f>
        <v>1.6881670414117041E-2</v>
      </c>
      <c r="C233" s="3">
        <f>'All Models'!M241</f>
        <v>1.7304944231696671E-2</v>
      </c>
      <c r="D233" s="3">
        <f>'All Models'!C241</f>
        <v>1.63641800079736E-2</v>
      </c>
      <c r="E233" s="3">
        <f>'All Models'!G241</f>
        <v>1.45382524396723E-2</v>
      </c>
      <c r="F233" s="3">
        <f>'All Models'!I241</f>
        <v>1.9938630462059539E-2</v>
      </c>
      <c r="G233" s="3">
        <f>'All Models'!K241</f>
        <v>2.1641401261681528E-2</v>
      </c>
    </row>
    <row r="234" spans="1:7" x14ac:dyDescent="0.3">
      <c r="A234" s="17">
        <v>1.4659378900029373E-2</v>
      </c>
      <c r="B234" s="3">
        <f>'All Models'!E242</f>
        <v>1.80807295103061E-2</v>
      </c>
      <c r="C234" s="3">
        <f>'All Models'!M242</f>
        <v>1.7494346312383367E-2</v>
      </c>
      <c r="D234" s="3">
        <f>'All Models'!C242</f>
        <v>1.64312167980495E-2</v>
      </c>
      <c r="E234" s="3">
        <f>'All Models'!G242</f>
        <v>1.4190253919357699E-2</v>
      </c>
      <c r="F234" s="3">
        <f>'All Models'!I242</f>
        <v>1.8039040112436996E-2</v>
      </c>
      <c r="G234" s="3">
        <f>'All Models'!K242</f>
        <v>1.6913488551314602E-2</v>
      </c>
    </row>
    <row r="235" spans="1:7" x14ac:dyDescent="0.3">
      <c r="A235" s="17">
        <v>1.7249849742295698E-2</v>
      </c>
      <c r="B235" s="3">
        <f>'All Models'!E243</f>
        <v>1.8226588366272709E-2</v>
      </c>
      <c r="C235" s="3">
        <f>'All Models'!M243</f>
        <v>1.7560827485081549E-2</v>
      </c>
      <c r="D235" s="3">
        <f>'All Models'!C243</f>
        <v>1.7075501251095401E-2</v>
      </c>
      <c r="E235" s="3">
        <f>'All Models'!G243</f>
        <v>1.4050135342220301E-2</v>
      </c>
      <c r="F235" s="3">
        <f>'All Models'!I243</f>
        <v>2.3683080732534421E-2</v>
      </c>
      <c r="G235" s="3">
        <f>'All Models'!K243</f>
        <v>2.1376510476115163E-2</v>
      </c>
    </row>
    <row r="236" spans="1:7" x14ac:dyDescent="0.3">
      <c r="A236" s="17">
        <v>1.0502493920196278E-2</v>
      </c>
      <c r="B236" s="3">
        <f>'All Models'!E244</f>
        <v>1.5183707095959809E-2</v>
      </c>
      <c r="C236" s="3">
        <f>'All Models'!M244</f>
        <v>1.8299165346120427E-2</v>
      </c>
      <c r="D236" s="3">
        <f>'All Models'!C244</f>
        <v>1.75164308215137E-2</v>
      </c>
      <c r="E236" s="3">
        <f>'All Models'!G244</f>
        <v>1.45613423461911E-2</v>
      </c>
      <c r="F236" s="3">
        <f>'All Models'!I244</f>
        <v>1.9171966402164817E-2</v>
      </c>
      <c r="G236" s="3">
        <f>'All Models'!K244</f>
        <v>1.8672518616147001E-2</v>
      </c>
    </row>
    <row r="237" spans="1:7" x14ac:dyDescent="0.3">
      <c r="A237" s="17">
        <v>1.5997124059991281E-2</v>
      </c>
      <c r="B237" s="3">
        <f>'All Models'!E245</f>
        <v>1.7445091028927068E-2</v>
      </c>
      <c r="C237" s="3">
        <f>'All Models'!M245</f>
        <v>1.7329965018311393E-2</v>
      </c>
      <c r="D237" s="3">
        <f>'All Models'!C245</f>
        <v>1.6336566327896301E-2</v>
      </c>
      <c r="E237" s="3">
        <f>'All Models'!G245</f>
        <v>1.3807798787526001E-2</v>
      </c>
      <c r="F237" s="3">
        <f>'All Models'!I245</f>
        <v>1.0507924314184536E-2</v>
      </c>
      <c r="G237" s="3">
        <f>'All Models'!K245</f>
        <v>1.1860458214572836E-2</v>
      </c>
    </row>
    <row r="238" spans="1:7" x14ac:dyDescent="0.3">
      <c r="A238" s="17">
        <v>1.1175606752798451E-2</v>
      </c>
      <c r="B238" s="3">
        <f>'All Models'!E246</f>
        <v>1.517788962836604E-2</v>
      </c>
      <c r="C238" s="3">
        <f>'All Models'!M246</f>
        <v>1.7396951697614293E-2</v>
      </c>
      <c r="D238" s="3">
        <f>'All Models'!C246</f>
        <v>1.6735577312660201E-2</v>
      </c>
      <c r="E238" s="3">
        <f>'All Models'!G246</f>
        <v>1.49842849296238E-2</v>
      </c>
      <c r="F238" s="3">
        <f>'All Models'!I246</f>
        <v>2.5697598191256093E-2</v>
      </c>
      <c r="G238" s="3">
        <f>'All Models'!K246</f>
        <v>3.0026980464596117E-2</v>
      </c>
    </row>
    <row r="239" spans="1:7" x14ac:dyDescent="0.3">
      <c r="A239" s="17">
        <v>1.4511664194967293E-2</v>
      </c>
      <c r="B239" s="3">
        <f>'All Models'!E247</f>
        <v>1.5597504788522291E-2</v>
      </c>
      <c r="C239" s="3">
        <f>'All Models'!M247</f>
        <v>1.7014059521746488E-2</v>
      </c>
      <c r="D239" s="3">
        <f>'All Models'!C247</f>
        <v>1.5880204447736902E-2</v>
      </c>
      <c r="E239" s="3">
        <f>'All Models'!G247</f>
        <v>1.48493246126352E-2</v>
      </c>
      <c r="F239" s="3">
        <f>'All Models'!I247</f>
        <v>1.2753613620525244E-2</v>
      </c>
      <c r="G239" s="3">
        <f>'All Models'!K247</f>
        <v>1.4497990171795799E-2</v>
      </c>
    </row>
    <row r="240" spans="1:7" x14ac:dyDescent="0.3">
      <c r="A240" s="17">
        <v>6.5029490787143615E-3</v>
      </c>
      <c r="B240" s="3">
        <f>'All Models'!E248</f>
        <v>1.2665927535723071E-2</v>
      </c>
      <c r="C240" s="3">
        <f>'All Models'!M248</f>
        <v>1.6389020093272109E-2</v>
      </c>
      <c r="D240" s="3">
        <f>'All Models'!C248</f>
        <v>1.5577997069161201E-2</v>
      </c>
      <c r="E240" s="3">
        <f>'All Models'!G248</f>
        <v>1.49542452714077E-2</v>
      </c>
      <c r="F240" s="3">
        <f>'All Models'!I248</f>
        <v>1.5759113378734212E-2</v>
      </c>
      <c r="G240" s="3">
        <f>'All Models'!K248</f>
        <v>1.7300303498631153E-2</v>
      </c>
    </row>
    <row r="241" spans="1:7" x14ac:dyDescent="0.3">
      <c r="A241" s="17">
        <v>3.1952186639827643E-2</v>
      </c>
      <c r="B241" s="3">
        <f>'All Models'!E249</f>
        <v>2.0958061966307201E-2</v>
      </c>
      <c r="C241" s="3">
        <f>'All Models'!M249</f>
        <v>1.4985884506493605E-2</v>
      </c>
      <c r="D241" s="3">
        <f>'All Models'!C249</f>
        <v>1.40193440812281E-2</v>
      </c>
      <c r="E241" s="3">
        <f>'All Models'!G249</f>
        <v>1.35603155556025E-2</v>
      </c>
      <c r="F241" s="3">
        <f>'All Models'!I249</f>
        <v>6.8716219979536985E-3</v>
      </c>
      <c r="G241" s="3">
        <f>'All Models'!K249</f>
        <v>7.3987333039407192E-3</v>
      </c>
    </row>
    <row r="242" spans="1:7" x14ac:dyDescent="0.3">
      <c r="A242" s="17">
        <v>1.8933007276769487E-2</v>
      </c>
      <c r="B242" s="3">
        <f>'All Models'!E250</f>
        <v>1.8071444633773519E-2</v>
      </c>
      <c r="C242" s="3">
        <f>'All Models'!M250</f>
        <v>1.7621837908287748E-2</v>
      </c>
      <c r="D242" s="3">
        <f>'All Models'!C250</f>
        <v>1.71725172108078E-2</v>
      </c>
      <c r="E242" s="3">
        <f>'All Models'!G250</f>
        <v>1.57457203174385E-2</v>
      </c>
      <c r="F242" s="3">
        <f>'All Models'!I250</f>
        <v>3.5154545692267371E-2</v>
      </c>
      <c r="G242" s="3">
        <f>'All Models'!K250</f>
        <v>3.2109795670400607E-2</v>
      </c>
    </row>
    <row r="243" spans="1:7" x14ac:dyDescent="0.3">
      <c r="A243" s="17">
        <v>1.7082151604580278E-2</v>
      </c>
      <c r="B243" s="3">
        <f>'All Models'!E251</f>
        <v>1.9699396901912393E-2</v>
      </c>
      <c r="C243" s="3">
        <f>'All Models'!M251</f>
        <v>1.7960612222646409E-2</v>
      </c>
      <c r="D243" s="3">
        <f>'All Models'!C251</f>
        <v>1.7620290999656899E-2</v>
      </c>
      <c r="E243" s="3">
        <f>'All Models'!G251</f>
        <v>1.6225596811165002E-2</v>
      </c>
      <c r="F243" s="3">
        <f>'All Models'!I251</f>
        <v>2.2728669451269532E-2</v>
      </c>
      <c r="G243" s="3">
        <f>'All Models'!K251</f>
        <v>2.638844468437572E-2</v>
      </c>
    </row>
    <row r="244" spans="1:7" x14ac:dyDescent="0.3">
      <c r="A244" s="17">
        <v>2.2649638758307451E-2</v>
      </c>
      <c r="B244" s="3">
        <f>'All Models'!E252</f>
        <v>2.213371353367034E-2</v>
      </c>
      <c r="C244" s="3">
        <f>'All Models'!M252</f>
        <v>1.9318278679450327E-2</v>
      </c>
      <c r="D244" s="3">
        <f>'All Models'!C252</f>
        <v>1.8517507804753398E-2</v>
      </c>
      <c r="E244" s="3">
        <f>'All Models'!G252</f>
        <v>1.5954348002418801E-2</v>
      </c>
      <c r="F244" s="3">
        <f>'All Models'!I252</f>
        <v>2.5581907241008811E-2</v>
      </c>
      <c r="G244" s="3">
        <f>'All Models'!K252</f>
        <v>2.3136781360945866E-2</v>
      </c>
    </row>
    <row r="245" spans="1:7" x14ac:dyDescent="0.3">
      <c r="A245" s="17">
        <v>1.1839376725830955E-2</v>
      </c>
      <c r="B245" s="3">
        <f>'All Models'!E253</f>
        <v>1.8470968217629339E-2</v>
      </c>
      <c r="C245" s="3">
        <f>'All Models'!M253</f>
        <v>2.1053982797828996E-2</v>
      </c>
      <c r="D245" s="3">
        <f>'All Models'!C253</f>
        <v>2.0206997590334799E-2</v>
      </c>
      <c r="E245" s="3">
        <f>'All Models'!G253</f>
        <v>1.6707453984125101E-2</v>
      </c>
      <c r="F245" s="3">
        <f>'All Models'!I253</f>
        <v>2.7601026590290786E-2</v>
      </c>
      <c r="G245" s="3">
        <f>'All Models'!K253</f>
        <v>2.5392648527616007E-2</v>
      </c>
    </row>
    <row r="246" spans="1:7" x14ac:dyDescent="0.3">
      <c r="A246" s="17">
        <v>1.5265427627052186E-2</v>
      </c>
      <c r="B246" s="3">
        <f>'All Models'!E254</f>
        <v>1.8692444067733981E-2</v>
      </c>
      <c r="C246" s="3">
        <f>'All Models'!M254</f>
        <v>2.2268772251753617E-2</v>
      </c>
      <c r="D246" s="3">
        <f>'All Models'!C254</f>
        <v>1.9333497456400901E-2</v>
      </c>
      <c r="E246" s="3">
        <f>'All Models'!G254</f>
        <v>1.6047549320643999E-2</v>
      </c>
      <c r="F246" s="3">
        <f>'All Models'!I254</f>
        <v>1.4112267903429794E-2</v>
      </c>
      <c r="G246" s="3">
        <f>'All Models'!K254</f>
        <v>1.5420500470019985E-2</v>
      </c>
    </row>
    <row r="247" spans="1:7" x14ac:dyDescent="0.3">
      <c r="A247" s="17">
        <v>1.4096669416017015E-2</v>
      </c>
      <c r="B247" s="3">
        <f>'All Models'!E255</f>
        <v>1.7470281101763432E-2</v>
      </c>
      <c r="C247" s="3">
        <f>'All Models'!M255</f>
        <v>1.9919211006304949E-2</v>
      </c>
      <c r="D247" s="3">
        <f>'All Models'!C255</f>
        <v>1.8724628423208101E-2</v>
      </c>
      <c r="E247" s="3">
        <f>'All Models'!G255</f>
        <v>1.5577338129741001E-2</v>
      </c>
      <c r="F247" s="3">
        <f>'All Models'!I255</f>
        <v>1.6128699467147782E-2</v>
      </c>
      <c r="G247" s="3">
        <f>'All Models'!K255</f>
        <v>1.6769335465052371E-2</v>
      </c>
    </row>
    <row r="248" spans="1:7" x14ac:dyDescent="0.3">
      <c r="A248" s="17">
        <v>1.1227050280454783E-2</v>
      </c>
      <c r="B248" s="3">
        <f>'All Models'!E256</f>
        <v>1.75692098867627E-2</v>
      </c>
      <c r="C248" s="3">
        <f>'All Models'!M256</f>
        <v>1.9254297057195981E-2</v>
      </c>
      <c r="D248" s="3">
        <f>'All Models'!C256</f>
        <v>1.76907794997424E-2</v>
      </c>
      <c r="E248" s="3">
        <f>'All Models'!G256</f>
        <v>1.4552185404834401E-2</v>
      </c>
      <c r="F248" s="3">
        <f>'All Models'!I256</f>
        <v>1.5882658196800344E-2</v>
      </c>
      <c r="G248" s="3">
        <f>'All Models'!K256</f>
        <v>1.4721538450156734E-2</v>
      </c>
    </row>
    <row r="249" spans="1:7" x14ac:dyDescent="0.3">
      <c r="A249" s="17">
        <v>7.0191991679504784E-3</v>
      </c>
      <c r="B249" s="3">
        <f>'All Models'!E257</f>
        <v>1.435936852434984E-2</v>
      </c>
      <c r="C249" s="3">
        <f>'All Models'!M257</f>
        <v>1.8447468842085517E-2</v>
      </c>
      <c r="D249" s="3">
        <f>'All Models'!C257</f>
        <v>1.7065364909545799E-2</v>
      </c>
      <c r="E249" s="3">
        <f>'All Models'!G257</f>
        <v>1.4438975236676199E-2</v>
      </c>
      <c r="F249" s="3">
        <f>'All Models'!I257</f>
        <v>1.5436725200521084E-2</v>
      </c>
      <c r="G249" s="3">
        <f>'All Models'!K257</f>
        <v>1.4919374580717303E-2</v>
      </c>
    </row>
    <row r="250" spans="1:7" x14ac:dyDescent="0.3">
      <c r="A250" s="17">
        <v>1.6352181366951983E-2</v>
      </c>
      <c r="B250" s="3">
        <f>'All Models'!E258</f>
        <v>1.9079626631783128E-2</v>
      </c>
      <c r="C250" s="3">
        <f>'All Models'!M258</f>
        <v>1.5939109266864131E-2</v>
      </c>
      <c r="D250" s="3">
        <f>'All Models'!C258</f>
        <v>1.53421958550445E-2</v>
      </c>
      <c r="E250" s="3">
        <f>'All Models'!G258</f>
        <v>1.27600889703973E-2</v>
      </c>
      <c r="F250" s="3">
        <f>'All Models'!I258</f>
        <v>1.1604393963128465E-2</v>
      </c>
      <c r="G250" s="3">
        <f>'All Models'!K258</f>
        <v>1.001635317929492E-2</v>
      </c>
    </row>
    <row r="251" spans="1:7" x14ac:dyDescent="0.3">
      <c r="A251" s="17">
        <v>9.594673855023968E-3</v>
      </c>
      <c r="B251" s="3">
        <f>'All Models'!E259</f>
        <v>1.479061745431718E-2</v>
      </c>
      <c r="C251" s="3">
        <f>'All Models'!M259</f>
        <v>1.7225270086008739E-2</v>
      </c>
      <c r="D251" s="3">
        <f>'All Models'!C259</f>
        <v>1.6639531744203399E-2</v>
      </c>
      <c r="E251" s="3">
        <f>'All Models'!G259</f>
        <v>1.38696000979899E-2</v>
      </c>
      <c r="F251" s="3">
        <f>'All Models'!I259</f>
        <v>2.6665876831313676E-2</v>
      </c>
      <c r="G251" s="3">
        <f>'All Models'!K259</f>
        <v>2.8288192162355171E-2</v>
      </c>
    </row>
    <row r="252" spans="1:7" x14ac:dyDescent="0.3">
      <c r="A252" s="17">
        <v>1.0405955745163793E-2</v>
      </c>
      <c r="B252" s="3">
        <f>'All Models'!E260</f>
        <v>1.4859097568258539E-2</v>
      </c>
      <c r="C252" s="3">
        <f>'All Models'!M260</f>
        <v>1.6467485323770698E-2</v>
      </c>
      <c r="D252" s="3">
        <f>'All Models'!C260</f>
        <v>1.53016414799086E-2</v>
      </c>
      <c r="E252" s="3">
        <f>'All Models'!G260</f>
        <v>1.2677123092032999E-2</v>
      </c>
      <c r="F252" s="3">
        <f>'All Models'!I260</f>
        <v>1.1427556009531135E-2</v>
      </c>
      <c r="G252" s="3">
        <f>'All Models'!K260</f>
        <v>1.4167180588037022E-2</v>
      </c>
    </row>
    <row r="253" spans="1:7" x14ac:dyDescent="0.3">
      <c r="A253" s="17">
        <v>7.022689068739432E-3</v>
      </c>
      <c r="B253" s="3">
        <f>'All Models'!E261</f>
        <v>1.3717252458773281E-2</v>
      </c>
      <c r="C253" s="3">
        <f>'All Models'!M261</f>
        <v>1.6163749200246595E-2</v>
      </c>
      <c r="D253" s="3">
        <f>'All Models'!C261</f>
        <v>1.4537112165597501E-2</v>
      </c>
      <c r="E253" s="3">
        <f>'All Models'!G261</f>
        <v>1.1920634897833999E-2</v>
      </c>
      <c r="F253" s="3">
        <f>'All Models'!I261</f>
        <v>1.6068307395586325E-2</v>
      </c>
      <c r="G253" s="3">
        <f>'All Models'!K261</f>
        <v>1.4005702140683224E-2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LSTM models</vt:lpstr>
      <vt:lpstr>All Models</vt:lpstr>
      <vt:lpstr>DM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2023-05-07T19:39:55Z</dcterms:modified>
</cp:coreProperties>
</file>