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FT LSTM new version\"/>
    </mc:Choice>
  </mc:AlternateContent>
  <xr:revisionPtr revIDLastSave="0" documentId="13_ncr:1_{3B2F1C6B-7061-44A0-B6FF-8AF19F676488}" xr6:coauthVersionLast="47" xr6:coauthVersionMax="47" xr10:uidLastSave="{00000000-0000-0000-0000-000000000000}"/>
  <bookViews>
    <workbookView xWindow="-228" yWindow="0" windowWidth="11832" windowHeight="11808" xr2:uid="{00000000-000D-0000-FFFF-FFFF00000000}"/>
  </bookViews>
  <sheets>
    <sheet name="LSTM models" sheetId="1" r:id="rId1"/>
    <sheet name="All Models" sheetId="2" r:id="rId2"/>
    <sheet name="DM t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/>
  <c r="F3" i="2"/>
  <c r="E3" i="2"/>
  <c r="S14" i="2"/>
  <c r="T14" i="2"/>
  <c r="U14" i="2"/>
  <c r="V14" i="2"/>
  <c r="W14" i="2"/>
  <c r="R14" i="2"/>
  <c r="R13" i="2"/>
  <c r="S13" i="2"/>
  <c r="T13" i="2"/>
  <c r="U13" i="2"/>
  <c r="V13" i="2"/>
  <c r="W13" i="2"/>
  <c r="W12" i="2"/>
  <c r="V12" i="2"/>
  <c r="U12" i="2"/>
  <c r="T12" i="2"/>
  <c r="S12" i="2"/>
  <c r="R12" i="2"/>
  <c r="W11" i="2"/>
  <c r="V11" i="2"/>
  <c r="U11" i="2"/>
  <c r="T11" i="2"/>
  <c r="S11" i="2"/>
  <c r="R11" i="2"/>
  <c r="W10" i="2"/>
  <c r="V10" i="2"/>
  <c r="U10" i="2"/>
  <c r="T10" i="2"/>
  <c r="S10" i="2"/>
  <c r="R10" i="2"/>
  <c r="W9" i="2"/>
  <c r="V9" i="2"/>
  <c r="U9" i="2"/>
  <c r="T9" i="2"/>
  <c r="S9" i="2"/>
  <c r="R9" i="2"/>
  <c r="W8" i="2"/>
  <c r="V8" i="2"/>
  <c r="U8" i="2"/>
  <c r="T8" i="2"/>
  <c r="S8" i="2"/>
  <c r="R8" i="2"/>
  <c r="W7" i="2"/>
  <c r="V7" i="2"/>
  <c r="U7" i="2"/>
  <c r="T7" i="2"/>
  <c r="S7" i="2"/>
  <c r="R7" i="2"/>
  <c r="N11" i="2"/>
  <c r="N12" i="2"/>
  <c r="N13" i="2"/>
  <c r="N14" i="2"/>
  <c r="N15" i="2"/>
  <c r="N16" i="2"/>
  <c r="N17" i="2"/>
  <c r="N6" i="2" s="1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10" i="2"/>
  <c r="L6" i="2"/>
  <c r="J6" i="2"/>
  <c r="H6" i="2"/>
  <c r="F6" i="2"/>
  <c r="D6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10" i="2"/>
  <c r="D3" i="2"/>
  <c r="C3" i="2"/>
  <c r="Q25" i="1" l="1"/>
  <c r="P25" i="1"/>
  <c r="P21" i="1"/>
  <c r="Q21" i="1"/>
  <c r="P17" i="1"/>
  <c r="Q17" i="1"/>
  <c r="L25" i="1"/>
  <c r="K25" i="1"/>
  <c r="K21" i="1"/>
  <c r="L21" i="1"/>
  <c r="K17" i="1"/>
  <c r="L17" i="1"/>
  <c r="C111" i="1"/>
  <c r="C114" i="1" s="1"/>
  <c r="P6" i="1"/>
  <c r="R6" i="1"/>
  <c r="S6" i="1"/>
  <c r="U6" i="1"/>
  <c r="V6" i="1"/>
  <c r="O6" i="1"/>
  <c r="O5" i="1"/>
  <c r="P5" i="1"/>
  <c r="R5" i="1"/>
  <c r="S5" i="1"/>
  <c r="U5" i="1"/>
  <c r="V5" i="1"/>
  <c r="P4" i="1"/>
  <c r="R4" i="1"/>
  <c r="S4" i="1"/>
  <c r="U4" i="1"/>
  <c r="V4" i="1"/>
  <c r="O4" i="1"/>
  <c r="O3" i="1"/>
  <c r="P3" i="1"/>
  <c r="R3" i="1"/>
  <c r="S3" i="1"/>
  <c r="U3" i="1"/>
  <c r="V3" i="1"/>
  <c r="E112" i="1"/>
  <c r="E111" i="1"/>
  <c r="C112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C93" i="1"/>
  <c r="D101" i="1"/>
  <c r="D102" i="1"/>
  <c r="D103" i="1"/>
  <c r="D104" i="1"/>
  <c r="D105" i="1"/>
  <c r="D106" i="1"/>
  <c r="D107" i="1"/>
  <c r="D108" i="1"/>
  <c r="D109" i="1"/>
  <c r="D100" i="1"/>
  <c r="D91" i="1"/>
  <c r="D92" i="1"/>
  <c r="D93" i="1"/>
  <c r="D94" i="1"/>
  <c r="D95" i="1"/>
  <c r="D96" i="1"/>
  <c r="D97" i="1"/>
  <c r="D98" i="1"/>
  <c r="D99" i="1"/>
  <c r="D90" i="1"/>
  <c r="C90" i="1"/>
  <c r="C91" i="1"/>
  <c r="C92" i="1"/>
  <c r="C94" i="1"/>
  <c r="C95" i="1"/>
  <c r="C96" i="1"/>
  <c r="C97" i="1"/>
  <c r="C98" i="1"/>
  <c r="C99" i="1"/>
  <c r="C101" i="1"/>
  <c r="C102" i="1"/>
  <c r="C103" i="1"/>
  <c r="C104" i="1"/>
  <c r="C105" i="1"/>
  <c r="C106" i="1"/>
  <c r="C107" i="1"/>
  <c r="C108" i="1"/>
  <c r="C109" i="1"/>
  <c r="C100" i="1"/>
  <c r="B101" i="1"/>
  <c r="B102" i="1"/>
  <c r="B103" i="1"/>
  <c r="B104" i="1"/>
  <c r="B105" i="1"/>
  <c r="B106" i="1"/>
  <c r="B107" i="1"/>
  <c r="B108" i="1"/>
  <c r="B109" i="1"/>
  <c r="B100" i="1"/>
  <c r="B91" i="1"/>
  <c r="B92" i="1"/>
  <c r="B93" i="1"/>
  <c r="B94" i="1"/>
  <c r="B95" i="1"/>
  <c r="B96" i="1"/>
  <c r="B97" i="1"/>
  <c r="B98" i="1"/>
  <c r="B99" i="1"/>
  <c r="B90" i="1"/>
  <c r="E121" i="1"/>
  <c r="C121" i="1"/>
  <c r="E120" i="1"/>
  <c r="C120" i="1"/>
  <c r="C84" i="1"/>
  <c r="C83" i="1"/>
  <c r="C81" i="1"/>
  <c r="C80" i="1"/>
  <c r="C79" i="1"/>
  <c r="C77" i="1"/>
  <c r="E75" i="1"/>
  <c r="E80" i="1" s="1"/>
  <c r="E74" i="1"/>
  <c r="C75" i="1"/>
  <c r="C74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C63" i="1"/>
  <c r="C64" i="1"/>
  <c r="C65" i="1"/>
  <c r="C66" i="1"/>
  <c r="C67" i="1"/>
  <c r="C68" i="1"/>
  <c r="C69" i="1"/>
  <c r="C70" i="1"/>
  <c r="C71" i="1"/>
  <c r="C72" i="1"/>
  <c r="C53" i="1"/>
  <c r="C54" i="1"/>
  <c r="C55" i="1"/>
  <c r="C56" i="1"/>
  <c r="C57" i="1"/>
  <c r="C58" i="1"/>
  <c r="C59" i="1"/>
  <c r="C60" i="1"/>
  <c r="C61" i="1"/>
  <c r="C62" i="1"/>
  <c r="D63" i="1"/>
  <c r="D64" i="1"/>
  <c r="D65" i="1"/>
  <c r="D66" i="1"/>
  <c r="D67" i="1"/>
  <c r="D68" i="1"/>
  <c r="D69" i="1"/>
  <c r="D70" i="1"/>
  <c r="D71" i="1"/>
  <c r="D72" i="1"/>
  <c r="B63" i="1"/>
  <c r="B64" i="1"/>
  <c r="B65" i="1"/>
  <c r="B66" i="1"/>
  <c r="B67" i="1"/>
  <c r="B68" i="1"/>
  <c r="B69" i="1"/>
  <c r="B70" i="1"/>
  <c r="B71" i="1"/>
  <c r="B72" i="1"/>
  <c r="D54" i="1"/>
  <c r="D55" i="1"/>
  <c r="D56" i="1"/>
  <c r="D57" i="1"/>
  <c r="D58" i="1"/>
  <c r="D59" i="1"/>
  <c r="D60" i="1"/>
  <c r="D61" i="1"/>
  <c r="D62" i="1"/>
  <c r="B54" i="1"/>
  <c r="B55" i="1"/>
  <c r="B56" i="1"/>
  <c r="B57" i="1"/>
  <c r="B58" i="1"/>
  <c r="B59" i="1"/>
  <c r="B60" i="1"/>
  <c r="B61" i="1"/>
  <c r="B62" i="1"/>
  <c r="D53" i="1"/>
  <c r="B53" i="1"/>
  <c r="E84" i="1"/>
  <c r="E83" i="1"/>
  <c r="E47" i="1"/>
  <c r="E46" i="1"/>
  <c r="E49" i="1" s="1"/>
  <c r="E50" i="1" s="1"/>
  <c r="C49" i="1"/>
  <c r="C50" i="1"/>
  <c r="C47" i="1"/>
  <c r="C46" i="1"/>
  <c r="E44" i="1"/>
  <c r="C44" i="1"/>
  <c r="E43" i="1"/>
  <c r="E42" i="1"/>
  <c r="C42" i="1"/>
  <c r="C43" i="1"/>
  <c r="E40" i="1"/>
  <c r="C40" i="1"/>
  <c r="E38" i="1"/>
  <c r="E37" i="1"/>
  <c r="C38" i="1"/>
  <c r="C37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6" i="1"/>
  <c r="D27" i="1"/>
  <c r="D28" i="1"/>
  <c r="D29" i="1"/>
  <c r="D30" i="1"/>
  <c r="D31" i="1"/>
  <c r="D32" i="1"/>
  <c r="D33" i="1"/>
  <c r="D34" i="1"/>
  <c r="D35" i="1"/>
  <c r="D26" i="1"/>
  <c r="D17" i="1"/>
  <c r="D18" i="1"/>
  <c r="D19" i="1"/>
  <c r="D20" i="1"/>
  <c r="D21" i="1"/>
  <c r="D22" i="1"/>
  <c r="D23" i="1"/>
  <c r="D24" i="1"/>
  <c r="D25" i="1"/>
  <c r="D16" i="1"/>
  <c r="B27" i="1"/>
  <c r="B28" i="1"/>
  <c r="B29" i="1"/>
  <c r="B30" i="1"/>
  <c r="B31" i="1"/>
  <c r="B32" i="1"/>
  <c r="B33" i="1"/>
  <c r="B34" i="1"/>
  <c r="B35" i="1"/>
  <c r="B26" i="1"/>
  <c r="B17" i="1"/>
  <c r="B18" i="1"/>
  <c r="B19" i="1"/>
  <c r="B20" i="1"/>
  <c r="B21" i="1"/>
  <c r="B22" i="1"/>
  <c r="B23" i="1"/>
  <c r="B24" i="1"/>
  <c r="B25" i="1"/>
  <c r="B16" i="1"/>
  <c r="E117" i="1" l="1"/>
  <c r="C117" i="1"/>
  <c r="E116" i="1"/>
  <c r="C116" i="1"/>
  <c r="E79" i="1"/>
  <c r="E81" i="1" s="1"/>
  <c r="E86" i="1" s="1"/>
  <c r="E87" i="1" s="1"/>
  <c r="C86" i="1"/>
  <c r="C87" i="1" s="1"/>
  <c r="E118" i="1" l="1"/>
  <c r="E123" i="1" s="1"/>
  <c r="E124" i="1" s="1"/>
  <c r="E114" i="1"/>
  <c r="C118" i="1"/>
  <c r="C123" i="1" s="1"/>
  <c r="C124" i="1" s="1"/>
  <c r="E77" i="1"/>
</calcChain>
</file>

<file path=xl/sharedStrings.xml><?xml version="1.0" encoding="utf-8"?>
<sst xmlns="http://schemas.openxmlformats.org/spreadsheetml/2006/main" count="483" uniqueCount="311">
  <si>
    <t>Model 1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</si>
  <si>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</si>
  <si>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</si>
  <si>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</si>
  <si>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</si>
  <si>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</si>
  <si>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</si>
  <si>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</si>
  <si>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</si>
  <si>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</si>
  <si>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</si>
  <si>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RMSE</t>
  </si>
  <si>
    <t>Accuracy</t>
  </si>
  <si>
    <t>Model 2</t>
  </si>
  <si>
    <t>Model 3</t>
  </si>
  <si>
    <t>MW U test</t>
  </si>
  <si>
    <t>Model 1 vs 2</t>
  </si>
  <si>
    <t>Model 1 vs 3</t>
  </si>
  <si>
    <t>Model 2 vs 3</t>
  </si>
  <si>
    <t>RMSE rank</t>
  </si>
  <si>
    <t>Accuracy rank</t>
  </si>
  <si>
    <t>Model 1 rank sum</t>
  </si>
  <si>
    <t>Model 2 rank sum</t>
  </si>
  <si>
    <t>Total sum</t>
  </si>
  <si>
    <t>N1=N2</t>
  </si>
  <si>
    <t>U(Model 1)</t>
  </si>
  <si>
    <t>U(Model 2)</t>
  </si>
  <si>
    <t>U</t>
  </si>
  <si>
    <t>Exp. Val. Of U</t>
  </si>
  <si>
    <t>SE of U</t>
  </si>
  <si>
    <t>Z-value</t>
  </si>
  <si>
    <t>P-value</t>
  </si>
  <si>
    <t>Model 3 rank sum</t>
  </si>
  <si>
    <t>Model 4</t>
  </si>
  <si>
    <t>Model 5</t>
  </si>
  <si>
    <t>Model 6</t>
  </si>
  <si>
    <t>Mean</t>
  </si>
  <si>
    <t>Std</t>
  </si>
  <si>
    <t>95% CI (upper)</t>
  </si>
  <si>
    <t>95% CI (down)</t>
  </si>
  <si>
    <t>T-test</t>
  </si>
  <si>
    <t>F-test</t>
  </si>
  <si>
    <t>Actuals</t>
  </si>
  <si>
    <t>Forecast</t>
  </si>
  <si>
    <t>Residuals</t>
  </si>
  <si>
    <t>Nov 01, 2021</t>
  </si>
  <si>
    <t>Nov 02, 2021</t>
  </si>
  <si>
    <t>Nov 03, 2021</t>
  </si>
  <si>
    <t>Nov 04, 2021</t>
  </si>
  <si>
    <t>Nov 05, 2021</t>
  </si>
  <si>
    <t>Nov 08, 2021</t>
  </si>
  <si>
    <t>Nov 09, 2021</t>
  </si>
  <si>
    <t>Nov 10, 2021</t>
  </si>
  <si>
    <t>Nov 11, 2021</t>
  </si>
  <si>
    <t>Nov 12, 2021</t>
  </si>
  <si>
    <t>Nov 15, 2021</t>
  </si>
  <si>
    <t>Nov 16, 2021</t>
  </si>
  <si>
    <t>Nov 17, 2021</t>
  </si>
  <si>
    <t>Nov 18, 2021</t>
  </si>
  <si>
    <t>Nov 19, 2021</t>
  </si>
  <si>
    <t>Nov 22, 2021</t>
  </si>
  <si>
    <t>Nov 23, 2021</t>
  </si>
  <si>
    <t>Nov 24, 2021</t>
  </si>
  <si>
    <t>Nov 26, 2021</t>
  </si>
  <si>
    <t>Nov 29, 2021</t>
  </si>
  <si>
    <t>Nov 30, 2021</t>
  </si>
  <si>
    <t>Dec 01, 2021</t>
  </si>
  <si>
    <t>Dec 02, 2021</t>
  </si>
  <si>
    <t>Dec 03, 2021</t>
  </si>
  <si>
    <t>Dec 06, 2021</t>
  </si>
  <si>
    <t>Dec 07, 2021</t>
  </si>
  <si>
    <t>Dec 08, 2021</t>
  </si>
  <si>
    <t>Dec 09, 2021</t>
  </si>
  <si>
    <t>Dec 10, 2021</t>
  </si>
  <si>
    <t>Dec 13, 2021</t>
  </si>
  <si>
    <t>Dec 14, 2021</t>
  </si>
  <si>
    <t>Dec 15, 2021</t>
  </si>
  <si>
    <t>Dec 16, 2021</t>
  </si>
  <si>
    <t>Dec 17, 2021</t>
  </si>
  <si>
    <t>Dec 20, 2021</t>
  </si>
  <si>
    <t>Dec 21, 2021</t>
  </si>
  <si>
    <t>Dec 22, 2021</t>
  </si>
  <si>
    <t>Dec 23, 2021</t>
  </si>
  <si>
    <t>Dec 27, 2021</t>
  </si>
  <si>
    <t>Dec 28, 2021</t>
  </si>
  <si>
    <t>Dec 29, 2021</t>
  </si>
  <si>
    <t>Dec 30, 2021</t>
  </si>
  <si>
    <t>Dec 31, 2021</t>
  </si>
  <si>
    <t>Jan 03, 2022</t>
  </si>
  <si>
    <t>Jan 04, 2022</t>
  </si>
  <si>
    <t>Jan 05, 2022</t>
  </si>
  <si>
    <t>Jan 06, 2022</t>
  </si>
  <si>
    <t>Jan 07, 2022</t>
  </si>
  <si>
    <t>Jan 10, 2022</t>
  </si>
  <si>
    <t>Jan 11, 2022</t>
  </si>
  <si>
    <t>Jan 12, 2022</t>
  </si>
  <si>
    <t>Jan 13, 2022</t>
  </si>
  <si>
    <t>Jan 14, 2022</t>
  </si>
  <si>
    <t>Jan 18, 2022</t>
  </si>
  <si>
    <t>Jan 19, 2022</t>
  </si>
  <si>
    <t>Jan 20, 2022</t>
  </si>
  <si>
    <t>Jan 21, 2022</t>
  </si>
  <si>
    <t>Jan 24, 2022</t>
  </si>
  <si>
    <t>Jan 25, 2022</t>
  </si>
  <si>
    <t>Jan 26, 2022</t>
  </si>
  <si>
    <t>Jan 27, 2022</t>
  </si>
  <si>
    <t>Jan 28, 2022</t>
  </si>
  <si>
    <t>Jan 31, 2022</t>
  </si>
  <si>
    <t>Feb 01, 2022</t>
  </si>
  <si>
    <t>Feb 02, 2022</t>
  </si>
  <si>
    <t>Feb 03, 2022</t>
  </si>
  <si>
    <t>Feb 04, 2022</t>
  </si>
  <si>
    <t>Feb 07, 2022</t>
  </si>
  <si>
    <t>Feb 08, 2022</t>
  </si>
  <si>
    <t>Feb 09, 2022</t>
  </si>
  <si>
    <t>Feb 10, 2022</t>
  </si>
  <si>
    <t>Feb 11, 2022</t>
  </si>
  <si>
    <t>Feb 14, 2022</t>
  </si>
  <si>
    <t>Feb 15, 2022</t>
  </si>
  <si>
    <t>Feb 16, 2022</t>
  </si>
  <si>
    <t>Feb 17, 2022</t>
  </si>
  <si>
    <t>Feb 18, 2022</t>
  </si>
  <si>
    <t>Feb 22, 2022</t>
  </si>
  <si>
    <t>Feb 23, 2022</t>
  </si>
  <si>
    <t>Feb 24, 2022</t>
  </si>
  <si>
    <t>Feb 25, 2022</t>
  </si>
  <si>
    <t>Feb 28, 2022</t>
  </si>
  <si>
    <t>Mar 01, 2022</t>
  </si>
  <si>
    <t>Mar 02, 2022</t>
  </si>
  <si>
    <t>Mar 03, 2022</t>
  </si>
  <si>
    <t>Mar 04, 2022</t>
  </si>
  <si>
    <t>Mar 07, 2022</t>
  </si>
  <si>
    <t>Mar 08, 2022</t>
  </si>
  <si>
    <t>Mar 09, 2022</t>
  </si>
  <si>
    <t>Mar 10, 2022</t>
  </si>
  <si>
    <t>Mar 11, 2022</t>
  </si>
  <si>
    <t>Mar 14, 2022</t>
  </si>
  <si>
    <t>Mar 15, 2022</t>
  </si>
  <si>
    <t>Mar 16, 2022</t>
  </si>
  <si>
    <t>Mar 17, 2022</t>
  </si>
  <si>
    <t>Mar 18, 2022</t>
  </si>
  <si>
    <t>Mar 21, 2022</t>
  </si>
  <si>
    <t>Mar 22, 2022</t>
  </si>
  <si>
    <t>Mar 23, 2022</t>
  </si>
  <si>
    <t>Mar 24, 2022</t>
  </si>
  <si>
    <t>Mar 25, 2022</t>
  </si>
  <si>
    <t>Mar 28, 2022</t>
  </si>
  <si>
    <t>Mar 29, 2022</t>
  </si>
  <si>
    <t>Mar 30, 2022</t>
  </si>
  <si>
    <t>Mar 31, 2022</t>
  </si>
  <si>
    <t>Apr 01, 2022</t>
  </si>
  <si>
    <t>Apr 04, 2022</t>
  </si>
  <si>
    <t>Apr 05, 2022</t>
  </si>
  <si>
    <t>Apr 06, 2022</t>
  </si>
  <si>
    <t>Apr 07, 2022</t>
  </si>
  <si>
    <t>Apr 08, 2022</t>
  </si>
  <si>
    <t>Apr 11, 2022</t>
  </si>
  <si>
    <t>Apr 12, 2022</t>
  </si>
  <si>
    <t>Apr 13, 2022</t>
  </si>
  <si>
    <t>Apr 14, 2022</t>
  </si>
  <si>
    <t>Apr 18, 2022</t>
  </si>
  <si>
    <t>Apr 19, 2022</t>
  </si>
  <si>
    <t>Apr 20, 2022</t>
  </si>
  <si>
    <t>Apr 21, 2022</t>
  </si>
  <si>
    <t>Apr 22, 2022</t>
  </si>
  <si>
    <t>Apr 25, 2022</t>
  </si>
  <si>
    <t>Apr 26, 2022</t>
  </si>
  <si>
    <t>Apr 27, 2022</t>
  </si>
  <si>
    <t>Apr 28, 2022</t>
  </si>
  <si>
    <t>Apr 29, 2022</t>
  </si>
  <si>
    <t>May 02, 2022</t>
  </si>
  <si>
    <t>May 03, 2022</t>
  </si>
  <si>
    <t>May 04, 2022</t>
  </si>
  <si>
    <t>May 05, 2022</t>
  </si>
  <si>
    <t>May 06, 2022</t>
  </si>
  <si>
    <t>May 09, 2022</t>
  </si>
  <si>
    <t>May 10, 2022</t>
  </si>
  <si>
    <t>May 11, 2022</t>
  </si>
  <si>
    <t>May 12, 2022</t>
  </si>
  <si>
    <t>May 13, 2022</t>
  </si>
  <si>
    <t>May 16, 2022</t>
  </si>
  <si>
    <t>May 17, 2022</t>
  </si>
  <si>
    <t>May 18, 2022</t>
  </si>
  <si>
    <t>May 19, 2022</t>
  </si>
  <si>
    <t>May 20, 2022</t>
  </si>
  <si>
    <t>May 23, 2022</t>
  </si>
  <si>
    <t>May 24, 2022</t>
  </si>
  <si>
    <t>May 25, 2022</t>
  </si>
  <si>
    <t>May 26, 2022</t>
  </si>
  <si>
    <t>May 27, 2022</t>
  </si>
  <si>
    <t>May 31, 2022</t>
  </si>
  <si>
    <t>Jun 01, 2022</t>
  </si>
  <si>
    <t>Jun 02, 2022</t>
  </si>
  <si>
    <t>Jun 03, 2022</t>
  </si>
  <si>
    <t>Jun 06, 2022</t>
  </si>
  <si>
    <t>Jun 07, 2022</t>
  </si>
  <si>
    <t>Jun 08, 2022</t>
  </si>
  <si>
    <t>Jun 09, 2022</t>
  </si>
  <si>
    <t>Jun 10, 2022</t>
  </si>
  <si>
    <t>Jun 13, 2022</t>
  </si>
  <si>
    <t>Jun 14, 2022</t>
  </si>
  <si>
    <t>Jun 15, 2022</t>
  </si>
  <si>
    <t>Jun 16, 2022</t>
  </si>
  <si>
    <t>Jun 17, 2022</t>
  </si>
  <si>
    <t>Jun 21, 2022</t>
  </si>
  <si>
    <t>Jun 22, 2022</t>
  </si>
  <si>
    <t>Jun 23, 2022</t>
  </si>
  <si>
    <t>Jun 24, 2022</t>
  </si>
  <si>
    <t>Jun 27, 2022</t>
  </si>
  <si>
    <t>Jun 28, 2022</t>
  </si>
  <si>
    <t>Jun 29, 2022</t>
  </si>
  <si>
    <t>Jun 30, 2022</t>
  </si>
  <si>
    <t>Jul 01, 2022</t>
  </si>
  <si>
    <t>Jul 05, 2022</t>
  </si>
  <si>
    <t>Jul 06, 2022</t>
  </si>
  <si>
    <t>Jul 07, 2022</t>
  </si>
  <si>
    <t>Jul 08, 2022</t>
  </si>
  <si>
    <t>Jul 11, 2022</t>
  </si>
  <si>
    <t>Jul 12, 2022</t>
  </si>
  <si>
    <t>Jul 13, 2022</t>
  </si>
  <si>
    <t>Jul 14, 2022</t>
  </si>
  <si>
    <t>Jul 15, 2022</t>
  </si>
  <si>
    <t>Jul 18, 2022</t>
  </si>
  <si>
    <t>Jul 19, 2022</t>
  </si>
  <si>
    <t>Jul 20, 2022</t>
  </si>
  <si>
    <t>Jul 21, 2022</t>
  </si>
  <si>
    <t>Jul 22, 2022</t>
  </si>
  <si>
    <t>Jul 25, 2022</t>
  </si>
  <si>
    <t>Jul 26, 2022</t>
  </si>
  <si>
    <t>Jul 27, 2022</t>
  </si>
  <si>
    <t>Jul 28, 2022</t>
  </si>
  <si>
    <t>Jul 29, 2022</t>
  </si>
  <si>
    <t>Aug 01, 2022</t>
  </si>
  <si>
    <t>Aug 02, 2022</t>
  </si>
  <si>
    <t>Aug 03, 2022</t>
  </si>
  <si>
    <t>Aug 04, 2022</t>
  </si>
  <si>
    <t>Aug 05, 2022</t>
  </si>
  <si>
    <t>Aug 08, 2022</t>
  </si>
  <si>
    <t>Aug 09, 2022</t>
  </si>
  <si>
    <t>Aug 10, 2022</t>
  </si>
  <si>
    <t>Aug 11, 2022</t>
  </si>
  <si>
    <t>Aug 12, 2022</t>
  </si>
  <si>
    <t>Aug 15, 2022</t>
  </si>
  <si>
    <t>Aug 16, 2022</t>
  </si>
  <si>
    <t>Aug 17, 2022</t>
  </si>
  <si>
    <t>Aug 18, 2022</t>
  </si>
  <si>
    <t>Aug 19, 2022</t>
  </si>
  <si>
    <t>Aug 22, 2022</t>
  </si>
  <si>
    <t>Aug 23, 2022</t>
  </si>
  <si>
    <t>Aug 24, 2022</t>
  </si>
  <si>
    <t>Aug 25, 2022</t>
  </si>
  <si>
    <t>Aug 26, 2022</t>
  </si>
  <si>
    <t>Aug 29, 2022</t>
  </si>
  <si>
    <t>Aug 30, 2022</t>
  </si>
  <si>
    <t>Aug 31, 2022</t>
  </si>
  <si>
    <t>Sep 01, 2022</t>
  </si>
  <si>
    <t>Sep 02, 2022</t>
  </si>
  <si>
    <t>Sep 06, 2022</t>
  </si>
  <si>
    <t>Sep 07, 2022</t>
  </si>
  <si>
    <t>Sep 08, 2022</t>
  </si>
  <si>
    <t>Sep 09, 2022</t>
  </si>
  <si>
    <t>Sep 12, 2022</t>
  </si>
  <si>
    <t>Sep 13, 2022</t>
  </si>
  <si>
    <t>Sep 14, 2022</t>
  </si>
  <si>
    <t>Sep 15, 2022</t>
  </si>
  <si>
    <t>Sep 16, 2022</t>
  </si>
  <si>
    <t>Sep 19, 2022</t>
  </si>
  <si>
    <t>Sep 20, 2022</t>
  </si>
  <si>
    <t>Sep 21, 2022</t>
  </si>
  <si>
    <t>Sep 22, 2022</t>
  </si>
  <si>
    <t>Sep 23, 2022</t>
  </si>
  <si>
    <t>Sep 26, 2022</t>
  </si>
  <si>
    <t>Sep 27, 2022</t>
  </si>
  <si>
    <t>Sep 28, 2022</t>
  </si>
  <si>
    <t>Sep 29, 2022</t>
  </si>
  <si>
    <t>Sep 30, 2022</t>
  </si>
  <si>
    <t>Oct 03, 2022</t>
  </si>
  <si>
    <t>Oct 04, 2022</t>
  </si>
  <si>
    <t>Oct 05, 2022</t>
  </si>
  <si>
    <t>Oct 06, 2022</t>
  </si>
  <si>
    <t>Oct 07, 2022</t>
  </si>
  <si>
    <t>Oct 10, 2022</t>
  </si>
  <si>
    <t>Oct 11, 2022</t>
  </si>
  <si>
    <t>Oct 12, 2022</t>
  </si>
  <si>
    <t>Oct 13, 2022</t>
  </si>
  <si>
    <t>Oct 14, 2022</t>
  </si>
  <si>
    <t>Oct 17, 2022</t>
  </si>
  <si>
    <t>Oct 18, 2022</t>
  </si>
  <si>
    <t>Oct 19, 2022</t>
  </si>
  <si>
    <t>Oct 20, 2022</t>
  </si>
  <si>
    <t>Oct 21, 2022</t>
  </si>
  <si>
    <t>Oct 24, 2022</t>
  </si>
  <si>
    <t>Oct 25, 2022</t>
  </si>
  <si>
    <t>Oct 26, 2022</t>
  </si>
  <si>
    <t>Oct 27, 2022</t>
  </si>
  <si>
    <t>Oct 28, 2022</t>
  </si>
  <si>
    <t>Oct 31, 2022</t>
  </si>
  <si>
    <t>Residuals Mean</t>
  </si>
  <si>
    <t>Residuals Std</t>
  </si>
  <si>
    <t>Residuals Skew</t>
  </si>
  <si>
    <t>Residuals Kurtosis</t>
  </si>
  <si>
    <t>Residuals max</t>
  </si>
  <si>
    <t>Residuals min</t>
  </si>
  <si>
    <t>Residuals 95% (upper)</t>
  </si>
  <si>
    <t>Residuals 95% (lower)</t>
  </si>
  <si>
    <t>Forecast Model 2</t>
  </si>
  <si>
    <t>Forecast Model 6</t>
  </si>
  <si>
    <t>Forecast Model 1</t>
  </si>
  <si>
    <t>Forecast Model 3</t>
  </si>
  <si>
    <t>Forecast Model 4</t>
  </si>
  <si>
    <t>Forecast Model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</si>
</sst>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212121"/>
      <name val="Courier New"/>
      <family val="3"/>
    </font>
    <font>
      <sz val="11"/>
      <color rgb="FF21212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4" fillId="0" borderId="0" xfId="2" applyNumberFormat="1" applyFont="1"/>
    <xf numFmtId="10" fontId="5" fillId="0" borderId="0" xfId="2" applyNumberFormat="1" applyFont="1"/>
    <xf numFmtId="10" fontId="4" fillId="0" borderId="0" xfId="2" applyNumberFormat="1" applyFont="1"/>
    <xf numFmtId="164" fontId="5" fillId="0" borderId="0" xfId="2" applyNumberFormat="1" applyFont="1"/>
    <xf numFmtId="164" fontId="4" fillId="0" borderId="0" xfId="2" applyNumberFormat="1" applyFont="1" applyAlignment="1">
      <alignment horizontal="right"/>
    </xf>
    <xf numFmtId="10" fontId="5" fillId="0" borderId="0" xfId="2" applyNumberFormat="1" applyFont="1" applyAlignment="1">
      <alignment horizontal="right"/>
    </xf>
    <xf numFmtId="10" fontId="4" fillId="0" borderId="0" xfId="2" applyNumberFormat="1" applyFont="1" applyAlignment="1">
      <alignment horizontal="right"/>
    </xf>
    <xf numFmtId="164" fontId="5" fillId="0" borderId="0" xfId="2" applyNumberFormat="1" applyFont="1" applyAlignment="1">
      <alignment horizontal="right"/>
    </xf>
    <xf numFmtId="49" fontId="4" fillId="0" borderId="0" xfId="0" applyNumberFormat="1" applyFont="1"/>
    <xf numFmtId="43" fontId="5" fillId="0" borderId="0" xfId="1" applyFont="1"/>
    <xf numFmtId="43" fontId="0" fillId="0" borderId="0" xfId="0" applyNumberFormat="1"/>
    <xf numFmtId="14" fontId="1" fillId="0" borderId="0" xfId="3" applyNumberFormat="1" applyAlignment="1">
      <alignment horizontal="center"/>
    </xf>
    <xf numFmtId="10" fontId="0" fillId="0" borderId="0" xfId="4" applyNumberFormat="1" applyFont="1" applyAlignment="1">
      <alignment horizontal="center"/>
    </xf>
    <xf numFmtId="10" fontId="0" fillId="0" borderId="0" xfId="0" applyNumberFormat="1"/>
    <xf numFmtId="43" fontId="0" fillId="0" borderId="0" xfId="1" applyNumberFormat="1" applyFont="1"/>
    <xf numFmtId="0" fontId="0" fillId="0" borderId="0" xfId="0" applyAlignment="1">
      <alignment wrapText="1"/>
    </xf>
    <xf numFmtId="10" fontId="0" fillId="0" borderId="0" xfId="1" applyNumberFormat="1" applyFont="1"/>
    <xf numFmtId="0" fontId="0" fillId="0" borderId="0" xfId="0" applyAlignment="1"/>
    <xf numFmtId="0" fontId="0" fillId="0" borderId="0" xfId="0" applyAlignment="1">
      <alignment horizontal="center"/>
    </xf>
    <xf numFmtId="11" fontId="0" fillId="0" borderId="0" xfId="2" applyNumberFormat="1" applyFont="1"/>
  </cellXfs>
  <cellStyles count="5">
    <cellStyle name="Comma" xfId="1" builtinId="3"/>
    <cellStyle name="Normal" xfId="0" builtinId="0"/>
    <cellStyle name="Normal 2" xfId="3" xr:uid="{0F53ADAC-BD32-47CB-8ABC-8302933E77E4}"/>
    <cellStyle name="Percent" xfId="2" builtinId="5"/>
    <cellStyle name="Percent 2" xfId="4" xr:uid="{C57DBAF7-CFF5-46B9-B5B4-D43D215892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4"/>
  <sheetViews>
    <sheetView tabSelected="1" topLeftCell="A70" workbookViewId="0">
      <selection activeCell="F84" sqref="F84"/>
    </sheetView>
  </sheetViews>
  <sheetFormatPr defaultRowHeight="14.4" x14ac:dyDescent="0.3"/>
  <cols>
    <col min="1" max="1" width="11.44140625" customWidth="1"/>
    <col min="2" max="2" width="16.77734375" customWidth="1"/>
    <col min="3" max="3" width="10.21875" customWidth="1"/>
    <col min="4" max="4" width="10.109375" customWidth="1"/>
    <col min="5" max="5" width="12.21875" customWidth="1"/>
    <col min="6" max="6" width="17.109375" customWidth="1"/>
    <col min="7" max="7" width="9.77734375" customWidth="1"/>
    <col min="9" max="9" width="11.44140625" customWidth="1"/>
    <col min="10" max="10" width="12.44140625" customWidth="1"/>
    <col min="11" max="11" width="12" bestFit="1" customWidth="1"/>
    <col min="14" max="14" width="15.21875" customWidth="1"/>
    <col min="15" max="16" width="12" bestFit="1" customWidth="1"/>
  </cols>
  <sheetData>
    <row r="1" spans="1:23" x14ac:dyDescent="0.3">
      <c r="B1" s="23" t="s">
        <v>0</v>
      </c>
      <c r="C1" s="23"/>
      <c r="D1" s="22"/>
      <c r="E1" s="23" t="s">
        <v>13</v>
      </c>
      <c r="F1" s="23"/>
      <c r="G1" s="22"/>
      <c r="H1" s="23" t="s">
        <v>14</v>
      </c>
      <c r="I1" s="23"/>
      <c r="J1" s="22"/>
      <c r="O1" s="23" t="s">
        <v>0</v>
      </c>
      <c r="P1" s="23"/>
      <c r="Q1" s="22"/>
      <c r="R1" s="23" t="s">
        <v>13</v>
      </c>
      <c r="S1" s="23"/>
      <c r="T1" s="22"/>
      <c r="U1" s="23" t="s">
        <v>14</v>
      </c>
      <c r="V1" s="23"/>
      <c r="W1" s="22"/>
    </row>
    <row r="2" spans="1:23" x14ac:dyDescent="0.3">
      <c r="B2" t="s">
        <v>11</v>
      </c>
      <c r="C2" t="s">
        <v>12</v>
      </c>
      <c r="E2" t="s">
        <v>11</v>
      </c>
      <c r="F2" t="s">
        <v>12</v>
      </c>
      <c r="H2" t="s">
        <v>11</v>
      </c>
      <c r="I2" t="s">
        <v>12</v>
      </c>
      <c r="O2" t="s">
        <v>11</v>
      </c>
      <c r="P2" t="s">
        <v>12</v>
      </c>
      <c r="R2" t="s">
        <v>11</v>
      </c>
      <c r="S2" t="s">
        <v>12</v>
      </c>
      <c r="U2" t="s">
        <v>11</v>
      </c>
      <c r="V2" t="s">
        <v>12</v>
      </c>
    </row>
    <row r="3" spans="1:23" x14ac:dyDescent="0.3">
      <c r="A3" t="s">
        <v>1</v>
      </c>
      <c r="B3" s="9">
        <v>3.3338725854676001E-3</v>
      </c>
      <c r="C3" s="10">
        <v>0.69652631591147796</v>
      </c>
      <c r="D3" s="11"/>
      <c r="E3" s="9">
        <v>3.1195365705106301E-3</v>
      </c>
      <c r="F3" s="10">
        <v>0.72775153394384706</v>
      </c>
      <c r="G3" s="11"/>
      <c r="H3" s="9">
        <v>3.3029118488512301E-3</v>
      </c>
      <c r="I3" s="10">
        <v>0.71191212347226995</v>
      </c>
      <c r="J3" s="11"/>
      <c r="N3" t="s">
        <v>36</v>
      </c>
      <c r="O3" s="4">
        <f>AVERAGE(B3:B12)</f>
        <v>3.3856889238805541E-3</v>
      </c>
      <c r="P3" s="3">
        <f t="shared" ref="P3:V3" si="0">AVERAGE(C3:C12)</f>
        <v>0.70102390739927745</v>
      </c>
      <c r="Q3" s="3"/>
      <c r="R3" s="4">
        <f t="shared" si="0"/>
        <v>3.1836435063886336E-3</v>
      </c>
      <c r="S3" s="3">
        <f t="shared" si="0"/>
        <v>0.72117248184829352</v>
      </c>
      <c r="T3" s="3"/>
      <c r="U3" s="4">
        <f t="shared" si="0"/>
        <v>3.3910270901508902E-3</v>
      </c>
      <c r="V3" s="3">
        <f t="shared" si="0"/>
        <v>0.68966004640691192</v>
      </c>
      <c r="W3" s="3"/>
    </row>
    <row r="4" spans="1:23" x14ac:dyDescent="0.3">
      <c r="A4" t="s">
        <v>2</v>
      </c>
      <c r="B4" s="12">
        <v>3.52916028911246E-3</v>
      </c>
      <c r="C4" s="10">
        <v>0.70117491807117005</v>
      </c>
      <c r="D4" s="10"/>
      <c r="E4" s="12">
        <v>3.2000061592129402E-3</v>
      </c>
      <c r="F4" s="10">
        <v>0.71705228106085395</v>
      </c>
      <c r="G4" s="10"/>
      <c r="H4" s="12">
        <v>3.9320135127276796E-3</v>
      </c>
      <c r="I4" s="10">
        <v>0.67465726195821207</v>
      </c>
      <c r="J4" s="10"/>
      <c r="N4" t="s">
        <v>37</v>
      </c>
      <c r="O4" s="4">
        <f>_xlfn.STDEV.S(B3:B12)</f>
        <v>8.5452741650505977E-5</v>
      </c>
      <c r="P4" s="3">
        <f t="shared" ref="P4:V4" si="1">_xlfn.STDEV.S(C3:C12)</f>
        <v>2.1383353570487906E-3</v>
      </c>
      <c r="Q4" s="3"/>
      <c r="R4" s="4">
        <f t="shared" si="1"/>
        <v>4.2960481058237978E-5</v>
      </c>
      <c r="S4" s="3">
        <f t="shared" si="1"/>
        <v>5.9905970565396387E-3</v>
      </c>
      <c r="T4" s="3"/>
      <c r="U4" s="4">
        <f t="shared" si="1"/>
        <v>2.4782454588734184E-4</v>
      </c>
      <c r="V4" s="3">
        <f t="shared" si="1"/>
        <v>2.7571235607207624E-2</v>
      </c>
      <c r="W4" s="3"/>
    </row>
    <row r="5" spans="1:23" x14ac:dyDescent="0.3">
      <c r="A5" t="s">
        <v>3</v>
      </c>
      <c r="B5" s="12">
        <v>3.3166760570272E-3</v>
      </c>
      <c r="C5" s="10">
        <v>0.7013258742750671</v>
      </c>
      <c r="D5" s="10"/>
      <c r="E5" s="12">
        <v>3.21802432668574E-3</v>
      </c>
      <c r="F5" s="10">
        <v>0.71882490701104307</v>
      </c>
      <c r="G5" s="10"/>
      <c r="H5" s="12">
        <v>3.2882965176540099E-3</v>
      </c>
      <c r="I5" s="10">
        <v>0.64514654215795497</v>
      </c>
      <c r="J5" s="10"/>
      <c r="N5" t="s">
        <v>38</v>
      </c>
      <c r="O5" s="4">
        <f>O3+2*O4</f>
        <v>3.556594407181566E-3</v>
      </c>
      <c r="P5" s="3">
        <f t="shared" ref="P5:V5" si="2">P3+2*P4</f>
        <v>0.70530057811337499</v>
      </c>
      <c r="Q5" s="3"/>
      <c r="R5" s="4">
        <f t="shared" si="2"/>
        <v>3.2695644685051097E-3</v>
      </c>
      <c r="S5" s="3">
        <f t="shared" si="2"/>
        <v>0.73315367596137282</v>
      </c>
      <c r="T5" s="3"/>
      <c r="U5" s="4">
        <f t="shared" si="2"/>
        <v>3.8866761819255739E-3</v>
      </c>
      <c r="V5" s="3">
        <f t="shared" si="2"/>
        <v>0.74480251762132721</v>
      </c>
      <c r="W5" s="3"/>
    </row>
    <row r="6" spans="1:23" x14ac:dyDescent="0.3">
      <c r="A6" t="s">
        <v>4</v>
      </c>
      <c r="B6" s="12">
        <v>3.4601053773426699E-3</v>
      </c>
      <c r="C6" s="10">
        <v>0.70231228738407192</v>
      </c>
      <c r="D6" s="10"/>
      <c r="E6" s="12">
        <v>3.1659694180869299E-3</v>
      </c>
      <c r="F6" s="10">
        <v>0.718923058519358</v>
      </c>
      <c r="G6" s="10"/>
      <c r="H6" s="12">
        <v>3.4731984679876198E-3</v>
      </c>
      <c r="I6" s="10">
        <v>0.70149473268201801</v>
      </c>
      <c r="J6" s="10"/>
      <c r="N6" t="s">
        <v>39</v>
      </c>
      <c r="O6" s="4">
        <f>O3-2*O4</f>
        <v>3.2147834405795422E-3</v>
      </c>
      <c r="P6" s="3">
        <f t="shared" ref="P6:V6" si="3">P3-2*P4</f>
        <v>0.6967472366851799</v>
      </c>
      <c r="Q6" s="3"/>
      <c r="R6" s="4">
        <f t="shared" si="3"/>
        <v>3.0977225442721575E-3</v>
      </c>
      <c r="S6" s="3">
        <f t="shared" si="3"/>
        <v>0.70919128773521423</v>
      </c>
      <c r="T6" s="3"/>
      <c r="U6" s="4">
        <f t="shared" si="3"/>
        <v>2.8953779983762066E-3</v>
      </c>
      <c r="V6" s="3">
        <f t="shared" si="3"/>
        <v>0.63451757519249663</v>
      </c>
      <c r="W6" s="3"/>
    </row>
    <row r="7" spans="1:23" x14ac:dyDescent="0.3">
      <c r="A7" t="s">
        <v>5</v>
      </c>
      <c r="B7" s="12">
        <v>3.3367996966322802E-3</v>
      </c>
      <c r="C7" s="10">
        <v>0.698503616428094</v>
      </c>
      <c r="D7" s="10"/>
      <c r="E7" s="12">
        <v>3.1843304139900501E-3</v>
      </c>
      <c r="F7" s="10">
        <v>0.71761062655386798</v>
      </c>
      <c r="G7" s="10"/>
      <c r="H7" s="12">
        <v>3.63322514381114E-3</v>
      </c>
      <c r="I7" s="10">
        <v>0.651869237781182</v>
      </c>
      <c r="J7" s="10"/>
    </row>
    <row r="8" spans="1:23" x14ac:dyDescent="0.3">
      <c r="A8" t="s">
        <v>6</v>
      </c>
      <c r="B8" s="12">
        <v>3.3410326712657598E-3</v>
      </c>
      <c r="C8" s="10">
        <v>0.70163586798845801</v>
      </c>
      <c r="D8" s="10"/>
      <c r="E8" s="12">
        <v>3.1672942302529202E-3</v>
      </c>
      <c r="F8" s="10">
        <v>0.72156759500875201</v>
      </c>
      <c r="G8" s="10"/>
      <c r="H8" s="12">
        <v>3.0742270155180999E-3</v>
      </c>
      <c r="I8" s="10">
        <v>0.70385939132912201</v>
      </c>
      <c r="J8" s="10"/>
    </row>
    <row r="9" spans="1:23" x14ac:dyDescent="0.3">
      <c r="A9" t="s">
        <v>7</v>
      </c>
      <c r="B9" s="12">
        <v>3.33850006517648E-3</v>
      </c>
      <c r="C9" s="10">
        <v>0.70444352180696401</v>
      </c>
      <c r="D9" s="10"/>
      <c r="E9" s="12">
        <v>3.1149490491211101E-3</v>
      </c>
      <c r="F9" s="10">
        <v>0.72127758314796397</v>
      </c>
      <c r="G9" s="10"/>
      <c r="H9" s="12">
        <v>3.14050354237661E-3</v>
      </c>
      <c r="I9" s="10">
        <v>0.66721294949072796</v>
      </c>
      <c r="J9" s="10"/>
    </row>
    <row r="10" spans="1:23" x14ac:dyDescent="0.3">
      <c r="A10" t="s">
        <v>8</v>
      </c>
      <c r="B10" s="12">
        <v>3.4121803583029198E-3</v>
      </c>
      <c r="C10" s="10">
        <v>0.70167397840374901</v>
      </c>
      <c r="D10" s="10"/>
      <c r="E10" s="12">
        <v>3.2194221467051502E-3</v>
      </c>
      <c r="F10" s="10">
        <v>0.72976945805860094</v>
      </c>
      <c r="G10" s="10"/>
      <c r="H10" s="12">
        <v>3.43438231901838E-3</v>
      </c>
      <c r="I10" s="10">
        <v>0.70906857898329401</v>
      </c>
      <c r="J10" s="10"/>
    </row>
    <row r="11" spans="1:23" x14ac:dyDescent="0.3">
      <c r="A11" t="s">
        <v>9</v>
      </c>
      <c r="B11" s="12">
        <v>3.2831743238334599E-3</v>
      </c>
      <c r="C11" s="10">
        <v>0.70157669435190595</v>
      </c>
      <c r="D11" s="10"/>
      <c r="E11" s="12">
        <v>3.1979324251228702E-3</v>
      </c>
      <c r="F11" s="10">
        <v>0.71054019112018696</v>
      </c>
      <c r="G11" s="10"/>
      <c r="H11" s="12">
        <v>3.3124823676853698E-3</v>
      </c>
      <c r="I11" s="10">
        <v>0.72388672806619292</v>
      </c>
      <c r="J11" s="10"/>
    </row>
    <row r="12" spans="1:23" x14ac:dyDescent="0.3">
      <c r="A12" t="s">
        <v>10</v>
      </c>
      <c r="B12" s="12">
        <v>3.5053878146447102E-3</v>
      </c>
      <c r="C12" s="10">
        <v>0.70106599937181602</v>
      </c>
      <c r="D12" s="10"/>
      <c r="E12" s="12">
        <v>3.24897032419799E-3</v>
      </c>
      <c r="F12" s="10">
        <v>0.72840758405846007</v>
      </c>
      <c r="G12" s="10"/>
      <c r="H12" s="12">
        <v>3.3190301658787601E-3</v>
      </c>
      <c r="I12" s="10">
        <v>0.70749291814814497</v>
      </c>
      <c r="J12" s="10"/>
    </row>
    <row r="14" spans="1:23" x14ac:dyDescent="0.3">
      <c r="A14" t="s">
        <v>15</v>
      </c>
      <c r="B14" s="1"/>
      <c r="C14" s="2"/>
      <c r="D14" s="2"/>
      <c r="E14" s="2"/>
      <c r="F14" s="2"/>
      <c r="G14" s="2"/>
      <c r="H14" s="2"/>
      <c r="I14" s="2"/>
      <c r="J14" s="2" t="s">
        <v>40</v>
      </c>
      <c r="K14" s="2"/>
      <c r="O14" t="s">
        <v>41</v>
      </c>
    </row>
    <row r="15" spans="1:23" x14ac:dyDescent="0.3">
      <c r="A15" t="s">
        <v>16</v>
      </c>
      <c r="B15" s="13" t="s">
        <v>11</v>
      </c>
      <c r="C15" s="2" t="s">
        <v>19</v>
      </c>
      <c r="D15" s="2" t="s">
        <v>12</v>
      </c>
      <c r="E15" s="2" t="s">
        <v>20</v>
      </c>
      <c r="F15" s="2"/>
      <c r="G15" s="2"/>
      <c r="H15" s="2"/>
      <c r="I15" s="2"/>
      <c r="J15" t="s">
        <v>16</v>
      </c>
      <c r="K15" s="2"/>
      <c r="O15" t="s">
        <v>16</v>
      </c>
    </row>
    <row r="16" spans="1:23" x14ac:dyDescent="0.3">
      <c r="A16" t="s">
        <v>0</v>
      </c>
      <c r="B16" s="7">
        <f>B3</f>
        <v>3.3338725854676001E-3</v>
      </c>
      <c r="C16" s="14">
        <f>_xlfn.RANK.AVG(B16,B$16:B$35,1)</f>
        <v>13</v>
      </c>
      <c r="D16" s="6">
        <f>C3</f>
        <v>0.69652631591147796</v>
      </c>
      <c r="E16" s="14">
        <f>_xlfn.RANK.AVG(D16,D$16:D$35,1)</f>
        <v>1</v>
      </c>
      <c r="F16" s="6"/>
      <c r="G16" s="14"/>
      <c r="H16" s="2"/>
      <c r="I16" s="2"/>
      <c r="J16" s="2"/>
      <c r="K16" s="2" t="s">
        <v>11</v>
      </c>
      <c r="L16" t="s">
        <v>12</v>
      </c>
      <c r="O16" s="2"/>
      <c r="P16" s="2" t="s">
        <v>11</v>
      </c>
      <c r="Q16" t="s">
        <v>12</v>
      </c>
    </row>
    <row r="17" spans="1:18" x14ac:dyDescent="0.3">
      <c r="A17" t="s">
        <v>0</v>
      </c>
      <c r="B17" s="7">
        <f t="shared" ref="B17:B25" si="4">B4</f>
        <v>3.52916028911246E-3</v>
      </c>
      <c r="C17" s="14">
        <f t="shared" ref="C17:E35" si="5">_xlfn.RANK.AVG(B17,B$16:B$35,1)</f>
        <v>20</v>
      </c>
      <c r="D17" s="6">
        <f t="shared" ref="D17:D25" si="6">C4</f>
        <v>0.70117491807117005</v>
      </c>
      <c r="E17" s="14">
        <f t="shared" si="5"/>
        <v>4</v>
      </c>
      <c r="F17" s="6"/>
      <c r="G17" s="14"/>
      <c r="J17" t="s">
        <v>31</v>
      </c>
      <c r="K17">
        <f>_xlfn.T.TEST(B3:B12,E3:E12,2,3)</f>
        <v>1.3639699515491551E-5</v>
      </c>
      <c r="L17">
        <f t="shared" ref="L17" si="7">_xlfn.T.TEST(C3:C12,F3:F12,2,3)</f>
        <v>6.0104328693536614E-7</v>
      </c>
      <c r="M17" s="3"/>
      <c r="O17" t="s">
        <v>31</v>
      </c>
      <c r="P17" s="3">
        <f>_xlfn.F.TEST(B3:B12,E3:E12)</f>
        <v>5.2736186092287377E-2</v>
      </c>
      <c r="Q17" s="3">
        <f t="shared" ref="Q17" si="8">_xlfn.F.TEST(C3:C12,F3:F12)</f>
        <v>5.1800124848985539E-3</v>
      </c>
      <c r="R17" s="3"/>
    </row>
    <row r="18" spans="1:18" x14ac:dyDescent="0.3">
      <c r="A18" t="s">
        <v>0</v>
      </c>
      <c r="B18" s="7">
        <f t="shared" si="4"/>
        <v>3.3166760570272E-3</v>
      </c>
      <c r="C18" s="14">
        <f t="shared" si="5"/>
        <v>12</v>
      </c>
      <c r="D18" s="6">
        <f t="shared" si="6"/>
        <v>0.7013258742750671</v>
      </c>
      <c r="E18" s="14">
        <f t="shared" si="5"/>
        <v>5</v>
      </c>
      <c r="F18" s="6"/>
      <c r="G18" s="14"/>
    </row>
    <row r="19" spans="1:18" x14ac:dyDescent="0.3">
      <c r="A19" t="s">
        <v>0</v>
      </c>
      <c r="B19" s="7">
        <f t="shared" si="4"/>
        <v>3.4601053773426699E-3</v>
      </c>
      <c r="C19" s="14">
        <f t="shared" si="5"/>
        <v>18</v>
      </c>
      <c r="D19" s="6">
        <f t="shared" si="6"/>
        <v>0.70231228738407192</v>
      </c>
      <c r="E19" s="14">
        <f t="shared" si="5"/>
        <v>9</v>
      </c>
      <c r="F19" s="6"/>
      <c r="G19" s="14"/>
      <c r="J19" t="s">
        <v>17</v>
      </c>
      <c r="O19" t="s">
        <v>17</v>
      </c>
    </row>
    <row r="20" spans="1:18" x14ac:dyDescent="0.3">
      <c r="A20" t="s">
        <v>0</v>
      </c>
      <c r="B20" s="7">
        <f t="shared" si="4"/>
        <v>3.3367996966322802E-3</v>
      </c>
      <c r="C20" s="14">
        <f t="shared" si="5"/>
        <v>14</v>
      </c>
      <c r="D20" s="6">
        <f t="shared" si="6"/>
        <v>0.698503616428094</v>
      </c>
      <c r="E20" s="14">
        <f t="shared" si="5"/>
        <v>2</v>
      </c>
      <c r="F20" s="6"/>
      <c r="G20" s="14"/>
      <c r="K20" s="2" t="s">
        <v>11</v>
      </c>
      <c r="L20" t="s">
        <v>12</v>
      </c>
      <c r="P20" s="2" t="s">
        <v>11</v>
      </c>
      <c r="Q20" t="s">
        <v>12</v>
      </c>
    </row>
    <row r="21" spans="1:18" x14ac:dyDescent="0.3">
      <c r="A21" t="s">
        <v>0</v>
      </c>
      <c r="B21" s="7">
        <f t="shared" si="4"/>
        <v>3.3410326712657598E-3</v>
      </c>
      <c r="C21" s="14">
        <f t="shared" si="5"/>
        <v>16</v>
      </c>
      <c r="D21" s="6">
        <f t="shared" si="6"/>
        <v>0.70163586798845801</v>
      </c>
      <c r="E21" s="14">
        <f t="shared" si="5"/>
        <v>7</v>
      </c>
      <c r="F21" s="6"/>
      <c r="G21" s="14"/>
      <c r="J21" t="s">
        <v>31</v>
      </c>
      <c r="K21" s="3">
        <f>_xlfn.T.TEST(B3:B12,H3:H12,2,3)</f>
        <v>0.94979963619594265</v>
      </c>
      <c r="L21" s="3">
        <f t="shared" ref="L21" si="9">_xlfn.T.TEST(C3:C12,I3:I12,2,3)</f>
        <v>0.22570708345426821</v>
      </c>
      <c r="M21" s="3"/>
      <c r="O21" t="s">
        <v>31</v>
      </c>
      <c r="P21" s="3">
        <f>_xlfn.F.TEST(B3:B12,H3:H12)</f>
        <v>4.0093443570225857E-3</v>
      </c>
      <c r="Q21" s="24">
        <f t="shared" ref="Q21" si="10">_xlfn.F.TEST(C3:C12,I3:I12)</f>
        <v>1.2866280190040439E-8</v>
      </c>
      <c r="R21" s="3"/>
    </row>
    <row r="22" spans="1:18" x14ac:dyDescent="0.3">
      <c r="A22" t="s">
        <v>0</v>
      </c>
      <c r="B22" s="7">
        <f t="shared" si="4"/>
        <v>3.33850006517648E-3</v>
      </c>
      <c r="C22" s="14">
        <f t="shared" si="5"/>
        <v>15</v>
      </c>
      <c r="D22" s="6">
        <f t="shared" si="6"/>
        <v>0.70444352180696401</v>
      </c>
      <c r="E22" s="14">
        <f t="shared" si="5"/>
        <v>10</v>
      </c>
      <c r="F22" s="6"/>
      <c r="G22" s="14"/>
    </row>
    <row r="23" spans="1:18" x14ac:dyDescent="0.3">
      <c r="A23" t="s">
        <v>0</v>
      </c>
      <c r="B23" s="7">
        <f t="shared" si="4"/>
        <v>3.4121803583029198E-3</v>
      </c>
      <c r="C23" s="14">
        <f t="shared" si="5"/>
        <v>17</v>
      </c>
      <c r="D23" s="6">
        <f t="shared" si="6"/>
        <v>0.70167397840374901</v>
      </c>
      <c r="E23" s="14">
        <f t="shared" si="5"/>
        <v>8</v>
      </c>
      <c r="F23" s="6"/>
      <c r="G23" s="14"/>
      <c r="J23" t="s">
        <v>18</v>
      </c>
      <c r="O23" t="s">
        <v>18</v>
      </c>
    </row>
    <row r="24" spans="1:18" x14ac:dyDescent="0.3">
      <c r="A24" t="s">
        <v>0</v>
      </c>
      <c r="B24" s="7">
        <f t="shared" si="4"/>
        <v>3.2831743238334599E-3</v>
      </c>
      <c r="C24" s="14">
        <f t="shared" si="5"/>
        <v>11</v>
      </c>
      <c r="D24" s="6">
        <f t="shared" si="6"/>
        <v>0.70157669435190595</v>
      </c>
      <c r="E24" s="14">
        <f t="shared" si="5"/>
        <v>6</v>
      </c>
      <c r="F24" s="6"/>
      <c r="G24" s="14"/>
      <c r="K24" s="2" t="s">
        <v>11</v>
      </c>
      <c r="L24" t="s">
        <v>12</v>
      </c>
      <c r="P24" s="2" t="s">
        <v>11</v>
      </c>
      <c r="Q24" t="s">
        <v>12</v>
      </c>
    </row>
    <row r="25" spans="1:18" x14ac:dyDescent="0.3">
      <c r="A25" t="s">
        <v>0</v>
      </c>
      <c r="B25" s="7">
        <f t="shared" si="4"/>
        <v>3.5053878146447102E-3</v>
      </c>
      <c r="C25" s="14">
        <f t="shared" si="5"/>
        <v>19</v>
      </c>
      <c r="D25" s="6">
        <f t="shared" si="6"/>
        <v>0.70106599937181602</v>
      </c>
      <c r="E25" s="14">
        <f t="shared" si="5"/>
        <v>3</v>
      </c>
      <c r="F25" s="6"/>
      <c r="G25" s="14"/>
      <c r="J25" t="s">
        <v>31</v>
      </c>
      <c r="K25" s="3">
        <f>_xlfn.T.TEST(E3:E12,H3:H12,2,3)</f>
        <v>2.7121223657021711E-2</v>
      </c>
      <c r="L25" s="3">
        <f t="shared" ref="L25" si="11">_xlfn.T.TEST(F3:F12,I3:I12,2,3)</f>
        <v>5.5589958728144212E-3</v>
      </c>
      <c r="M25" s="3"/>
      <c r="O25" t="s">
        <v>31</v>
      </c>
      <c r="P25">
        <f>_xlfn.F.TEST(E3:E12,H3:H12)</f>
        <v>1.5060053765883343E-5</v>
      </c>
      <c r="Q25" s="24">
        <f>_xlfn.F.TEST(F3:F12,I3:I12)</f>
        <v>1.0185763459595559E-4</v>
      </c>
    </row>
    <row r="26" spans="1:18" x14ac:dyDescent="0.3">
      <c r="A26" t="s">
        <v>13</v>
      </c>
      <c r="B26" s="6">
        <f>E3</f>
        <v>3.1195365705106301E-3</v>
      </c>
      <c r="C26" s="14">
        <f t="shared" si="5"/>
        <v>2</v>
      </c>
      <c r="D26" s="6">
        <f>F3</f>
        <v>0.72775153394384706</v>
      </c>
      <c r="E26" s="14">
        <f t="shared" si="5"/>
        <v>18</v>
      </c>
      <c r="F26" s="6"/>
      <c r="G26" s="14"/>
    </row>
    <row r="27" spans="1:18" x14ac:dyDescent="0.3">
      <c r="A27" t="s">
        <v>13</v>
      </c>
      <c r="B27" s="6">
        <f t="shared" ref="B27:B35" si="12">E4</f>
        <v>3.2000061592129402E-3</v>
      </c>
      <c r="C27" s="14">
        <f t="shared" si="5"/>
        <v>7</v>
      </c>
      <c r="D27" s="6">
        <f t="shared" ref="D27:D35" si="13">F4</f>
        <v>0.71705228106085395</v>
      </c>
      <c r="E27" s="14">
        <f t="shared" si="5"/>
        <v>12</v>
      </c>
      <c r="F27" s="6"/>
      <c r="G27" s="14"/>
    </row>
    <row r="28" spans="1:18" x14ac:dyDescent="0.3">
      <c r="A28" t="s">
        <v>13</v>
      </c>
      <c r="B28" s="6">
        <f t="shared" si="12"/>
        <v>3.21802432668574E-3</v>
      </c>
      <c r="C28" s="14">
        <f t="shared" si="5"/>
        <v>8</v>
      </c>
      <c r="D28" s="6">
        <f t="shared" si="13"/>
        <v>0.71882490701104307</v>
      </c>
      <c r="E28" s="14">
        <f t="shared" si="5"/>
        <v>14</v>
      </c>
      <c r="F28" s="6"/>
      <c r="G28" s="14"/>
    </row>
    <row r="29" spans="1:18" x14ac:dyDescent="0.3">
      <c r="A29" t="s">
        <v>13</v>
      </c>
      <c r="B29" s="6">
        <f t="shared" si="12"/>
        <v>3.1659694180869299E-3</v>
      </c>
      <c r="C29" s="14">
        <f t="shared" si="5"/>
        <v>3</v>
      </c>
      <c r="D29" s="6">
        <f t="shared" si="13"/>
        <v>0.718923058519358</v>
      </c>
      <c r="E29" s="14">
        <f t="shared" si="5"/>
        <v>15</v>
      </c>
      <c r="F29" s="6"/>
      <c r="G29" s="14"/>
    </row>
    <row r="30" spans="1:18" x14ac:dyDescent="0.3">
      <c r="A30" t="s">
        <v>13</v>
      </c>
      <c r="B30" s="6">
        <f t="shared" si="12"/>
        <v>3.1843304139900501E-3</v>
      </c>
      <c r="C30" s="14">
        <f t="shared" si="5"/>
        <v>5</v>
      </c>
      <c r="D30" s="6">
        <f t="shared" si="13"/>
        <v>0.71761062655386798</v>
      </c>
      <c r="E30" s="14">
        <f t="shared" si="5"/>
        <v>13</v>
      </c>
      <c r="F30" s="6"/>
      <c r="G30" s="14"/>
    </row>
    <row r="31" spans="1:18" x14ac:dyDescent="0.3">
      <c r="A31" t="s">
        <v>13</v>
      </c>
      <c r="B31" s="6">
        <f t="shared" si="12"/>
        <v>3.1672942302529202E-3</v>
      </c>
      <c r="C31" s="14">
        <f t="shared" si="5"/>
        <v>4</v>
      </c>
      <c r="D31" s="6">
        <f t="shared" si="13"/>
        <v>0.72156759500875201</v>
      </c>
      <c r="E31" s="14">
        <f t="shared" si="5"/>
        <v>17</v>
      </c>
      <c r="F31" s="6"/>
      <c r="G31" s="14"/>
    </row>
    <row r="32" spans="1:18" x14ac:dyDescent="0.3">
      <c r="A32" t="s">
        <v>13</v>
      </c>
      <c r="B32" s="6">
        <f t="shared" si="12"/>
        <v>3.1149490491211101E-3</v>
      </c>
      <c r="C32" s="14">
        <f t="shared" si="5"/>
        <v>1</v>
      </c>
      <c r="D32" s="6">
        <f t="shared" si="13"/>
        <v>0.72127758314796397</v>
      </c>
      <c r="E32" s="14">
        <f t="shared" si="5"/>
        <v>16</v>
      </c>
      <c r="F32" s="6"/>
      <c r="G32" s="14"/>
    </row>
    <row r="33" spans="1:7" x14ac:dyDescent="0.3">
      <c r="A33" t="s">
        <v>13</v>
      </c>
      <c r="B33" s="6">
        <f t="shared" si="12"/>
        <v>3.2194221467051502E-3</v>
      </c>
      <c r="C33" s="14">
        <f t="shared" si="5"/>
        <v>9</v>
      </c>
      <c r="D33" s="6">
        <f t="shared" si="13"/>
        <v>0.72976945805860094</v>
      </c>
      <c r="E33" s="14">
        <f t="shared" si="5"/>
        <v>20</v>
      </c>
      <c r="F33" s="6"/>
      <c r="G33" s="14"/>
    </row>
    <row r="34" spans="1:7" x14ac:dyDescent="0.3">
      <c r="A34" t="s">
        <v>13</v>
      </c>
      <c r="B34" s="6">
        <f t="shared" si="12"/>
        <v>3.1979324251228702E-3</v>
      </c>
      <c r="C34" s="14">
        <f t="shared" si="5"/>
        <v>6</v>
      </c>
      <c r="D34" s="6">
        <f t="shared" si="13"/>
        <v>0.71054019112018696</v>
      </c>
      <c r="E34" s="14">
        <f t="shared" si="5"/>
        <v>11</v>
      </c>
      <c r="F34" s="6"/>
      <c r="G34" s="14"/>
    </row>
    <row r="35" spans="1:7" x14ac:dyDescent="0.3">
      <c r="A35" t="s">
        <v>13</v>
      </c>
      <c r="B35" s="6">
        <f t="shared" si="12"/>
        <v>3.24897032419799E-3</v>
      </c>
      <c r="C35" s="14">
        <f t="shared" si="5"/>
        <v>10</v>
      </c>
      <c r="D35" s="6">
        <f t="shared" si="13"/>
        <v>0.72840758405846007</v>
      </c>
      <c r="E35" s="14">
        <f t="shared" si="5"/>
        <v>19</v>
      </c>
      <c r="F35" s="6"/>
      <c r="G35" s="14"/>
    </row>
    <row r="37" spans="1:7" x14ac:dyDescent="0.3">
      <c r="B37" t="s">
        <v>21</v>
      </c>
      <c r="C37" s="14">
        <f>SUMIF($A$16:$A$35,"Model 1",C16:C35)</f>
        <v>155</v>
      </c>
      <c r="D37" t="s">
        <v>21</v>
      </c>
      <c r="E37" s="14">
        <f>SUMIF($A$16:$A$35,"Model 1",E16:E35)</f>
        <v>55</v>
      </c>
      <c r="G37" s="14"/>
    </row>
    <row r="38" spans="1:7" x14ac:dyDescent="0.3">
      <c r="B38" t="s">
        <v>22</v>
      </c>
      <c r="C38">
        <f>SUMIF($A$16:$A$35,"Model 2",C16:C35)</f>
        <v>55</v>
      </c>
      <c r="D38" t="s">
        <v>22</v>
      </c>
      <c r="E38">
        <f>SUMIF($A$16:$A$35,"Model 2",E16:E35)</f>
        <v>155</v>
      </c>
    </row>
    <row r="40" spans="1:7" x14ac:dyDescent="0.3">
      <c r="B40" t="s">
        <v>23</v>
      </c>
      <c r="C40" s="15">
        <f>C37+C38</f>
        <v>210</v>
      </c>
      <c r="E40" s="15">
        <f>E37+E38</f>
        <v>210</v>
      </c>
      <c r="G40" s="15"/>
    </row>
    <row r="41" spans="1:7" x14ac:dyDescent="0.3">
      <c r="B41" t="s">
        <v>24</v>
      </c>
      <c r="C41">
        <v>10</v>
      </c>
      <c r="E41">
        <v>10</v>
      </c>
    </row>
    <row r="42" spans="1:7" x14ac:dyDescent="0.3">
      <c r="B42" t="s">
        <v>25</v>
      </c>
      <c r="C42" s="15">
        <f>C$41*C$41+(C$41*(C$41+1))/2-C37</f>
        <v>0</v>
      </c>
      <c r="E42" s="15">
        <f>E$41*E$41+(E$41*(E$41+1))/2-E37</f>
        <v>100</v>
      </c>
      <c r="G42" s="15"/>
    </row>
    <row r="43" spans="1:7" x14ac:dyDescent="0.3">
      <c r="B43" t="s">
        <v>26</v>
      </c>
      <c r="C43" s="15">
        <f>C$41*C$41+(C$41*(C$41+1))/2-C38</f>
        <v>100</v>
      </c>
      <c r="E43" s="15">
        <f>E$41*E$41+(E$41*(E$41+1))/2-E38</f>
        <v>0</v>
      </c>
      <c r="G43" s="15"/>
    </row>
    <row r="44" spans="1:7" x14ac:dyDescent="0.3">
      <c r="B44" t="s">
        <v>27</v>
      </c>
      <c r="C44" s="15">
        <f>MIN(C42:C43)</f>
        <v>0</v>
      </c>
      <c r="E44" s="15">
        <f>MIN(E42:E43)</f>
        <v>0</v>
      </c>
      <c r="G44" s="15"/>
    </row>
    <row r="46" spans="1:7" x14ac:dyDescent="0.3">
      <c r="B46" t="s">
        <v>28</v>
      </c>
      <c r="C46">
        <f>C41*C41/2</f>
        <v>50</v>
      </c>
      <c r="E46">
        <f>E41*E41/2</f>
        <v>50</v>
      </c>
    </row>
    <row r="47" spans="1:7" x14ac:dyDescent="0.3">
      <c r="B47" t="s">
        <v>29</v>
      </c>
      <c r="C47">
        <f>SQRT((C41*C41*(C41+C41+1))/12)</f>
        <v>13.228756555322953</v>
      </c>
      <c r="E47">
        <f>SQRT((E41*E41*(E41+E41+1))/12)</f>
        <v>13.228756555322953</v>
      </c>
    </row>
    <row r="49" spans="1:7" x14ac:dyDescent="0.3">
      <c r="B49" t="s">
        <v>30</v>
      </c>
      <c r="C49" s="15">
        <f>(C44-C46)/C47</f>
        <v>-3.7796447300922722</v>
      </c>
      <c r="E49" s="15">
        <f>(E44-E46)/E47</f>
        <v>-3.7796447300922722</v>
      </c>
      <c r="G49" s="15"/>
    </row>
    <row r="50" spans="1:7" x14ac:dyDescent="0.3">
      <c r="B50" t="s">
        <v>31</v>
      </c>
      <c r="C50" s="24">
        <f>_xlfn.NORM.S.DIST(C49,TRUE)*2</f>
        <v>1.5705228423075116E-4</v>
      </c>
      <c r="E50" s="24">
        <f>_xlfn.NORM.S.DIST(E49,TRUE)*2</f>
        <v>1.5705228423075116E-4</v>
      </c>
      <c r="G50" s="3"/>
    </row>
    <row r="52" spans="1:7" x14ac:dyDescent="0.3">
      <c r="A52" t="s">
        <v>17</v>
      </c>
      <c r="B52" s="13" t="s">
        <v>11</v>
      </c>
      <c r="C52" s="2" t="s">
        <v>19</v>
      </c>
      <c r="D52" s="2" t="s">
        <v>12</v>
      </c>
      <c r="E52" s="2" t="s">
        <v>20</v>
      </c>
      <c r="F52" s="2"/>
      <c r="G52" s="2"/>
    </row>
    <row r="53" spans="1:7" x14ac:dyDescent="0.3">
      <c r="A53" t="s">
        <v>0</v>
      </c>
      <c r="B53" s="7">
        <f>B3</f>
        <v>3.3338725854676001E-3</v>
      </c>
      <c r="C53" s="14">
        <f t="shared" ref="C53:E61" si="14">_xlfn.RANK.AVG(B53,B$53:B$72,1)</f>
        <v>9</v>
      </c>
      <c r="D53" s="6">
        <f>C3</f>
        <v>0.69652631591147796</v>
      </c>
      <c r="E53" s="14">
        <f t="shared" si="14"/>
        <v>5</v>
      </c>
      <c r="F53" s="6"/>
      <c r="G53" s="14"/>
    </row>
    <row r="54" spans="1:7" x14ac:dyDescent="0.3">
      <c r="A54" t="s">
        <v>0</v>
      </c>
      <c r="B54" s="7">
        <f t="shared" ref="B54:B62" si="15">B4</f>
        <v>3.52916028911246E-3</v>
      </c>
      <c r="C54" s="14">
        <f t="shared" si="14"/>
        <v>18</v>
      </c>
      <c r="D54" s="6">
        <f t="shared" ref="D54:D62" si="16">C4</f>
        <v>0.70117491807117005</v>
      </c>
      <c r="E54" s="14">
        <f t="shared" si="14"/>
        <v>8</v>
      </c>
      <c r="F54" s="6"/>
      <c r="G54" s="14"/>
    </row>
    <row r="55" spans="1:7" x14ac:dyDescent="0.3">
      <c r="A55" t="s">
        <v>0</v>
      </c>
      <c r="B55" s="7">
        <f t="shared" si="15"/>
        <v>3.3166760570272E-3</v>
      </c>
      <c r="C55" s="14">
        <f t="shared" si="14"/>
        <v>7</v>
      </c>
      <c r="D55" s="6">
        <f t="shared" si="16"/>
        <v>0.7013258742750671</v>
      </c>
      <c r="E55" s="14">
        <f t="shared" si="14"/>
        <v>9</v>
      </c>
      <c r="F55" s="6"/>
      <c r="G55" s="14"/>
    </row>
    <row r="56" spans="1:7" x14ac:dyDescent="0.3">
      <c r="A56" t="s">
        <v>0</v>
      </c>
      <c r="B56" s="7">
        <f t="shared" si="15"/>
        <v>3.4601053773426699E-3</v>
      </c>
      <c r="C56" s="14">
        <f t="shared" si="14"/>
        <v>15</v>
      </c>
      <c r="D56" s="6">
        <f t="shared" si="16"/>
        <v>0.70231228738407192</v>
      </c>
      <c r="E56" s="14">
        <f t="shared" si="14"/>
        <v>14</v>
      </c>
      <c r="F56" s="6"/>
      <c r="G56" s="14"/>
    </row>
    <row r="57" spans="1:7" x14ac:dyDescent="0.3">
      <c r="A57" t="s">
        <v>0</v>
      </c>
      <c r="B57" s="7">
        <f t="shared" si="15"/>
        <v>3.3367996966322802E-3</v>
      </c>
      <c r="C57" s="14">
        <f t="shared" si="14"/>
        <v>10</v>
      </c>
      <c r="D57" s="6">
        <f t="shared" si="16"/>
        <v>0.698503616428094</v>
      </c>
      <c r="E57" s="14">
        <f t="shared" si="14"/>
        <v>6</v>
      </c>
      <c r="F57" s="6"/>
      <c r="G57" s="14"/>
    </row>
    <row r="58" spans="1:7" x14ac:dyDescent="0.3">
      <c r="A58" t="s">
        <v>0</v>
      </c>
      <c r="B58" s="7">
        <f t="shared" si="15"/>
        <v>3.3410326712657598E-3</v>
      </c>
      <c r="C58" s="14">
        <f t="shared" si="14"/>
        <v>12</v>
      </c>
      <c r="D58" s="6">
        <f t="shared" si="16"/>
        <v>0.70163586798845801</v>
      </c>
      <c r="E58" s="14">
        <f t="shared" si="14"/>
        <v>12</v>
      </c>
      <c r="F58" s="6"/>
      <c r="G58" s="14"/>
    </row>
    <row r="59" spans="1:7" x14ac:dyDescent="0.3">
      <c r="A59" t="s">
        <v>0</v>
      </c>
      <c r="B59" s="7">
        <f t="shared" si="15"/>
        <v>3.33850006517648E-3</v>
      </c>
      <c r="C59" s="14">
        <f t="shared" si="14"/>
        <v>11</v>
      </c>
      <c r="D59" s="6">
        <f t="shared" si="16"/>
        <v>0.70444352180696401</v>
      </c>
      <c r="E59" s="14">
        <f t="shared" si="14"/>
        <v>16</v>
      </c>
      <c r="F59" s="6"/>
      <c r="G59" s="14"/>
    </row>
    <row r="60" spans="1:7" x14ac:dyDescent="0.3">
      <c r="A60" t="s">
        <v>0</v>
      </c>
      <c r="B60" s="7">
        <f t="shared" si="15"/>
        <v>3.4121803583029198E-3</v>
      </c>
      <c r="C60" s="14">
        <f t="shared" si="14"/>
        <v>13</v>
      </c>
      <c r="D60" s="6">
        <f t="shared" si="16"/>
        <v>0.70167397840374901</v>
      </c>
      <c r="E60" s="14">
        <f t="shared" si="14"/>
        <v>13</v>
      </c>
      <c r="F60" s="6"/>
      <c r="G60" s="14"/>
    </row>
    <row r="61" spans="1:7" x14ac:dyDescent="0.3">
      <c r="A61" t="s">
        <v>0</v>
      </c>
      <c r="B61" s="7">
        <f t="shared" si="15"/>
        <v>3.2831743238334599E-3</v>
      </c>
      <c r="C61" s="14">
        <f t="shared" si="14"/>
        <v>3</v>
      </c>
      <c r="D61" s="6">
        <f t="shared" si="16"/>
        <v>0.70157669435190595</v>
      </c>
      <c r="E61" s="14">
        <f t="shared" si="14"/>
        <v>11</v>
      </c>
      <c r="F61" s="6"/>
      <c r="G61" s="14"/>
    </row>
    <row r="62" spans="1:7" x14ac:dyDescent="0.3">
      <c r="A62" t="s">
        <v>0</v>
      </c>
      <c r="B62" s="7">
        <f t="shared" si="15"/>
        <v>3.5053878146447102E-3</v>
      </c>
      <c r="C62" s="14">
        <f>_xlfn.RANK.AVG(B62,B$53:B$72,1)</f>
        <v>17</v>
      </c>
      <c r="D62" s="6">
        <f t="shared" si="16"/>
        <v>0.70106599937181602</v>
      </c>
      <c r="E62" s="14">
        <f>_xlfn.RANK.AVG(D62,D$53:D$72,1)</f>
        <v>7</v>
      </c>
      <c r="F62" s="6"/>
      <c r="G62" s="14"/>
    </row>
    <row r="63" spans="1:7" x14ac:dyDescent="0.3">
      <c r="A63" t="s">
        <v>14</v>
      </c>
      <c r="B63" s="6">
        <f>H3</f>
        <v>3.3029118488512301E-3</v>
      </c>
      <c r="C63" s="14">
        <f t="shared" ref="C63:E72" si="17">_xlfn.RANK.AVG(B63,B$53:B$72,1)</f>
        <v>5</v>
      </c>
      <c r="D63" s="6">
        <f>I3</f>
        <v>0.71191212347226995</v>
      </c>
      <c r="E63" s="14">
        <f t="shared" si="17"/>
        <v>19</v>
      </c>
      <c r="F63" s="6"/>
      <c r="G63" s="14"/>
    </row>
    <row r="64" spans="1:7" x14ac:dyDescent="0.3">
      <c r="A64" t="s">
        <v>14</v>
      </c>
      <c r="B64" s="6">
        <f t="shared" ref="B64:B72" si="18">H4</f>
        <v>3.9320135127276796E-3</v>
      </c>
      <c r="C64" s="14">
        <f t="shared" si="17"/>
        <v>20</v>
      </c>
      <c r="D64" s="6">
        <f t="shared" ref="D64:D72" si="19">I4</f>
        <v>0.67465726195821207</v>
      </c>
      <c r="E64" s="14">
        <f t="shared" si="17"/>
        <v>4</v>
      </c>
      <c r="F64" s="6"/>
      <c r="G64" s="14"/>
    </row>
    <row r="65" spans="1:7" x14ac:dyDescent="0.3">
      <c r="A65" t="s">
        <v>14</v>
      </c>
      <c r="B65" s="6">
        <f t="shared" si="18"/>
        <v>3.2882965176540099E-3</v>
      </c>
      <c r="C65" s="14">
        <f t="shared" si="17"/>
        <v>4</v>
      </c>
      <c r="D65" s="6">
        <f t="shared" si="19"/>
        <v>0.64514654215795497</v>
      </c>
      <c r="E65" s="14">
        <f t="shared" si="17"/>
        <v>1</v>
      </c>
      <c r="F65" s="6"/>
      <c r="G65" s="14"/>
    </row>
    <row r="66" spans="1:7" x14ac:dyDescent="0.3">
      <c r="A66" t="s">
        <v>14</v>
      </c>
      <c r="B66" s="6">
        <f t="shared" si="18"/>
        <v>3.4731984679876198E-3</v>
      </c>
      <c r="C66" s="14">
        <f t="shared" si="17"/>
        <v>16</v>
      </c>
      <c r="D66" s="6">
        <f t="shared" si="19"/>
        <v>0.70149473268201801</v>
      </c>
      <c r="E66" s="14">
        <f t="shared" si="17"/>
        <v>10</v>
      </c>
      <c r="F66" s="6"/>
      <c r="G66" s="14"/>
    </row>
    <row r="67" spans="1:7" x14ac:dyDescent="0.3">
      <c r="A67" t="s">
        <v>14</v>
      </c>
      <c r="B67" s="6">
        <f t="shared" si="18"/>
        <v>3.63322514381114E-3</v>
      </c>
      <c r="C67" s="14">
        <f t="shared" si="17"/>
        <v>19</v>
      </c>
      <c r="D67" s="6">
        <f t="shared" si="19"/>
        <v>0.651869237781182</v>
      </c>
      <c r="E67" s="14">
        <f t="shared" si="17"/>
        <v>2</v>
      </c>
      <c r="F67" s="6"/>
      <c r="G67" s="14"/>
    </row>
    <row r="68" spans="1:7" x14ac:dyDescent="0.3">
      <c r="A68" t="s">
        <v>14</v>
      </c>
      <c r="B68" s="6">
        <f t="shared" si="18"/>
        <v>3.0742270155180999E-3</v>
      </c>
      <c r="C68" s="14">
        <f t="shared" si="17"/>
        <v>1</v>
      </c>
      <c r="D68" s="6">
        <f t="shared" si="19"/>
        <v>0.70385939132912201</v>
      </c>
      <c r="E68" s="14">
        <f t="shared" si="17"/>
        <v>15</v>
      </c>
      <c r="F68" s="6"/>
      <c r="G68" s="14"/>
    </row>
    <row r="69" spans="1:7" x14ac:dyDescent="0.3">
      <c r="A69" t="s">
        <v>14</v>
      </c>
      <c r="B69" s="6">
        <f t="shared" si="18"/>
        <v>3.14050354237661E-3</v>
      </c>
      <c r="C69" s="14">
        <f t="shared" si="17"/>
        <v>2</v>
      </c>
      <c r="D69" s="6">
        <f t="shared" si="19"/>
        <v>0.66721294949072796</v>
      </c>
      <c r="E69" s="14">
        <f t="shared" si="17"/>
        <v>3</v>
      </c>
      <c r="F69" s="6"/>
      <c r="G69" s="14"/>
    </row>
    <row r="70" spans="1:7" x14ac:dyDescent="0.3">
      <c r="A70" t="s">
        <v>14</v>
      </c>
      <c r="B70" s="6">
        <f t="shared" si="18"/>
        <v>3.43438231901838E-3</v>
      </c>
      <c r="C70" s="14">
        <f t="shared" si="17"/>
        <v>14</v>
      </c>
      <c r="D70" s="6">
        <f t="shared" si="19"/>
        <v>0.70906857898329401</v>
      </c>
      <c r="E70" s="14">
        <f t="shared" si="17"/>
        <v>18</v>
      </c>
      <c r="F70" s="6"/>
      <c r="G70" s="14"/>
    </row>
    <row r="71" spans="1:7" x14ac:dyDescent="0.3">
      <c r="A71" t="s">
        <v>14</v>
      </c>
      <c r="B71" s="6">
        <f t="shared" si="18"/>
        <v>3.3124823676853698E-3</v>
      </c>
      <c r="C71" s="14">
        <f t="shared" si="17"/>
        <v>6</v>
      </c>
      <c r="D71" s="6">
        <f t="shared" si="19"/>
        <v>0.72388672806619292</v>
      </c>
      <c r="E71" s="14">
        <f t="shared" si="17"/>
        <v>20</v>
      </c>
      <c r="F71" s="6"/>
      <c r="G71" s="14"/>
    </row>
    <row r="72" spans="1:7" x14ac:dyDescent="0.3">
      <c r="A72" t="s">
        <v>14</v>
      </c>
      <c r="B72" s="6">
        <f t="shared" si="18"/>
        <v>3.3190301658787601E-3</v>
      </c>
      <c r="C72" s="14">
        <f t="shared" si="17"/>
        <v>8</v>
      </c>
      <c r="D72" s="6">
        <f t="shared" si="19"/>
        <v>0.70749291814814497</v>
      </c>
      <c r="E72" s="14">
        <f t="shared" si="17"/>
        <v>17</v>
      </c>
      <c r="F72" s="6"/>
      <c r="G72" s="14"/>
    </row>
    <row r="74" spans="1:7" x14ac:dyDescent="0.3">
      <c r="B74" t="s">
        <v>21</v>
      </c>
      <c r="C74" s="14">
        <f>SUMIF($A$53:$A$72,"Model 1",C53:C72)</f>
        <v>115</v>
      </c>
      <c r="D74" t="s">
        <v>21</v>
      </c>
      <c r="E74" s="14">
        <f>SUMIF($A$53:$A$72,"Model 1",E53:E72)</f>
        <v>101</v>
      </c>
      <c r="G74" s="14"/>
    </row>
    <row r="75" spans="1:7" x14ac:dyDescent="0.3">
      <c r="B75" t="s">
        <v>32</v>
      </c>
      <c r="C75">
        <f>SUMIF($A$53:$A$72,"Model 3",C53:C72)</f>
        <v>95</v>
      </c>
      <c r="D75" t="s">
        <v>32</v>
      </c>
      <c r="E75">
        <f>SUMIF($A$53:$A$72,"Model 3",E53:E72)</f>
        <v>109</v>
      </c>
    </row>
    <row r="77" spans="1:7" x14ac:dyDescent="0.3">
      <c r="B77" t="s">
        <v>23</v>
      </c>
      <c r="C77" s="15">
        <f>C74+C75</f>
        <v>210</v>
      </c>
      <c r="E77" s="15">
        <f>E74+E75</f>
        <v>210</v>
      </c>
      <c r="G77" s="15"/>
    </row>
    <row r="78" spans="1:7" x14ac:dyDescent="0.3">
      <c r="B78" t="s">
        <v>24</v>
      </c>
      <c r="C78">
        <v>10</v>
      </c>
      <c r="E78">
        <v>10</v>
      </c>
    </row>
    <row r="79" spans="1:7" x14ac:dyDescent="0.3">
      <c r="B79" t="s">
        <v>25</v>
      </c>
      <c r="C79" s="15">
        <f>C$41*C$41+(C$41*(C$41+1))/2-C74</f>
        <v>40</v>
      </c>
      <c r="E79" s="15">
        <f>E$41*E$41+(E$41*(E$41+1))/2-E74</f>
        <v>54</v>
      </c>
      <c r="G79" s="15"/>
    </row>
    <row r="80" spans="1:7" x14ac:dyDescent="0.3">
      <c r="B80" t="s">
        <v>26</v>
      </c>
      <c r="C80" s="15">
        <f>C$41*C$41+(C$41*(C$41+1))/2-C75</f>
        <v>60</v>
      </c>
      <c r="E80" s="15">
        <f>E$41*E$41+(E$41*(E$41+1))/2-E75</f>
        <v>46</v>
      </c>
      <c r="G80" s="15"/>
    </row>
    <row r="81" spans="1:7" x14ac:dyDescent="0.3">
      <c r="B81" t="s">
        <v>27</v>
      </c>
      <c r="C81" s="15">
        <f>MIN(C79:C80)</f>
        <v>40</v>
      </c>
      <c r="E81" s="15">
        <f>MIN(E79:E80)</f>
        <v>46</v>
      </c>
      <c r="G81" s="15"/>
    </row>
    <row r="83" spans="1:7" x14ac:dyDescent="0.3">
      <c r="B83" t="s">
        <v>28</v>
      </c>
      <c r="C83">
        <f>C78*C78/2</f>
        <v>50</v>
      </c>
      <c r="E83">
        <f>E78*E78/2</f>
        <v>50</v>
      </c>
    </row>
    <row r="84" spans="1:7" x14ac:dyDescent="0.3">
      <c r="B84" t="s">
        <v>29</v>
      </c>
      <c r="C84">
        <f>SQRT((C78*C78*(C78+C78+1))/12)</f>
        <v>13.228756555322953</v>
      </c>
      <c r="E84">
        <f>SQRT((E78*E78*(E78+E78+1))/12)</f>
        <v>13.228756555322953</v>
      </c>
    </row>
    <row r="86" spans="1:7" x14ac:dyDescent="0.3">
      <c r="B86" t="s">
        <v>30</v>
      </c>
      <c r="C86" s="15">
        <f>(C81-C83)/C84</f>
        <v>-0.75592894601845451</v>
      </c>
      <c r="E86" s="15">
        <f>(E81-E83)/E84</f>
        <v>-0.30237157840738177</v>
      </c>
      <c r="G86" s="15"/>
    </row>
    <row r="87" spans="1:7" x14ac:dyDescent="0.3">
      <c r="B87" t="s">
        <v>31</v>
      </c>
      <c r="C87" s="3">
        <f>_xlfn.NORM.S.DIST(C86,TRUE)*2</f>
        <v>0.44969179796889086</v>
      </c>
      <c r="E87" s="3">
        <f>_xlfn.NORM.S.DIST(E86,TRUE)*2</f>
        <v>0.76236881846983984</v>
      </c>
      <c r="G87" s="3"/>
    </row>
    <row r="89" spans="1:7" x14ac:dyDescent="0.3">
      <c r="A89" t="s">
        <v>18</v>
      </c>
      <c r="B89" s="13" t="s">
        <v>11</v>
      </c>
      <c r="C89" s="2" t="s">
        <v>19</v>
      </c>
      <c r="D89" s="2" t="s">
        <v>12</v>
      </c>
      <c r="E89" s="2" t="s">
        <v>20</v>
      </c>
      <c r="F89" s="2"/>
      <c r="G89" s="2"/>
    </row>
    <row r="90" spans="1:7" x14ac:dyDescent="0.3">
      <c r="A90" t="s">
        <v>13</v>
      </c>
      <c r="B90" s="5">
        <f>B26</f>
        <v>3.1195365705106301E-3</v>
      </c>
      <c r="C90" s="14">
        <f t="shared" ref="C90:E99" si="20">_xlfn.RANK.AVG(B90,B$90:B$109,1)</f>
        <v>3</v>
      </c>
      <c r="D90" s="6">
        <f>D26</f>
        <v>0.72775153394384706</v>
      </c>
      <c r="E90" s="14">
        <f t="shared" si="20"/>
        <v>18</v>
      </c>
      <c r="F90" s="6"/>
      <c r="G90" s="14"/>
    </row>
    <row r="91" spans="1:7" x14ac:dyDescent="0.3">
      <c r="A91" t="s">
        <v>13</v>
      </c>
      <c r="B91" s="5">
        <f t="shared" ref="B91:B99" si="21">B27</f>
        <v>3.2000061592129402E-3</v>
      </c>
      <c r="C91" s="14">
        <f t="shared" si="20"/>
        <v>9</v>
      </c>
      <c r="D91" s="6">
        <f t="shared" ref="D91:D99" si="22">D27</f>
        <v>0.71705228106085395</v>
      </c>
      <c r="E91" s="14">
        <f t="shared" si="20"/>
        <v>11</v>
      </c>
      <c r="F91" s="6"/>
      <c r="G91" s="14"/>
    </row>
    <row r="92" spans="1:7" x14ac:dyDescent="0.3">
      <c r="A92" t="s">
        <v>13</v>
      </c>
      <c r="B92" s="5">
        <f t="shared" si="21"/>
        <v>3.21802432668574E-3</v>
      </c>
      <c r="C92" s="14">
        <f t="shared" si="20"/>
        <v>10</v>
      </c>
      <c r="D92" s="6">
        <f t="shared" si="22"/>
        <v>0.71882490701104307</v>
      </c>
      <c r="E92" s="14">
        <f t="shared" si="20"/>
        <v>13</v>
      </c>
      <c r="F92" s="6"/>
      <c r="G92" s="14"/>
    </row>
    <row r="93" spans="1:7" x14ac:dyDescent="0.3">
      <c r="A93" t="s">
        <v>13</v>
      </c>
      <c r="B93" s="5">
        <f t="shared" si="21"/>
        <v>3.1659694180869299E-3</v>
      </c>
      <c r="C93" s="14">
        <f>_xlfn.RANK.AVG(B93,B$90:B$109,1)</f>
        <v>5</v>
      </c>
      <c r="D93" s="6">
        <f t="shared" si="22"/>
        <v>0.718923058519358</v>
      </c>
      <c r="E93" s="14">
        <f>_xlfn.RANK.AVG(D93,D$90:D$109,1)</f>
        <v>14</v>
      </c>
      <c r="F93" s="6"/>
      <c r="G93" s="14"/>
    </row>
    <row r="94" spans="1:7" x14ac:dyDescent="0.3">
      <c r="A94" t="s">
        <v>13</v>
      </c>
      <c r="B94" s="5">
        <f t="shared" si="21"/>
        <v>3.1843304139900501E-3</v>
      </c>
      <c r="C94" s="14">
        <f t="shared" si="20"/>
        <v>7</v>
      </c>
      <c r="D94" s="6">
        <f t="shared" si="22"/>
        <v>0.71761062655386798</v>
      </c>
      <c r="E94" s="14">
        <f t="shared" si="20"/>
        <v>12</v>
      </c>
      <c r="F94" s="6"/>
      <c r="G94" s="14"/>
    </row>
    <row r="95" spans="1:7" x14ac:dyDescent="0.3">
      <c r="A95" t="s">
        <v>13</v>
      </c>
      <c r="B95" s="5">
        <f t="shared" si="21"/>
        <v>3.1672942302529202E-3</v>
      </c>
      <c r="C95" s="14">
        <f t="shared" si="20"/>
        <v>6</v>
      </c>
      <c r="D95" s="6">
        <f t="shared" si="22"/>
        <v>0.72156759500875201</v>
      </c>
      <c r="E95" s="14">
        <f t="shared" si="20"/>
        <v>16</v>
      </c>
      <c r="F95" s="6"/>
      <c r="G95" s="14"/>
    </row>
    <row r="96" spans="1:7" x14ac:dyDescent="0.3">
      <c r="A96" t="s">
        <v>13</v>
      </c>
      <c r="B96" s="5">
        <f t="shared" si="21"/>
        <v>3.1149490491211101E-3</v>
      </c>
      <c r="C96" s="14">
        <f t="shared" si="20"/>
        <v>2</v>
      </c>
      <c r="D96" s="6">
        <f t="shared" si="22"/>
        <v>0.72127758314796397</v>
      </c>
      <c r="E96" s="14">
        <f t="shared" si="20"/>
        <v>15</v>
      </c>
      <c r="F96" s="6"/>
      <c r="G96" s="14"/>
    </row>
    <row r="97" spans="1:7" x14ac:dyDescent="0.3">
      <c r="A97" t="s">
        <v>13</v>
      </c>
      <c r="B97" s="5">
        <f t="shared" si="21"/>
        <v>3.2194221467051502E-3</v>
      </c>
      <c r="C97" s="14">
        <f t="shared" si="20"/>
        <v>11</v>
      </c>
      <c r="D97" s="6">
        <f t="shared" si="22"/>
        <v>0.72976945805860094</v>
      </c>
      <c r="E97" s="14">
        <f t="shared" si="20"/>
        <v>20</v>
      </c>
      <c r="F97" s="6"/>
      <c r="G97" s="14"/>
    </row>
    <row r="98" spans="1:7" x14ac:dyDescent="0.3">
      <c r="A98" t="s">
        <v>13</v>
      </c>
      <c r="B98" s="5">
        <f t="shared" si="21"/>
        <v>3.1979324251228702E-3</v>
      </c>
      <c r="C98" s="14">
        <f t="shared" si="20"/>
        <v>8</v>
      </c>
      <c r="D98" s="6">
        <f t="shared" si="22"/>
        <v>0.71054019112018696</v>
      </c>
      <c r="E98" s="14">
        <f t="shared" si="20"/>
        <v>9</v>
      </c>
      <c r="F98" s="6"/>
      <c r="G98" s="14"/>
    </row>
    <row r="99" spans="1:7" x14ac:dyDescent="0.3">
      <c r="A99" t="s">
        <v>13</v>
      </c>
      <c r="B99" s="5">
        <f t="shared" si="21"/>
        <v>3.24897032419799E-3</v>
      </c>
      <c r="C99" s="14">
        <f t="shared" si="20"/>
        <v>12</v>
      </c>
      <c r="D99" s="6">
        <f t="shared" si="22"/>
        <v>0.72840758405846007</v>
      </c>
      <c r="E99" s="14">
        <f t="shared" si="20"/>
        <v>19</v>
      </c>
      <c r="F99" s="6"/>
      <c r="G99" s="14"/>
    </row>
    <row r="100" spans="1:7" x14ac:dyDescent="0.3">
      <c r="A100" t="s">
        <v>14</v>
      </c>
      <c r="B100" s="8">
        <f>B63</f>
        <v>3.3029118488512301E-3</v>
      </c>
      <c r="C100" s="14">
        <f>_xlfn.RANK.AVG(B100,B$90:B$109,1)</f>
        <v>14</v>
      </c>
      <c r="D100" s="6">
        <f>D63</f>
        <v>0.71191212347226995</v>
      </c>
      <c r="E100" s="14">
        <f>_xlfn.RANK.AVG(D100,D$90:D$109,1)</f>
        <v>10</v>
      </c>
      <c r="F100" s="6"/>
      <c r="G100" s="14"/>
    </row>
    <row r="101" spans="1:7" x14ac:dyDescent="0.3">
      <c r="A101" t="s">
        <v>14</v>
      </c>
      <c r="B101" s="8">
        <f t="shared" ref="B101:B109" si="23">B64</f>
        <v>3.9320135127276796E-3</v>
      </c>
      <c r="C101" s="14">
        <f t="shared" ref="C101:E109" si="24">_xlfn.RANK.AVG(B101,B$90:B$109,1)</f>
        <v>20</v>
      </c>
      <c r="D101" s="6">
        <f t="shared" ref="D101:D109" si="25">D64</f>
        <v>0.67465726195821207</v>
      </c>
      <c r="E101" s="14">
        <f t="shared" si="24"/>
        <v>4</v>
      </c>
      <c r="F101" s="6"/>
      <c r="G101" s="14"/>
    </row>
    <row r="102" spans="1:7" x14ac:dyDescent="0.3">
      <c r="A102" t="s">
        <v>14</v>
      </c>
      <c r="B102" s="8">
        <f t="shared" si="23"/>
        <v>3.2882965176540099E-3</v>
      </c>
      <c r="C102" s="14">
        <f t="shared" si="24"/>
        <v>13</v>
      </c>
      <c r="D102" s="6">
        <f t="shared" si="25"/>
        <v>0.64514654215795497</v>
      </c>
      <c r="E102" s="14">
        <f t="shared" si="24"/>
        <v>1</v>
      </c>
      <c r="F102" s="6"/>
      <c r="G102" s="14"/>
    </row>
    <row r="103" spans="1:7" x14ac:dyDescent="0.3">
      <c r="A103" t="s">
        <v>14</v>
      </c>
      <c r="B103" s="8">
        <f t="shared" si="23"/>
        <v>3.4731984679876198E-3</v>
      </c>
      <c r="C103" s="14">
        <f t="shared" si="24"/>
        <v>18</v>
      </c>
      <c r="D103" s="6">
        <f t="shared" si="25"/>
        <v>0.70149473268201801</v>
      </c>
      <c r="E103" s="14">
        <f t="shared" si="24"/>
        <v>5</v>
      </c>
      <c r="F103" s="6"/>
      <c r="G103" s="14"/>
    </row>
    <row r="104" spans="1:7" x14ac:dyDescent="0.3">
      <c r="A104" t="s">
        <v>14</v>
      </c>
      <c r="B104" s="8">
        <f t="shared" si="23"/>
        <v>3.63322514381114E-3</v>
      </c>
      <c r="C104" s="14">
        <f t="shared" si="24"/>
        <v>19</v>
      </c>
      <c r="D104" s="6">
        <f t="shared" si="25"/>
        <v>0.651869237781182</v>
      </c>
      <c r="E104" s="14">
        <f t="shared" si="24"/>
        <v>2</v>
      </c>
      <c r="F104" s="6"/>
      <c r="G104" s="14"/>
    </row>
    <row r="105" spans="1:7" x14ac:dyDescent="0.3">
      <c r="A105" t="s">
        <v>14</v>
      </c>
      <c r="B105" s="8">
        <f t="shared" si="23"/>
        <v>3.0742270155180999E-3</v>
      </c>
      <c r="C105" s="14">
        <f t="shared" si="24"/>
        <v>1</v>
      </c>
      <c r="D105" s="6">
        <f t="shared" si="25"/>
        <v>0.70385939132912201</v>
      </c>
      <c r="E105" s="14">
        <f t="shared" si="24"/>
        <v>6</v>
      </c>
      <c r="F105" s="6"/>
      <c r="G105" s="14"/>
    </row>
    <row r="106" spans="1:7" x14ac:dyDescent="0.3">
      <c r="A106" t="s">
        <v>14</v>
      </c>
      <c r="B106" s="8">
        <f t="shared" si="23"/>
        <v>3.14050354237661E-3</v>
      </c>
      <c r="C106" s="14">
        <f t="shared" si="24"/>
        <v>4</v>
      </c>
      <c r="D106" s="6">
        <f t="shared" si="25"/>
        <v>0.66721294949072796</v>
      </c>
      <c r="E106" s="14">
        <f t="shared" si="24"/>
        <v>3</v>
      </c>
      <c r="F106" s="6"/>
      <c r="G106" s="14"/>
    </row>
    <row r="107" spans="1:7" x14ac:dyDescent="0.3">
      <c r="A107" t="s">
        <v>14</v>
      </c>
      <c r="B107" s="8">
        <f t="shared" si="23"/>
        <v>3.43438231901838E-3</v>
      </c>
      <c r="C107" s="14">
        <f t="shared" si="24"/>
        <v>17</v>
      </c>
      <c r="D107" s="6">
        <f t="shared" si="25"/>
        <v>0.70906857898329401</v>
      </c>
      <c r="E107" s="14">
        <f t="shared" si="24"/>
        <v>8</v>
      </c>
      <c r="F107" s="6"/>
      <c r="G107" s="14"/>
    </row>
    <row r="108" spans="1:7" x14ac:dyDescent="0.3">
      <c r="A108" t="s">
        <v>14</v>
      </c>
      <c r="B108" s="8">
        <f t="shared" si="23"/>
        <v>3.3124823676853698E-3</v>
      </c>
      <c r="C108" s="14">
        <f t="shared" si="24"/>
        <v>15</v>
      </c>
      <c r="D108" s="6">
        <f t="shared" si="25"/>
        <v>0.72388672806619292</v>
      </c>
      <c r="E108" s="14">
        <f t="shared" si="24"/>
        <v>17</v>
      </c>
      <c r="F108" s="6"/>
      <c r="G108" s="14"/>
    </row>
    <row r="109" spans="1:7" x14ac:dyDescent="0.3">
      <c r="A109" t="s">
        <v>14</v>
      </c>
      <c r="B109" s="8">
        <f t="shared" si="23"/>
        <v>3.3190301658787601E-3</v>
      </c>
      <c r="C109" s="14">
        <f t="shared" si="24"/>
        <v>16</v>
      </c>
      <c r="D109" s="6">
        <f t="shared" si="25"/>
        <v>0.70749291814814497</v>
      </c>
      <c r="E109" s="14">
        <f t="shared" si="24"/>
        <v>7</v>
      </c>
      <c r="F109" s="6"/>
      <c r="G109" s="14"/>
    </row>
    <row r="111" spans="1:7" x14ac:dyDescent="0.3">
      <c r="B111" t="s">
        <v>22</v>
      </c>
      <c r="C111" s="14">
        <f>SUMIF($A$90:$A$109,"Model 2",C90:C109)</f>
        <v>73</v>
      </c>
      <c r="D111" t="s">
        <v>22</v>
      </c>
      <c r="E111" s="14">
        <f>SUMIF($A$90:$A$109,"Model 2",E90:E109)</f>
        <v>147</v>
      </c>
      <c r="G111" s="14"/>
    </row>
    <row r="112" spans="1:7" x14ac:dyDescent="0.3">
      <c r="B112" t="s">
        <v>32</v>
      </c>
      <c r="C112">
        <f>SUMIF($A$90:$A$109,"Model 3",C90:C109)</f>
        <v>137</v>
      </c>
      <c r="D112" t="s">
        <v>32</v>
      </c>
      <c r="E112">
        <f>SUMIF($A$90:$A$109,"Model 3",E90:E109)</f>
        <v>63</v>
      </c>
    </row>
    <row r="114" spans="2:7" x14ac:dyDescent="0.3">
      <c r="B114" t="s">
        <v>23</v>
      </c>
      <c r="C114" s="15">
        <f>C111+C112</f>
        <v>210</v>
      </c>
      <c r="E114" s="15">
        <f>E111+E112</f>
        <v>210</v>
      </c>
      <c r="G114" s="15"/>
    </row>
    <row r="115" spans="2:7" x14ac:dyDescent="0.3">
      <c r="B115" t="s">
        <v>24</v>
      </c>
      <c r="C115">
        <v>10</v>
      </c>
      <c r="E115">
        <v>10</v>
      </c>
    </row>
    <row r="116" spans="2:7" x14ac:dyDescent="0.3">
      <c r="B116" t="s">
        <v>25</v>
      </c>
      <c r="C116" s="15">
        <f>C$41*C$41+(C$41*(C$41+1))/2-C111</f>
        <v>82</v>
      </c>
      <c r="E116" s="15">
        <f>E$41*E$41+(E$41*(E$41+1))/2-E111</f>
        <v>8</v>
      </c>
      <c r="G116" s="15"/>
    </row>
    <row r="117" spans="2:7" x14ac:dyDescent="0.3">
      <c r="B117" t="s">
        <v>26</v>
      </c>
      <c r="C117" s="15">
        <f>C$41*C$41+(C$41*(C$41+1))/2-C112</f>
        <v>18</v>
      </c>
      <c r="E117" s="15">
        <f>E$41*E$41+(E$41*(E$41+1))/2-E112</f>
        <v>92</v>
      </c>
      <c r="G117" s="15"/>
    </row>
    <row r="118" spans="2:7" x14ac:dyDescent="0.3">
      <c r="B118" t="s">
        <v>27</v>
      </c>
      <c r="C118" s="15">
        <f>MIN(C116:C117)</f>
        <v>18</v>
      </c>
      <c r="E118" s="15">
        <f>MIN(E116:E117)</f>
        <v>8</v>
      </c>
      <c r="G118" s="15"/>
    </row>
    <row r="120" spans="2:7" x14ac:dyDescent="0.3">
      <c r="B120" t="s">
        <v>28</v>
      </c>
      <c r="C120">
        <f>C115*C115/2</f>
        <v>50</v>
      </c>
      <c r="E120">
        <f>E115*E115/2</f>
        <v>50</v>
      </c>
    </row>
    <row r="121" spans="2:7" x14ac:dyDescent="0.3">
      <c r="B121" t="s">
        <v>29</v>
      </c>
      <c r="C121">
        <f>SQRT((C115*C115*(C115+C115+1))/12)</f>
        <v>13.228756555322953</v>
      </c>
      <c r="E121">
        <f>SQRT((E115*E115*(E115+E115+1))/12)</f>
        <v>13.228756555322953</v>
      </c>
    </row>
    <row r="123" spans="2:7" x14ac:dyDescent="0.3">
      <c r="B123" t="s">
        <v>30</v>
      </c>
      <c r="C123" s="15">
        <f>(C118-C120)/C121</f>
        <v>-2.4189726272590542</v>
      </c>
      <c r="E123" s="15">
        <f>(E118-E120)/E121</f>
        <v>-3.1749015732775088</v>
      </c>
      <c r="G123" s="15"/>
    </row>
    <row r="124" spans="2:7" x14ac:dyDescent="0.3">
      <c r="B124" t="s">
        <v>31</v>
      </c>
      <c r="C124" s="3">
        <f>_xlfn.NORM.S.DIST(C123,TRUE)*2</f>
        <v>1.5564411386633814E-2</v>
      </c>
      <c r="E124" s="3">
        <f>_xlfn.NORM.S.DIST(E123,TRUE)*2</f>
        <v>1.4988733371516755E-3</v>
      </c>
      <c r="G124" s="3"/>
    </row>
  </sheetData>
  <mergeCells count="6">
    <mergeCell ref="U1:V1"/>
    <mergeCell ref="B1:C1"/>
    <mergeCell ref="E1:F1"/>
    <mergeCell ref="H1:I1"/>
    <mergeCell ref="O1:P1"/>
    <mergeCell ref="R1:S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2511-415A-4647-BDC7-B3EF67E4A43F}">
  <dimension ref="A1:AF261"/>
  <sheetViews>
    <sheetView topLeftCell="M1" workbookViewId="0">
      <selection activeCell="N23" sqref="N23"/>
    </sheetView>
  </sheetViews>
  <sheetFormatPr defaultRowHeight="14.4" x14ac:dyDescent="0.3"/>
  <cols>
    <col min="1" max="1" width="12" customWidth="1"/>
    <col min="17" max="17" width="18.44140625" customWidth="1"/>
    <col min="18" max="18" width="18.5546875" customWidth="1"/>
    <col min="19" max="19" width="16.5546875" customWidth="1"/>
    <col min="20" max="20" width="17.5546875" customWidth="1"/>
    <col min="21" max="21" width="17.109375" customWidth="1"/>
    <col min="22" max="22" width="16.77734375" customWidth="1"/>
    <col min="23" max="23" width="19.33203125" customWidth="1"/>
    <col min="24" max="29" width="17" bestFit="1" customWidth="1"/>
    <col min="30" max="32" width="11.21875" bestFit="1" customWidth="1"/>
  </cols>
  <sheetData>
    <row r="1" spans="1:32" x14ac:dyDescent="0.3">
      <c r="C1" s="23" t="s">
        <v>0</v>
      </c>
      <c r="D1" s="23"/>
      <c r="E1" s="23" t="s">
        <v>13</v>
      </c>
      <c r="F1" s="23"/>
      <c r="G1" s="23" t="s">
        <v>14</v>
      </c>
      <c r="H1" s="23"/>
      <c r="I1" s="23" t="s">
        <v>33</v>
      </c>
      <c r="J1" s="23"/>
      <c r="K1" s="23" t="s">
        <v>34</v>
      </c>
      <c r="L1" s="23"/>
      <c r="M1" s="23" t="s">
        <v>35</v>
      </c>
      <c r="N1" s="23"/>
      <c r="O1" s="23"/>
      <c r="P1" s="23"/>
      <c r="Q1" s="22"/>
      <c r="R1" s="23"/>
      <c r="S1" s="23"/>
      <c r="T1" s="22"/>
    </row>
    <row r="2" spans="1:32" x14ac:dyDescent="0.3">
      <c r="C2" t="s">
        <v>11</v>
      </c>
      <c r="D2" t="s">
        <v>12</v>
      </c>
      <c r="E2" t="s">
        <v>11</v>
      </c>
      <c r="F2" t="s">
        <v>12</v>
      </c>
      <c r="G2" t="s">
        <v>11</v>
      </c>
      <c r="H2" t="s">
        <v>12</v>
      </c>
      <c r="I2" t="s">
        <v>11</v>
      </c>
      <c r="J2" t="s">
        <v>12</v>
      </c>
      <c r="K2" t="s">
        <v>11</v>
      </c>
      <c r="L2" t="s">
        <v>12</v>
      </c>
      <c r="M2" t="s">
        <v>11</v>
      </c>
      <c r="N2" t="s">
        <v>12</v>
      </c>
    </row>
    <row r="3" spans="1:32" x14ac:dyDescent="0.3">
      <c r="C3" s="4">
        <f>'LSTM models'!O3</f>
        <v>3.3856889238805541E-3</v>
      </c>
      <c r="D3" s="3">
        <f>'LSTM models'!P3</f>
        <v>0.70102390739927745</v>
      </c>
      <c r="E3" s="4">
        <f>'LSTM models'!R3</f>
        <v>3.1836435063886336E-3</v>
      </c>
      <c r="F3" s="3">
        <f>'LSTM models'!S3</f>
        <v>0.72117248184829352</v>
      </c>
      <c r="G3" s="4">
        <f>'LSTM models'!U3</f>
        <v>3.3910270901508902E-3</v>
      </c>
      <c r="H3" s="3">
        <f>'LSTM models'!V3</f>
        <v>0.68966004640691192</v>
      </c>
      <c r="I3" s="4">
        <v>4.0091184108319699E-3</v>
      </c>
      <c r="J3" s="3">
        <v>0.61137503016478978</v>
      </c>
      <c r="K3" s="4">
        <v>4.1839015990627216E-3</v>
      </c>
      <c r="L3" s="3">
        <v>0.58813030112552322</v>
      </c>
      <c r="M3" s="4">
        <v>3.3964090194496125E-3</v>
      </c>
      <c r="N3" s="3">
        <v>0.66107479426522764</v>
      </c>
      <c r="O3" s="4"/>
      <c r="P3" s="3"/>
      <c r="Q3" s="3"/>
      <c r="R3" s="4"/>
      <c r="S3" s="3"/>
      <c r="T3" s="3"/>
    </row>
    <row r="4" spans="1:32" x14ac:dyDescent="0.3">
      <c r="C4" s="4"/>
      <c r="D4" s="3"/>
      <c r="E4" s="3"/>
      <c r="F4" s="4"/>
      <c r="G4" s="3"/>
      <c r="H4" s="3"/>
      <c r="I4" s="4"/>
      <c r="J4" s="3"/>
      <c r="K4" s="3"/>
      <c r="L4" s="4"/>
      <c r="M4" s="3"/>
      <c r="N4" s="3"/>
      <c r="O4" s="4"/>
      <c r="P4" s="3"/>
      <c r="Q4" s="3"/>
      <c r="R4" s="4"/>
      <c r="S4" s="3"/>
      <c r="T4" s="3"/>
    </row>
    <row r="5" spans="1:32" x14ac:dyDescent="0.3">
      <c r="C5" s="4"/>
      <c r="D5" s="3"/>
      <c r="E5" s="3"/>
      <c r="F5" s="4"/>
      <c r="G5" s="3"/>
      <c r="H5" s="3"/>
      <c r="I5" s="4"/>
      <c r="J5" s="3"/>
      <c r="K5" s="3"/>
      <c r="L5" s="4"/>
      <c r="M5" s="3"/>
      <c r="N5" s="3"/>
      <c r="O5" s="4"/>
      <c r="P5" s="3"/>
      <c r="Q5" s="3"/>
      <c r="R5" s="4"/>
      <c r="S5" s="3"/>
      <c r="T5" s="3"/>
    </row>
    <row r="6" spans="1:32" x14ac:dyDescent="0.3">
      <c r="D6" s="18">
        <f>AVERAGE(D10:D261)</f>
        <v>1.5465364877007845E-3</v>
      </c>
      <c r="F6" s="18">
        <f>AVERAGE(F10:F261)</f>
        <v>1.9553044234897252E-4</v>
      </c>
      <c r="H6" s="18">
        <f>AVERAGE(H10:H261)</f>
        <v>2.8978397110420934E-3</v>
      </c>
      <c r="J6" s="18">
        <f>AVERAGE(J10:J261)</f>
        <v>-6.0101700390650349E-5</v>
      </c>
      <c r="L6" s="18">
        <f>AVERAGE(L10:L261)</f>
        <v>-7.157255102526901E-4</v>
      </c>
      <c r="N6" s="18">
        <f>AVERAGE(N10:N261)</f>
        <v>5.0064163602295871E-4</v>
      </c>
      <c r="R6" t="s">
        <v>0</v>
      </c>
      <c r="S6" t="s">
        <v>13</v>
      </c>
      <c r="T6" t="s">
        <v>14</v>
      </c>
      <c r="U6" t="s">
        <v>33</v>
      </c>
      <c r="V6" t="s">
        <v>34</v>
      </c>
      <c r="W6" t="s">
        <v>35</v>
      </c>
    </row>
    <row r="7" spans="1:32" x14ac:dyDescent="0.3">
      <c r="Q7" t="s">
        <v>297</v>
      </c>
      <c r="R7" s="18">
        <f>AVERAGE($D$10:$D$261)</f>
        <v>1.5465364877007845E-3</v>
      </c>
      <c r="S7" s="18">
        <f>AVERAGE($F$10:$F$261)</f>
        <v>1.9553044234897252E-4</v>
      </c>
      <c r="T7" s="18">
        <f>AVERAGE($H$10:$H$261)</f>
        <v>2.8978397110420934E-3</v>
      </c>
      <c r="U7" s="18">
        <f>AVERAGE($J$10:$J$261)</f>
        <v>-6.0101700390650349E-5</v>
      </c>
      <c r="V7" s="18">
        <f>AVERAGE($L$10:$L$261)</f>
        <v>-7.157255102526901E-4</v>
      </c>
      <c r="W7" s="18">
        <f>AVERAGE($N$10:$N$261)</f>
        <v>5.0064163602295871E-4</v>
      </c>
    </row>
    <row r="8" spans="1:32" x14ac:dyDescent="0.3">
      <c r="C8" s="23" t="s">
        <v>0</v>
      </c>
      <c r="D8" s="23"/>
      <c r="E8" s="23" t="s">
        <v>13</v>
      </c>
      <c r="F8" s="23"/>
      <c r="G8" s="23" t="s">
        <v>14</v>
      </c>
      <c r="H8" s="23"/>
      <c r="I8" s="23" t="s">
        <v>33</v>
      </c>
      <c r="J8" s="23"/>
      <c r="K8" s="23" t="s">
        <v>34</v>
      </c>
      <c r="L8" s="23"/>
      <c r="M8" s="23" t="s">
        <v>35</v>
      </c>
      <c r="N8" s="23"/>
      <c r="Q8" t="s">
        <v>298</v>
      </c>
      <c r="R8" s="18">
        <f>_xlfn.STDEV.S($D$10:$D$261)</f>
        <v>4.4703585536331617E-3</v>
      </c>
      <c r="S8" s="18">
        <f>_xlfn.STDEV.S($F$10:$F$261)</f>
        <v>4.3205989161343777E-3</v>
      </c>
      <c r="T8" s="18">
        <f>_xlfn.STDEV.S($H$10:$H$261)</f>
        <v>4.3343498475143811E-3</v>
      </c>
      <c r="U8" s="18">
        <f>_xlfn.STDEV.S($J$10:$J$261)</f>
        <v>5.5155190514937173E-3</v>
      </c>
      <c r="V8" s="18">
        <f>_xlfn.STDEV.S($L$10:$L$261)</f>
        <v>5.7207118328751489E-3</v>
      </c>
      <c r="W8" s="18">
        <f>_xlfn.STDEV.S($N$10:$N$261)</f>
        <v>4.6186355985418362E-3</v>
      </c>
    </row>
    <row r="9" spans="1:32" x14ac:dyDescent="0.3">
      <c r="B9" t="s">
        <v>42</v>
      </c>
      <c r="C9" t="s">
        <v>43</v>
      </c>
      <c r="D9" t="s">
        <v>44</v>
      </c>
      <c r="E9" t="s">
        <v>43</v>
      </c>
      <c r="F9" t="s">
        <v>44</v>
      </c>
      <c r="G9" t="s">
        <v>43</v>
      </c>
      <c r="H9" t="s">
        <v>44</v>
      </c>
      <c r="I9" t="s">
        <v>43</v>
      </c>
      <c r="J9" t="s">
        <v>44</v>
      </c>
      <c r="K9" t="s">
        <v>43</v>
      </c>
      <c r="L9" t="s">
        <v>44</v>
      </c>
      <c r="M9" t="s">
        <v>43</v>
      </c>
      <c r="N9" t="s">
        <v>44</v>
      </c>
      <c r="Q9" t="s">
        <v>299</v>
      </c>
      <c r="R9" s="19">
        <f>SKEW($D$10:$D$261)</f>
        <v>1.4999560399032343</v>
      </c>
      <c r="S9" s="19">
        <f>SKEW($F$10:$F$261)</f>
        <v>1.3898562190009571</v>
      </c>
      <c r="T9" s="19">
        <f>SKEW($H$10:$H$261)</f>
        <v>1.6494717135052381</v>
      </c>
      <c r="U9" s="19">
        <f>SKEW($J$10:$J$261)</f>
        <v>0.60990295570369224</v>
      </c>
      <c r="V9" s="19">
        <f>SKEW($L$10:$L$261)</f>
        <v>0.20783434396756814</v>
      </c>
      <c r="W9" s="19">
        <f>SKEW($N$10:$N$261)</f>
        <v>1.4877855468177112</v>
      </c>
    </row>
    <row r="10" spans="1:32" x14ac:dyDescent="0.3">
      <c r="A10" s="16" t="s">
        <v>45</v>
      </c>
      <c r="B10" s="17">
        <v>3.9543378307775141E-3</v>
      </c>
      <c r="C10" s="3">
        <v>4.7815005829246002E-3</v>
      </c>
      <c r="D10" s="18">
        <f>$B10-C10</f>
        <v>-8.2716275214708614E-4</v>
      </c>
      <c r="E10" s="3">
        <v>6.9496036580171004E-3</v>
      </c>
      <c r="F10" s="18">
        <f>$B10-E10</f>
        <v>-2.9952658272395863E-3</v>
      </c>
      <c r="G10" s="3">
        <v>3.52366476892387E-3</v>
      </c>
      <c r="H10" s="18">
        <f>$B10-G10</f>
        <v>4.3067306185364407E-4</v>
      </c>
      <c r="I10" s="3">
        <v>5.9792106470090622E-3</v>
      </c>
      <c r="J10" s="18">
        <f>$B10-I10</f>
        <v>-2.0248728162315481E-3</v>
      </c>
      <c r="K10" s="3">
        <v>6.0111024529960989E-3</v>
      </c>
      <c r="L10" s="18">
        <f>$B10-K10</f>
        <v>-2.0567646222185848E-3</v>
      </c>
      <c r="M10" s="3">
        <v>5.9829546544048085E-3</v>
      </c>
      <c r="N10" s="18">
        <f>$B10-M10</f>
        <v>-2.0286168236272944E-3</v>
      </c>
      <c r="Q10" s="20" t="s">
        <v>300</v>
      </c>
      <c r="R10" s="19">
        <f>KURT($D$10:$D$261)</f>
        <v>4.635957981046162</v>
      </c>
      <c r="S10" s="19">
        <f>KURT($F$10:$F$261)</f>
        <v>4.3992704153807098</v>
      </c>
      <c r="T10" s="19">
        <f>KURT($H$10:$H$261)</f>
        <v>5.2541288012663649</v>
      </c>
      <c r="U10" s="19">
        <f>KURT($J$10:$J$261)</f>
        <v>2.9732475793273281</v>
      </c>
      <c r="V10" s="19">
        <f>KURT($L$10:$L$261)</f>
        <v>2.8141828843610917</v>
      </c>
      <c r="W10" s="19">
        <f>KURT($N$10:$N$261)</f>
        <v>4.4575923165751723</v>
      </c>
    </row>
    <row r="11" spans="1:32" x14ac:dyDescent="0.3">
      <c r="A11" s="16" t="s">
        <v>46</v>
      </c>
      <c r="B11" s="17">
        <v>2.4408360064775425E-3</v>
      </c>
      <c r="C11" s="3">
        <v>4.6914554014909401E-3</v>
      </c>
      <c r="D11" s="18">
        <f t="shared" ref="D11:F74" si="0">$B11-C11</f>
        <v>-2.2506193950133976E-3</v>
      </c>
      <c r="E11" s="3">
        <v>6.52928188575884E-3</v>
      </c>
      <c r="F11" s="18">
        <f t="shared" si="0"/>
        <v>-4.0884458792812975E-3</v>
      </c>
      <c r="G11" s="3">
        <v>3.3171902284168998E-3</v>
      </c>
      <c r="H11" s="18">
        <f t="shared" ref="H11" si="1">$B11-G11</f>
        <v>-8.7635422193935728E-4</v>
      </c>
      <c r="I11" s="3">
        <v>3.6032842150711432E-3</v>
      </c>
      <c r="J11" s="18">
        <f t="shared" ref="J11" si="2">$B11-I11</f>
        <v>-1.1624482085936007E-3</v>
      </c>
      <c r="K11" s="3">
        <v>3.6717048369584735E-3</v>
      </c>
      <c r="L11" s="18">
        <f t="shared" ref="L11" si="3">$B11-K11</f>
        <v>-1.230868830480931E-3</v>
      </c>
      <c r="M11" s="3">
        <v>5.7538188157081702E-3</v>
      </c>
      <c r="N11" s="18">
        <f t="shared" ref="N11:N74" si="4">$B11-M11</f>
        <v>-3.3129828092306277E-3</v>
      </c>
      <c r="Q11" t="s">
        <v>301</v>
      </c>
      <c r="R11" s="21">
        <f>MAX($D$10:$D$261)</f>
        <v>2.5577235127656653E-2</v>
      </c>
      <c r="S11" s="21">
        <f>MAX($F$10:$F$261)</f>
        <v>2.2862062453848156E-2</v>
      </c>
      <c r="T11" s="21">
        <f>MAX($H$10:$H$261)</f>
        <v>2.7177228825713502E-2</v>
      </c>
      <c r="U11" s="21">
        <f>MAX($J$10:$J$261)</f>
        <v>2.5884632527422406E-2</v>
      </c>
      <c r="V11" s="21">
        <f>MAX($L$10:$L$261)</f>
        <v>2.4932389431942842E-2</v>
      </c>
      <c r="W11" s="21">
        <f>MAX($N$10:$N$261)</f>
        <v>2.6059785626657214E-2</v>
      </c>
    </row>
    <row r="12" spans="1:32" x14ac:dyDescent="0.3">
      <c r="A12" s="16" t="s">
        <v>47</v>
      </c>
      <c r="B12" s="17">
        <v>4.9595793823156908E-3</v>
      </c>
      <c r="C12" s="3">
        <v>4.3295211317507997E-3</v>
      </c>
      <c r="D12" s="18">
        <f t="shared" si="0"/>
        <v>6.3005825056489106E-4</v>
      </c>
      <c r="E12" s="3">
        <v>6.4345215730675902E-3</v>
      </c>
      <c r="F12" s="18">
        <f t="shared" si="0"/>
        <v>-1.4749421907518994E-3</v>
      </c>
      <c r="G12" s="3">
        <v>2.8591195532313698E-3</v>
      </c>
      <c r="H12" s="18">
        <f t="shared" ref="H12" si="5">$B12-G12</f>
        <v>2.100459829084321E-3</v>
      </c>
      <c r="I12" s="3">
        <v>2.5611265014602175E-3</v>
      </c>
      <c r="J12" s="18">
        <f t="shared" ref="J12" si="6">$B12-I12</f>
        <v>2.3984528808554733E-3</v>
      </c>
      <c r="K12" s="3">
        <v>2.5816598673491153E-3</v>
      </c>
      <c r="L12" s="18">
        <f t="shared" ref="L12" si="7">$B12-K12</f>
        <v>2.3779195149665755E-3</v>
      </c>
      <c r="M12" s="3">
        <v>5.2912394727552096E-3</v>
      </c>
      <c r="N12" s="18">
        <f t="shared" si="4"/>
        <v>-3.3166009043951884E-4</v>
      </c>
      <c r="Q12" t="s">
        <v>302</v>
      </c>
      <c r="R12" s="21">
        <f>MIN($D$10:$D$261)</f>
        <v>-5.9377871106428108E-3</v>
      </c>
      <c r="S12" s="21">
        <f>MIN($F$10:$F$261)</f>
        <v>-8.7358060826738387E-3</v>
      </c>
      <c r="T12" s="21">
        <f>MIN($H$10:$H$261)</f>
        <v>-4.7887163314050381E-3</v>
      </c>
      <c r="U12" s="21">
        <f>MIN($J$10:$J$261)</f>
        <v>-1.8335848541194893E-2</v>
      </c>
      <c r="V12" s="21">
        <f>MIN($L$10:$L$261)</f>
        <v>-2.3230924525598946E-2</v>
      </c>
      <c r="W12" s="21">
        <f>MIN($N$10:$N$261)</f>
        <v>-7.4839654825774211E-3</v>
      </c>
    </row>
    <row r="13" spans="1:32" x14ac:dyDescent="0.3">
      <c r="A13" s="16" t="s">
        <v>48</v>
      </c>
      <c r="B13" s="17">
        <v>2.178848692825087E-3</v>
      </c>
      <c r="C13" s="3">
        <v>4.4154444639503002E-3</v>
      </c>
      <c r="D13" s="18">
        <f t="shared" si="0"/>
        <v>-2.2365957711252132E-3</v>
      </c>
      <c r="E13" s="3">
        <v>6.58911210474049E-3</v>
      </c>
      <c r="F13" s="18">
        <f t="shared" si="0"/>
        <v>-4.410263411915403E-3</v>
      </c>
      <c r="G13" s="3">
        <v>2.97293755440478E-3</v>
      </c>
      <c r="H13" s="18">
        <f t="shared" ref="H13" si="8">$B13-G13</f>
        <v>-7.9408886157969309E-4</v>
      </c>
      <c r="I13" s="3">
        <v>4.9224598063335543E-3</v>
      </c>
      <c r="J13" s="18">
        <f t="shared" ref="J13" si="9">$B13-I13</f>
        <v>-2.7436111135084673E-3</v>
      </c>
      <c r="K13" s="3">
        <v>5.0164031547487017E-3</v>
      </c>
      <c r="L13" s="18">
        <f t="shared" ref="L13" si="10">$B13-K13</f>
        <v>-2.8375544619236148E-3</v>
      </c>
      <c r="M13" s="3">
        <v>5.3197365396301134E-3</v>
      </c>
      <c r="N13" s="18">
        <f t="shared" si="4"/>
        <v>-3.1408878468050265E-3</v>
      </c>
      <c r="Q13" t="s">
        <v>303</v>
      </c>
      <c r="R13" s="3">
        <f>R7+2*R8</f>
        <v>1.0487253594967109E-2</v>
      </c>
      <c r="S13" s="3">
        <f t="shared" ref="S13:W13" si="11">S7+2*S8</f>
        <v>8.8367282746177282E-3</v>
      </c>
      <c r="T13" s="3">
        <f t="shared" si="11"/>
        <v>1.1566539406070855E-2</v>
      </c>
      <c r="U13" s="3">
        <f t="shared" si="11"/>
        <v>1.0970936402596785E-2</v>
      </c>
      <c r="V13" s="3">
        <f t="shared" si="11"/>
        <v>1.0725698155497608E-2</v>
      </c>
      <c r="W13" s="3">
        <f t="shared" si="11"/>
        <v>9.7379128331066302E-3</v>
      </c>
      <c r="X13" s="3"/>
      <c r="Y13" s="3"/>
      <c r="Z13" s="3"/>
      <c r="AA13" s="3"/>
      <c r="AB13" s="3"/>
      <c r="AC13" s="3"/>
      <c r="AD13" s="3"/>
      <c r="AE13" s="3"/>
      <c r="AF13" s="3"/>
    </row>
    <row r="14" spans="1:32" x14ac:dyDescent="0.3">
      <c r="A14" s="16" t="s">
        <v>49</v>
      </c>
      <c r="B14" s="17">
        <v>6.6060548187765996E-3</v>
      </c>
      <c r="C14" s="3">
        <v>4.0530914954751496E-3</v>
      </c>
      <c r="D14" s="18">
        <f t="shared" si="0"/>
        <v>2.55296332330145E-3</v>
      </c>
      <c r="E14" s="3">
        <v>6.5699321700350404E-3</v>
      </c>
      <c r="F14" s="18">
        <f t="shared" si="0"/>
        <v>3.6122648741559148E-5</v>
      </c>
      <c r="G14" s="3">
        <v>2.7098349821990599E-3</v>
      </c>
      <c r="H14" s="18">
        <f t="shared" ref="H14" si="12">$B14-G14</f>
        <v>3.8962198365775397E-3</v>
      </c>
      <c r="I14" s="3">
        <v>2.4675040286162089E-3</v>
      </c>
      <c r="J14" s="18">
        <f t="shared" ref="J14" si="13">$B14-I14</f>
        <v>4.1385507901603906E-3</v>
      </c>
      <c r="K14" s="3">
        <v>2.4157277566080253E-3</v>
      </c>
      <c r="L14" s="18">
        <f t="shared" ref="L14" si="14">$B14-K14</f>
        <v>4.1903270621685747E-3</v>
      </c>
      <c r="M14" s="3">
        <v>5.0335821639477243E-3</v>
      </c>
      <c r="N14" s="18">
        <f t="shared" si="4"/>
        <v>1.5724726548288753E-3</v>
      </c>
      <c r="Q14" t="s">
        <v>304</v>
      </c>
      <c r="R14" s="3">
        <f>R7-2*R8</f>
        <v>-7.3941806195655388E-3</v>
      </c>
      <c r="S14" s="3">
        <f t="shared" ref="S14:W14" si="15">S7-2*S8</f>
        <v>-8.4456673899197827E-3</v>
      </c>
      <c r="T14" s="3">
        <f t="shared" si="15"/>
        <v>-5.7708599839866688E-3</v>
      </c>
      <c r="U14" s="3">
        <f t="shared" si="15"/>
        <v>-1.1091139803378084E-2</v>
      </c>
      <c r="V14" s="3">
        <f t="shared" si="15"/>
        <v>-1.2157149176002987E-2</v>
      </c>
      <c r="W14" s="3">
        <f t="shared" si="15"/>
        <v>-8.7366295610607145E-3</v>
      </c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3">
      <c r="A15" s="16" t="s">
        <v>50</v>
      </c>
      <c r="B15" s="17">
        <v>3.0927957059293928E-3</v>
      </c>
      <c r="C15" s="3">
        <v>4.4677834261770697E-3</v>
      </c>
      <c r="D15" s="18">
        <f t="shared" si="0"/>
        <v>-1.3749877202476769E-3</v>
      </c>
      <c r="E15" s="3">
        <v>6.9957450001797896E-3</v>
      </c>
      <c r="F15" s="18">
        <f t="shared" si="0"/>
        <v>-3.9029492942503968E-3</v>
      </c>
      <c r="G15" s="3">
        <v>3.1984855722704702E-3</v>
      </c>
      <c r="H15" s="18">
        <f t="shared" ref="H15" si="16">$B15-G15</f>
        <v>-1.0568986634107739E-4</v>
      </c>
      <c r="I15" s="3">
        <v>5.9286936340348486E-3</v>
      </c>
      <c r="J15" s="18">
        <f t="shared" ref="J15" si="17">$B15-I15</f>
        <v>-2.8358979281054558E-3</v>
      </c>
      <c r="K15" s="3">
        <v>6.0689370396295652E-3</v>
      </c>
      <c r="L15" s="18">
        <f t="shared" ref="L15" si="18">$B15-K15</f>
        <v>-2.9761413337001724E-3</v>
      </c>
      <c r="M15" s="3">
        <v>4.9053389153122405E-3</v>
      </c>
      <c r="N15" s="18">
        <f t="shared" si="4"/>
        <v>-1.8125432093828477E-3</v>
      </c>
      <c r="R15" s="18"/>
      <c r="S15" s="18"/>
      <c r="T15" s="18"/>
      <c r="U15" s="18"/>
      <c r="V15" s="18"/>
      <c r="W15" s="18"/>
    </row>
    <row r="16" spans="1:32" x14ac:dyDescent="0.3">
      <c r="A16" s="16" t="s">
        <v>51</v>
      </c>
      <c r="B16" s="17">
        <v>5.1104197570907761E-3</v>
      </c>
      <c r="C16" s="3">
        <v>4.28881693886161E-3</v>
      </c>
      <c r="D16" s="18">
        <f t="shared" si="0"/>
        <v>8.2160281822916612E-4</v>
      </c>
      <c r="E16" s="3">
        <v>5.8597258294840896E-3</v>
      </c>
      <c r="F16" s="18">
        <f t="shared" si="0"/>
        <v>-7.493060723933135E-4</v>
      </c>
      <c r="G16" s="3">
        <v>2.9741939746800198E-3</v>
      </c>
      <c r="H16" s="18">
        <f t="shared" ref="H16" si="19">$B16-G16</f>
        <v>2.1362257824107563E-3</v>
      </c>
      <c r="I16" s="3">
        <v>2.8947271367892702E-3</v>
      </c>
      <c r="J16" s="18">
        <f t="shared" ref="J16" si="20">$B16-I16</f>
        <v>2.2156926203015059E-3</v>
      </c>
      <c r="K16" s="3">
        <v>3.0044072110187942E-3</v>
      </c>
      <c r="L16" s="18">
        <f t="shared" ref="L16" si="21">$B16-K16</f>
        <v>2.1060125460719819E-3</v>
      </c>
      <c r="M16" s="3">
        <v>4.7162910564281365E-3</v>
      </c>
      <c r="N16" s="18">
        <f t="shared" si="4"/>
        <v>3.9412870066263955E-4</v>
      </c>
    </row>
    <row r="17" spans="1:32" x14ac:dyDescent="0.3">
      <c r="A17" s="16" t="s">
        <v>52</v>
      </c>
      <c r="B17" s="17">
        <v>7.7794402593959347E-3</v>
      </c>
      <c r="C17" s="3">
        <v>4.4458704454777096E-3</v>
      </c>
      <c r="D17" s="18">
        <f t="shared" si="0"/>
        <v>3.3335698139182251E-3</v>
      </c>
      <c r="E17" s="3">
        <v>5.2316738617341797E-3</v>
      </c>
      <c r="F17" s="18">
        <f t="shared" si="0"/>
        <v>2.547766397661755E-3</v>
      </c>
      <c r="G17" s="3">
        <v>3.1437497866349498E-3</v>
      </c>
      <c r="H17" s="18">
        <f t="shared" ref="H17" si="22">$B17-G17</f>
        <v>4.6356904727609845E-3</v>
      </c>
      <c r="I17" s="3">
        <v>4.990309842141015E-3</v>
      </c>
      <c r="J17" s="18">
        <f t="shared" ref="J17" si="23">$B17-I17</f>
        <v>2.7891304172549198E-3</v>
      </c>
      <c r="K17" s="3">
        <v>6.0007318998279201E-3</v>
      </c>
      <c r="L17" s="18">
        <f t="shared" ref="L17" si="24">$B17-K17</f>
        <v>1.7787083595680146E-3</v>
      </c>
      <c r="M17" s="3">
        <v>4.998006923377589E-3</v>
      </c>
      <c r="N17" s="18">
        <f t="shared" si="4"/>
        <v>2.7814333360183458E-3</v>
      </c>
    </row>
    <row r="18" spans="1:32" x14ac:dyDescent="0.3">
      <c r="A18" s="16" t="s">
        <v>53</v>
      </c>
      <c r="B18" s="17">
        <v>3.4113371321265267E-3</v>
      </c>
      <c r="C18" s="3">
        <v>5.04675271295484E-3</v>
      </c>
      <c r="D18" s="18">
        <f t="shared" si="0"/>
        <v>-1.6354155808283133E-3</v>
      </c>
      <c r="E18" s="3">
        <v>5.40680017997347E-3</v>
      </c>
      <c r="F18" s="18">
        <f t="shared" si="0"/>
        <v>-1.9954630478469433E-3</v>
      </c>
      <c r="G18" s="3">
        <v>3.9448358357008304E-3</v>
      </c>
      <c r="H18" s="18">
        <f t="shared" ref="H18" si="25">$B18-G18</f>
        <v>-5.3349870357430372E-4</v>
      </c>
      <c r="I18" s="3">
        <v>7.9223394619168074E-3</v>
      </c>
      <c r="J18" s="18">
        <f t="shared" ref="J18" si="26">$B18-I18</f>
        <v>-4.5110023297902802E-3</v>
      </c>
      <c r="K18" s="3">
        <v>9.6014831394015867E-3</v>
      </c>
      <c r="L18" s="18">
        <f t="shared" ref="L18" si="27">$B18-K18</f>
        <v>-6.1901460072750596E-3</v>
      </c>
      <c r="M18" s="3">
        <v>5.2453999195087048E-3</v>
      </c>
      <c r="N18" s="18">
        <f t="shared" si="4"/>
        <v>-1.8340627873821781E-3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3">
      <c r="A19" s="16" t="s">
        <v>54</v>
      </c>
      <c r="B19" s="17">
        <v>4.4341297073303932E-3</v>
      </c>
      <c r="C19" s="3">
        <v>4.85374782741826E-3</v>
      </c>
      <c r="D19" s="18">
        <f t="shared" si="0"/>
        <v>-4.1961812008786681E-4</v>
      </c>
      <c r="E19" s="3">
        <v>5.4346422502113897E-3</v>
      </c>
      <c r="F19" s="18">
        <f t="shared" si="0"/>
        <v>-1.0005125428809965E-3</v>
      </c>
      <c r="G19" s="3">
        <v>3.83431654538161E-3</v>
      </c>
      <c r="H19" s="18">
        <f t="shared" ref="H19" si="28">$B19-G19</f>
        <v>5.998131619487832E-4</v>
      </c>
      <c r="I19" s="3">
        <v>3.1653676511810384E-3</v>
      </c>
      <c r="J19" s="18">
        <f t="shared" ref="J19" si="29">$B19-I19</f>
        <v>1.2687620561493548E-3</v>
      </c>
      <c r="K19" s="3">
        <v>3.3700986562497561E-3</v>
      </c>
      <c r="L19" s="18">
        <f t="shared" ref="L19" si="30">$B19-K19</f>
        <v>1.0640310510806371E-3</v>
      </c>
      <c r="M19" s="3">
        <v>5.3492446465634273E-3</v>
      </c>
      <c r="N19" s="18">
        <f t="shared" si="4"/>
        <v>-9.1511493923303409E-4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3">
      <c r="A20" s="16" t="s">
        <v>55</v>
      </c>
      <c r="B20" s="17">
        <v>3.6280917387699258E-3</v>
      </c>
      <c r="C20" s="3">
        <v>4.8001916574138799E-3</v>
      </c>
      <c r="D20" s="18">
        <f t="shared" si="0"/>
        <v>-1.1720999186439541E-3</v>
      </c>
      <c r="E20" s="3">
        <v>5.2254653555736299E-3</v>
      </c>
      <c r="F20" s="18">
        <f t="shared" si="0"/>
        <v>-1.5973736168037041E-3</v>
      </c>
      <c r="G20" s="3">
        <v>3.7061020483847699E-3</v>
      </c>
      <c r="H20" s="18">
        <f t="shared" ref="H20" si="31">$B20-G20</f>
        <v>-7.8010309614844064E-5</v>
      </c>
      <c r="I20" s="3">
        <v>4.6818582534855959E-3</v>
      </c>
      <c r="J20" s="18">
        <f t="shared" ref="J20" si="32">$B20-I20</f>
        <v>-1.0537665147156701E-3</v>
      </c>
      <c r="K20" s="3">
        <v>4.6733234937375709E-3</v>
      </c>
      <c r="L20" s="18">
        <f t="shared" ref="L20" si="33">$B20-K20</f>
        <v>-1.045231754967645E-3</v>
      </c>
      <c r="M20" s="3">
        <v>5.0850217749247202E-3</v>
      </c>
      <c r="N20" s="18">
        <f t="shared" si="4"/>
        <v>-1.4569300361547944E-3</v>
      </c>
    </row>
    <row r="21" spans="1:32" x14ac:dyDescent="0.3">
      <c r="A21" s="16" t="s">
        <v>56</v>
      </c>
      <c r="B21" s="17">
        <v>4.7815323640327517E-3</v>
      </c>
      <c r="C21" s="3">
        <v>4.6076051465420804E-3</v>
      </c>
      <c r="D21" s="18">
        <f t="shared" si="0"/>
        <v>1.7392721749067124E-4</v>
      </c>
      <c r="E21" s="3">
        <v>5.34574666962643E-3</v>
      </c>
      <c r="F21" s="18">
        <f t="shared" si="0"/>
        <v>-5.6421430559367835E-4</v>
      </c>
      <c r="G21" s="3">
        <v>3.5021196079336701E-3</v>
      </c>
      <c r="H21" s="18">
        <f t="shared" ref="H21" si="34">$B21-G21</f>
        <v>1.2794127560990815E-3</v>
      </c>
      <c r="I21" s="3">
        <v>3.373409201585474E-3</v>
      </c>
      <c r="J21" s="18">
        <f t="shared" ref="J21" si="35">$B21-I21</f>
        <v>1.4081231624472777E-3</v>
      </c>
      <c r="K21" s="3">
        <v>3.712985509184709E-3</v>
      </c>
      <c r="L21" s="18">
        <f t="shared" ref="L21" si="36">$B21-K21</f>
        <v>1.0685468548480427E-3</v>
      </c>
      <c r="M21" s="3">
        <v>5.0746602566258733E-3</v>
      </c>
      <c r="N21" s="18">
        <f t="shared" si="4"/>
        <v>-2.9312789259312161E-4</v>
      </c>
    </row>
    <row r="22" spans="1:32" x14ac:dyDescent="0.3">
      <c r="A22" s="16" t="s">
        <v>57</v>
      </c>
      <c r="B22" s="17">
        <v>1.982449126250898E-3</v>
      </c>
      <c r="C22" s="3">
        <v>4.6245533713433901E-3</v>
      </c>
      <c r="D22" s="18">
        <f t="shared" si="0"/>
        <v>-2.642104245092492E-3</v>
      </c>
      <c r="E22" s="3">
        <v>5.3902652245412701E-3</v>
      </c>
      <c r="F22" s="18">
        <f t="shared" si="0"/>
        <v>-3.4078160982903721E-3</v>
      </c>
      <c r="G22" s="3">
        <v>3.4668507209140698E-3</v>
      </c>
      <c r="H22" s="18">
        <f t="shared" ref="H22" si="37">$B22-G22</f>
        <v>-1.4844015946631718E-3</v>
      </c>
      <c r="I22" s="3">
        <v>4.4182575041604843E-3</v>
      </c>
      <c r="J22" s="18">
        <f t="shared" ref="J22" si="38">$B22-I22</f>
        <v>-2.4358083779095862E-3</v>
      </c>
      <c r="K22" s="3">
        <v>4.5839046763736391E-3</v>
      </c>
      <c r="L22" s="18">
        <f t="shared" ref="L22" si="39">$B22-K22</f>
        <v>-2.6014555501227411E-3</v>
      </c>
      <c r="M22" s="3">
        <v>5.0596826124544858E-3</v>
      </c>
      <c r="N22" s="18">
        <f t="shared" si="4"/>
        <v>-3.0772334862035878E-3</v>
      </c>
    </row>
    <row r="23" spans="1:32" x14ac:dyDescent="0.3">
      <c r="A23" s="16" t="s">
        <v>58</v>
      </c>
      <c r="B23" s="17">
        <v>6.5215996550312457E-3</v>
      </c>
      <c r="C23" s="3">
        <v>4.1842300781422303E-3</v>
      </c>
      <c r="D23" s="18">
        <f t="shared" si="0"/>
        <v>2.3373695768890155E-3</v>
      </c>
      <c r="E23" s="3">
        <v>5.0820055645059E-3</v>
      </c>
      <c r="F23" s="18">
        <f t="shared" si="0"/>
        <v>1.4395940905253457E-3</v>
      </c>
      <c r="G23" s="3">
        <v>3.0600774462414401E-3</v>
      </c>
      <c r="H23" s="18">
        <f t="shared" ref="H23" si="40">$B23-G23</f>
        <v>3.4615222087898056E-3</v>
      </c>
      <c r="I23" s="3">
        <v>2.5958058012161486E-3</v>
      </c>
      <c r="J23" s="18">
        <f t="shared" ref="J23" si="41">$B23-I23</f>
        <v>3.9257938538150971E-3</v>
      </c>
      <c r="K23" s="3">
        <v>3.3480430280379671E-3</v>
      </c>
      <c r="L23" s="18">
        <f t="shared" ref="L23" si="42">$B23-K23</f>
        <v>3.1735566269932786E-3</v>
      </c>
      <c r="M23" s="3">
        <v>4.4270137561984325E-3</v>
      </c>
      <c r="N23" s="18">
        <f t="shared" si="4"/>
        <v>2.0945858988328132E-3</v>
      </c>
    </row>
    <row r="24" spans="1:32" x14ac:dyDescent="0.3">
      <c r="A24" s="16" t="s">
        <v>59</v>
      </c>
      <c r="B24" s="17">
        <v>3.2503271019146246E-3</v>
      </c>
      <c r="C24" s="3">
        <v>4.5463383735949896E-3</v>
      </c>
      <c r="D24" s="18">
        <f t="shared" si="0"/>
        <v>-1.296011271680365E-3</v>
      </c>
      <c r="E24" s="3">
        <v>5.3509933015988501E-3</v>
      </c>
      <c r="F24" s="18">
        <f t="shared" si="0"/>
        <v>-2.1006661996842255E-3</v>
      </c>
      <c r="G24" s="3">
        <v>3.5314787502694102E-3</v>
      </c>
      <c r="H24" s="18">
        <f t="shared" ref="H24" si="43">$B24-G24</f>
        <v>-2.8115164835478554E-4</v>
      </c>
      <c r="I24" s="3">
        <v>5.8347234026047906E-3</v>
      </c>
      <c r="J24" s="18">
        <f t="shared" ref="J24" si="44">$B24-I24</f>
        <v>-2.584396300690166E-3</v>
      </c>
      <c r="K24" s="3">
        <v>5.9645202003570166E-3</v>
      </c>
      <c r="L24" s="18">
        <f t="shared" ref="L24" si="45">$B24-K24</f>
        <v>-2.714193098442392E-3</v>
      </c>
      <c r="M24" s="3">
        <v>4.779618487619844E-3</v>
      </c>
      <c r="N24" s="18">
        <f t="shared" si="4"/>
        <v>-1.5292913857052194E-3</v>
      </c>
    </row>
    <row r="25" spans="1:32" x14ac:dyDescent="0.3">
      <c r="A25" s="16" t="s">
        <v>60</v>
      </c>
      <c r="B25" s="17">
        <v>9.4709738054820584E-3</v>
      </c>
      <c r="C25" s="3">
        <v>4.3648282590573496E-3</v>
      </c>
      <c r="D25" s="18">
        <f t="shared" si="0"/>
        <v>5.1061455464247087E-3</v>
      </c>
      <c r="E25" s="3">
        <v>5.8447408765337598E-3</v>
      </c>
      <c r="F25" s="18">
        <f t="shared" si="0"/>
        <v>3.6262329289482986E-3</v>
      </c>
      <c r="G25" s="3">
        <v>3.4648200968633398E-3</v>
      </c>
      <c r="H25" s="18">
        <f t="shared" ref="H25" si="46">$B25-G25</f>
        <v>6.0061537086187186E-3</v>
      </c>
      <c r="I25" s="3">
        <v>3.2222801601256824E-3</v>
      </c>
      <c r="J25" s="18">
        <f t="shared" ref="J25" si="47">$B25-I25</f>
        <v>6.2486936453563756E-3</v>
      </c>
      <c r="K25" s="3">
        <v>3.8298816525865033E-3</v>
      </c>
      <c r="L25" s="18">
        <f t="shared" ref="L25" si="48">$B25-K25</f>
        <v>5.6410921528955551E-3</v>
      </c>
      <c r="M25" s="3">
        <v>4.6877989953811273E-3</v>
      </c>
      <c r="N25" s="18">
        <f t="shared" si="4"/>
        <v>4.7831748101009311E-3</v>
      </c>
    </row>
    <row r="26" spans="1:32" x14ac:dyDescent="0.3">
      <c r="A26" s="16" t="s">
        <v>61</v>
      </c>
      <c r="B26" s="17">
        <v>6.8899520003379245E-3</v>
      </c>
      <c r="C26" s="3">
        <v>5.2355323708544298E-3</v>
      </c>
      <c r="D26" s="18">
        <f t="shared" si="0"/>
        <v>1.6544196294834947E-3</v>
      </c>
      <c r="E26" s="3">
        <v>6.7323457527083599E-3</v>
      </c>
      <c r="F26" s="18">
        <f t="shared" si="0"/>
        <v>1.5760624762956466E-4</v>
      </c>
      <c r="G26" s="3">
        <v>4.3923787654487701E-3</v>
      </c>
      <c r="H26" s="18">
        <f t="shared" ref="H26" si="49">$B26-G26</f>
        <v>2.4975732348891545E-3</v>
      </c>
      <c r="I26" s="3">
        <v>8.5196788150627561E-3</v>
      </c>
      <c r="J26" s="18">
        <f t="shared" ref="J26" si="50">$B26-I26</f>
        <v>-1.6297268147248316E-3</v>
      </c>
      <c r="K26" s="3">
        <v>9.3101121356100776E-3</v>
      </c>
      <c r="L26" s="18">
        <f t="shared" ref="L26" si="51">$B26-K26</f>
        <v>-2.420160135272153E-3</v>
      </c>
      <c r="M26" s="3">
        <v>5.3620219230429509E-3</v>
      </c>
      <c r="N26" s="18">
        <f t="shared" si="4"/>
        <v>1.5279300772949736E-3</v>
      </c>
    </row>
    <row r="27" spans="1:32" x14ac:dyDescent="0.3">
      <c r="A27" s="16" t="s">
        <v>62</v>
      </c>
      <c r="B27" s="17">
        <v>6.4675634841126284E-3</v>
      </c>
      <c r="C27" s="3">
        <v>5.6106715301884203E-3</v>
      </c>
      <c r="D27" s="18">
        <f t="shared" si="0"/>
        <v>8.568919539242081E-4</v>
      </c>
      <c r="E27" s="3">
        <v>7.1487140169151598E-3</v>
      </c>
      <c r="F27" s="18">
        <f t="shared" si="0"/>
        <v>-6.8115053280253142E-4</v>
      </c>
      <c r="G27" s="3">
        <v>4.6242769394386199E-3</v>
      </c>
      <c r="H27" s="18">
        <f t="shared" ref="H27" si="52">$B27-G27</f>
        <v>1.8432865446740086E-3</v>
      </c>
      <c r="I27" s="3">
        <v>6.0894476861021347E-3</v>
      </c>
      <c r="J27" s="18">
        <f t="shared" ref="J27" si="53">$B27-I27</f>
        <v>3.7811579801049367E-4</v>
      </c>
      <c r="K27" s="3">
        <v>6.0905820829229287E-3</v>
      </c>
      <c r="L27" s="18">
        <f t="shared" ref="L27" si="54">$B27-K27</f>
        <v>3.7698140118969971E-4</v>
      </c>
      <c r="M27" s="3">
        <v>5.6008410624129087E-3</v>
      </c>
      <c r="N27" s="18">
        <f t="shared" si="4"/>
        <v>8.6672242169971974E-4</v>
      </c>
    </row>
    <row r="28" spans="1:32" x14ac:dyDescent="0.3">
      <c r="A28" s="16" t="s">
        <v>63</v>
      </c>
      <c r="B28" s="17">
        <v>1.1151922043878656E-2</v>
      </c>
      <c r="C28" s="3">
        <v>5.8236819190603901E-3</v>
      </c>
      <c r="D28" s="18">
        <f t="shared" si="0"/>
        <v>5.3282401248182657E-3</v>
      </c>
      <c r="E28" s="3">
        <v>7.3255651843604297E-3</v>
      </c>
      <c r="F28" s="18">
        <f t="shared" si="0"/>
        <v>3.8263568595182261E-3</v>
      </c>
      <c r="G28" s="3">
        <v>4.48184515745463E-3</v>
      </c>
      <c r="H28" s="18">
        <f t="shared" ref="H28" si="55">$B28-G28</f>
        <v>6.6700768864240258E-3</v>
      </c>
      <c r="I28" s="3">
        <v>5.7400520523098542E-3</v>
      </c>
      <c r="J28" s="18">
        <f t="shared" ref="J28" si="56">$B28-I28</f>
        <v>5.4118699915688016E-3</v>
      </c>
      <c r="K28" s="3">
        <v>5.8097919444094126E-3</v>
      </c>
      <c r="L28" s="18">
        <f t="shared" ref="L28" si="57">$B28-K28</f>
        <v>5.3421300994692432E-3</v>
      </c>
      <c r="M28" s="3">
        <v>6.057139835189543E-3</v>
      </c>
      <c r="N28" s="18">
        <f t="shared" si="4"/>
        <v>5.0947822086891128E-3</v>
      </c>
    </row>
    <row r="29" spans="1:32" x14ac:dyDescent="0.3">
      <c r="A29" s="16" t="s">
        <v>64</v>
      </c>
      <c r="B29" s="17">
        <v>9.7198358616115942E-3</v>
      </c>
      <c r="C29" s="3">
        <v>6.7626958220768996E-3</v>
      </c>
      <c r="D29" s="18">
        <f t="shared" si="0"/>
        <v>2.9571400395346946E-3</v>
      </c>
      <c r="E29" s="3">
        <v>8.2359525521533607E-3</v>
      </c>
      <c r="F29" s="18">
        <f t="shared" si="0"/>
        <v>1.4838833094582334E-3</v>
      </c>
      <c r="G29" s="3">
        <v>5.1656748202244902E-3</v>
      </c>
      <c r="H29" s="18">
        <f t="shared" ref="H29" si="58">$B29-G29</f>
        <v>4.554161041387104E-3</v>
      </c>
      <c r="I29" s="3">
        <v>1.4036788026388641E-2</v>
      </c>
      <c r="J29" s="18">
        <f t="shared" ref="J29" si="59">$B29-I29</f>
        <v>-4.3169521647770468E-3</v>
      </c>
      <c r="K29" s="3">
        <v>1.7514787271539045E-2</v>
      </c>
      <c r="L29" s="18">
        <f t="shared" ref="L29" si="60">$B29-K29</f>
        <v>-7.794951409927451E-3</v>
      </c>
      <c r="M29" s="3">
        <v>6.6051470019873257E-3</v>
      </c>
      <c r="N29" s="18">
        <f t="shared" si="4"/>
        <v>3.1146888596242685E-3</v>
      </c>
    </row>
    <row r="30" spans="1:32" x14ac:dyDescent="0.3">
      <c r="A30" s="16" t="s">
        <v>65</v>
      </c>
      <c r="B30" s="17">
        <v>9.3969511495761663E-3</v>
      </c>
      <c r="C30" s="3">
        <v>7.3421217238063899E-3</v>
      </c>
      <c r="D30" s="18">
        <f t="shared" si="0"/>
        <v>2.0548294257697764E-3</v>
      </c>
      <c r="E30" s="3">
        <v>8.8624236207679799E-3</v>
      </c>
      <c r="F30" s="18">
        <f t="shared" si="0"/>
        <v>5.3452752880818639E-4</v>
      </c>
      <c r="G30" s="3">
        <v>5.4314720363787799E-3</v>
      </c>
      <c r="H30" s="18">
        <f t="shared" ref="H30" si="61">$B30-G30</f>
        <v>3.9654791131973864E-3</v>
      </c>
      <c r="I30" s="3">
        <v>9.8269676545568348E-3</v>
      </c>
      <c r="J30" s="18">
        <f t="shared" ref="J30" si="62">$B30-I30</f>
        <v>-4.3001650498066847E-4</v>
      </c>
      <c r="K30" s="3">
        <v>9.5456788200341865E-3</v>
      </c>
      <c r="L30" s="18">
        <f t="shared" ref="L30" si="63">$B30-K30</f>
        <v>-1.4872767045802024E-4</v>
      </c>
      <c r="M30" s="3">
        <v>7.3489876972662408E-3</v>
      </c>
      <c r="N30" s="18">
        <f t="shared" si="4"/>
        <v>2.0479634523099255E-3</v>
      </c>
    </row>
    <row r="31" spans="1:32" x14ac:dyDescent="0.3">
      <c r="A31" s="16" t="s">
        <v>66</v>
      </c>
      <c r="B31" s="17">
        <v>2.0264644440005877E-2</v>
      </c>
      <c r="C31" s="3">
        <v>7.7308212777747101E-3</v>
      </c>
      <c r="D31" s="18">
        <f t="shared" si="0"/>
        <v>1.2533823162231167E-2</v>
      </c>
      <c r="E31" s="3">
        <v>9.6453795323348697E-3</v>
      </c>
      <c r="F31" s="18">
        <f t="shared" si="0"/>
        <v>1.0619264907671008E-2</v>
      </c>
      <c r="G31" s="3">
        <v>5.7086379602131997E-3</v>
      </c>
      <c r="H31" s="18">
        <f t="shared" ref="H31" si="64">$B31-G31</f>
        <v>1.4556006479792678E-2</v>
      </c>
      <c r="I31" s="3">
        <v>1.1836175282523226E-2</v>
      </c>
      <c r="J31" s="18">
        <f t="shared" ref="J31" si="65">$B31-I31</f>
        <v>8.4284691574826511E-3</v>
      </c>
      <c r="K31" s="3">
        <v>1.4939294098061525E-2</v>
      </c>
      <c r="L31" s="18">
        <f t="shared" ref="L31" si="66">$B31-K31</f>
        <v>5.3253503419443526E-3</v>
      </c>
      <c r="M31" s="3">
        <v>7.442529413728239E-3</v>
      </c>
      <c r="N31" s="18">
        <f t="shared" si="4"/>
        <v>1.2822115026277638E-2</v>
      </c>
    </row>
    <row r="32" spans="1:32" x14ac:dyDescent="0.3">
      <c r="A32" s="16" t="s">
        <v>67</v>
      </c>
      <c r="B32" s="17">
        <v>1.0417112739749703E-2</v>
      </c>
      <c r="C32" s="3">
        <v>9.8889954815321209E-3</v>
      </c>
      <c r="D32" s="18">
        <f t="shared" si="0"/>
        <v>5.2811725821758256E-4</v>
      </c>
      <c r="E32" s="3">
        <v>1.20013693354898E-2</v>
      </c>
      <c r="F32" s="18">
        <f t="shared" si="0"/>
        <v>-1.584256595740097E-3</v>
      </c>
      <c r="G32" s="3">
        <v>7.9544550128016409E-3</v>
      </c>
      <c r="H32" s="18">
        <f t="shared" ref="H32" si="67">$B32-G32</f>
        <v>2.4626577269480626E-3</v>
      </c>
      <c r="I32" s="3">
        <v>1.8499804511086432E-2</v>
      </c>
      <c r="J32" s="18">
        <f t="shared" ref="J32" si="68">$B32-I32</f>
        <v>-8.0826917713367284E-3</v>
      </c>
      <c r="K32" s="3">
        <v>1.9775051380099305E-2</v>
      </c>
      <c r="L32" s="18">
        <f t="shared" ref="L32" si="69">$B32-K32</f>
        <v>-9.3579386403496011E-3</v>
      </c>
      <c r="M32" s="3">
        <v>8.9705078205719862E-3</v>
      </c>
      <c r="N32" s="18">
        <f t="shared" si="4"/>
        <v>1.4466049191777172E-3</v>
      </c>
    </row>
    <row r="33" spans="1:14" x14ac:dyDescent="0.3">
      <c r="A33" s="16" t="s">
        <v>68</v>
      </c>
      <c r="B33" s="17">
        <v>1.5755140332111124E-2</v>
      </c>
      <c r="C33" s="3">
        <v>1.0093308797686299E-2</v>
      </c>
      <c r="D33" s="18">
        <f t="shared" si="0"/>
        <v>5.6618315344248247E-3</v>
      </c>
      <c r="E33" s="3">
        <v>1.22209194434358E-2</v>
      </c>
      <c r="F33" s="18">
        <f t="shared" si="0"/>
        <v>3.5342208886753237E-3</v>
      </c>
      <c r="G33" s="3">
        <v>7.8937527701922992E-3</v>
      </c>
      <c r="H33" s="18">
        <f t="shared" ref="H33" si="70">$B33-G33</f>
        <v>7.8613875619188249E-3</v>
      </c>
      <c r="I33" s="3">
        <v>1.0552216526943523E-2</v>
      </c>
      <c r="J33" s="18">
        <f t="shared" ref="J33" si="71">$B33-I33</f>
        <v>5.2029238051676009E-3</v>
      </c>
      <c r="K33" s="3">
        <v>1.0192910084212995E-2</v>
      </c>
      <c r="L33" s="18">
        <f t="shared" ref="L33" si="72">$B33-K33</f>
        <v>5.5622302478981287E-3</v>
      </c>
      <c r="M33" s="3">
        <v>9.4909586800144153E-3</v>
      </c>
      <c r="N33" s="18">
        <f t="shared" si="4"/>
        <v>6.2641816520967088E-3</v>
      </c>
    </row>
    <row r="34" spans="1:14" x14ac:dyDescent="0.3">
      <c r="A34" s="16" t="s">
        <v>69</v>
      </c>
      <c r="B34" s="17">
        <v>9.4287213988779733E-3</v>
      </c>
      <c r="C34" s="3">
        <v>1.10228835071622E-2</v>
      </c>
      <c r="D34" s="18">
        <f t="shared" si="0"/>
        <v>-1.5941621082842267E-3</v>
      </c>
      <c r="E34" s="3">
        <v>1.2817341075988999E-2</v>
      </c>
      <c r="F34" s="18">
        <f t="shared" si="0"/>
        <v>-3.3886196771110259E-3</v>
      </c>
      <c r="G34" s="3">
        <v>8.7367748030852607E-3</v>
      </c>
      <c r="H34" s="18">
        <f t="shared" ref="H34" si="73">$B34-G34</f>
        <v>6.9194659579271262E-4</v>
      </c>
      <c r="I34" s="3">
        <v>1.4342758032866942E-2</v>
      </c>
      <c r="J34" s="18">
        <f t="shared" ref="J34" si="74">$B34-I34</f>
        <v>-4.9140366339889691E-3</v>
      </c>
      <c r="K34" s="3">
        <v>1.5535247648375198E-2</v>
      </c>
      <c r="L34" s="18">
        <f t="shared" ref="L34" si="75">$B34-K34</f>
        <v>-6.1065262494972242E-3</v>
      </c>
      <c r="M34" s="3">
        <v>1.0172471216572991E-2</v>
      </c>
      <c r="N34" s="18">
        <f t="shared" si="4"/>
        <v>-7.4374981769501775E-4</v>
      </c>
    </row>
    <row r="35" spans="1:14" x14ac:dyDescent="0.3">
      <c r="A35" s="16" t="s">
        <v>70</v>
      </c>
      <c r="B35" s="17">
        <v>1.0682550507453259E-2</v>
      </c>
      <c r="C35" s="3">
        <v>1.0663935544576101E-2</v>
      </c>
      <c r="D35" s="18">
        <f t="shared" si="0"/>
        <v>1.8614962877158345E-5</v>
      </c>
      <c r="E35" s="3">
        <v>1.2168609518194699E-2</v>
      </c>
      <c r="F35" s="18">
        <f t="shared" si="0"/>
        <v>-1.4860590107414404E-3</v>
      </c>
      <c r="G35" s="3">
        <v>8.2647373491990805E-3</v>
      </c>
      <c r="H35" s="18">
        <f t="shared" ref="H35" si="76">$B35-G35</f>
        <v>2.4178131582541784E-3</v>
      </c>
      <c r="I35" s="3">
        <v>9.3179136880908332E-3</v>
      </c>
      <c r="J35" s="18">
        <f t="shared" ref="J35" si="77">$B35-I35</f>
        <v>1.3646368193624258E-3</v>
      </c>
      <c r="K35" s="3">
        <v>9.1601492410872589E-3</v>
      </c>
      <c r="L35" s="18">
        <f t="shared" ref="L35" si="78">$B35-K35</f>
        <v>1.5224012663660001E-3</v>
      </c>
      <c r="M35" s="3">
        <v>1.0237550008752047E-2</v>
      </c>
      <c r="N35" s="18">
        <f t="shared" si="4"/>
        <v>4.4500049870121149E-4</v>
      </c>
    </row>
    <row r="36" spans="1:14" x14ac:dyDescent="0.3">
      <c r="A36" s="16" t="s">
        <v>71</v>
      </c>
      <c r="B36" s="17">
        <v>4.535524697942158E-3</v>
      </c>
      <c r="C36" s="3">
        <v>1.0434865855539099E-2</v>
      </c>
      <c r="D36" s="18">
        <f t="shared" si="0"/>
        <v>-5.8993411575969414E-3</v>
      </c>
      <c r="E36" s="3">
        <v>1.15426861194516E-2</v>
      </c>
      <c r="F36" s="18">
        <f t="shared" si="0"/>
        <v>-7.0071614215094415E-3</v>
      </c>
      <c r="G36" s="3">
        <v>7.6212900775816696E-3</v>
      </c>
      <c r="H36" s="18">
        <f t="shared" ref="H36" si="79">$B36-G36</f>
        <v>-3.0857653796395115E-3</v>
      </c>
      <c r="I36" s="3">
        <v>1.227839046493864E-2</v>
      </c>
      <c r="J36" s="18">
        <f t="shared" ref="J36" si="80">$B36-I36</f>
        <v>-7.7428657669964818E-3</v>
      </c>
      <c r="K36" s="3">
        <v>1.1120803550205317E-2</v>
      </c>
      <c r="L36" s="18">
        <f t="shared" ref="L36" si="81">$B36-K36</f>
        <v>-6.5852788522631593E-3</v>
      </c>
      <c r="M36" s="3">
        <v>1.0515880028242015E-2</v>
      </c>
      <c r="N36" s="18">
        <f t="shared" si="4"/>
        <v>-5.9803553302998566E-3</v>
      </c>
    </row>
    <row r="37" spans="1:14" x14ac:dyDescent="0.3">
      <c r="A37" s="16" t="s">
        <v>72</v>
      </c>
      <c r="B37" s="17">
        <v>3.8018644281339613E-3</v>
      </c>
      <c r="C37" s="3">
        <v>9.1292633861632406E-3</v>
      </c>
      <c r="D37" s="18">
        <f t="shared" si="0"/>
        <v>-5.3273989580292797E-3</v>
      </c>
      <c r="E37" s="3">
        <v>9.7364414033950207E-3</v>
      </c>
      <c r="F37" s="18">
        <f t="shared" si="0"/>
        <v>-5.9345769752610598E-3</v>
      </c>
      <c r="G37" s="3">
        <v>6.0972101545817801E-3</v>
      </c>
      <c r="H37" s="18">
        <f t="shared" ref="H37" si="82">$B37-G37</f>
        <v>-2.2953457264478189E-3</v>
      </c>
      <c r="I37" s="3">
        <v>4.1487347192214934E-3</v>
      </c>
      <c r="J37" s="18">
        <f t="shared" ref="J37" si="83">$B37-I37</f>
        <v>-3.4687029108753211E-4</v>
      </c>
      <c r="K37" s="3">
        <v>4.2957861477622246E-3</v>
      </c>
      <c r="L37" s="18">
        <f t="shared" ref="L37" si="84">$B37-K37</f>
        <v>-4.9392171962826326E-4</v>
      </c>
      <c r="M37" s="3">
        <v>8.9595354274318861E-3</v>
      </c>
      <c r="N37" s="18">
        <f t="shared" si="4"/>
        <v>-5.1576709992979253E-3</v>
      </c>
    </row>
    <row r="38" spans="1:14" x14ac:dyDescent="0.3">
      <c r="A38" s="16" t="s">
        <v>73</v>
      </c>
      <c r="B38" s="17">
        <v>7.2388207642688348E-3</v>
      </c>
      <c r="C38" s="3">
        <v>7.8129277108249205E-3</v>
      </c>
      <c r="D38" s="18">
        <f t="shared" si="0"/>
        <v>-5.7410694655608569E-4</v>
      </c>
      <c r="E38" s="3">
        <v>8.0404496628517595E-3</v>
      </c>
      <c r="F38" s="18">
        <f t="shared" si="0"/>
        <v>-8.0162889858292462E-4</v>
      </c>
      <c r="G38" s="3">
        <v>5.1337318659582503E-3</v>
      </c>
      <c r="H38" s="18">
        <f t="shared" ref="H38" si="85">$B38-G38</f>
        <v>2.1050888983105845E-3</v>
      </c>
      <c r="I38" s="3">
        <v>4.9580843110805716E-3</v>
      </c>
      <c r="J38" s="18">
        <f t="shared" ref="J38" si="86">$B38-I38</f>
        <v>2.2807364531882632E-3</v>
      </c>
      <c r="K38" s="3">
        <v>6.5860898090244913E-3</v>
      </c>
      <c r="L38" s="18">
        <f t="shared" ref="L38" si="87">$B38-K38</f>
        <v>6.527309552443435E-4</v>
      </c>
      <c r="M38" s="3">
        <v>8.3304874289898117E-3</v>
      </c>
      <c r="N38" s="18">
        <f t="shared" si="4"/>
        <v>-1.0916666647209769E-3</v>
      </c>
    </row>
    <row r="39" spans="1:14" x14ac:dyDescent="0.3">
      <c r="A39" s="16" t="s">
        <v>74</v>
      </c>
      <c r="B39" s="17">
        <v>3.700755908516231E-3</v>
      </c>
      <c r="C39" s="3">
        <v>7.2877498690373001E-3</v>
      </c>
      <c r="D39" s="18">
        <f t="shared" si="0"/>
        <v>-3.5869939605210691E-3</v>
      </c>
      <c r="E39" s="3">
        <v>7.9288569207526909E-3</v>
      </c>
      <c r="F39" s="18">
        <f t="shared" si="0"/>
        <v>-4.2281010122364598E-3</v>
      </c>
      <c r="G39" s="3">
        <v>5.1405023411685699E-3</v>
      </c>
      <c r="H39" s="18">
        <f t="shared" ref="H39" si="88">$B39-G39</f>
        <v>-1.4397464326523389E-3</v>
      </c>
      <c r="I39" s="3">
        <v>7.2316466525560626E-3</v>
      </c>
      <c r="J39" s="18">
        <f t="shared" ref="J39" si="89">$B39-I39</f>
        <v>-3.5308907440398316E-3</v>
      </c>
      <c r="K39" s="3">
        <v>7.1986407728240158E-3</v>
      </c>
      <c r="L39" s="18">
        <f t="shared" ref="L39" si="90">$B39-K39</f>
        <v>-3.4978848643077848E-3</v>
      </c>
      <c r="M39" s="3">
        <v>7.5348634879779854E-3</v>
      </c>
      <c r="N39" s="18">
        <f t="shared" si="4"/>
        <v>-3.8341075794617544E-3</v>
      </c>
    </row>
    <row r="40" spans="1:14" x14ac:dyDescent="0.3">
      <c r="A40" s="16" t="s">
        <v>75</v>
      </c>
      <c r="B40" s="17">
        <v>9.4935388994584983E-3</v>
      </c>
      <c r="C40" s="3">
        <v>6.3425595115390102E-3</v>
      </c>
      <c r="D40" s="18">
        <f t="shared" si="0"/>
        <v>3.1509793879194881E-3</v>
      </c>
      <c r="E40" s="3">
        <v>6.7823789289524102E-3</v>
      </c>
      <c r="F40" s="18">
        <f t="shared" si="0"/>
        <v>2.7111599705060881E-3</v>
      </c>
      <c r="G40" s="3">
        <v>4.6946886501590098E-3</v>
      </c>
      <c r="H40" s="18">
        <f t="shared" ref="H40" si="91">$B40-G40</f>
        <v>4.7988502492994885E-3</v>
      </c>
      <c r="I40" s="3">
        <v>5.5195343918528353E-3</v>
      </c>
      <c r="J40" s="18">
        <f t="shared" ref="J40" si="92">$B40-I40</f>
        <v>3.974004507605663E-3</v>
      </c>
      <c r="K40" s="3">
        <v>7.5969847383554655E-3</v>
      </c>
      <c r="L40" s="18">
        <f t="shared" ref="L40" si="93">$B40-K40</f>
        <v>1.8965541611030328E-3</v>
      </c>
      <c r="M40" s="3">
        <v>6.9096513583042536E-3</v>
      </c>
      <c r="N40" s="18">
        <f t="shared" si="4"/>
        <v>2.5838875411542447E-3</v>
      </c>
    </row>
    <row r="41" spans="1:14" x14ac:dyDescent="0.3">
      <c r="A41" s="16" t="s">
        <v>76</v>
      </c>
      <c r="B41" s="17">
        <v>1.1956278547431285E-2</v>
      </c>
      <c r="C41" s="3">
        <v>6.5602235488898299E-3</v>
      </c>
      <c r="D41" s="18">
        <f t="shared" si="0"/>
        <v>5.3960549985414552E-3</v>
      </c>
      <c r="E41" s="3">
        <v>7.1061993097820096E-3</v>
      </c>
      <c r="F41" s="18">
        <f t="shared" si="0"/>
        <v>4.8500792376492755E-3</v>
      </c>
      <c r="G41" s="3">
        <v>5.1548780964973699E-3</v>
      </c>
      <c r="H41" s="18">
        <f t="shared" ref="H41" si="94">$B41-G41</f>
        <v>6.8014004509339152E-3</v>
      </c>
      <c r="I41" s="3">
        <v>9.0984660722901126E-3</v>
      </c>
      <c r="J41" s="18">
        <f t="shared" ref="J41" si="95">$B41-I41</f>
        <v>2.8578124751411724E-3</v>
      </c>
      <c r="K41" s="3">
        <v>1.059935641545795E-2</v>
      </c>
      <c r="L41" s="18">
        <f t="shared" ref="L41" si="96">$B41-K41</f>
        <v>1.356922131973335E-3</v>
      </c>
      <c r="M41" s="3">
        <v>6.8946698875683721E-3</v>
      </c>
      <c r="N41" s="18">
        <f t="shared" si="4"/>
        <v>5.061608659862913E-3</v>
      </c>
    </row>
    <row r="42" spans="1:14" x14ac:dyDescent="0.3">
      <c r="A42" s="16" t="s">
        <v>77</v>
      </c>
      <c r="B42" s="17">
        <v>9.8062525345374019E-3</v>
      </c>
      <c r="C42" s="3">
        <v>7.2995654695622901E-3</v>
      </c>
      <c r="D42" s="18">
        <f t="shared" si="0"/>
        <v>2.5066870649751117E-3</v>
      </c>
      <c r="E42" s="3">
        <v>8.4521068791136404E-3</v>
      </c>
      <c r="F42" s="18">
        <f t="shared" si="0"/>
        <v>1.3541456554237614E-3</v>
      </c>
      <c r="G42" s="3">
        <v>5.7412715081360099E-3</v>
      </c>
      <c r="H42" s="18">
        <f t="shared" ref="H42" si="97">$B42-G42</f>
        <v>4.064981026401392E-3</v>
      </c>
      <c r="I42" s="3">
        <v>1.2146256391482436E-2</v>
      </c>
      <c r="J42" s="18">
        <f t="shared" ref="J42" si="98">$B42-I42</f>
        <v>-2.3400038569450343E-3</v>
      </c>
      <c r="K42" s="3">
        <v>1.1605670034816095E-2</v>
      </c>
      <c r="L42" s="18">
        <f t="shared" ref="L42" si="99">$B42-K42</f>
        <v>-1.7994175002786928E-3</v>
      </c>
      <c r="M42" s="3">
        <v>7.7494976758237001E-3</v>
      </c>
      <c r="N42" s="18">
        <f t="shared" si="4"/>
        <v>2.0567548587137018E-3</v>
      </c>
    </row>
    <row r="43" spans="1:14" x14ac:dyDescent="0.3">
      <c r="A43" s="16" t="s">
        <v>78</v>
      </c>
      <c r="B43" s="17">
        <v>9.3550061878031002E-3</v>
      </c>
      <c r="C43" s="3">
        <v>7.6516288842176598E-3</v>
      </c>
      <c r="D43" s="18">
        <f t="shared" si="0"/>
        <v>1.7033773035854405E-3</v>
      </c>
      <c r="E43" s="3">
        <v>9.3329376752426304E-3</v>
      </c>
      <c r="F43" s="18">
        <f t="shared" si="0"/>
        <v>2.206851256046985E-5</v>
      </c>
      <c r="G43" s="3">
        <v>6.0231562185651599E-3</v>
      </c>
      <c r="H43" s="18">
        <f t="shared" ref="H43" si="100">$B43-G43</f>
        <v>3.3318499692379403E-3</v>
      </c>
      <c r="I43" s="3">
        <v>9.5673808393198691E-3</v>
      </c>
      <c r="J43" s="18">
        <f t="shared" ref="J43" si="101">$B43-I43</f>
        <v>-2.123746515167689E-4</v>
      </c>
      <c r="K43" s="3">
        <v>1.12389021718842E-2</v>
      </c>
      <c r="L43" s="18">
        <f t="shared" ref="L43" si="102">$B43-K43</f>
        <v>-1.8838959840810996E-3</v>
      </c>
      <c r="M43" s="3">
        <v>8.4504527287918001E-3</v>
      </c>
      <c r="N43" s="18">
        <f t="shared" si="4"/>
        <v>9.045534590113001E-4</v>
      </c>
    </row>
    <row r="44" spans="1:14" x14ac:dyDescent="0.3">
      <c r="A44" s="16" t="s">
        <v>79</v>
      </c>
      <c r="B44" s="17">
        <v>1.1820246759894773E-2</v>
      </c>
      <c r="C44" s="3">
        <v>7.8635137771866405E-3</v>
      </c>
      <c r="D44" s="18">
        <f t="shared" si="0"/>
        <v>3.9567329827081329E-3</v>
      </c>
      <c r="E44" s="3">
        <v>9.7317579585510499E-3</v>
      </c>
      <c r="F44" s="18">
        <f t="shared" si="0"/>
        <v>2.0884888013437235E-3</v>
      </c>
      <c r="G44" s="3">
        <v>6.0180615105055596E-3</v>
      </c>
      <c r="H44" s="18">
        <f t="shared" ref="H44" si="103">$B44-G44</f>
        <v>5.8021852493892138E-3</v>
      </c>
      <c r="I44" s="3">
        <v>9.5302930673530368E-3</v>
      </c>
      <c r="J44" s="18">
        <f t="shared" ref="J44" si="104">$B44-I44</f>
        <v>2.2899536925417366E-3</v>
      </c>
      <c r="K44" s="3">
        <v>1.1437290235197975E-2</v>
      </c>
      <c r="L44" s="18">
        <f t="shared" ref="L44" si="105">$B44-K44</f>
        <v>3.8295652469679843E-4</v>
      </c>
      <c r="M44" s="3">
        <v>8.7407771647508015E-3</v>
      </c>
      <c r="N44" s="18">
        <f t="shared" si="4"/>
        <v>3.0794695951439719E-3</v>
      </c>
    </row>
    <row r="45" spans="1:14" x14ac:dyDescent="0.3">
      <c r="A45" s="16" t="s">
        <v>80</v>
      </c>
      <c r="B45" s="17">
        <v>9.5037226921878149E-3</v>
      </c>
      <c r="C45" s="3">
        <v>8.4424438514667799E-3</v>
      </c>
      <c r="D45" s="18">
        <f t="shared" si="0"/>
        <v>1.061278840721035E-3</v>
      </c>
      <c r="E45" s="3">
        <v>9.69867632291232E-3</v>
      </c>
      <c r="F45" s="18">
        <f t="shared" si="0"/>
        <v>-1.9495363072450506E-4</v>
      </c>
      <c r="G45" s="3">
        <v>6.3628641316951498E-3</v>
      </c>
      <c r="H45" s="18">
        <f t="shared" ref="H45" si="106">$B45-G45</f>
        <v>3.1408585604926651E-3</v>
      </c>
      <c r="I45" s="3">
        <v>1.1621227597551428E-2</v>
      </c>
      <c r="J45" s="18">
        <f t="shared" ref="J45" si="107">$B45-I45</f>
        <v>-2.1175049053636132E-3</v>
      </c>
      <c r="K45" s="3">
        <v>1.3552191246183763E-2</v>
      </c>
      <c r="L45" s="18">
        <f t="shared" ref="L45" si="108">$B45-K45</f>
        <v>-4.0484685539959476E-3</v>
      </c>
      <c r="M45" s="3">
        <v>9.7059280399459848E-3</v>
      </c>
      <c r="N45" s="18">
        <f t="shared" si="4"/>
        <v>-2.0220534775816992E-4</v>
      </c>
    </row>
    <row r="46" spans="1:14" x14ac:dyDescent="0.3">
      <c r="A46" s="16" t="s">
        <v>81</v>
      </c>
      <c r="B46" s="17">
        <v>5.0988288174216405E-3</v>
      </c>
      <c r="C46" s="3">
        <v>8.5417681357482702E-3</v>
      </c>
      <c r="D46" s="18">
        <f t="shared" si="0"/>
        <v>-3.4429393183266297E-3</v>
      </c>
      <c r="E46" s="3">
        <v>9.3660194139007693E-3</v>
      </c>
      <c r="F46" s="18">
        <f t="shared" si="0"/>
        <v>-4.2671905964791288E-3</v>
      </c>
      <c r="G46" s="3">
        <v>6.10230583485207E-3</v>
      </c>
      <c r="H46" s="18">
        <f t="shared" ref="H46" si="109">$B46-G46</f>
        <v>-1.0034770174304295E-3</v>
      </c>
      <c r="I46" s="3">
        <v>1.0733071600716798E-2</v>
      </c>
      <c r="J46" s="18">
        <f t="shared" ref="J46" si="110">$B46-I46</f>
        <v>-5.6342427832951573E-3</v>
      </c>
      <c r="K46" s="3">
        <v>9.8907186680400327E-3</v>
      </c>
      <c r="L46" s="18">
        <f t="shared" ref="L46" si="111">$B46-K46</f>
        <v>-4.7918898506183923E-3</v>
      </c>
      <c r="M46" s="3">
        <v>9.7657382970405045E-3</v>
      </c>
      <c r="N46" s="18">
        <f t="shared" si="4"/>
        <v>-4.6669094796188641E-3</v>
      </c>
    </row>
    <row r="47" spans="1:14" x14ac:dyDescent="0.3">
      <c r="A47" s="16" t="s">
        <v>82</v>
      </c>
      <c r="B47" s="17">
        <v>5.1594096089531355E-3</v>
      </c>
      <c r="C47" s="3">
        <v>7.8186138470512298E-3</v>
      </c>
      <c r="D47" s="18">
        <f t="shared" si="0"/>
        <v>-2.6592042380980943E-3</v>
      </c>
      <c r="E47" s="3">
        <v>8.1254576180003306E-3</v>
      </c>
      <c r="F47" s="18">
        <f t="shared" si="0"/>
        <v>-2.9660480090471951E-3</v>
      </c>
      <c r="G47" s="3">
        <v>5.28874567455724E-3</v>
      </c>
      <c r="H47" s="18">
        <f t="shared" ref="H47" si="112">$B47-G47</f>
        <v>-1.2933606560410447E-4</v>
      </c>
      <c r="I47" s="3">
        <v>5.8412180437489736E-3</v>
      </c>
      <c r="J47" s="18">
        <f t="shared" ref="J47" si="113">$B47-I47</f>
        <v>-6.8180843479583812E-4</v>
      </c>
      <c r="K47" s="3">
        <v>5.5642921214116431E-3</v>
      </c>
      <c r="L47" s="18">
        <f t="shared" ref="L47" si="114">$B47-K47</f>
        <v>-4.0488251245850756E-4</v>
      </c>
      <c r="M47" s="3">
        <v>9.140724442666507E-3</v>
      </c>
      <c r="N47" s="18">
        <f t="shared" si="4"/>
        <v>-3.9813148337133715E-3</v>
      </c>
    </row>
    <row r="48" spans="1:14" x14ac:dyDescent="0.3">
      <c r="A48" s="16" t="s">
        <v>83</v>
      </c>
      <c r="B48" s="17">
        <v>4.9595265742137596E-3</v>
      </c>
      <c r="C48" s="3">
        <v>7.1338009552086102E-3</v>
      </c>
      <c r="D48" s="18">
        <f t="shared" si="0"/>
        <v>-2.1742743809948506E-3</v>
      </c>
      <c r="E48" s="3">
        <v>6.7410483864366296E-3</v>
      </c>
      <c r="F48" s="18">
        <f t="shared" si="0"/>
        <v>-1.78152181222287E-3</v>
      </c>
      <c r="G48" s="3">
        <v>4.7484894931857802E-3</v>
      </c>
      <c r="H48" s="18">
        <f t="shared" ref="H48" si="115">$B48-G48</f>
        <v>2.1103708102797932E-4</v>
      </c>
      <c r="I48" s="3">
        <v>5.0355512908257316E-3</v>
      </c>
      <c r="J48" s="18">
        <f t="shared" ref="J48" si="116">$B48-I48</f>
        <v>-7.6024716611972076E-5</v>
      </c>
      <c r="K48" s="3">
        <v>5.1534726893993849E-3</v>
      </c>
      <c r="L48" s="18">
        <f t="shared" ref="L48" si="117">$B48-K48</f>
        <v>-1.9394611518562532E-4</v>
      </c>
      <c r="M48" s="3">
        <v>8.6097892295561342E-3</v>
      </c>
      <c r="N48" s="18">
        <f t="shared" si="4"/>
        <v>-3.6502626553423746E-3</v>
      </c>
    </row>
    <row r="49" spans="1:14" x14ac:dyDescent="0.3">
      <c r="A49" s="16" t="s">
        <v>84</v>
      </c>
      <c r="B49" s="17">
        <v>3.717253452345512E-3</v>
      </c>
      <c r="C49" s="3">
        <v>6.5095438262321196E-3</v>
      </c>
      <c r="D49" s="18">
        <f t="shared" si="0"/>
        <v>-2.7922903738866077E-3</v>
      </c>
      <c r="E49" s="3">
        <v>5.8393618378718903E-3</v>
      </c>
      <c r="F49" s="18">
        <f t="shared" si="0"/>
        <v>-2.1221083855263783E-3</v>
      </c>
      <c r="G49" s="3">
        <v>4.3693733440097002E-3</v>
      </c>
      <c r="H49" s="18">
        <f t="shared" ref="H49" si="118">$B49-G49</f>
        <v>-6.5211989166418828E-4</v>
      </c>
      <c r="I49" s="3">
        <v>6.8010932968914041E-3</v>
      </c>
      <c r="J49" s="18">
        <f t="shared" ref="J49" si="119">$B49-I49</f>
        <v>-3.0838398445458921E-3</v>
      </c>
      <c r="K49" s="3">
        <v>5.9178481482370588E-3</v>
      </c>
      <c r="L49" s="18">
        <f t="shared" ref="L49" si="120">$B49-K49</f>
        <v>-2.2005946958915468E-3</v>
      </c>
      <c r="M49" s="3">
        <v>8.1473486659807449E-3</v>
      </c>
      <c r="N49" s="18">
        <f t="shared" si="4"/>
        <v>-4.430095213635233E-3</v>
      </c>
    </row>
    <row r="50" spans="1:14" x14ac:dyDescent="0.3">
      <c r="A50" s="16" t="s">
        <v>85</v>
      </c>
      <c r="B50" s="17">
        <v>3.5438943591482872E-3</v>
      </c>
      <c r="C50" s="3">
        <v>5.7939604662093696E-3</v>
      </c>
      <c r="D50" s="18">
        <f t="shared" si="0"/>
        <v>-2.2500661070610824E-3</v>
      </c>
      <c r="E50" s="3">
        <v>4.7531750866571703E-3</v>
      </c>
      <c r="F50" s="18">
        <f t="shared" si="0"/>
        <v>-1.2092807275088831E-3</v>
      </c>
      <c r="G50" s="3">
        <v>4.1249391613772798E-3</v>
      </c>
      <c r="H50" s="18">
        <f t="shared" ref="H50" si="121">$B50-G50</f>
        <v>-5.8104480222899262E-4</v>
      </c>
      <c r="I50" s="3">
        <v>3.5367713673980857E-3</v>
      </c>
      <c r="J50" s="18">
        <f t="shared" ref="J50" si="122">$B50-I50</f>
        <v>7.1229917502015246E-6</v>
      </c>
      <c r="K50" s="3">
        <v>4.0869157713472855E-3</v>
      </c>
      <c r="L50" s="18">
        <f t="shared" ref="L50" si="123">$B50-K50</f>
        <v>-5.4302141219899833E-4</v>
      </c>
      <c r="M50" s="3">
        <v>7.3112434749983803E-3</v>
      </c>
      <c r="N50" s="18">
        <f t="shared" si="4"/>
        <v>-3.7673491158500931E-3</v>
      </c>
    </row>
    <row r="51" spans="1:14" x14ac:dyDescent="0.3">
      <c r="A51" s="16" t="s">
        <v>86</v>
      </c>
      <c r="B51" s="17">
        <v>4.5245673614995249E-3</v>
      </c>
      <c r="C51" s="3">
        <v>5.1853675957895399E-3</v>
      </c>
      <c r="D51" s="18">
        <f t="shared" si="0"/>
        <v>-6.6080023429001492E-4</v>
      </c>
      <c r="E51" s="3">
        <v>4.0524975597802E-3</v>
      </c>
      <c r="F51" s="18">
        <f t="shared" si="0"/>
        <v>4.7206980171932492E-4</v>
      </c>
      <c r="G51" s="3">
        <v>3.9277971953058204E-3</v>
      </c>
      <c r="H51" s="18">
        <f t="shared" ref="H51" si="124">$B51-G51</f>
        <v>5.9677016619370457E-4</v>
      </c>
      <c r="I51" s="3">
        <v>3.2580634772007176E-3</v>
      </c>
      <c r="J51" s="18">
        <f t="shared" ref="J51" si="125">$B51-I51</f>
        <v>1.2665038842988073E-3</v>
      </c>
      <c r="K51" s="3">
        <v>3.2809984112109427E-3</v>
      </c>
      <c r="L51" s="18">
        <f t="shared" ref="L51" si="126">$B51-K51</f>
        <v>1.2435689502885822E-3</v>
      </c>
      <c r="M51" s="3">
        <v>6.5927241308553104E-3</v>
      </c>
      <c r="N51" s="18">
        <f t="shared" si="4"/>
        <v>-2.0681567693557855E-3</v>
      </c>
    </row>
    <row r="52" spans="1:14" x14ac:dyDescent="0.3">
      <c r="A52" s="16" t="s">
        <v>87</v>
      </c>
      <c r="B52" s="17">
        <v>3.1934097967169194E-3</v>
      </c>
      <c r="C52" s="3">
        <v>4.8800762649786403E-3</v>
      </c>
      <c r="D52" s="18">
        <f t="shared" si="0"/>
        <v>-1.6866664682617209E-3</v>
      </c>
      <c r="E52" s="3">
        <v>3.7708079089187902E-3</v>
      </c>
      <c r="F52" s="18">
        <f t="shared" si="0"/>
        <v>-5.7739811220187086E-4</v>
      </c>
      <c r="G52" s="3">
        <v>3.80741612386822E-3</v>
      </c>
      <c r="H52" s="18">
        <f t="shared" ref="H52" si="127">$B52-G52</f>
        <v>-6.1400632715130068E-4</v>
      </c>
      <c r="I52" s="3">
        <v>4.4522548385805601E-3</v>
      </c>
      <c r="J52" s="18">
        <f t="shared" ref="J52" si="128">$B52-I52</f>
        <v>-1.2588450418636408E-3</v>
      </c>
      <c r="K52" s="3">
        <v>5.3755347165896248E-3</v>
      </c>
      <c r="L52" s="18">
        <f t="shared" ref="L52" si="129">$B52-K52</f>
        <v>-2.1821249198727055E-3</v>
      </c>
      <c r="M52" s="3">
        <v>6.4400107451866445E-3</v>
      </c>
      <c r="N52" s="18">
        <f t="shared" si="4"/>
        <v>-3.2466009484697252E-3</v>
      </c>
    </row>
    <row r="53" spans="1:14" x14ac:dyDescent="0.3">
      <c r="A53" s="16" t="s">
        <v>88</v>
      </c>
      <c r="B53" s="17">
        <v>6.1036665193521687E-3</v>
      </c>
      <c r="C53" s="3">
        <v>4.4622612694862904E-3</v>
      </c>
      <c r="D53" s="18">
        <f t="shared" si="0"/>
        <v>1.6414052498658783E-3</v>
      </c>
      <c r="E53" s="3">
        <v>3.37810461452814E-3</v>
      </c>
      <c r="F53" s="18">
        <f t="shared" si="0"/>
        <v>2.7255619048240287E-3</v>
      </c>
      <c r="G53" s="3">
        <v>3.42231601792599E-3</v>
      </c>
      <c r="H53" s="18">
        <f t="shared" ref="H53" si="130">$B53-G53</f>
        <v>2.6813505014261787E-3</v>
      </c>
      <c r="I53" s="3">
        <v>3.394114551789288E-3</v>
      </c>
      <c r="J53" s="18">
        <f t="shared" ref="J53" si="131">$B53-I53</f>
        <v>2.7095519675628807E-3</v>
      </c>
      <c r="K53" s="3">
        <v>4.2185170336600146E-3</v>
      </c>
      <c r="L53" s="18">
        <f t="shared" ref="L53" si="132">$B53-K53</f>
        <v>1.8851494856921541E-3</v>
      </c>
      <c r="M53" s="3">
        <v>6.1377382269232018E-3</v>
      </c>
      <c r="N53" s="18">
        <f t="shared" si="4"/>
        <v>-3.4071707571033116E-5</v>
      </c>
    </row>
    <row r="54" spans="1:14" x14ac:dyDescent="0.3">
      <c r="A54" s="16" t="s">
        <v>89</v>
      </c>
      <c r="B54" s="17">
        <v>6.1905328200856837E-3</v>
      </c>
      <c r="C54" s="3">
        <v>4.6303240898992902E-3</v>
      </c>
      <c r="D54" s="18">
        <f t="shared" si="0"/>
        <v>1.5602087301863935E-3</v>
      </c>
      <c r="E54" s="3">
        <v>4.9923561332421602E-3</v>
      </c>
      <c r="F54" s="18">
        <f t="shared" si="0"/>
        <v>1.1981766868435235E-3</v>
      </c>
      <c r="G54" s="3">
        <v>3.4932679537170099E-3</v>
      </c>
      <c r="H54" s="18">
        <f t="shared" ref="H54" si="133">$B54-G54</f>
        <v>2.6972648663686738E-3</v>
      </c>
      <c r="I54" s="3">
        <v>5.8024471467548111E-3</v>
      </c>
      <c r="J54" s="18">
        <f t="shared" ref="J54" si="134">$B54-I54</f>
        <v>3.8808567333087265E-4</v>
      </c>
      <c r="K54" s="3">
        <v>5.9394750961120129E-3</v>
      </c>
      <c r="L54" s="18">
        <f t="shared" ref="L54" si="135">$B54-K54</f>
        <v>2.5105772397367079E-4</v>
      </c>
      <c r="M54" s="3">
        <v>5.984552063075332E-3</v>
      </c>
      <c r="N54" s="18">
        <f t="shared" si="4"/>
        <v>2.0598075701035168E-4</v>
      </c>
    </row>
    <row r="55" spans="1:14" x14ac:dyDescent="0.3">
      <c r="A55" s="16" t="s">
        <v>90</v>
      </c>
      <c r="B55" s="17">
        <v>9.4826178750953109E-3</v>
      </c>
      <c r="C55" s="3">
        <v>4.8614600507121096E-3</v>
      </c>
      <c r="D55" s="18">
        <f t="shared" si="0"/>
        <v>4.6211578243832013E-3</v>
      </c>
      <c r="E55" s="3">
        <v>6.0857588926063102E-3</v>
      </c>
      <c r="F55" s="18">
        <f t="shared" si="0"/>
        <v>3.3968589824890007E-3</v>
      </c>
      <c r="G55" s="3">
        <v>3.6227016029128302E-3</v>
      </c>
      <c r="H55" s="18">
        <f t="shared" ref="H55" si="136">$B55-G55</f>
        <v>5.8599162721824812E-3</v>
      </c>
      <c r="I55" s="3">
        <v>5.5490091248547348E-3</v>
      </c>
      <c r="J55" s="18">
        <f t="shared" ref="J55" si="137">$B55-I55</f>
        <v>3.9336087502405762E-3</v>
      </c>
      <c r="K55" s="3">
        <v>5.9993051287893298E-3</v>
      </c>
      <c r="L55" s="18">
        <f t="shared" ref="L55" si="138">$B55-K55</f>
        <v>3.4833127463059811E-3</v>
      </c>
      <c r="M55" s="3">
        <v>6.1475949017373941E-3</v>
      </c>
      <c r="N55" s="18">
        <f t="shared" si="4"/>
        <v>3.3350229733579168E-3</v>
      </c>
    </row>
    <row r="56" spans="1:14" x14ac:dyDescent="0.3">
      <c r="A56" s="16" t="s">
        <v>91</v>
      </c>
      <c r="B56" s="17">
        <v>7.6850499110338892E-3</v>
      </c>
      <c r="C56" s="3">
        <v>5.64906250978777E-3</v>
      </c>
      <c r="D56" s="18">
        <f t="shared" si="0"/>
        <v>2.0359874012461192E-3</v>
      </c>
      <c r="E56" s="3">
        <v>7.34182861165413E-3</v>
      </c>
      <c r="F56" s="18">
        <f t="shared" si="0"/>
        <v>3.4322129937975916E-4</v>
      </c>
      <c r="G56" s="3">
        <v>4.6488249351645397E-3</v>
      </c>
      <c r="H56" s="18">
        <f t="shared" ref="H56" si="139">$B56-G56</f>
        <v>3.0362249758693494E-3</v>
      </c>
      <c r="I56" s="3">
        <v>1.2018826005003666E-2</v>
      </c>
      <c r="J56" s="18">
        <f t="shared" ref="J56" si="140">$B56-I56</f>
        <v>-4.3337760939697765E-3</v>
      </c>
      <c r="K56" s="3">
        <v>1.5179415734927213E-2</v>
      </c>
      <c r="L56" s="18">
        <f t="shared" ref="L56" si="141">$B56-K56</f>
        <v>-7.4943658238933236E-3</v>
      </c>
      <c r="M56" s="3">
        <v>6.6043500961386042E-3</v>
      </c>
      <c r="N56" s="18">
        <f t="shared" si="4"/>
        <v>1.080699814895285E-3</v>
      </c>
    </row>
    <row r="57" spans="1:14" x14ac:dyDescent="0.3">
      <c r="A57" s="16" t="s">
        <v>92</v>
      </c>
      <c r="B57" s="17">
        <v>5.8966869288876438E-3</v>
      </c>
      <c r="C57" s="3">
        <v>6.0624157063764502E-3</v>
      </c>
      <c r="D57" s="18">
        <f t="shared" si="0"/>
        <v>-1.6572877748880638E-4</v>
      </c>
      <c r="E57" s="3">
        <v>8.40721302592899E-3</v>
      </c>
      <c r="F57" s="18">
        <f t="shared" si="0"/>
        <v>-2.5105260970413462E-3</v>
      </c>
      <c r="G57" s="3">
        <v>5.0406660259263098E-3</v>
      </c>
      <c r="H57" s="18">
        <f t="shared" ref="H57" si="142">$B57-G57</f>
        <v>8.5602090296133405E-4</v>
      </c>
      <c r="I57" s="3">
        <v>6.8371163019268323E-3</v>
      </c>
      <c r="J57" s="18">
        <f t="shared" ref="J57" si="143">$B57-I57</f>
        <v>-9.4042937303918852E-4</v>
      </c>
      <c r="K57" s="3">
        <v>7.2920441038618264E-3</v>
      </c>
      <c r="L57" s="18">
        <f t="shared" ref="L57" si="144">$B57-K57</f>
        <v>-1.3953571749741826E-3</v>
      </c>
      <c r="M57" s="3">
        <v>6.8831191607309572E-3</v>
      </c>
      <c r="N57" s="18">
        <f t="shared" si="4"/>
        <v>-9.864322318433134E-4</v>
      </c>
    </row>
    <row r="58" spans="1:14" x14ac:dyDescent="0.3">
      <c r="A58" s="16" t="s">
        <v>93</v>
      </c>
      <c r="B58" s="17">
        <v>1.6807487023211363E-2</v>
      </c>
      <c r="C58" s="3">
        <v>6.0780200119408701E-3</v>
      </c>
      <c r="D58" s="18">
        <f t="shared" si="0"/>
        <v>1.0729467011270493E-2</v>
      </c>
      <c r="E58" s="3">
        <v>8.4638581483128996E-3</v>
      </c>
      <c r="F58" s="18">
        <f t="shared" si="0"/>
        <v>8.3436288748984632E-3</v>
      </c>
      <c r="G58" s="3">
        <v>4.8930364815501001E-3</v>
      </c>
      <c r="H58" s="18">
        <f t="shared" ref="H58" si="145">$B58-G58</f>
        <v>1.1914450541661263E-2</v>
      </c>
      <c r="I58" s="3">
        <v>5.694994326896294E-3</v>
      </c>
      <c r="J58" s="18">
        <f t="shared" ref="J58" si="146">$B58-I58</f>
        <v>1.111249269631507E-2</v>
      </c>
      <c r="K58" s="3">
        <v>6.7888392001227366E-3</v>
      </c>
      <c r="L58" s="18">
        <f t="shared" ref="L58" si="147">$B58-K58</f>
        <v>1.0018647823088627E-2</v>
      </c>
      <c r="M58" s="3">
        <v>7.0617396715776156E-3</v>
      </c>
      <c r="N58" s="18">
        <f t="shared" si="4"/>
        <v>9.7457473516337472E-3</v>
      </c>
    </row>
    <row r="59" spans="1:14" x14ac:dyDescent="0.3">
      <c r="A59" s="16" t="s">
        <v>94</v>
      </c>
      <c r="B59" s="17">
        <v>1.026404964968129E-2</v>
      </c>
      <c r="C59" s="3">
        <v>7.9032046024718403E-3</v>
      </c>
      <c r="D59" s="18">
        <f t="shared" si="0"/>
        <v>2.3608450472094502E-3</v>
      </c>
      <c r="E59" s="3">
        <v>1.03093215196823E-2</v>
      </c>
      <c r="F59" s="18">
        <f t="shared" si="0"/>
        <v>-4.5271870001009976E-5</v>
      </c>
      <c r="G59" s="3">
        <v>6.4412832936873998E-3</v>
      </c>
      <c r="H59" s="18">
        <f t="shared" ref="H59" si="148">$B59-G59</f>
        <v>3.8227663559938906E-3</v>
      </c>
      <c r="I59" s="3">
        <v>1.4711556265382833E-2</v>
      </c>
      <c r="J59" s="18">
        <f t="shared" ref="J59" si="149">$B59-I59</f>
        <v>-4.4475066157015422E-3</v>
      </c>
      <c r="K59" s="3">
        <v>1.4492494666428482E-2</v>
      </c>
      <c r="L59" s="18">
        <f t="shared" ref="L59" si="150">$B59-K59</f>
        <v>-4.2284450167471913E-3</v>
      </c>
      <c r="M59" s="3">
        <v>8.3072653404693345E-3</v>
      </c>
      <c r="N59" s="18">
        <f t="shared" si="4"/>
        <v>1.956784309211956E-3</v>
      </c>
    </row>
    <row r="60" spans="1:14" x14ac:dyDescent="0.3">
      <c r="A60" s="16" t="s">
        <v>95</v>
      </c>
      <c r="B60" s="17">
        <v>6.6838140666753993E-3</v>
      </c>
      <c r="C60" s="3">
        <v>8.4330049819963792E-3</v>
      </c>
      <c r="D60" s="18">
        <f t="shared" si="0"/>
        <v>-1.7491909153209799E-3</v>
      </c>
      <c r="E60" s="3">
        <v>1.05534084624935E-2</v>
      </c>
      <c r="F60" s="18">
        <f t="shared" si="0"/>
        <v>-3.869594395818101E-3</v>
      </c>
      <c r="G60" s="3">
        <v>6.4890817079450097E-3</v>
      </c>
      <c r="H60" s="18">
        <f t="shared" ref="H60" si="151">$B60-G60</f>
        <v>1.9473235873038956E-4</v>
      </c>
      <c r="I60" s="3">
        <v>9.5578200779290121E-3</v>
      </c>
      <c r="J60" s="18">
        <f t="shared" ref="J60" si="152">$B60-I60</f>
        <v>-2.8740060112536128E-3</v>
      </c>
      <c r="K60" s="3">
        <v>9.5412795646300404E-3</v>
      </c>
      <c r="L60" s="18">
        <f t="shared" ref="L60" si="153">$B60-K60</f>
        <v>-2.8574654979546411E-3</v>
      </c>
      <c r="M60" s="3">
        <v>8.8336957225355825E-3</v>
      </c>
      <c r="N60" s="18">
        <f t="shared" si="4"/>
        <v>-2.1498816558601832E-3</v>
      </c>
    </row>
    <row r="61" spans="1:14" x14ac:dyDescent="0.3">
      <c r="A61" s="16" t="s">
        <v>96</v>
      </c>
      <c r="B61" s="17">
        <v>1.0094183745663021E-2</v>
      </c>
      <c r="C61" s="3">
        <v>8.1557408648827903E-3</v>
      </c>
      <c r="D61" s="18">
        <f t="shared" si="0"/>
        <v>1.9384428807802303E-3</v>
      </c>
      <c r="E61" s="3">
        <v>9.7372867602402192E-3</v>
      </c>
      <c r="F61" s="18">
        <f t="shared" si="0"/>
        <v>3.5689698542280129E-4</v>
      </c>
      <c r="G61" s="3">
        <v>6.0515732887471401E-3</v>
      </c>
      <c r="H61" s="18">
        <f t="shared" ref="H61" si="154">$B61-G61</f>
        <v>4.0426104569158804E-3</v>
      </c>
      <c r="I61" s="3">
        <v>5.9433040464946796E-3</v>
      </c>
      <c r="J61" s="18">
        <f t="shared" ref="J61" si="155">$B61-I61</f>
        <v>4.150879699168341E-3</v>
      </c>
      <c r="K61" s="3">
        <v>6.0389389123086858E-3</v>
      </c>
      <c r="L61" s="18">
        <f t="shared" ref="L61" si="156">$B61-K61</f>
        <v>4.0552448333543347E-3</v>
      </c>
      <c r="M61" s="3">
        <v>8.5579142910458487E-3</v>
      </c>
      <c r="N61" s="18">
        <f t="shared" si="4"/>
        <v>1.5362694546171719E-3</v>
      </c>
    </row>
    <row r="62" spans="1:14" x14ac:dyDescent="0.3">
      <c r="A62" s="16" t="s">
        <v>97</v>
      </c>
      <c r="B62" s="17">
        <v>8.4616171397580726E-3</v>
      </c>
      <c r="C62" s="3">
        <v>8.3806676401207598E-3</v>
      </c>
      <c r="D62" s="18">
        <f t="shared" si="0"/>
        <v>8.0949499637312725E-5</v>
      </c>
      <c r="E62" s="3">
        <v>9.61478310775217E-3</v>
      </c>
      <c r="F62" s="18">
        <f t="shared" si="0"/>
        <v>-1.1531659679940975E-3</v>
      </c>
      <c r="G62" s="3">
        <v>6.5611947873641403E-3</v>
      </c>
      <c r="H62" s="18">
        <f t="shared" ref="H62" si="157">$B62-G62</f>
        <v>1.9004223523939323E-3</v>
      </c>
      <c r="I62" s="3">
        <v>1.097987493566795E-2</v>
      </c>
      <c r="J62" s="18">
        <f t="shared" ref="J62" si="158">$B62-I62</f>
        <v>-2.5182577959098774E-3</v>
      </c>
      <c r="K62" s="3">
        <v>1.3377092282230989E-2</v>
      </c>
      <c r="L62" s="18">
        <f t="shared" ref="L62" si="159">$B62-K62</f>
        <v>-4.9154751424729162E-3</v>
      </c>
      <c r="M62" s="3">
        <v>8.9029412064807207E-3</v>
      </c>
      <c r="N62" s="18">
        <f t="shared" si="4"/>
        <v>-4.4132406672264812E-4</v>
      </c>
    </row>
    <row r="63" spans="1:14" x14ac:dyDescent="0.3">
      <c r="A63" s="16" t="s">
        <v>98</v>
      </c>
      <c r="B63" s="17">
        <v>9.2685681216813313E-3</v>
      </c>
      <c r="C63" s="3">
        <v>8.2755509245780595E-3</v>
      </c>
      <c r="D63" s="18">
        <f t="shared" si="0"/>
        <v>9.9301719710327176E-4</v>
      </c>
      <c r="E63" s="3">
        <v>9.81265388561889E-3</v>
      </c>
      <c r="F63" s="18">
        <f t="shared" si="0"/>
        <v>-5.4408576393755875E-4</v>
      </c>
      <c r="G63" s="3">
        <v>6.5341465898266296E-3</v>
      </c>
      <c r="H63" s="18">
        <f t="shared" ref="H63" si="160">$B63-G63</f>
        <v>2.7344215318547017E-3</v>
      </c>
      <c r="I63" s="3">
        <v>7.4421730648110435E-3</v>
      </c>
      <c r="J63" s="18">
        <f t="shared" ref="J63" si="161">$B63-I63</f>
        <v>1.8263950568702877E-3</v>
      </c>
      <c r="K63" s="3">
        <v>7.4532131818034518E-3</v>
      </c>
      <c r="L63" s="18">
        <f t="shared" ref="L63" si="162">$B63-K63</f>
        <v>1.8153549398778794E-3</v>
      </c>
      <c r="M63" s="3">
        <v>9.1365101401471444E-3</v>
      </c>
      <c r="N63" s="18">
        <f t="shared" si="4"/>
        <v>1.3205798153418692E-4</v>
      </c>
    </row>
    <row r="64" spans="1:14" x14ac:dyDescent="0.3">
      <c r="A64" s="16" t="s">
        <v>99</v>
      </c>
      <c r="B64" s="17">
        <v>1.041415766296255E-2</v>
      </c>
      <c r="C64" s="3">
        <v>8.2855711760380906E-3</v>
      </c>
      <c r="D64" s="18">
        <f t="shared" si="0"/>
        <v>2.1285864869244591E-3</v>
      </c>
      <c r="E64" s="3">
        <v>1.0295597598604701E-2</v>
      </c>
      <c r="F64" s="18">
        <f t="shared" si="0"/>
        <v>1.185600643578491E-4</v>
      </c>
      <c r="G64" s="3">
        <v>6.7102171855817202E-3</v>
      </c>
      <c r="H64" s="18">
        <f t="shared" ref="H64" si="163">$B64-G64</f>
        <v>3.7039404773808295E-3</v>
      </c>
      <c r="I64" s="3">
        <v>1.1585442495365077E-2</v>
      </c>
      <c r="J64" s="18">
        <f t="shared" ref="J64" si="164">$B64-I64</f>
        <v>-1.171284832402527E-3</v>
      </c>
      <c r="K64" s="3">
        <v>1.4613941273197935E-2</v>
      </c>
      <c r="L64" s="18">
        <f t="shared" ref="L64" si="165">$B64-K64</f>
        <v>-4.1997836102353851E-3</v>
      </c>
      <c r="M64" s="3">
        <v>8.3526474348896221E-3</v>
      </c>
      <c r="N64" s="18">
        <f t="shared" si="4"/>
        <v>2.0615102280729276E-3</v>
      </c>
    </row>
    <row r="65" spans="1:14" x14ac:dyDescent="0.3">
      <c r="A65" s="16" t="s">
        <v>100</v>
      </c>
      <c r="B65" s="17">
        <v>1.7972892672449975E-2</v>
      </c>
      <c r="C65" s="3">
        <v>8.4834251244012004E-3</v>
      </c>
      <c r="D65" s="18">
        <f t="shared" si="0"/>
        <v>9.4894675480487745E-3</v>
      </c>
      <c r="E65" s="3">
        <v>1.05241344583832E-2</v>
      </c>
      <c r="F65" s="18">
        <f t="shared" si="0"/>
        <v>7.4487582140667745E-3</v>
      </c>
      <c r="G65" s="3">
        <v>7.0463220859131202E-3</v>
      </c>
      <c r="H65" s="18">
        <f t="shared" ref="H65" si="166">$B65-G65</f>
        <v>1.0926570586536854E-2</v>
      </c>
      <c r="I65" s="3">
        <v>1.0214001145591517E-2</v>
      </c>
      <c r="J65" s="18">
        <f t="shared" ref="J65" si="167">$B65-I65</f>
        <v>7.7588915268584583E-3</v>
      </c>
      <c r="K65" s="3">
        <v>1.1988754759259979E-2</v>
      </c>
      <c r="L65" s="18">
        <f t="shared" ref="L65" si="168">$B65-K65</f>
        <v>5.9841379131899963E-3</v>
      </c>
      <c r="M65" s="3">
        <v>8.3762664223778257E-3</v>
      </c>
      <c r="N65" s="18">
        <f t="shared" si="4"/>
        <v>9.5966262500721492E-3</v>
      </c>
    </row>
    <row r="66" spans="1:14" x14ac:dyDescent="0.3">
      <c r="A66" s="16" t="s">
        <v>101</v>
      </c>
      <c r="B66" s="17">
        <v>1.2278716112495203E-2</v>
      </c>
      <c r="C66" s="3">
        <v>9.9714065405969599E-3</v>
      </c>
      <c r="D66" s="18">
        <f t="shared" si="0"/>
        <v>2.3073095718982427E-3</v>
      </c>
      <c r="E66" s="3">
        <v>1.1674973264431201E-2</v>
      </c>
      <c r="F66" s="18">
        <f t="shared" si="0"/>
        <v>6.0374284806400183E-4</v>
      </c>
      <c r="G66" s="3">
        <v>8.38644127530872E-3</v>
      </c>
      <c r="H66" s="18">
        <f t="shared" ref="H66" si="169">$B66-G66</f>
        <v>3.8922748371864827E-3</v>
      </c>
      <c r="I66" s="3">
        <v>1.6504081059014061E-2</v>
      </c>
      <c r="J66" s="18">
        <f t="shared" ref="J66" si="170">$B66-I66</f>
        <v>-4.2253649465188586E-3</v>
      </c>
      <c r="K66" s="3">
        <v>1.7893236001420197E-2</v>
      </c>
      <c r="L66" s="18">
        <f t="shared" ref="L66" si="171">$B66-K66</f>
        <v>-5.6145198889249945E-3</v>
      </c>
      <c r="M66" s="3">
        <v>9.6180038506833952E-3</v>
      </c>
      <c r="N66" s="18">
        <f t="shared" si="4"/>
        <v>2.6607122618118074E-3</v>
      </c>
    </row>
    <row r="67" spans="1:14" x14ac:dyDescent="0.3">
      <c r="A67" s="16" t="s">
        <v>102</v>
      </c>
      <c r="B67" s="17">
        <v>3.5909090724137255E-2</v>
      </c>
      <c r="C67" s="3">
        <v>1.03318555964806E-2</v>
      </c>
      <c r="D67" s="18">
        <f t="shared" si="0"/>
        <v>2.5577235127656653E-2</v>
      </c>
      <c r="E67" s="3">
        <v>1.3047028270289101E-2</v>
      </c>
      <c r="F67" s="18">
        <f t="shared" si="0"/>
        <v>2.2862062453848156E-2</v>
      </c>
      <c r="G67" s="3">
        <v>8.7318618984237508E-3</v>
      </c>
      <c r="H67" s="18">
        <f t="shared" ref="H67" si="172">$B67-G67</f>
        <v>2.7177228825713502E-2</v>
      </c>
      <c r="I67" s="3">
        <v>1.3677838463063134E-2</v>
      </c>
      <c r="J67" s="18">
        <f t="shared" ref="J67" si="173">$B67-I67</f>
        <v>2.2231252261074121E-2</v>
      </c>
      <c r="K67" s="3">
        <v>1.6546288569413325E-2</v>
      </c>
      <c r="L67" s="18">
        <f t="shared" ref="L67" si="174">$B67-K67</f>
        <v>1.936280215472393E-2</v>
      </c>
      <c r="M67" s="3">
        <v>9.8493050974800388E-3</v>
      </c>
      <c r="N67" s="18">
        <f t="shared" si="4"/>
        <v>2.6059785626657214E-2</v>
      </c>
    </row>
    <row r="68" spans="1:14" x14ac:dyDescent="0.3">
      <c r="A68" s="16" t="s">
        <v>103</v>
      </c>
      <c r="B68" s="17">
        <v>2.1416362459400606E-2</v>
      </c>
      <c r="C68" s="3">
        <v>1.4741991224355599E-2</v>
      </c>
      <c r="D68" s="18">
        <f t="shared" si="0"/>
        <v>6.6743712350450062E-3</v>
      </c>
      <c r="E68" s="3">
        <v>1.7371974909010299E-2</v>
      </c>
      <c r="F68" s="18">
        <f t="shared" si="0"/>
        <v>4.0443875503903062E-3</v>
      </c>
      <c r="G68" s="3">
        <v>1.2522464044970399E-2</v>
      </c>
      <c r="H68" s="18">
        <f t="shared" ref="H68" si="175">$B68-G68</f>
        <v>8.8938984144302062E-3</v>
      </c>
      <c r="I68" s="3">
        <v>3.127823625254527E-2</v>
      </c>
      <c r="J68" s="18">
        <f t="shared" ref="J68" si="176">$B68-I68</f>
        <v>-9.8618737931446647E-3</v>
      </c>
      <c r="K68" s="3">
        <v>2.8063546288273889E-2</v>
      </c>
      <c r="L68" s="18">
        <f t="shared" ref="L68" si="177">$B68-K68</f>
        <v>-6.6471838288732835E-3</v>
      </c>
      <c r="M68" s="3">
        <v>1.2958503311524823E-2</v>
      </c>
      <c r="N68" s="18">
        <f t="shared" si="4"/>
        <v>8.4578591478757827E-3</v>
      </c>
    </row>
    <row r="69" spans="1:14" x14ac:dyDescent="0.3">
      <c r="A69" s="16" t="s">
        <v>104</v>
      </c>
      <c r="B69" s="17">
        <v>2.4114541981198834E-2</v>
      </c>
      <c r="C69" s="3">
        <v>1.6140107966234898E-2</v>
      </c>
      <c r="D69" s="18">
        <f t="shared" si="0"/>
        <v>7.9744340149639353E-3</v>
      </c>
      <c r="E69" s="3">
        <v>1.92144391499759E-2</v>
      </c>
      <c r="F69" s="18">
        <f t="shared" si="0"/>
        <v>4.9001028312229342E-3</v>
      </c>
      <c r="G69" s="3">
        <v>1.3161714607130901E-2</v>
      </c>
      <c r="H69" s="18">
        <f t="shared" ref="H69" si="178">$B69-G69</f>
        <v>1.0952827374067933E-2</v>
      </c>
      <c r="I69" s="3">
        <v>1.9500628267733099E-2</v>
      </c>
      <c r="J69" s="18">
        <f t="shared" ref="J69" si="179">$B69-I69</f>
        <v>4.6139137134657351E-3</v>
      </c>
      <c r="K69" s="3">
        <v>2.0706754531847792E-2</v>
      </c>
      <c r="L69" s="18">
        <f t="shared" ref="L69" si="180">$B69-K69</f>
        <v>3.4077874493510414E-3</v>
      </c>
      <c r="M69" s="3">
        <v>1.4465129236494147E-2</v>
      </c>
      <c r="N69" s="18">
        <f t="shared" si="4"/>
        <v>9.6494127447046864E-3</v>
      </c>
    </row>
    <row r="70" spans="1:14" x14ac:dyDescent="0.3">
      <c r="A70" s="16" t="s">
        <v>105</v>
      </c>
      <c r="B70" s="17">
        <v>1.8575758108530547E-2</v>
      </c>
      <c r="C70" s="3">
        <v>1.75581303978193E-2</v>
      </c>
      <c r="D70" s="18">
        <f t="shared" si="0"/>
        <v>1.0176277107112469E-3</v>
      </c>
      <c r="E70" s="3">
        <v>2.06474852374539E-2</v>
      </c>
      <c r="F70" s="18">
        <f t="shared" si="0"/>
        <v>-2.0717271289233535E-3</v>
      </c>
      <c r="G70" s="3">
        <v>1.40737389693212E-2</v>
      </c>
      <c r="H70" s="18">
        <f t="shared" ref="H70" si="181">$B70-G70</f>
        <v>4.5020191392093466E-3</v>
      </c>
      <c r="I70" s="3">
        <v>2.1047917054088462E-2</v>
      </c>
      <c r="J70" s="18">
        <f t="shared" ref="J70" si="182">$B70-I70</f>
        <v>-2.4721589455579153E-3</v>
      </c>
      <c r="K70" s="3">
        <v>1.9973563248518195E-2</v>
      </c>
      <c r="L70" s="18">
        <f t="shared" ref="L70" si="183">$B70-K70</f>
        <v>-1.3978051399876484E-3</v>
      </c>
      <c r="M70" s="3">
        <v>1.6139453792070529E-2</v>
      </c>
      <c r="N70" s="18">
        <f t="shared" si="4"/>
        <v>2.4363043164600182E-3</v>
      </c>
    </row>
    <row r="71" spans="1:14" x14ac:dyDescent="0.3">
      <c r="A71" s="16" t="s">
        <v>106</v>
      </c>
      <c r="B71" s="17">
        <v>1.883384591919636E-2</v>
      </c>
      <c r="C71" s="3">
        <v>1.7578365342876299E-2</v>
      </c>
      <c r="D71" s="18">
        <f t="shared" si="0"/>
        <v>1.2554805763200609E-3</v>
      </c>
      <c r="E71" s="3">
        <v>2.0928870426309001E-2</v>
      </c>
      <c r="F71" s="18">
        <f t="shared" si="0"/>
        <v>-2.095024507112641E-3</v>
      </c>
      <c r="G71" s="3">
        <v>1.4047539835782E-2</v>
      </c>
      <c r="H71" s="18">
        <f t="shared" ref="H71" si="184">$B71-G71</f>
        <v>4.7863060834143593E-3</v>
      </c>
      <c r="I71" s="3">
        <v>1.6440612623026964E-2</v>
      </c>
      <c r="J71" s="18">
        <f t="shared" ref="J71" si="185">$B71-I71</f>
        <v>2.3932332961693961E-3</v>
      </c>
      <c r="K71" s="3">
        <v>1.6809916606554912E-2</v>
      </c>
      <c r="L71" s="18">
        <f t="shared" ref="L71" si="186">$B71-K71</f>
        <v>2.0239293126414482E-3</v>
      </c>
      <c r="M71" s="3">
        <v>1.6457404044009326E-2</v>
      </c>
      <c r="N71" s="18">
        <f t="shared" si="4"/>
        <v>2.3764418751870339E-3</v>
      </c>
    </row>
    <row r="72" spans="1:14" x14ac:dyDescent="0.3">
      <c r="A72" s="16" t="s">
        <v>107</v>
      </c>
      <c r="B72" s="17">
        <v>1.1568394692475063E-2</v>
      </c>
      <c r="C72" s="3">
        <v>1.7408925872133399E-2</v>
      </c>
      <c r="D72" s="18">
        <f t="shared" si="0"/>
        <v>-5.8405311796583363E-3</v>
      </c>
      <c r="E72" s="3">
        <v>2.0304200775148901E-2</v>
      </c>
      <c r="F72" s="18">
        <f t="shared" si="0"/>
        <v>-8.7358060826738387E-3</v>
      </c>
      <c r="G72" s="3">
        <v>1.3706725546892401E-2</v>
      </c>
      <c r="H72" s="18">
        <f t="shared" ref="H72" si="187">$B72-G72</f>
        <v>-2.138330854417338E-3</v>
      </c>
      <c r="I72" s="3">
        <v>1.8939166822212274E-2</v>
      </c>
      <c r="J72" s="18">
        <f t="shared" ref="J72" si="188">$B72-I72</f>
        <v>-7.3707721297372117E-3</v>
      </c>
      <c r="K72" s="3">
        <v>1.759997735912992E-2</v>
      </c>
      <c r="L72" s="18">
        <f t="shared" ref="L72" si="189">$B72-K72</f>
        <v>-6.0315826666548569E-3</v>
      </c>
      <c r="M72" s="3">
        <v>1.7371055580292977E-2</v>
      </c>
      <c r="N72" s="18">
        <f t="shared" si="4"/>
        <v>-5.8026608878179141E-3</v>
      </c>
    </row>
    <row r="73" spans="1:14" x14ac:dyDescent="0.3">
      <c r="A73" s="16" t="s">
        <v>108</v>
      </c>
      <c r="B73" s="17">
        <v>1.0319980075953842E-2</v>
      </c>
      <c r="C73" s="3">
        <v>1.5830792007258399E-2</v>
      </c>
      <c r="D73" s="18">
        <f t="shared" si="0"/>
        <v>-5.5108119313045569E-3</v>
      </c>
      <c r="E73" s="3">
        <v>1.7338801797415201E-2</v>
      </c>
      <c r="F73" s="18">
        <f t="shared" si="0"/>
        <v>-7.0188217214613591E-3</v>
      </c>
      <c r="G73" s="3">
        <v>1.18762518061649E-2</v>
      </c>
      <c r="H73" s="18">
        <f t="shared" ref="H73" si="190">$B73-G73</f>
        <v>-1.556271730211058E-3</v>
      </c>
      <c r="I73" s="3">
        <v>1.2428315656511733E-2</v>
      </c>
      <c r="J73" s="18">
        <f t="shared" ref="J73" si="191">$B73-I73</f>
        <v>-2.1083355805578911E-3</v>
      </c>
      <c r="K73" s="3">
        <v>1.1586440406856765E-2</v>
      </c>
      <c r="L73" s="18">
        <f t="shared" ref="L73" si="192">$B73-K73</f>
        <v>-1.2664603309029236E-3</v>
      </c>
      <c r="M73" s="3">
        <v>1.5163959379703463E-2</v>
      </c>
      <c r="N73" s="18">
        <f t="shared" si="4"/>
        <v>-4.8439793037496209E-3</v>
      </c>
    </row>
    <row r="74" spans="1:14" x14ac:dyDescent="0.3">
      <c r="A74" s="16" t="s">
        <v>109</v>
      </c>
      <c r="B74" s="17">
        <v>8.3947311524286868E-3</v>
      </c>
      <c r="C74" s="3">
        <v>1.41277835131597E-2</v>
      </c>
      <c r="D74" s="18">
        <f t="shared" si="0"/>
        <v>-5.7330523607310134E-3</v>
      </c>
      <c r="E74" s="3">
        <v>1.4825749111147001E-2</v>
      </c>
      <c r="F74" s="18">
        <f t="shared" si="0"/>
        <v>-6.4310179587183137E-3</v>
      </c>
      <c r="G74" s="3">
        <v>1.0177281227111199E-2</v>
      </c>
      <c r="H74" s="18">
        <f t="shared" ref="H74" si="193">$B74-G74</f>
        <v>-1.7825500746825127E-3</v>
      </c>
      <c r="I74" s="3">
        <v>9.3278708667882699E-3</v>
      </c>
      <c r="J74" s="18">
        <f t="shared" ref="J74" si="194">$B74-I74</f>
        <v>-9.3313971435958314E-4</v>
      </c>
      <c r="K74" s="3">
        <v>9.3503716249638616E-3</v>
      </c>
      <c r="L74" s="18">
        <f t="shared" ref="L74" si="195">$B74-K74</f>
        <v>-9.5564047253517484E-4</v>
      </c>
      <c r="M74" s="3">
        <v>1.4193111082987321E-2</v>
      </c>
      <c r="N74" s="18">
        <f t="shared" si="4"/>
        <v>-5.7983799305586347E-3</v>
      </c>
    </row>
    <row r="75" spans="1:14" x14ac:dyDescent="0.3">
      <c r="A75" s="16" t="s">
        <v>110</v>
      </c>
      <c r="B75" s="17">
        <v>1.42767575949053E-2</v>
      </c>
      <c r="C75" s="3">
        <v>1.2326108597343099E-2</v>
      </c>
      <c r="D75" s="18">
        <f t="shared" ref="D75:F138" si="196">$B75-C75</f>
        <v>1.9506489975622005E-3</v>
      </c>
      <c r="E75" s="3">
        <v>1.37807662696656E-2</v>
      </c>
      <c r="F75" s="18">
        <f t="shared" si="196"/>
        <v>4.959913252396992E-4</v>
      </c>
      <c r="G75" s="3">
        <v>8.9277098520734802E-3</v>
      </c>
      <c r="H75" s="18">
        <f t="shared" ref="H75" si="197">$B75-G75</f>
        <v>5.3490477428318195E-3</v>
      </c>
      <c r="I75" s="3">
        <v>8.1016638649570108E-3</v>
      </c>
      <c r="J75" s="18">
        <f t="shared" ref="J75" si="198">$B75-I75</f>
        <v>6.1750937299482889E-3</v>
      </c>
      <c r="K75" s="3">
        <v>8.1005284524807465E-3</v>
      </c>
      <c r="L75" s="18">
        <f t="shared" ref="L75" si="199">$B75-K75</f>
        <v>6.1762291424245531E-3</v>
      </c>
      <c r="M75" s="3">
        <v>1.2762980788979491E-2</v>
      </c>
      <c r="N75" s="18">
        <f t="shared" ref="N75:N138" si="200">$B75-M75</f>
        <v>1.5137768059258084E-3</v>
      </c>
    </row>
    <row r="76" spans="1:14" x14ac:dyDescent="0.3">
      <c r="A76" s="16" t="s">
        <v>111</v>
      </c>
      <c r="B76" s="17">
        <v>1.2750111853940654E-2</v>
      </c>
      <c r="C76" s="3">
        <v>1.18695506819834E-2</v>
      </c>
      <c r="D76" s="18">
        <f t="shared" si="196"/>
        <v>8.8056117195725418E-4</v>
      </c>
      <c r="E76" s="3">
        <v>1.40360130638101E-2</v>
      </c>
      <c r="F76" s="18">
        <f t="shared" si="196"/>
        <v>-1.2859012098694455E-3</v>
      </c>
      <c r="G76" s="3">
        <v>9.2772046860991001E-3</v>
      </c>
      <c r="H76" s="18">
        <f t="shared" ref="H76" si="201">$B76-G76</f>
        <v>3.4729071678415539E-3</v>
      </c>
      <c r="I76" s="3">
        <v>1.6492629893424916E-2</v>
      </c>
      <c r="J76" s="18">
        <f t="shared" ref="J76" si="202">$B76-I76</f>
        <v>-3.7425180394842616E-3</v>
      </c>
      <c r="K76" s="3">
        <v>1.9900296850315202E-2</v>
      </c>
      <c r="L76" s="18">
        <f t="shared" ref="L76" si="203">$B76-K76</f>
        <v>-7.1501849963745475E-3</v>
      </c>
      <c r="M76" s="3">
        <v>1.2483630849616784E-2</v>
      </c>
      <c r="N76" s="18">
        <f t="shared" si="200"/>
        <v>2.6648100432387009E-4</v>
      </c>
    </row>
    <row r="77" spans="1:14" x14ac:dyDescent="0.3">
      <c r="A77" s="16" t="s">
        <v>112</v>
      </c>
      <c r="B77" s="17">
        <v>6.9715508603317355E-3</v>
      </c>
      <c r="C77" s="3">
        <v>1.1386289379809201E-2</v>
      </c>
      <c r="D77" s="18">
        <f t="shared" si="196"/>
        <v>-4.414738519477465E-3</v>
      </c>
      <c r="E77" s="3">
        <v>1.3201895225253999E-2</v>
      </c>
      <c r="F77" s="18">
        <f t="shared" si="196"/>
        <v>-6.2303443649222639E-3</v>
      </c>
      <c r="G77" s="3">
        <v>8.9557263714532508E-3</v>
      </c>
      <c r="H77" s="18">
        <f t="shared" ref="H77" si="204">$B77-G77</f>
        <v>-1.9841755111215153E-3</v>
      </c>
      <c r="I77" s="3">
        <v>1.1258799140981525E-2</v>
      </c>
      <c r="J77" s="18">
        <f t="shared" ref="J77" si="205">$B77-I77</f>
        <v>-4.2872482806497894E-3</v>
      </c>
      <c r="K77" s="3">
        <v>1.1076790399550982E-2</v>
      </c>
      <c r="L77" s="18">
        <f t="shared" ref="L77" si="206">$B77-K77</f>
        <v>-4.1052395392192466E-3</v>
      </c>
      <c r="M77" s="3">
        <v>1.2014783831610662E-2</v>
      </c>
      <c r="N77" s="18">
        <f t="shared" si="200"/>
        <v>-5.0432329712789261E-3</v>
      </c>
    </row>
    <row r="78" spans="1:14" x14ac:dyDescent="0.3">
      <c r="A78" s="16" t="s">
        <v>113</v>
      </c>
      <c r="B78" s="17">
        <v>8.3085792523773429E-3</v>
      </c>
      <c r="C78" s="3">
        <v>1.00672379959574E-2</v>
      </c>
      <c r="D78" s="18">
        <f t="shared" si="196"/>
        <v>-1.7586587435800567E-3</v>
      </c>
      <c r="E78" s="3">
        <v>1.10706772339937E-2</v>
      </c>
      <c r="F78" s="18">
        <f t="shared" si="196"/>
        <v>-2.7620979816163575E-3</v>
      </c>
      <c r="G78" s="3">
        <v>7.7727805946582297E-3</v>
      </c>
      <c r="H78" s="18">
        <f t="shared" ref="H78" si="207">$B78-G78</f>
        <v>5.357986577191132E-4</v>
      </c>
      <c r="I78" s="3">
        <v>6.5026359920790549E-3</v>
      </c>
      <c r="J78" s="18">
        <f t="shared" ref="J78" si="208">$B78-I78</f>
        <v>1.8059432602982881E-3</v>
      </c>
      <c r="K78" s="3">
        <v>7.5109949462987928E-3</v>
      </c>
      <c r="L78" s="18">
        <f t="shared" ref="L78" si="209">$B78-K78</f>
        <v>7.9758430607855015E-4</v>
      </c>
      <c r="M78" s="3">
        <v>1.1532377217435946E-2</v>
      </c>
      <c r="N78" s="18">
        <f t="shared" si="200"/>
        <v>-3.2237979650586029E-3</v>
      </c>
    </row>
    <row r="79" spans="1:14" x14ac:dyDescent="0.3">
      <c r="A79" s="16" t="s">
        <v>114</v>
      </c>
      <c r="B79" s="17">
        <v>6.9114320279245389E-3</v>
      </c>
      <c r="C79" s="3">
        <v>9.1894756345873296E-3</v>
      </c>
      <c r="D79" s="18">
        <f t="shared" si="196"/>
        <v>-2.2780436066627907E-3</v>
      </c>
      <c r="E79" s="3">
        <v>9.8711469398752201E-3</v>
      </c>
      <c r="F79" s="18">
        <f t="shared" si="196"/>
        <v>-2.9597149119506812E-3</v>
      </c>
      <c r="G79" s="3">
        <v>7.1886828965171002E-3</v>
      </c>
      <c r="H79" s="18">
        <f t="shared" ref="H79" si="210">$B79-G79</f>
        <v>-2.7725086859256131E-4</v>
      </c>
      <c r="I79" s="3">
        <v>7.868864118535079E-3</v>
      </c>
      <c r="J79" s="18">
        <f t="shared" ref="J79" si="211">$B79-I79</f>
        <v>-9.5743209061054015E-4</v>
      </c>
      <c r="K79" s="3">
        <v>7.92340200185572E-3</v>
      </c>
      <c r="L79" s="18">
        <f t="shared" ref="L79" si="212">$B79-K79</f>
        <v>-1.0119699739311811E-3</v>
      </c>
      <c r="M79" s="3">
        <v>1.1345711930883524E-2</v>
      </c>
      <c r="N79" s="18">
        <f t="shared" si="200"/>
        <v>-4.4342799029589855E-3</v>
      </c>
    </row>
    <row r="80" spans="1:14" x14ac:dyDescent="0.3">
      <c r="A80" s="16" t="s">
        <v>115</v>
      </c>
      <c r="B80" s="17">
        <v>1.5941574385205447E-2</v>
      </c>
      <c r="C80" s="3">
        <v>8.2875272639362993E-3</v>
      </c>
      <c r="D80" s="18">
        <f t="shared" si="196"/>
        <v>7.6540471212691481E-3</v>
      </c>
      <c r="E80" s="3">
        <v>9.2690624685008698E-3</v>
      </c>
      <c r="F80" s="18">
        <f t="shared" si="196"/>
        <v>6.6725119167045776E-3</v>
      </c>
      <c r="G80" s="3">
        <v>6.4719967255073398E-3</v>
      </c>
      <c r="H80" s="18">
        <f t="shared" ref="H80" si="213">$B80-G80</f>
        <v>9.4695776596981085E-3</v>
      </c>
      <c r="I80" s="3">
        <v>8.1696167146260035E-3</v>
      </c>
      <c r="J80" s="18">
        <f t="shared" ref="J80" si="214">$B80-I80</f>
        <v>7.7719576705794439E-3</v>
      </c>
      <c r="K80" s="3">
        <v>7.5139135922398775E-3</v>
      </c>
      <c r="L80" s="18">
        <f t="shared" ref="L80" si="215">$B80-K80</f>
        <v>8.42766079296557E-3</v>
      </c>
      <c r="M80" s="3">
        <v>1.1222585769825773E-2</v>
      </c>
      <c r="N80" s="18">
        <f t="shared" si="200"/>
        <v>4.7189886153796747E-3</v>
      </c>
    </row>
    <row r="81" spans="1:14" x14ac:dyDescent="0.3">
      <c r="A81" s="16" t="s">
        <v>116</v>
      </c>
      <c r="B81" s="17">
        <v>1.5042901233211054E-2</v>
      </c>
      <c r="C81" s="3">
        <v>9.1463885533092197E-3</v>
      </c>
      <c r="D81" s="18">
        <f t="shared" si="196"/>
        <v>5.8965126799018341E-3</v>
      </c>
      <c r="E81" s="3">
        <v>1.05170561320241E-2</v>
      </c>
      <c r="F81" s="18">
        <f t="shared" si="196"/>
        <v>4.5258451011869535E-3</v>
      </c>
      <c r="G81" s="3">
        <v>7.4600016212217199E-3</v>
      </c>
      <c r="H81" s="18">
        <f t="shared" ref="H81" si="216">$B81-G81</f>
        <v>7.5828996119893339E-3</v>
      </c>
      <c r="I81" s="3">
        <v>1.6117827414571476E-2</v>
      </c>
      <c r="J81" s="18">
        <f t="shared" ref="J81" si="217">$B81-I81</f>
        <v>-1.0749261813604218E-3</v>
      </c>
      <c r="K81" s="3">
        <v>1.8643780612650762E-2</v>
      </c>
      <c r="L81" s="18">
        <f t="shared" ref="L81" si="218">$B81-K81</f>
        <v>-3.6008793794397084E-3</v>
      </c>
      <c r="M81" s="3">
        <v>1.1352074904285971E-2</v>
      </c>
      <c r="N81" s="18">
        <f t="shared" si="200"/>
        <v>3.6908263289250828E-3</v>
      </c>
    </row>
    <row r="82" spans="1:14" x14ac:dyDescent="0.3">
      <c r="A82" s="16" t="s">
        <v>117</v>
      </c>
      <c r="B82" s="17">
        <v>9.7765310110702365E-3</v>
      </c>
      <c r="C82" s="3">
        <v>9.9135275978168499E-3</v>
      </c>
      <c r="D82" s="18">
        <f t="shared" si="196"/>
        <v>-1.3699658674661344E-4</v>
      </c>
      <c r="E82" s="3">
        <v>1.13947961908176E-2</v>
      </c>
      <c r="F82" s="18">
        <f t="shared" si="196"/>
        <v>-1.6182651797473635E-3</v>
      </c>
      <c r="G82" s="3">
        <v>8.3280068761572602E-3</v>
      </c>
      <c r="H82" s="18">
        <f t="shared" ref="H82" si="219">$B82-G82</f>
        <v>1.4485241349129763E-3</v>
      </c>
      <c r="I82" s="3">
        <v>1.5642548006981619E-2</v>
      </c>
      <c r="J82" s="18">
        <f t="shared" ref="J82" si="220">$B82-I82</f>
        <v>-5.8660169959113828E-3</v>
      </c>
      <c r="K82" s="3">
        <v>1.8336159452716074E-2</v>
      </c>
      <c r="L82" s="18">
        <f t="shared" ref="L82" si="221">$B82-K82</f>
        <v>-8.5596284416458376E-3</v>
      </c>
      <c r="M82" s="3">
        <v>1.1664154507365869E-2</v>
      </c>
      <c r="N82" s="18">
        <f t="shared" si="200"/>
        <v>-1.8876234962956328E-3</v>
      </c>
    </row>
    <row r="83" spans="1:14" x14ac:dyDescent="0.3">
      <c r="A83" s="16" t="s">
        <v>118</v>
      </c>
      <c r="B83" s="17">
        <v>7.4215892816411628E-3</v>
      </c>
      <c r="C83" s="3">
        <v>9.7043947092268698E-3</v>
      </c>
      <c r="D83" s="18">
        <f t="shared" si="196"/>
        <v>-2.282805427585707E-3</v>
      </c>
      <c r="E83" s="3">
        <v>1.0388503329268099E-2</v>
      </c>
      <c r="F83" s="18">
        <f t="shared" si="196"/>
        <v>-2.9669140476269364E-3</v>
      </c>
      <c r="G83" s="3">
        <v>8.2741003862360496E-3</v>
      </c>
      <c r="H83" s="18">
        <f t="shared" ref="H83" si="222">$B83-G83</f>
        <v>-8.5251110459488681E-4</v>
      </c>
      <c r="I83" s="3">
        <v>8.8384756859353555E-3</v>
      </c>
      <c r="J83" s="18">
        <f t="shared" ref="J83" si="223">$B83-I83</f>
        <v>-1.4168864042941928E-3</v>
      </c>
      <c r="K83" s="3">
        <v>9.7272393951189241E-3</v>
      </c>
      <c r="L83" s="18">
        <f t="shared" ref="L83" si="224">$B83-K83</f>
        <v>-2.3056501134777613E-3</v>
      </c>
      <c r="M83" s="3">
        <v>1.2003213640400094E-2</v>
      </c>
      <c r="N83" s="18">
        <f t="shared" si="200"/>
        <v>-4.5816243587589317E-3</v>
      </c>
    </row>
    <row r="84" spans="1:14" x14ac:dyDescent="0.3">
      <c r="A84" s="16" t="s">
        <v>119</v>
      </c>
      <c r="B84" s="17">
        <v>9.3008769933992236E-3</v>
      </c>
      <c r="C84" s="3">
        <v>9.0535333589256903E-3</v>
      </c>
      <c r="D84" s="18">
        <f t="shared" si="196"/>
        <v>2.473436344735333E-4</v>
      </c>
      <c r="E84" s="3">
        <v>1.0000875298167299E-2</v>
      </c>
      <c r="F84" s="18">
        <f t="shared" si="196"/>
        <v>-6.9999830476807565E-4</v>
      </c>
      <c r="G84" s="3">
        <v>7.6088217996168198E-3</v>
      </c>
      <c r="H84" s="18">
        <f t="shared" ref="H84" si="225">$B84-G84</f>
        <v>1.6920551937824038E-3</v>
      </c>
      <c r="I84" s="3">
        <v>8.8365555731009706E-3</v>
      </c>
      <c r="J84" s="18">
        <f t="shared" ref="J84" si="226">$B84-I84</f>
        <v>4.6432142029825298E-4</v>
      </c>
      <c r="K84" s="3">
        <v>8.0583060654418216E-3</v>
      </c>
      <c r="L84" s="18">
        <f t="shared" ref="L84" si="227">$B84-K84</f>
        <v>1.242570927957402E-3</v>
      </c>
      <c r="M84" s="3">
        <v>1.1872369546527007E-2</v>
      </c>
      <c r="N84" s="18">
        <f t="shared" si="200"/>
        <v>-2.571492553127783E-3</v>
      </c>
    </row>
    <row r="85" spans="1:14" x14ac:dyDescent="0.3">
      <c r="A85" s="16" t="s">
        <v>120</v>
      </c>
      <c r="B85" s="17">
        <v>9.1769754604609285E-3</v>
      </c>
      <c r="C85" s="3">
        <v>8.7739838985618906E-3</v>
      </c>
      <c r="D85" s="18">
        <f t="shared" si="196"/>
        <v>4.0299156189903783E-4</v>
      </c>
      <c r="E85" s="3">
        <v>9.8918151671006302E-3</v>
      </c>
      <c r="F85" s="18">
        <f t="shared" si="196"/>
        <v>-7.1483970663970171E-4</v>
      </c>
      <c r="G85" s="3">
        <v>7.4558068561861902E-3</v>
      </c>
      <c r="H85" s="18">
        <f t="shared" ref="H85" si="228">$B85-G85</f>
        <v>1.7211686042747382E-3</v>
      </c>
      <c r="I85" s="3">
        <v>8.1651322461506227E-3</v>
      </c>
      <c r="J85" s="18">
        <f t="shared" ref="J85" si="229">$B85-I85</f>
        <v>1.0118432143103057E-3</v>
      </c>
      <c r="K85" s="3">
        <v>8.1076781435739514E-3</v>
      </c>
      <c r="L85" s="18">
        <f t="shared" ref="L85" si="230">$B85-K85</f>
        <v>1.069297316886977E-3</v>
      </c>
      <c r="M85" s="3">
        <v>1.2116662708333699E-2</v>
      </c>
      <c r="N85" s="18">
        <f t="shared" si="200"/>
        <v>-2.9396872478727708E-3</v>
      </c>
    </row>
    <row r="86" spans="1:14" x14ac:dyDescent="0.3">
      <c r="A86" s="16" t="s">
        <v>121</v>
      </c>
      <c r="B86" s="17">
        <v>9.3419361556329721E-3</v>
      </c>
      <c r="C86" s="3">
        <v>8.5412716601584691E-3</v>
      </c>
      <c r="D86" s="18">
        <f t="shared" si="196"/>
        <v>8.0066449547450298E-4</v>
      </c>
      <c r="E86" s="3">
        <v>1.0064110982604201E-2</v>
      </c>
      <c r="F86" s="18">
        <f t="shared" si="196"/>
        <v>-7.2217482697122838E-4</v>
      </c>
      <c r="G86" s="3">
        <v>7.62478873976675E-3</v>
      </c>
      <c r="H86" s="18">
        <f t="shared" ref="H86" si="231">$B86-G86</f>
        <v>1.7171474158662221E-3</v>
      </c>
      <c r="I86" s="3">
        <v>1.240060873995532E-2</v>
      </c>
      <c r="J86" s="18">
        <f t="shared" ref="J86" si="232">$B86-I86</f>
        <v>-3.0586725843223476E-3</v>
      </c>
      <c r="K86" s="3">
        <v>1.5899263738388604E-2</v>
      </c>
      <c r="L86" s="18">
        <f t="shared" ref="L86" si="233">$B86-K86</f>
        <v>-6.5573275827556319E-3</v>
      </c>
      <c r="M86" s="3">
        <v>1.1457319570669472E-2</v>
      </c>
      <c r="N86" s="18">
        <f t="shared" si="200"/>
        <v>-2.1153834150365002E-3</v>
      </c>
    </row>
    <row r="87" spans="1:14" x14ac:dyDescent="0.3">
      <c r="A87" s="16" t="s">
        <v>122</v>
      </c>
      <c r="B87" s="17">
        <v>1.4525226483555937E-2</v>
      </c>
      <c r="C87" s="3">
        <v>8.3983845595036691E-3</v>
      </c>
      <c r="D87" s="18">
        <f t="shared" si="196"/>
        <v>6.1268419240522679E-3</v>
      </c>
      <c r="E87" s="3">
        <v>9.9462632538372293E-3</v>
      </c>
      <c r="F87" s="18">
        <f t="shared" si="196"/>
        <v>4.5789632297187077E-3</v>
      </c>
      <c r="G87" s="3">
        <v>7.8238650810311307E-3</v>
      </c>
      <c r="H87" s="18">
        <f t="shared" ref="H87" si="234">$B87-G87</f>
        <v>6.7013614025248063E-3</v>
      </c>
      <c r="I87" s="3">
        <v>8.9276981297478283E-3</v>
      </c>
      <c r="J87" s="18">
        <f t="shared" ref="J87" si="235">$B87-I87</f>
        <v>5.5975283538081087E-3</v>
      </c>
      <c r="K87" s="3">
        <v>1.0390387267955161E-2</v>
      </c>
      <c r="L87" s="18">
        <f t="shared" ref="L87" si="236">$B87-K87</f>
        <v>4.1348392156007763E-3</v>
      </c>
      <c r="M87" s="3">
        <v>1.0882946860976262E-2</v>
      </c>
      <c r="N87" s="18">
        <f t="shared" si="200"/>
        <v>3.6422796225796753E-3</v>
      </c>
    </row>
    <row r="88" spans="1:14" x14ac:dyDescent="0.3">
      <c r="A88" s="16" t="s">
        <v>123</v>
      </c>
      <c r="B88" s="17">
        <v>1.4440502626328452E-2</v>
      </c>
      <c r="C88" s="3">
        <v>9.1998134748711193E-3</v>
      </c>
      <c r="D88" s="18">
        <f t="shared" si="196"/>
        <v>5.2406891514573326E-3</v>
      </c>
      <c r="E88" s="3">
        <v>1.0858448166391E-2</v>
      </c>
      <c r="F88" s="18">
        <f t="shared" si="196"/>
        <v>3.5820544599374522E-3</v>
      </c>
      <c r="G88" s="3">
        <v>8.6964695406471504E-3</v>
      </c>
      <c r="H88" s="18">
        <f t="shared" ref="H88" si="237">$B88-G88</f>
        <v>5.7440330856813014E-3</v>
      </c>
      <c r="I88" s="3">
        <v>1.3556475117981104E-2</v>
      </c>
      <c r="J88" s="18">
        <f t="shared" ref="J88" si="238">$B88-I88</f>
        <v>8.8402750834734763E-4</v>
      </c>
      <c r="K88" s="3">
        <v>1.511974821173733E-2</v>
      </c>
      <c r="L88" s="18">
        <f t="shared" ref="L88" si="239">$B88-K88</f>
        <v>-6.7924558540887782E-4</v>
      </c>
      <c r="M88" s="3">
        <v>1.1272182146187358E-2</v>
      </c>
      <c r="N88" s="18">
        <f t="shared" si="200"/>
        <v>3.1683204801410941E-3</v>
      </c>
    </row>
    <row r="89" spans="1:14" x14ac:dyDescent="0.3">
      <c r="A89" s="16" t="s">
        <v>124</v>
      </c>
      <c r="B89" s="17">
        <v>2.8504244575975786E-2</v>
      </c>
      <c r="C89" s="3">
        <v>9.9534608276328398E-3</v>
      </c>
      <c r="D89" s="18">
        <f t="shared" si="196"/>
        <v>1.8550783748342944E-2</v>
      </c>
      <c r="E89" s="3">
        <v>1.23391188476293E-2</v>
      </c>
      <c r="F89" s="18">
        <f t="shared" si="196"/>
        <v>1.6165125728346486E-2</v>
      </c>
      <c r="G89" s="3">
        <v>9.3052017612651593E-3</v>
      </c>
      <c r="H89" s="18">
        <f t="shared" ref="H89" si="240">$B89-G89</f>
        <v>1.9199042814710625E-2</v>
      </c>
      <c r="I89" s="3">
        <v>1.5076063994744975E-2</v>
      </c>
      <c r="J89" s="18">
        <f t="shared" ref="J89" si="241">$B89-I89</f>
        <v>1.3428180581230811E-2</v>
      </c>
      <c r="K89" s="3">
        <v>1.7742589645858269E-2</v>
      </c>
      <c r="L89" s="18">
        <f t="shared" ref="L89" si="242">$B89-K89</f>
        <v>1.0761654930117517E-2</v>
      </c>
      <c r="M89" s="3">
        <v>1.1994522114580833E-2</v>
      </c>
      <c r="N89" s="18">
        <f t="shared" si="200"/>
        <v>1.6509722461394954E-2</v>
      </c>
    </row>
    <row r="90" spans="1:14" x14ac:dyDescent="0.3">
      <c r="A90" s="16" t="s">
        <v>125</v>
      </c>
      <c r="B90" s="17">
        <v>1.0816967690594335E-2</v>
      </c>
      <c r="C90" s="3">
        <v>1.30880145558036E-2</v>
      </c>
      <c r="D90" s="18">
        <f t="shared" si="196"/>
        <v>-2.2710468652092641E-3</v>
      </c>
      <c r="E90" s="3">
        <v>1.58338357437036E-2</v>
      </c>
      <c r="F90" s="18">
        <f t="shared" si="196"/>
        <v>-5.0168680531092642E-3</v>
      </c>
      <c r="G90" s="3">
        <v>1.14978337042606E-2</v>
      </c>
      <c r="H90" s="18">
        <f t="shared" ref="H90" si="243">$B90-G90</f>
        <v>-6.8086601366626476E-4</v>
      </c>
      <c r="I90" s="3">
        <v>2.545713227995882E-2</v>
      </c>
      <c r="J90" s="18">
        <f t="shared" ref="J90" si="244">$B90-I90</f>
        <v>-1.4640164589364485E-2</v>
      </c>
      <c r="K90" s="3">
        <v>2.3792577739468468E-2</v>
      </c>
      <c r="L90" s="18">
        <f t="shared" ref="L90" si="245">$B90-K90</f>
        <v>-1.2975610048874132E-2</v>
      </c>
      <c r="M90" s="3">
        <v>1.3700841654709769E-2</v>
      </c>
      <c r="N90" s="18">
        <f t="shared" si="200"/>
        <v>-2.8838739641154337E-3</v>
      </c>
    </row>
    <row r="91" spans="1:14" x14ac:dyDescent="0.3">
      <c r="A91" s="16" t="s">
        <v>126</v>
      </c>
      <c r="B91" s="17">
        <v>1.3377519588006278E-2</v>
      </c>
      <c r="C91" s="3">
        <v>1.27648841311337E-2</v>
      </c>
      <c r="D91" s="18">
        <f t="shared" si="196"/>
        <v>6.1263545687257823E-4</v>
      </c>
      <c r="E91" s="3">
        <v>1.51424005804335E-2</v>
      </c>
      <c r="F91" s="18">
        <f t="shared" si="196"/>
        <v>-1.7648809924272219E-3</v>
      </c>
      <c r="G91" s="3">
        <v>1.04727185544892E-2</v>
      </c>
      <c r="H91" s="18">
        <f t="shared" ref="H91" si="246">$B91-G91</f>
        <v>2.9048010335170783E-3</v>
      </c>
      <c r="I91" s="3">
        <v>1.2812474137843304E-2</v>
      </c>
      <c r="J91" s="18">
        <f t="shared" ref="J91" si="247">$B91-I91</f>
        <v>5.6504545016297474E-4</v>
      </c>
      <c r="K91" s="3">
        <v>1.1413650021356532E-2</v>
      </c>
      <c r="L91" s="18">
        <f t="shared" ref="L91" si="248">$B91-K91</f>
        <v>1.9638695666497463E-3</v>
      </c>
      <c r="M91" s="3">
        <v>1.369886602389158E-2</v>
      </c>
      <c r="N91" s="18">
        <f t="shared" si="200"/>
        <v>-3.2134643588530194E-4</v>
      </c>
    </row>
    <row r="92" spans="1:14" x14ac:dyDescent="0.3">
      <c r="A92" s="16" t="s">
        <v>127</v>
      </c>
      <c r="B92" s="17">
        <v>1.355821752130015E-2</v>
      </c>
      <c r="C92" s="3">
        <v>1.2662575160049301E-2</v>
      </c>
      <c r="D92" s="18">
        <f t="shared" si="196"/>
        <v>8.9564236125084899E-4</v>
      </c>
      <c r="E92" s="3">
        <v>1.55435996346956E-2</v>
      </c>
      <c r="F92" s="18">
        <f t="shared" si="196"/>
        <v>-1.9853821133954501E-3</v>
      </c>
      <c r="G92" s="3">
        <v>1.01286149527822E-2</v>
      </c>
      <c r="H92" s="18">
        <f t="shared" ref="H92" si="249">$B92-G92</f>
        <v>3.4296025685179501E-3</v>
      </c>
      <c r="I92" s="3">
        <v>1.1795108657467671E-2</v>
      </c>
      <c r="J92" s="18">
        <f t="shared" ref="J92" si="250">$B92-I92</f>
        <v>1.7631088638324788E-3</v>
      </c>
      <c r="K92" s="3">
        <v>1.2126838787428885E-2</v>
      </c>
      <c r="L92" s="18">
        <f t="shared" ref="L92" si="251">$B92-K92</f>
        <v>1.4313787338712646E-3</v>
      </c>
      <c r="M92" s="3">
        <v>1.3890182167587218E-2</v>
      </c>
      <c r="N92" s="18">
        <f t="shared" si="200"/>
        <v>-3.3196464628706783E-4</v>
      </c>
    </row>
    <row r="93" spans="1:14" x14ac:dyDescent="0.3">
      <c r="A93" s="16" t="s">
        <v>128</v>
      </c>
      <c r="B93" s="17">
        <v>9.9098575426897813E-3</v>
      </c>
      <c r="C93" s="3">
        <v>1.2499868572370201E-2</v>
      </c>
      <c r="D93" s="18">
        <f t="shared" si="196"/>
        <v>-2.5900110296804193E-3</v>
      </c>
      <c r="E93" s="3">
        <v>1.5140211966079301E-2</v>
      </c>
      <c r="F93" s="18">
        <f t="shared" si="196"/>
        <v>-5.2303544233895192E-3</v>
      </c>
      <c r="G93" s="3">
        <v>1.00245780392403E-2</v>
      </c>
      <c r="H93" s="18">
        <f t="shared" ref="H93" si="252">$B93-G93</f>
        <v>-1.1472049655051816E-4</v>
      </c>
      <c r="I93" s="3">
        <v>1.37706068532453E-2</v>
      </c>
      <c r="J93" s="18">
        <f t="shared" ref="J93" si="253">$B93-I93</f>
        <v>-3.8607493105555189E-3</v>
      </c>
      <c r="K93" s="3">
        <v>1.6129827992441444E-2</v>
      </c>
      <c r="L93" s="18">
        <f t="shared" ref="L93" si="254">$B93-K93</f>
        <v>-6.219970449751663E-3</v>
      </c>
      <c r="M93" s="3">
        <v>1.3703992702913732E-2</v>
      </c>
      <c r="N93" s="18">
        <f t="shared" si="200"/>
        <v>-3.794135160223951E-3</v>
      </c>
    </row>
    <row r="94" spans="1:14" x14ac:dyDescent="0.3">
      <c r="A94" s="16" t="s">
        <v>129</v>
      </c>
      <c r="B94" s="17">
        <v>1.0167991035745916E-2</v>
      </c>
      <c r="C94" s="3">
        <v>1.16690925052654E-2</v>
      </c>
      <c r="D94" s="18">
        <f t="shared" si="196"/>
        <v>-1.5011014695194835E-3</v>
      </c>
      <c r="E94" s="3">
        <v>1.3633709634879599E-2</v>
      </c>
      <c r="F94" s="18">
        <f t="shared" si="196"/>
        <v>-3.4657185991336832E-3</v>
      </c>
      <c r="G94" s="3">
        <v>9.3142225801410104E-3</v>
      </c>
      <c r="H94" s="18">
        <f t="shared" ref="H94" si="255">$B94-G94</f>
        <v>8.5376845560490577E-4</v>
      </c>
      <c r="I94" s="3">
        <v>1.1227515239158029E-2</v>
      </c>
      <c r="J94" s="18">
        <f t="shared" ref="J94" si="256">$B94-I94</f>
        <v>-1.0595242034121127E-3</v>
      </c>
      <c r="K94" s="3">
        <v>1.0299275032281455E-2</v>
      </c>
      <c r="L94" s="18">
        <f t="shared" ref="L94" si="257">$B94-K94</f>
        <v>-1.3128399653553925E-4</v>
      </c>
      <c r="M94" s="3">
        <v>1.3106769941789333E-2</v>
      </c>
      <c r="N94" s="18">
        <f t="shared" si="200"/>
        <v>-2.9387789060434169E-3</v>
      </c>
    </row>
    <row r="95" spans="1:14" x14ac:dyDescent="0.3">
      <c r="A95" s="16" t="s">
        <v>130</v>
      </c>
      <c r="B95" s="17">
        <v>1.1868104334292159E-2</v>
      </c>
      <c r="C95" s="3">
        <v>1.0945639423817899E-2</v>
      </c>
      <c r="D95" s="18">
        <f t="shared" si="196"/>
        <v>9.224649104742598E-4</v>
      </c>
      <c r="E95" s="3">
        <v>1.2236398072844301E-2</v>
      </c>
      <c r="F95" s="18">
        <f t="shared" si="196"/>
        <v>-3.6829373855214176E-4</v>
      </c>
      <c r="G95" s="3">
        <v>9.1110357321004705E-3</v>
      </c>
      <c r="H95" s="18">
        <f t="shared" ref="H95" si="258">$B95-G95</f>
        <v>2.7570686021916885E-3</v>
      </c>
      <c r="I95" s="3">
        <v>9.32259419028756E-3</v>
      </c>
      <c r="J95" s="18">
        <f t="shared" ref="J95" si="259">$B95-I95</f>
        <v>2.545510144004599E-3</v>
      </c>
      <c r="K95" s="3">
        <v>1.0433074985818826E-2</v>
      </c>
      <c r="L95" s="18">
        <f t="shared" ref="L95" si="260">$B95-K95</f>
        <v>1.4350293484733326E-3</v>
      </c>
      <c r="M95" s="3">
        <v>1.129736942140284E-2</v>
      </c>
      <c r="N95" s="18">
        <f t="shared" si="200"/>
        <v>5.7073491288931952E-4</v>
      </c>
    </row>
    <row r="96" spans="1:14" x14ac:dyDescent="0.3">
      <c r="A96" s="16" t="s">
        <v>131</v>
      </c>
      <c r="B96" s="17">
        <v>1.1591072484444553E-2</v>
      </c>
      <c r="C96" s="3">
        <v>1.0633086651400701E-2</v>
      </c>
      <c r="D96" s="18">
        <f t="shared" si="196"/>
        <v>9.5798583304385239E-4</v>
      </c>
      <c r="E96" s="3">
        <v>1.1965407767898501E-2</v>
      </c>
      <c r="F96" s="18">
        <f t="shared" si="196"/>
        <v>-3.7433528345394776E-4</v>
      </c>
      <c r="G96" s="3">
        <v>9.2726625177788E-3</v>
      </c>
      <c r="H96" s="18">
        <f t="shared" ref="H96" si="261">$B96-G96</f>
        <v>2.3184099666657531E-3</v>
      </c>
      <c r="I96" s="3">
        <v>1.1075467219361531E-2</v>
      </c>
      <c r="J96" s="18">
        <f t="shared" ref="J96" si="262">$B96-I96</f>
        <v>5.1560526508302208E-4</v>
      </c>
      <c r="K96" s="3">
        <v>1.2504186199198205E-2</v>
      </c>
      <c r="L96" s="18">
        <f t="shared" ref="L96" si="263">$B96-K96</f>
        <v>-9.1311371475365222E-4</v>
      </c>
      <c r="M96" s="3">
        <v>1.1424804425951113E-2</v>
      </c>
      <c r="N96" s="18">
        <f t="shared" si="200"/>
        <v>1.6626805849343992E-4</v>
      </c>
    </row>
    <row r="97" spans="1:14" x14ac:dyDescent="0.3">
      <c r="A97" s="16" t="s">
        <v>132</v>
      </c>
      <c r="B97" s="17">
        <v>2.0335431511473684E-2</v>
      </c>
      <c r="C97" s="3">
        <v>1.0374487683158099E-2</v>
      </c>
      <c r="D97" s="18">
        <f t="shared" si="196"/>
        <v>9.9609438283155844E-3</v>
      </c>
      <c r="E97" s="3">
        <v>1.2607940076857E-2</v>
      </c>
      <c r="F97" s="18">
        <f t="shared" si="196"/>
        <v>7.7274914346166842E-3</v>
      </c>
      <c r="G97" s="3">
        <v>9.3049638937175699E-3</v>
      </c>
      <c r="H97" s="18">
        <f t="shared" ref="H97" si="264">$B97-G97</f>
        <v>1.1030467617756114E-2</v>
      </c>
      <c r="I97" s="3">
        <v>1.6472054045998774E-2</v>
      </c>
      <c r="J97" s="18">
        <f t="shared" ref="J97" si="265">$B97-I97</f>
        <v>3.8633774654749098E-3</v>
      </c>
      <c r="K97" s="3">
        <v>2.101913747358879E-2</v>
      </c>
      <c r="L97" s="18">
        <f t="shared" ref="L97" si="266">$B97-K97</f>
        <v>-6.8370596211510606E-4</v>
      </c>
      <c r="M97" s="3">
        <v>1.1310057701272165E-2</v>
      </c>
      <c r="N97" s="18">
        <f t="shared" si="200"/>
        <v>9.0253738102015185E-3</v>
      </c>
    </row>
    <row r="98" spans="1:14" x14ac:dyDescent="0.3">
      <c r="A98" s="16" t="s">
        <v>133</v>
      </c>
      <c r="B98" s="17">
        <v>1.6025362105705862E-2</v>
      </c>
      <c r="C98" s="3">
        <v>1.1725178691542401E-2</v>
      </c>
      <c r="D98" s="18">
        <f t="shared" si="196"/>
        <v>4.3001834141634613E-3</v>
      </c>
      <c r="E98" s="3">
        <v>1.4472797092957099E-2</v>
      </c>
      <c r="F98" s="18">
        <f t="shared" si="196"/>
        <v>1.5525650127487627E-3</v>
      </c>
      <c r="G98" s="3">
        <v>1.04010957933256E-2</v>
      </c>
      <c r="H98" s="18">
        <f t="shared" ref="H98" si="267">$B98-G98</f>
        <v>5.6242663123802616E-3</v>
      </c>
      <c r="I98" s="3">
        <v>1.8085101934353309E-2</v>
      </c>
      <c r="J98" s="18">
        <f t="shared" ref="J98" si="268">$B98-I98</f>
        <v>-2.0597398286474472E-3</v>
      </c>
      <c r="K98" s="3">
        <v>1.859274357336077E-2</v>
      </c>
      <c r="L98" s="18">
        <f t="shared" ref="L98" si="269">$B98-K98</f>
        <v>-2.5673814676549084E-3</v>
      </c>
      <c r="M98" s="3">
        <v>1.2063986211184393E-2</v>
      </c>
      <c r="N98" s="18">
        <f t="shared" si="200"/>
        <v>3.9613758945214687E-3</v>
      </c>
    </row>
    <row r="99" spans="1:14" x14ac:dyDescent="0.3">
      <c r="A99" s="16" t="s">
        <v>134</v>
      </c>
      <c r="B99" s="17">
        <v>1.1981131122294509E-2</v>
      </c>
      <c r="C99" s="3">
        <v>1.2257176267215E-2</v>
      </c>
      <c r="D99" s="18">
        <f t="shared" si="196"/>
        <v>-2.7604514492049134E-4</v>
      </c>
      <c r="E99" s="3">
        <v>1.45048896502328E-2</v>
      </c>
      <c r="F99" s="18">
        <f t="shared" si="196"/>
        <v>-2.5237585279382913E-3</v>
      </c>
      <c r="G99" s="3">
        <v>1.0354051814559499E-2</v>
      </c>
      <c r="H99" s="18">
        <f t="shared" ref="H99" si="270">$B99-G99</f>
        <v>1.6270793077350094E-3</v>
      </c>
      <c r="I99" s="3">
        <v>1.7179285750573255E-2</v>
      </c>
      <c r="J99" s="18">
        <f t="shared" ref="J99" si="271">$B99-I99</f>
        <v>-5.1981546282787467E-3</v>
      </c>
      <c r="K99" s="3">
        <v>1.5663705341635754E-2</v>
      </c>
      <c r="L99" s="18">
        <f t="shared" ref="L99" si="272">$B99-K99</f>
        <v>-3.6825742193412458E-3</v>
      </c>
      <c r="M99" s="3">
        <v>1.2726596399443459E-2</v>
      </c>
      <c r="N99" s="18">
        <f t="shared" si="200"/>
        <v>-7.4546527714895033E-4</v>
      </c>
    </row>
    <row r="100" spans="1:14" x14ac:dyDescent="0.3">
      <c r="A100" s="16" t="s">
        <v>135</v>
      </c>
      <c r="B100" s="17">
        <v>1.1351992868948847E-2</v>
      </c>
      <c r="C100" s="3">
        <v>1.1957990743576201E-2</v>
      </c>
      <c r="D100" s="18">
        <f t="shared" si="196"/>
        <v>-6.0599787462735366E-4</v>
      </c>
      <c r="E100" s="3">
        <v>1.35287324256755E-2</v>
      </c>
      <c r="F100" s="18">
        <f t="shared" si="196"/>
        <v>-2.1767395567266531E-3</v>
      </c>
      <c r="G100" s="3">
        <v>9.8647647505597305E-3</v>
      </c>
      <c r="H100" s="18">
        <f t="shared" ref="H100" si="273">$B100-G100</f>
        <v>1.4872281183891164E-3</v>
      </c>
      <c r="I100" s="3">
        <v>1.0737776141292763E-2</v>
      </c>
      <c r="J100" s="18">
        <f t="shared" ref="J100" si="274">$B100-I100</f>
        <v>6.1421672765608372E-4</v>
      </c>
      <c r="K100" s="3">
        <v>1.1546387962692112E-2</v>
      </c>
      <c r="L100" s="18">
        <f t="shared" ref="L100" si="275">$B100-K100</f>
        <v>-1.9439509374326487E-4</v>
      </c>
      <c r="M100" s="3">
        <v>1.300202447046341E-2</v>
      </c>
      <c r="N100" s="18">
        <f t="shared" si="200"/>
        <v>-1.6500316015145636E-3</v>
      </c>
    </row>
    <row r="101" spans="1:14" x14ac:dyDescent="0.3">
      <c r="A101" s="16" t="s">
        <v>136</v>
      </c>
      <c r="B101" s="17">
        <v>1.3809340784310838E-2</v>
      </c>
      <c r="C101" s="3">
        <v>1.1500434691913201E-2</v>
      </c>
      <c r="D101" s="18">
        <f t="shared" si="196"/>
        <v>2.3089060923976376E-3</v>
      </c>
      <c r="E101" s="3">
        <v>1.2519614116889601E-2</v>
      </c>
      <c r="F101" s="18">
        <f t="shared" si="196"/>
        <v>1.2897266674212378E-3</v>
      </c>
      <c r="G101" s="3">
        <v>9.6656864648739793E-3</v>
      </c>
      <c r="H101" s="18">
        <f t="shared" ref="H101" si="276">$B101-G101</f>
        <v>4.143654319436859E-3</v>
      </c>
      <c r="I101" s="3">
        <v>1.1587699764768242E-2</v>
      </c>
      <c r="J101" s="18">
        <f t="shared" ref="J101" si="277">$B101-I101</f>
        <v>2.2216410195425966E-3</v>
      </c>
      <c r="K101" s="3">
        <v>1.3754269921453517E-2</v>
      </c>
      <c r="L101" s="18">
        <f t="shared" ref="L101" si="278">$B101-K101</f>
        <v>5.5070862857321129E-5</v>
      </c>
      <c r="M101" s="3">
        <v>1.3008673104784655E-2</v>
      </c>
      <c r="N101" s="18">
        <f t="shared" si="200"/>
        <v>8.0066767952618328E-4</v>
      </c>
    </row>
    <row r="102" spans="1:14" x14ac:dyDescent="0.3">
      <c r="A102" s="16" t="s">
        <v>137</v>
      </c>
      <c r="B102" s="17">
        <v>9.7475166610601228E-3</v>
      </c>
      <c r="C102" s="3">
        <v>1.1498249162293301E-2</v>
      </c>
      <c r="D102" s="18">
        <f t="shared" si="196"/>
        <v>-1.7507325012331779E-3</v>
      </c>
      <c r="E102" s="3">
        <v>1.29089850005508E-2</v>
      </c>
      <c r="F102" s="18">
        <f t="shared" si="196"/>
        <v>-3.1614683394906775E-3</v>
      </c>
      <c r="G102" s="3">
        <v>1.02299244912824E-2</v>
      </c>
      <c r="H102" s="18">
        <f t="shared" ref="H102" si="279">$B102-G102</f>
        <v>-4.8240783022227701E-4</v>
      </c>
      <c r="I102" s="3">
        <v>1.2602418579587002E-2</v>
      </c>
      <c r="J102" s="18">
        <f t="shared" ref="J102" si="280">$B102-I102</f>
        <v>-2.8549019185268795E-3</v>
      </c>
      <c r="K102" s="3">
        <v>1.3799905278272066E-2</v>
      </c>
      <c r="L102" s="18">
        <f t="shared" ref="L102" si="281">$B102-K102</f>
        <v>-4.0523886172119435E-3</v>
      </c>
      <c r="M102" s="3">
        <v>1.334611798096827E-2</v>
      </c>
      <c r="N102" s="18">
        <f t="shared" si="200"/>
        <v>-3.5986013199081467E-3</v>
      </c>
    </row>
    <row r="103" spans="1:14" x14ac:dyDescent="0.3">
      <c r="A103" s="16" t="s">
        <v>138</v>
      </c>
      <c r="B103" s="17">
        <v>1.5974793953147916E-2</v>
      </c>
      <c r="C103" s="3">
        <v>1.0812874332674799E-2</v>
      </c>
      <c r="D103" s="18">
        <f t="shared" si="196"/>
        <v>5.1619196204731165E-3</v>
      </c>
      <c r="E103" s="3">
        <v>1.2022007111129201E-2</v>
      </c>
      <c r="F103" s="18">
        <f t="shared" si="196"/>
        <v>3.952786842018715E-3</v>
      </c>
      <c r="G103" s="3">
        <v>9.7653840780585095E-3</v>
      </c>
      <c r="H103" s="18">
        <f t="shared" ref="H103" si="282">$B103-G103</f>
        <v>6.2094098750894063E-3</v>
      </c>
      <c r="I103" s="3">
        <v>1.1870080728836387E-2</v>
      </c>
      <c r="J103" s="18">
        <f t="shared" ref="J103" si="283">$B103-I103</f>
        <v>4.1047132243115288E-3</v>
      </c>
      <c r="K103" s="3">
        <v>1.0498504141019346E-2</v>
      </c>
      <c r="L103" s="18">
        <f t="shared" ref="L103" si="284">$B103-K103</f>
        <v>5.4762898121285698E-3</v>
      </c>
      <c r="M103" s="3">
        <v>1.2210503493733078E-2</v>
      </c>
      <c r="N103" s="18">
        <f t="shared" si="200"/>
        <v>3.7642904594148378E-3</v>
      </c>
    </row>
    <row r="104" spans="1:14" x14ac:dyDescent="0.3">
      <c r="A104" s="16" t="s">
        <v>139</v>
      </c>
      <c r="B104" s="17">
        <v>8.8042337049465888E-3</v>
      </c>
      <c r="C104" s="3">
        <v>1.1284537809517501E-2</v>
      </c>
      <c r="D104" s="18">
        <f t="shared" si="196"/>
        <v>-2.4803041045709118E-3</v>
      </c>
      <c r="E104" s="3">
        <v>1.25106535067535E-2</v>
      </c>
      <c r="F104" s="18">
        <f t="shared" si="196"/>
        <v>-3.7064198018069115E-3</v>
      </c>
      <c r="G104" s="3">
        <v>9.8907668494001792E-3</v>
      </c>
      <c r="H104" s="18">
        <f t="shared" ref="H104" si="285">$B104-G104</f>
        <v>-1.0865331444535904E-3</v>
      </c>
      <c r="I104" s="3">
        <v>1.639893706337112E-2</v>
      </c>
      <c r="J104" s="18">
        <f t="shared" ref="J104" si="286">$B104-I104</f>
        <v>-7.5947033584245309E-3</v>
      </c>
      <c r="K104" s="3">
        <v>1.5274957539709085E-2</v>
      </c>
      <c r="L104" s="18">
        <f t="shared" ref="L104" si="287">$B104-K104</f>
        <v>-6.4707238347624964E-3</v>
      </c>
      <c r="M104" s="3">
        <v>1.2211204096543192E-2</v>
      </c>
      <c r="N104" s="18">
        <f t="shared" si="200"/>
        <v>-3.4069703915966029E-3</v>
      </c>
    </row>
    <row r="105" spans="1:14" x14ac:dyDescent="0.3">
      <c r="A105" s="16" t="s">
        <v>140</v>
      </c>
      <c r="B105" s="17">
        <v>9.1132958173538933E-3</v>
      </c>
      <c r="C105" s="3">
        <v>1.0520087251624099E-2</v>
      </c>
      <c r="D105" s="18">
        <f t="shared" si="196"/>
        <v>-1.4067914342702059E-3</v>
      </c>
      <c r="E105" s="3">
        <v>1.1264341643288401E-2</v>
      </c>
      <c r="F105" s="18">
        <f t="shared" si="196"/>
        <v>-2.1510458259345073E-3</v>
      </c>
      <c r="G105" s="3">
        <v>8.6352248044755907E-3</v>
      </c>
      <c r="H105" s="18">
        <f t="shared" ref="H105" si="288">$B105-G105</f>
        <v>4.7807101287830264E-4</v>
      </c>
      <c r="I105" s="3">
        <v>8.9682162593206338E-3</v>
      </c>
      <c r="J105" s="18">
        <f t="shared" ref="J105" si="289">$B105-I105</f>
        <v>1.4507955803325957E-4</v>
      </c>
      <c r="K105" s="3">
        <v>8.7399840787737992E-3</v>
      </c>
      <c r="L105" s="18">
        <f t="shared" ref="L105" si="290">$B105-K105</f>
        <v>3.7331173858009409E-4</v>
      </c>
      <c r="M105" s="3">
        <v>1.1897607135038705E-2</v>
      </c>
      <c r="N105" s="18">
        <f t="shared" si="200"/>
        <v>-2.7843113176848119E-3</v>
      </c>
    </row>
    <row r="106" spans="1:14" x14ac:dyDescent="0.3">
      <c r="A106" s="16" t="s">
        <v>141</v>
      </c>
      <c r="B106" s="17">
        <v>8.8258915985341777E-3</v>
      </c>
      <c r="C106" s="3">
        <v>9.8672399989637293E-3</v>
      </c>
      <c r="D106" s="18">
        <f t="shared" si="196"/>
        <v>-1.0413484004295516E-3</v>
      </c>
      <c r="E106" s="3">
        <v>1.0532256745576399E-2</v>
      </c>
      <c r="F106" s="18">
        <f t="shared" si="196"/>
        <v>-1.7063651470422218E-3</v>
      </c>
      <c r="G106" s="3">
        <v>7.7174553252773804E-3</v>
      </c>
      <c r="H106" s="18">
        <f t="shared" ref="H106" si="291">$B106-G106</f>
        <v>1.1084362732567974E-3</v>
      </c>
      <c r="I106" s="3">
        <v>9.0637800628463275E-3</v>
      </c>
      <c r="J106" s="18">
        <f t="shared" ref="J106" si="292">$B106-I106</f>
        <v>-2.3788846431214983E-4</v>
      </c>
      <c r="K106" s="3">
        <v>8.90648626215137E-3</v>
      </c>
      <c r="L106" s="18">
        <f t="shared" ref="L106" si="293">$B106-K106</f>
        <v>-8.0594663617192253E-5</v>
      </c>
      <c r="M106" s="3">
        <v>1.1710268808591282E-2</v>
      </c>
      <c r="N106" s="18">
        <f t="shared" si="200"/>
        <v>-2.8843772100571041E-3</v>
      </c>
    </row>
    <row r="107" spans="1:14" x14ac:dyDescent="0.3">
      <c r="A107" s="16" t="s">
        <v>142</v>
      </c>
      <c r="B107" s="17">
        <v>6.2687900718225659E-3</v>
      </c>
      <c r="C107" s="3">
        <v>9.2715522531765307E-3</v>
      </c>
      <c r="D107" s="18">
        <f t="shared" si="196"/>
        <v>-3.0027621813539648E-3</v>
      </c>
      <c r="E107" s="3">
        <v>9.4436816158777193E-3</v>
      </c>
      <c r="F107" s="18">
        <f t="shared" si="196"/>
        <v>-3.1748915440551534E-3</v>
      </c>
      <c r="G107" s="3">
        <v>7.2323636744535203E-3</v>
      </c>
      <c r="H107" s="18">
        <f t="shared" ref="H107" si="294">$B107-G107</f>
        <v>-9.6357360263095437E-4</v>
      </c>
      <c r="I107" s="3">
        <v>7.7876110981474327E-3</v>
      </c>
      <c r="J107" s="18">
        <f t="shared" ref="J107" si="295">$B107-I107</f>
        <v>-1.5188210263248668E-3</v>
      </c>
      <c r="K107" s="3">
        <v>8.061556478660397E-3</v>
      </c>
      <c r="L107" s="18">
        <f t="shared" ref="L107" si="296">$B107-K107</f>
        <v>-1.7927664068378311E-3</v>
      </c>
      <c r="M107" s="3">
        <v>1.1217437216709598E-2</v>
      </c>
      <c r="N107" s="18">
        <f t="shared" si="200"/>
        <v>-4.9486471448870325E-3</v>
      </c>
    </row>
    <row r="108" spans="1:14" x14ac:dyDescent="0.3">
      <c r="A108" s="16" t="s">
        <v>143</v>
      </c>
      <c r="B108" s="17">
        <v>6.5273457564902397E-3</v>
      </c>
      <c r="C108" s="3">
        <v>8.3581343890043701E-3</v>
      </c>
      <c r="D108" s="18">
        <f t="shared" si="196"/>
        <v>-1.8307886325141303E-3</v>
      </c>
      <c r="E108" s="3">
        <v>8.3986185283799804E-3</v>
      </c>
      <c r="F108" s="18">
        <f t="shared" si="196"/>
        <v>-1.8712727718897407E-3</v>
      </c>
      <c r="G108" s="3">
        <v>6.4485077912876101E-3</v>
      </c>
      <c r="H108" s="18">
        <f t="shared" ref="H108" si="297">$B108-G108</f>
        <v>7.8837965202629631E-5</v>
      </c>
      <c r="I108" s="3">
        <v>6.9119913314893517E-3</v>
      </c>
      <c r="J108" s="18">
        <f t="shared" ref="J108" si="298">$B108-I108</f>
        <v>-3.8464557499911199E-4</v>
      </c>
      <c r="K108" s="3">
        <v>6.6285740730158832E-3</v>
      </c>
      <c r="L108" s="18">
        <f t="shared" ref="L108" si="299">$B108-K108</f>
        <v>-1.0122831652564345E-4</v>
      </c>
      <c r="M108" s="3">
        <v>1.0830592729406587E-2</v>
      </c>
      <c r="N108" s="18">
        <f t="shared" si="200"/>
        <v>-4.3032469729163475E-3</v>
      </c>
    </row>
    <row r="109" spans="1:14" x14ac:dyDescent="0.3">
      <c r="A109" s="16" t="s">
        <v>144</v>
      </c>
      <c r="B109" s="17">
        <v>6.3033063965535754E-3</v>
      </c>
      <c r="C109" s="3">
        <v>7.6438252731194298E-3</v>
      </c>
      <c r="D109" s="18">
        <f t="shared" si="196"/>
        <v>-1.3405188765658544E-3</v>
      </c>
      <c r="E109" s="3">
        <v>7.9415628574428798E-3</v>
      </c>
      <c r="F109" s="18">
        <f t="shared" si="196"/>
        <v>-1.6382564608893044E-3</v>
      </c>
      <c r="G109" s="3">
        <v>6.0740326518514704E-3</v>
      </c>
      <c r="H109" s="18">
        <f t="shared" ref="H109" si="300">$B109-G109</f>
        <v>2.2927374470210499E-4</v>
      </c>
      <c r="I109" s="3">
        <v>8.09680700007517E-3</v>
      </c>
      <c r="J109" s="18">
        <f t="shared" ref="J109" si="301">$B109-I109</f>
        <v>-1.7935006035215946E-3</v>
      </c>
      <c r="K109" s="3">
        <v>1.0413704698718667E-2</v>
      </c>
      <c r="L109" s="18">
        <f t="shared" ref="L109" si="302">$B109-K109</f>
        <v>-4.1103983021650919E-3</v>
      </c>
      <c r="M109" s="3">
        <v>9.8598001879464329E-3</v>
      </c>
      <c r="N109" s="18">
        <f t="shared" si="200"/>
        <v>-3.5564937913928575E-3</v>
      </c>
    </row>
    <row r="110" spans="1:14" x14ac:dyDescent="0.3">
      <c r="A110" s="16" t="s">
        <v>145</v>
      </c>
      <c r="B110" s="17">
        <v>6.6714154502548169E-3</v>
      </c>
      <c r="C110" s="3">
        <v>7.0542676397713604E-3</v>
      </c>
      <c r="D110" s="18">
        <f t="shared" si="196"/>
        <v>-3.8285218951654345E-4</v>
      </c>
      <c r="E110" s="3">
        <v>7.2921802154035696E-3</v>
      </c>
      <c r="F110" s="18">
        <f t="shared" si="196"/>
        <v>-6.2076476514875273E-4</v>
      </c>
      <c r="G110" s="3">
        <v>5.6818143433439196E-3</v>
      </c>
      <c r="H110" s="18">
        <f t="shared" ref="H110" si="303">$B110-G110</f>
        <v>9.8960110691089734E-4</v>
      </c>
      <c r="I110" s="3">
        <v>7.7389063682132605E-3</v>
      </c>
      <c r="J110" s="18">
        <f t="shared" ref="J110" si="304">$B110-I110</f>
        <v>-1.0674909179584436E-3</v>
      </c>
      <c r="K110" s="3">
        <v>7.0212238628477794E-3</v>
      </c>
      <c r="L110" s="18">
        <f t="shared" ref="L110" si="305">$B110-K110</f>
        <v>-3.4980841259296246E-4</v>
      </c>
      <c r="M110" s="3">
        <v>9.4665381698251401E-3</v>
      </c>
      <c r="N110" s="18">
        <f t="shared" si="200"/>
        <v>-2.7951227195703232E-3</v>
      </c>
    </row>
    <row r="111" spans="1:14" x14ac:dyDescent="0.3">
      <c r="A111" s="16" t="s">
        <v>146</v>
      </c>
      <c r="B111" s="17">
        <v>8.0515445629258733E-3</v>
      </c>
      <c r="C111" s="3">
        <v>6.6772935948045597E-3</v>
      </c>
      <c r="D111" s="18">
        <f t="shared" si="196"/>
        <v>1.3742509681213136E-3</v>
      </c>
      <c r="E111" s="3">
        <v>6.9729148855124899E-3</v>
      </c>
      <c r="F111" s="18">
        <f t="shared" si="196"/>
        <v>1.0786296774133834E-3</v>
      </c>
      <c r="G111" s="3">
        <v>5.58824749073898E-3</v>
      </c>
      <c r="H111" s="18">
        <f t="shared" ref="H111" si="306">$B111-G111</f>
        <v>2.4632970721868933E-3</v>
      </c>
      <c r="I111" s="3">
        <v>6.0996127689517407E-3</v>
      </c>
      <c r="J111" s="18">
        <f t="shared" ref="J111" si="307">$B111-I111</f>
        <v>1.9519317939741326E-3</v>
      </c>
      <c r="K111" s="3">
        <v>6.2603194560929996E-3</v>
      </c>
      <c r="L111" s="18">
        <f t="shared" ref="L111" si="308">$B111-K111</f>
        <v>1.7912251068328737E-3</v>
      </c>
      <c r="M111" s="3">
        <v>9.0862175431842447E-3</v>
      </c>
      <c r="N111" s="18">
        <f t="shared" si="200"/>
        <v>-1.0346729802583714E-3</v>
      </c>
    </row>
    <row r="112" spans="1:14" x14ac:dyDescent="0.3">
      <c r="A112" s="16" t="s">
        <v>147</v>
      </c>
      <c r="B112" s="17">
        <v>8.4430730513593861E-3</v>
      </c>
      <c r="C112" s="3">
        <v>6.6574170714200397E-3</v>
      </c>
      <c r="D112" s="18">
        <f t="shared" si="196"/>
        <v>1.7856559799393464E-3</v>
      </c>
      <c r="E112" s="3">
        <v>6.9436018459299899E-3</v>
      </c>
      <c r="F112" s="18">
        <f t="shared" si="196"/>
        <v>1.4994712054293962E-3</v>
      </c>
      <c r="G112" s="3">
        <v>5.8460113300031497E-3</v>
      </c>
      <c r="H112" s="18">
        <f t="shared" ref="H112" si="309">$B112-G112</f>
        <v>2.5970617213562364E-3</v>
      </c>
      <c r="I112" s="3">
        <v>7.4821033528307268E-3</v>
      </c>
      <c r="J112" s="18">
        <f t="shared" ref="J112" si="310">$B112-I112</f>
        <v>9.6096969852865928E-4</v>
      </c>
      <c r="K112" s="3">
        <v>7.5866073445167367E-3</v>
      </c>
      <c r="L112" s="18">
        <f t="shared" ref="L112" si="311">$B112-K112</f>
        <v>8.5646570684264935E-4</v>
      </c>
      <c r="M112" s="3">
        <v>8.6341315225124567E-3</v>
      </c>
      <c r="N112" s="18">
        <f t="shared" si="200"/>
        <v>-1.9105847115307058E-4</v>
      </c>
    </row>
    <row r="113" spans="1:14" x14ac:dyDescent="0.3">
      <c r="A113" s="16" t="s">
        <v>148</v>
      </c>
      <c r="B113" s="17">
        <v>6.7858898266844984E-3</v>
      </c>
      <c r="C113" s="3">
        <v>6.7777553655874899E-3</v>
      </c>
      <c r="D113" s="18">
        <f t="shared" si="196"/>
        <v>8.1344610970085843E-6</v>
      </c>
      <c r="E113" s="3">
        <v>7.3691146957651603E-3</v>
      </c>
      <c r="F113" s="18">
        <f t="shared" si="196"/>
        <v>-5.8322486908066185E-4</v>
      </c>
      <c r="G113" s="3">
        <v>6.0542455718499699E-3</v>
      </c>
      <c r="H113" s="18">
        <f t="shared" ref="H113" si="312">$B113-G113</f>
        <v>7.3164425483452852E-4</v>
      </c>
      <c r="I113" s="3">
        <v>8.6816914893959717E-3</v>
      </c>
      <c r="J113" s="18">
        <f t="shared" ref="J113" si="313">$B113-I113</f>
        <v>-1.8958016627114733E-3</v>
      </c>
      <c r="K113" s="3">
        <v>8.4477094331511758E-3</v>
      </c>
      <c r="L113" s="18">
        <f t="shared" ref="L113" si="314">$B113-K113</f>
        <v>-1.6618196064666774E-3</v>
      </c>
      <c r="M113" s="3">
        <v>8.8014363124089348E-3</v>
      </c>
      <c r="N113" s="18">
        <f t="shared" si="200"/>
        <v>-2.0155464857244364E-3</v>
      </c>
    </row>
    <row r="114" spans="1:14" x14ac:dyDescent="0.3">
      <c r="A114" s="16" t="s">
        <v>149</v>
      </c>
      <c r="B114" s="17">
        <v>6.7329070457062172E-3</v>
      </c>
      <c r="C114" s="3">
        <v>6.6425607199426103E-3</v>
      </c>
      <c r="D114" s="18">
        <f t="shared" si="196"/>
        <v>9.0346325763606891E-5</v>
      </c>
      <c r="E114" s="3">
        <v>7.2169210273337397E-3</v>
      </c>
      <c r="F114" s="18">
        <f t="shared" si="196"/>
        <v>-4.8401398162752247E-4</v>
      </c>
      <c r="G114" s="3">
        <v>6.0793775421273503E-3</v>
      </c>
      <c r="H114" s="18">
        <f t="shared" ref="H114" si="315">$B114-G114</f>
        <v>6.5352950357886689E-4</v>
      </c>
      <c r="I114" s="3">
        <v>6.78463075078995E-3</v>
      </c>
      <c r="J114" s="18">
        <f t="shared" ref="J114" si="316">$B114-I114</f>
        <v>-5.1723705083732766E-5</v>
      </c>
      <c r="K114" s="3">
        <v>8.210161072316733E-3</v>
      </c>
      <c r="L114" s="18">
        <f t="shared" ref="L114" si="317">$B114-K114</f>
        <v>-1.4772540266105158E-3</v>
      </c>
      <c r="M114" s="3">
        <v>8.7090103388018196E-3</v>
      </c>
      <c r="N114" s="18">
        <f t="shared" si="200"/>
        <v>-1.9761032930956024E-3</v>
      </c>
    </row>
    <row r="115" spans="1:14" x14ac:dyDescent="0.3">
      <c r="A115" s="16" t="s">
        <v>150</v>
      </c>
      <c r="B115" s="17">
        <v>7.6366596220364255E-3</v>
      </c>
      <c r="C115" s="3">
        <v>6.5193641263612701E-3</v>
      </c>
      <c r="D115" s="18">
        <f t="shared" si="196"/>
        <v>1.1172954956751554E-3</v>
      </c>
      <c r="E115" s="3">
        <v>7.2374756741132897E-3</v>
      </c>
      <c r="F115" s="18">
        <f t="shared" si="196"/>
        <v>3.9918394792313582E-4</v>
      </c>
      <c r="G115" s="3">
        <v>6.1709918716065897E-3</v>
      </c>
      <c r="H115" s="18">
        <f t="shared" ref="H115" si="318">$B115-G115</f>
        <v>1.4656677504298358E-3</v>
      </c>
      <c r="I115" s="3">
        <v>9.2614626790089982E-3</v>
      </c>
      <c r="J115" s="18">
        <f t="shared" ref="J115" si="319">$B115-I115</f>
        <v>-1.6248030569725727E-3</v>
      </c>
      <c r="K115" s="3">
        <v>1.2152529872478135E-2</v>
      </c>
      <c r="L115" s="18">
        <f t="shared" ref="L115" si="320">$B115-K115</f>
        <v>-4.5158702504417099E-3</v>
      </c>
      <c r="M115" s="3">
        <v>8.6259994194660908E-3</v>
      </c>
      <c r="N115" s="18">
        <f t="shared" si="200"/>
        <v>-9.8933979742966537E-4</v>
      </c>
    </row>
    <row r="116" spans="1:14" x14ac:dyDescent="0.3">
      <c r="A116" s="16" t="s">
        <v>151</v>
      </c>
      <c r="B116" s="17">
        <v>5.0528048892848803E-3</v>
      </c>
      <c r="C116" s="3">
        <v>6.5761438229268703E-3</v>
      </c>
      <c r="D116" s="18">
        <f t="shared" si="196"/>
        <v>-1.5233389336419901E-3</v>
      </c>
      <c r="E116" s="3">
        <v>7.5536395603350301E-3</v>
      </c>
      <c r="F116" s="18">
        <f t="shared" si="196"/>
        <v>-2.5008346710501499E-3</v>
      </c>
      <c r="G116" s="3">
        <v>6.1648173615461797E-3</v>
      </c>
      <c r="H116" s="18">
        <f t="shared" ref="H116" si="321">$B116-G116</f>
        <v>-1.1120124722612994E-3</v>
      </c>
      <c r="I116" s="3">
        <v>6.7839680934108134E-3</v>
      </c>
      <c r="J116" s="18">
        <f t="shared" ref="J116" si="322">$B116-I116</f>
        <v>-1.7311632041259331E-3</v>
      </c>
      <c r="K116" s="3">
        <v>6.8701887124013785E-3</v>
      </c>
      <c r="L116" s="18">
        <f t="shared" ref="L116" si="323">$B116-K116</f>
        <v>-1.8173838231164982E-3</v>
      </c>
      <c r="M116" s="3">
        <v>8.6766206143053838E-3</v>
      </c>
      <c r="N116" s="18">
        <f t="shared" si="200"/>
        <v>-3.6238157250205036E-3</v>
      </c>
    </row>
    <row r="117" spans="1:14" x14ac:dyDescent="0.3">
      <c r="A117" s="16" t="s">
        <v>152</v>
      </c>
      <c r="B117" s="17">
        <v>1.0292956914548124E-2</v>
      </c>
      <c r="C117" s="3">
        <v>6.2067867246067797E-3</v>
      </c>
      <c r="D117" s="18">
        <f t="shared" si="196"/>
        <v>4.086170189941344E-3</v>
      </c>
      <c r="E117" s="3">
        <v>7.0053249694159696E-3</v>
      </c>
      <c r="F117" s="18">
        <f t="shared" si="196"/>
        <v>3.287631945132154E-3</v>
      </c>
      <c r="G117" s="3">
        <v>5.6070335178051598E-3</v>
      </c>
      <c r="H117" s="18">
        <f t="shared" ref="H117" si="324">$B117-G117</f>
        <v>4.6859233967429638E-3</v>
      </c>
      <c r="I117" s="3">
        <v>5.31355896662995E-3</v>
      </c>
      <c r="J117" s="18">
        <f t="shared" ref="J117" si="325">$B117-I117</f>
        <v>4.9793979479181736E-3</v>
      </c>
      <c r="K117" s="3">
        <v>5.2790911352373271E-3</v>
      </c>
      <c r="L117" s="18">
        <f t="shared" ref="L117" si="326">$B117-K117</f>
        <v>5.0138657793107966E-3</v>
      </c>
      <c r="M117" s="3">
        <v>8.2961230237483027E-3</v>
      </c>
      <c r="N117" s="18">
        <f t="shared" si="200"/>
        <v>1.996833890799821E-3</v>
      </c>
    </row>
    <row r="118" spans="1:14" x14ac:dyDescent="0.3">
      <c r="A118" s="16" t="s">
        <v>153</v>
      </c>
      <c r="B118" s="17">
        <v>1.0793745027628882E-2</v>
      </c>
      <c r="C118" s="3">
        <v>6.7640860833564501E-3</v>
      </c>
      <c r="D118" s="18">
        <f t="shared" si="196"/>
        <v>4.0296589442724321E-3</v>
      </c>
      <c r="E118" s="3">
        <v>7.7852518968107697E-3</v>
      </c>
      <c r="F118" s="18">
        <f t="shared" si="196"/>
        <v>3.0084931308181125E-3</v>
      </c>
      <c r="G118" s="3">
        <v>6.27006078854816E-3</v>
      </c>
      <c r="H118" s="18">
        <f t="shared" ref="H118" si="327">$B118-G118</f>
        <v>4.5236842390807223E-3</v>
      </c>
      <c r="I118" s="3">
        <v>1.0718458218136846E-2</v>
      </c>
      <c r="J118" s="18">
        <f t="shared" ref="J118" si="328">$B118-I118</f>
        <v>7.5286809492036699E-5</v>
      </c>
      <c r="K118" s="3">
        <v>1.2885200189801781E-2</v>
      </c>
      <c r="L118" s="18">
        <f t="shared" ref="L118" si="329">$B118-K118</f>
        <v>-2.0914551621728991E-3</v>
      </c>
      <c r="M118" s="3">
        <v>8.4375917177154577E-3</v>
      </c>
      <c r="N118" s="18">
        <f t="shared" si="200"/>
        <v>2.3561533099134245E-3</v>
      </c>
    </row>
    <row r="119" spans="1:14" x14ac:dyDescent="0.3">
      <c r="A119" s="16" t="s">
        <v>154</v>
      </c>
      <c r="B119" s="17">
        <v>9.9945055516066934E-3</v>
      </c>
      <c r="C119" s="3">
        <v>7.3946159156725302E-3</v>
      </c>
      <c r="D119" s="18">
        <f t="shared" si="196"/>
        <v>2.5998896359341632E-3</v>
      </c>
      <c r="E119" s="3">
        <v>8.8050689073038806E-3</v>
      </c>
      <c r="F119" s="18">
        <f t="shared" si="196"/>
        <v>1.1894366443028128E-3</v>
      </c>
      <c r="G119" s="3">
        <v>7.0285714632264597E-3</v>
      </c>
      <c r="H119" s="18">
        <f t="shared" ref="H119" si="330">$B119-G119</f>
        <v>2.9659340883802336E-3</v>
      </c>
      <c r="I119" s="3">
        <v>1.051331581337521E-2</v>
      </c>
      <c r="J119" s="18">
        <f t="shared" ref="J119" si="331">$B119-I119</f>
        <v>-5.1881026176851634E-4</v>
      </c>
      <c r="K119" s="3">
        <v>1.227157974735151E-2</v>
      </c>
      <c r="L119" s="18">
        <f t="shared" ref="L119" si="332">$B119-K119</f>
        <v>-2.2770741957448166E-3</v>
      </c>
      <c r="M119" s="3">
        <v>8.8118689072406598E-3</v>
      </c>
      <c r="N119" s="18">
        <f t="shared" si="200"/>
        <v>1.1826366443660336E-3</v>
      </c>
    </row>
    <row r="120" spans="1:14" x14ac:dyDescent="0.3">
      <c r="A120" s="16" t="s">
        <v>155</v>
      </c>
      <c r="B120" s="17">
        <v>6.9974229904997288E-3</v>
      </c>
      <c r="C120" s="3">
        <v>7.8119412410498799E-3</v>
      </c>
      <c r="D120" s="18">
        <f t="shared" si="196"/>
        <v>-8.1451825055015113E-4</v>
      </c>
      <c r="E120" s="3">
        <v>9.3438878804244594E-3</v>
      </c>
      <c r="F120" s="18">
        <f t="shared" si="196"/>
        <v>-2.3464648899247306E-3</v>
      </c>
      <c r="G120" s="3">
        <v>7.4136965225762696E-3</v>
      </c>
      <c r="H120" s="18">
        <f t="shared" ref="H120" si="333">$B120-G120</f>
        <v>-4.162735320765408E-4</v>
      </c>
      <c r="I120" s="3">
        <v>8.8451926722351425E-3</v>
      </c>
      <c r="J120" s="18">
        <f t="shared" ref="J120" si="334">$B120-I120</f>
        <v>-1.8477696817354138E-3</v>
      </c>
      <c r="K120" s="3">
        <v>8.833542958975588E-3</v>
      </c>
      <c r="L120" s="18">
        <f t="shared" ref="L120" si="335">$B120-K120</f>
        <v>-1.8361199684758592E-3</v>
      </c>
      <c r="M120" s="3">
        <v>8.9413269690126473E-3</v>
      </c>
      <c r="N120" s="18">
        <f t="shared" si="200"/>
        <v>-1.9439039785129186E-3</v>
      </c>
    </row>
    <row r="121" spans="1:14" x14ac:dyDescent="0.3">
      <c r="A121" s="16" t="s">
        <v>156</v>
      </c>
      <c r="B121" s="17">
        <v>8.0622663965643025E-3</v>
      </c>
      <c r="C121" s="3">
        <v>7.6232403322157704E-3</v>
      </c>
      <c r="D121" s="18">
        <f t="shared" si="196"/>
        <v>4.3902606434853206E-4</v>
      </c>
      <c r="E121" s="3">
        <v>8.9327343575276701E-3</v>
      </c>
      <c r="F121" s="18">
        <f t="shared" si="196"/>
        <v>-8.7046796096336768E-4</v>
      </c>
      <c r="G121" s="3">
        <v>7.2390810021463903E-3</v>
      </c>
      <c r="H121" s="18">
        <f t="shared" ref="H121" si="336">$B121-G121</f>
        <v>8.2318539441791211E-4</v>
      </c>
      <c r="I121" s="3">
        <v>6.3970579902932097E-3</v>
      </c>
      <c r="J121" s="18">
        <f t="shared" ref="J121" si="337">$B121-I121</f>
        <v>1.6652084062710928E-3</v>
      </c>
      <c r="K121" s="3">
        <v>7.2174216472141589E-3</v>
      </c>
      <c r="L121" s="18">
        <f t="shared" ref="L121" si="338">$B121-K121</f>
        <v>8.4484474935014355E-4</v>
      </c>
      <c r="M121" s="3">
        <v>8.7194673900738064E-3</v>
      </c>
      <c r="N121" s="18">
        <f t="shared" si="200"/>
        <v>-6.5720099350950398E-4</v>
      </c>
    </row>
    <row r="122" spans="1:14" x14ac:dyDescent="0.3">
      <c r="A122" s="16" t="s">
        <v>157</v>
      </c>
      <c r="B122" s="17">
        <v>1.3799744245981028E-2</v>
      </c>
      <c r="C122" s="3">
        <v>7.5754658991550603E-3</v>
      </c>
      <c r="D122" s="18">
        <f t="shared" si="196"/>
        <v>6.2242783468259679E-3</v>
      </c>
      <c r="E122" s="3">
        <v>8.9390909833240492E-3</v>
      </c>
      <c r="F122" s="18">
        <f t="shared" si="196"/>
        <v>4.860653262656979E-3</v>
      </c>
      <c r="G122" s="3">
        <v>7.3180724721618696E-3</v>
      </c>
      <c r="H122" s="18">
        <f t="shared" ref="H122" si="339">$B122-G122</f>
        <v>6.4816717738191585E-3</v>
      </c>
      <c r="I122" s="3">
        <v>1.0405229634351287E-2</v>
      </c>
      <c r="J122" s="18">
        <f t="shared" ref="J122" si="340">$B122-I122</f>
        <v>3.3945146116297412E-3</v>
      </c>
      <c r="K122" s="3">
        <v>1.3325504128092818E-2</v>
      </c>
      <c r="L122" s="18">
        <f t="shared" ref="L122" si="341">$B122-K122</f>
        <v>4.7424011788821038E-4</v>
      </c>
      <c r="M122" s="3">
        <v>8.9384919294328239E-3</v>
      </c>
      <c r="N122" s="18">
        <f t="shared" si="200"/>
        <v>4.8612523165482042E-3</v>
      </c>
    </row>
    <row r="123" spans="1:14" x14ac:dyDescent="0.3">
      <c r="A123" s="16" t="s">
        <v>158</v>
      </c>
      <c r="B123" s="17">
        <v>6.6031238836781921E-3</v>
      </c>
      <c r="C123" s="3">
        <v>8.5058443027972094E-3</v>
      </c>
      <c r="D123" s="18">
        <f t="shared" si="196"/>
        <v>-1.9027204191190174E-3</v>
      </c>
      <c r="E123" s="3">
        <v>9.3825262407312808E-3</v>
      </c>
      <c r="F123" s="18">
        <f t="shared" si="196"/>
        <v>-2.7794023570530887E-3</v>
      </c>
      <c r="G123" s="3">
        <v>8.1533291342435407E-3</v>
      </c>
      <c r="H123" s="18">
        <f t="shared" ref="H123" si="342">$B123-G123</f>
        <v>-1.5502052505653487E-3</v>
      </c>
      <c r="I123" s="3">
        <v>1.2216868205804036E-2</v>
      </c>
      <c r="J123" s="18">
        <f t="shared" ref="J123" si="343">$B123-I123</f>
        <v>-5.6137443221258437E-3</v>
      </c>
      <c r="K123" s="3">
        <v>1.270207379378189E-2</v>
      </c>
      <c r="L123" s="18">
        <f t="shared" ref="L123" si="344">$B123-K123</f>
        <v>-6.0989499101036983E-3</v>
      </c>
      <c r="M123" s="3">
        <v>9.3138014007513072E-3</v>
      </c>
      <c r="N123" s="18">
        <f t="shared" si="200"/>
        <v>-2.7106775170731151E-3</v>
      </c>
    </row>
    <row r="124" spans="1:14" x14ac:dyDescent="0.3">
      <c r="A124" s="16" t="s">
        <v>159</v>
      </c>
      <c r="B124" s="17">
        <v>7.8807550008308438E-3</v>
      </c>
      <c r="C124" s="3">
        <v>8.1187294522454406E-3</v>
      </c>
      <c r="D124" s="18">
        <f t="shared" si="196"/>
        <v>-2.3797445141459685E-4</v>
      </c>
      <c r="E124" s="3">
        <v>9.02011978810679E-3</v>
      </c>
      <c r="F124" s="18">
        <f t="shared" si="196"/>
        <v>-1.1393647872759462E-3</v>
      </c>
      <c r="G124" s="3">
        <v>7.3906849438028699E-3</v>
      </c>
      <c r="H124" s="18">
        <f t="shared" ref="H124" si="345">$B124-G124</f>
        <v>4.9007005702797393E-4</v>
      </c>
      <c r="I124" s="3">
        <v>7.1134965115348774E-3</v>
      </c>
      <c r="J124" s="18">
        <f t="shared" ref="J124" si="346">$B124-I124</f>
        <v>7.6725848929596642E-4</v>
      </c>
      <c r="K124" s="3">
        <v>6.8780558148216295E-3</v>
      </c>
      <c r="L124" s="18">
        <f t="shared" ref="L124" si="347">$B124-K124</f>
        <v>1.0026991860092142E-3</v>
      </c>
      <c r="M124" s="3">
        <v>8.7875940570306173E-3</v>
      </c>
      <c r="N124" s="18">
        <f t="shared" si="200"/>
        <v>-9.0683905619977356E-4</v>
      </c>
    </row>
    <row r="125" spans="1:14" x14ac:dyDescent="0.3">
      <c r="A125" s="16" t="s">
        <v>160</v>
      </c>
      <c r="B125" s="17">
        <v>6.1400733165079911E-3</v>
      </c>
      <c r="C125" s="3">
        <v>7.91370123716751E-3</v>
      </c>
      <c r="D125" s="18">
        <f t="shared" si="196"/>
        <v>-1.773627920659519E-3</v>
      </c>
      <c r="E125" s="3">
        <v>9.1106114986412405E-3</v>
      </c>
      <c r="F125" s="18">
        <f t="shared" si="196"/>
        <v>-2.9705381821332495E-3</v>
      </c>
      <c r="G125" s="3">
        <v>7.1076070067929899E-3</v>
      </c>
      <c r="H125" s="18">
        <f t="shared" ref="H125" si="348">$B125-G125</f>
        <v>-9.6753369028499889E-4</v>
      </c>
      <c r="I125" s="3">
        <v>8.9286726272893996E-3</v>
      </c>
      <c r="J125" s="18">
        <f t="shared" ref="J125" si="349">$B125-I125</f>
        <v>-2.7885993107814085E-3</v>
      </c>
      <c r="K125" s="3">
        <v>1.114828330768915E-2</v>
      </c>
      <c r="L125" s="18">
        <f t="shared" ref="L125" si="350">$B125-K125</f>
        <v>-5.0082099911811593E-3</v>
      </c>
      <c r="M125" s="3">
        <v>8.5455165089823263E-3</v>
      </c>
      <c r="N125" s="18">
        <f t="shared" si="200"/>
        <v>-2.4054431924743352E-3</v>
      </c>
    </row>
    <row r="126" spans="1:14" x14ac:dyDescent="0.3">
      <c r="A126" s="16" t="s">
        <v>161</v>
      </c>
      <c r="B126" s="17">
        <v>8.2861141186564829E-3</v>
      </c>
      <c r="C126" s="3">
        <v>7.4232734459639396E-3</v>
      </c>
      <c r="D126" s="18">
        <f t="shared" si="196"/>
        <v>8.628406726925433E-4</v>
      </c>
      <c r="E126" s="3">
        <v>8.4389880902074107E-3</v>
      </c>
      <c r="F126" s="18">
        <f t="shared" si="196"/>
        <v>-1.528739715509278E-4</v>
      </c>
      <c r="G126" s="3">
        <v>6.7428912422830703E-3</v>
      </c>
      <c r="H126" s="18">
        <f t="shared" ref="H126" si="351">$B126-G126</f>
        <v>1.5432228763734126E-3</v>
      </c>
      <c r="I126" s="3">
        <v>5.4831513747607237E-3</v>
      </c>
      <c r="J126" s="18">
        <f t="shared" ref="J126" si="352">$B126-I126</f>
        <v>2.8029627438957592E-3</v>
      </c>
      <c r="K126" s="3">
        <v>5.8430696660057551E-3</v>
      </c>
      <c r="L126" s="18">
        <f t="shared" ref="L126" si="353">$B126-K126</f>
        <v>2.4430444526507278E-3</v>
      </c>
      <c r="M126" s="3">
        <v>8.2853750623921012E-3</v>
      </c>
      <c r="N126" s="18">
        <f t="shared" si="200"/>
        <v>7.390562643816434E-7</v>
      </c>
    </row>
    <row r="127" spans="1:14" x14ac:dyDescent="0.3">
      <c r="A127" s="16" t="s">
        <v>162</v>
      </c>
      <c r="B127" s="17">
        <v>6.0646429506764441E-3</v>
      </c>
      <c r="C127" s="3">
        <v>7.3523824353758397E-3</v>
      </c>
      <c r="D127" s="18">
        <f t="shared" si="196"/>
        <v>-1.2877394846993956E-3</v>
      </c>
      <c r="E127" s="3">
        <v>8.6313536046481506E-3</v>
      </c>
      <c r="F127" s="18">
        <f t="shared" si="196"/>
        <v>-2.5667106539717065E-3</v>
      </c>
      <c r="G127" s="3">
        <v>6.7311274929946199E-3</v>
      </c>
      <c r="H127" s="18">
        <f t="shared" ref="H127" si="354">$B127-G127</f>
        <v>-6.6648454231817578E-4</v>
      </c>
      <c r="I127" s="3">
        <v>9.4761164190751822E-3</v>
      </c>
      <c r="J127" s="18">
        <f t="shared" ref="J127" si="355">$B127-I127</f>
        <v>-3.4114734683987381E-3</v>
      </c>
      <c r="K127" s="3">
        <v>8.7584287944696988E-3</v>
      </c>
      <c r="L127" s="18">
        <f t="shared" ref="L127" si="356">$B127-K127</f>
        <v>-2.6937858437932546E-3</v>
      </c>
      <c r="M127" s="3">
        <v>8.2937248943581576E-3</v>
      </c>
      <c r="N127" s="18">
        <f t="shared" si="200"/>
        <v>-2.2290819436817134E-3</v>
      </c>
    </row>
    <row r="128" spans="1:14" x14ac:dyDescent="0.3">
      <c r="A128" s="16" t="s">
        <v>163</v>
      </c>
      <c r="B128" s="17">
        <v>1.6565902755144905E-2</v>
      </c>
      <c r="C128" s="3">
        <v>6.9491198134867399E-3</v>
      </c>
      <c r="D128" s="18">
        <f t="shared" si="196"/>
        <v>9.6167829416581654E-3</v>
      </c>
      <c r="E128" s="3">
        <v>9.0841230282095904E-3</v>
      </c>
      <c r="F128" s="18">
        <f t="shared" si="196"/>
        <v>7.4817797269353149E-3</v>
      </c>
      <c r="G128" s="3">
        <v>6.4871071480437801E-3</v>
      </c>
      <c r="H128" s="18">
        <f t="shared" ref="H128" si="357">$B128-G128</f>
        <v>1.0078795607101124E-2</v>
      </c>
      <c r="I128" s="3">
        <v>5.4419895539455825E-3</v>
      </c>
      <c r="J128" s="18">
        <f t="shared" ref="J128" si="358">$B128-I128</f>
        <v>1.1123913201199324E-2</v>
      </c>
      <c r="K128" s="3">
        <v>5.894140514056137E-3</v>
      </c>
      <c r="L128" s="18">
        <f t="shared" ref="L128" si="359">$B128-K128</f>
        <v>1.0671762241088768E-2</v>
      </c>
      <c r="M128" s="3">
        <v>7.4897379507702574E-3</v>
      </c>
      <c r="N128" s="18">
        <f t="shared" si="200"/>
        <v>9.0761648043746479E-3</v>
      </c>
    </row>
    <row r="129" spans="1:14" x14ac:dyDescent="0.3">
      <c r="A129" s="16" t="s">
        <v>164</v>
      </c>
      <c r="B129" s="17">
        <v>1.125787240752469E-2</v>
      </c>
      <c r="C129" s="3">
        <v>8.4041393986183897E-3</v>
      </c>
      <c r="D129" s="18">
        <f t="shared" si="196"/>
        <v>2.8537330089063E-3</v>
      </c>
      <c r="E129" s="3">
        <v>1.09135325795732E-2</v>
      </c>
      <c r="F129" s="18">
        <f t="shared" si="196"/>
        <v>3.4433982795148942E-4</v>
      </c>
      <c r="G129" s="3">
        <v>8.27166532254036E-3</v>
      </c>
      <c r="H129" s="18">
        <f t="shared" ref="H129" si="360">$B129-G129</f>
        <v>2.9862070849843297E-3</v>
      </c>
      <c r="I129" s="3">
        <v>1.5940565436388922E-2</v>
      </c>
      <c r="J129" s="18">
        <f t="shared" ref="J129" si="361">$B129-I129</f>
        <v>-4.6826930288642321E-3</v>
      </c>
      <c r="K129" s="3">
        <v>1.7987945168675242E-2</v>
      </c>
      <c r="L129" s="18">
        <f t="shared" ref="L129" si="362">$B129-K129</f>
        <v>-6.7300727611505524E-3</v>
      </c>
      <c r="M129" s="3">
        <v>8.5810196815080345E-3</v>
      </c>
      <c r="N129" s="18">
        <f t="shared" si="200"/>
        <v>2.6768527260166552E-3</v>
      </c>
    </row>
    <row r="130" spans="1:14" x14ac:dyDescent="0.3">
      <c r="A130" s="16" t="s">
        <v>165</v>
      </c>
      <c r="B130" s="17">
        <v>1.6769963529321152E-2</v>
      </c>
      <c r="C130" s="3">
        <v>8.8710014509581197E-3</v>
      </c>
      <c r="D130" s="18">
        <f t="shared" si="196"/>
        <v>7.898962078363032E-3</v>
      </c>
      <c r="E130" s="3">
        <v>1.1810394079752101E-2</v>
      </c>
      <c r="F130" s="18">
        <f t="shared" si="196"/>
        <v>4.9595694495690509E-3</v>
      </c>
      <c r="G130" s="3">
        <v>8.8405861637482399E-3</v>
      </c>
      <c r="H130" s="18">
        <f t="shared" ref="H130" si="363">$B130-G130</f>
        <v>7.9293773655729118E-3</v>
      </c>
      <c r="I130" s="3">
        <v>1.5698053301870851E-2</v>
      </c>
      <c r="J130" s="18">
        <f t="shared" ref="J130" si="364">$B130-I130</f>
        <v>1.0719102274503005E-3</v>
      </c>
      <c r="K130" s="3">
        <v>1.9986793888257432E-2</v>
      </c>
      <c r="L130" s="18">
        <f t="shared" ref="L130" si="365">$B130-K130</f>
        <v>-3.2168303589362804E-3</v>
      </c>
      <c r="M130" s="3">
        <v>9.0104984249797983E-3</v>
      </c>
      <c r="N130" s="18">
        <f t="shared" si="200"/>
        <v>7.7594651043413534E-3</v>
      </c>
    </row>
    <row r="131" spans="1:14" x14ac:dyDescent="0.3">
      <c r="A131" s="16" t="s">
        <v>166</v>
      </c>
      <c r="B131" s="17">
        <v>1.0223693604609053E-2</v>
      </c>
      <c r="C131" s="3">
        <v>1.01723469338147E-2</v>
      </c>
      <c r="D131" s="18">
        <f t="shared" si="196"/>
        <v>5.134667079435308E-5</v>
      </c>
      <c r="E131" s="3">
        <v>1.2409323704159E-2</v>
      </c>
      <c r="F131" s="18">
        <f t="shared" si="196"/>
        <v>-2.1856300995499473E-3</v>
      </c>
      <c r="G131" s="3">
        <v>9.7740574936495891E-3</v>
      </c>
      <c r="H131" s="18">
        <f t="shared" ref="H131" si="366">$B131-G131</f>
        <v>4.4963611095946363E-4</v>
      </c>
      <c r="I131" s="3">
        <v>1.474503133175391E-2</v>
      </c>
      <c r="J131" s="18">
        <f t="shared" ref="J131" si="367">$B131-I131</f>
        <v>-4.5213377271448568E-3</v>
      </c>
      <c r="K131" s="3">
        <v>1.4212745936917941E-2</v>
      </c>
      <c r="L131" s="18">
        <f t="shared" ref="L131" si="368">$B131-K131</f>
        <v>-3.9890523323088886E-3</v>
      </c>
      <c r="M131" s="3">
        <v>1.0221612976163247E-2</v>
      </c>
      <c r="N131" s="18">
        <f t="shared" si="200"/>
        <v>2.0806284458056018E-6</v>
      </c>
    </row>
    <row r="132" spans="1:14" x14ac:dyDescent="0.3">
      <c r="A132" s="16" t="s">
        <v>167</v>
      </c>
      <c r="B132" s="17">
        <v>1.3412702080229525E-2</v>
      </c>
      <c r="C132" s="3">
        <v>1.01534199361992E-2</v>
      </c>
      <c r="D132" s="18">
        <f t="shared" si="196"/>
        <v>3.2592821440303246E-3</v>
      </c>
      <c r="E132" s="3">
        <v>1.27836308759168E-2</v>
      </c>
      <c r="F132" s="18">
        <f t="shared" si="196"/>
        <v>6.2907120431272487E-4</v>
      </c>
      <c r="G132" s="3">
        <v>9.6025854544345302E-3</v>
      </c>
      <c r="H132" s="18">
        <f t="shared" ref="H132" si="369">$B132-G132</f>
        <v>3.8101166257949945E-3</v>
      </c>
      <c r="I132" s="3">
        <v>1.5292685206872502E-2</v>
      </c>
      <c r="J132" s="18">
        <f t="shared" ref="J132" si="370">$B132-I132</f>
        <v>-1.8799831266429774E-3</v>
      </c>
      <c r="K132" s="3">
        <v>1.9928690957060034E-2</v>
      </c>
      <c r="L132" s="18">
        <f t="shared" ref="L132" si="371">$B132-K132</f>
        <v>-6.5159888768305096E-3</v>
      </c>
      <c r="M132" s="3">
        <v>1.0493807129564494E-2</v>
      </c>
      <c r="N132" s="18">
        <f t="shared" si="200"/>
        <v>2.9188949506650311E-3</v>
      </c>
    </row>
    <row r="133" spans="1:14" x14ac:dyDescent="0.3">
      <c r="A133" s="16" t="s">
        <v>168</v>
      </c>
      <c r="B133" s="17">
        <v>1.9055027995106524E-2</v>
      </c>
      <c r="C133" s="3">
        <v>1.05621917519699E-2</v>
      </c>
      <c r="D133" s="18">
        <f t="shared" si="196"/>
        <v>8.4928362431366238E-3</v>
      </c>
      <c r="E133" s="3">
        <v>1.3523888868185599E-2</v>
      </c>
      <c r="F133" s="18">
        <f t="shared" si="196"/>
        <v>5.5311391269209243E-3</v>
      </c>
      <c r="G133" s="3">
        <v>9.7827633162634996E-3</v>
      </c>
      <c r="H133" s="18">
        <f t="shared" ref="H133" si="372">$B133-G133</f>
        <v>9.272264678843024E-3</v>
      </c>
      <c r="I133" s="3">
        <v>1.1725616056689685E-2</v>
      </c>
      <c r="J133" s="18">
        <f t="shared" ref="J133" si="373">$B133-I133</f>
        <v>7.3294119384168382E-3</v>
      </c>
      <c r="K133" s="3">
        <v>1.1297692581631063E-2</v>
      </c>
      <c r="L133" s="18">
        <f t="shared" ref="L133" si="374">$B133-K133</f>
        <v>7.7573354134754611E-3</v>
      </c>
      <c r="M133" s="3">
        <v>1.1325943363501812E-2</v>
      </c>
      <c r="N133" s="18">
        <f t="shared" si="200"/>
        <v>7.7290846316047119E-3</v>
      </c>
    </row>
    <row r="134" spans="1:14" x14ac:dyDescent="0.3">
      <c r="A134" s="16" t="s">
        <v>169</v>
      </c>
      <c r="B134" s="17">
        <v>1.8406260622347979E-2</v>
      </c>
      <c r="C134" s="3">
        <v>1.1868726247322501E-2</v>
      </c>
      <c r="D134" s="18">
        <f t="shared" si="196"/>
        <v>6.5375343750254788E-3</v>
      </c>
      <c r="E134" s="3">
        <v>1.5512105686677199E-2</v>
      </c>
      <c r="F134" s="18">
        <f t="shared" si="196"/>
        <v>2.8941549356707799E-3</v>
      </c>
      <c r="G134" s="3">
        <v>1.0641707567614799E-2</v>
      </c>
      <c r="H134" s="18">
        <f t="shared" ref="H134" si="375">$B134-G134</f>
        <v>7.7645530547331802E-3</v>
      </c>
      <c r="I134" s="3">
        <v>1.9186321321766356E-2</v>
      </c>
      <c r="J134" s="18">
        <f t="shared" ref="J134" si="376">$B134-I134</f>
        <v>-7.8006069941837647E-4</v>
      </c>
      <c r="K134" s="3">
        <v>1.7804143006644246E-2</v>
      </c>
      <c r="L134" s="18">
        <f t="shared" ref="L134" si="377">$B134-K134</f>
        <v>6.0211761570373376E-4</v>
      </c>
      <c r="M134" s="3">
        <v>1.1759006675996459E-2</v>
      </c>
      <c r="N134" s="18">
        <f t="shared" si="200"/>
        <v>6.6472539463515203E-3</v>
      </c>
    </row>
    <row r="135" spans="1:14" x14ac:dyDescent="0.3">
      <c r="A135" s="16" t="s">
        <v>170</v>
      </c>
      <c r="B135" s="17">
        <v>1.8827481238245302E-2</v>
      </c>
      <c r="C135" s="3">
        <v>1.2900243080384399E-2</v>
      </c>
      <c r="D135" s="18">
        <f t="shared" si="196"/>
        <v>5.9272381578609028E-3</v>
      </c>
      <c r="E135" s="3">
        <v>1.6171392855424901E-2</v>
      </c>
      <c r="F135" s="18">
        <f t="shared" si="196"/>
        <v>2.6560883828204013E-3</v>
      </c>
      <c r="G135" s="3">
        <v>1.14954174366382E-2</v>
      </c>
      <c r="H135" s="18">
        <f t="shared" ref="H135" si="378">$B135-G135</f>
        <v>7.3320638016071017E-3</v>
      </c>
      <c r="I135" s="3">
        <v>2.2582260755876257E-2</v>
      </c>
      <c r="J135" s="18">
        <f t="shared" ref="J135" si="379">$B135-I135</f>
        <v>-3.7547795176309552E-3</v>
      </c>
      <c r="K135" s="3">
        <v>2.7076704728036114E-2</v>
      </c>
      <c r="L135" s="18">
        <f t="shared" ref="L135" si="380">$B135-K135</f>
        <v>-8.249223489790812E-3</v>
      </c>
      <c r="M135" s="3">
        <v>1.2637724054993684E-2</v>
      </c>
      <c r="N135" s="18">
        <f t="shared" si="200"/>
        <v>6.1897571832516176E-3</v>
      </c>
    </row>
    <row r="136" spans="1:14" x14ac:dyDescent="0.3">
      <c r="A136" s="16" t="s">
        <v>171</v>
      </c>
      <c r="B136" s="17">
        <v>8.3363343687275181E-3</v>
      </c>
      <c r="C136" s="3">
        <v>1.38007603569071E-2</v>
      </c>
      <c r="D136" s="18">
        <f t="shared" si="196"/>
        <v>-5.4644259881795818E-3</v>
      </c>
      <c r="E136" s="3">
        <v>1.60654597881601E-2</v>
      </c>
      <c r="F136" s="18">
        <f t="shared" si="196"/>
        <v>-7.7291254194325823E-3</v>
      </c>
      <c r="G136" s="3">
        <v>1.19613364446135E-2</v>
      </c>
      <c r="H136" s="18">
        <f t="shared" ref="H136" si="381">$B136-G136</f>
        <v>-3.625002075885982E-3</v>
      </c>
      <c r="I136" s="3">
        <v>1.6518760588406751E-2</v>
      </c>
      <c r="J136" s="18">
        <f t="shared" ref="J136" si="382">$B136-I136</f>
        <v>-8.1824262196792327E-3</v>
      </c>
      <c r="K136" s="3">
        <v>1.5767837356051671E-2</v>
      </c>
      <c r="L136" s="18">
        <f t="shared" ref="L136" si="383">$B136-K136</f>
        <v>-7.4315029873241525E-3</v>
      </c>
      <c r="M136" s="3">
        <v>1.3057392197471004E-2</v>
      </c>
      <c r="N136" s="18">
        <f t="shared" si="200"/>
        <v>-4.721057828743486E-3</v>
      </c>
    </row>
    <row r="137" spans="1:14" x14ac:dyDescent="0.3">
      <c r="A137" s="16" t="s">
        <v>172</v>
      </c>
      <c r="B137" s="17">
        <v>1.9942032490393044E-2</v>
      </c>
      <c r="C137" s="3">
        <v>1.26333621733865E-2</v>
      </c>
      <c r="D137" s="18">
        <f t="shared" si="196"/>
        <v>7.308670317006544E-3</v>
      </c>
      <c r="E137" s="3">
        <v>1.5198655124002E-2</v>
      </c>
      <c r="F137" s="18">
        <f t="shared" si="196"/>
        <v>4.7433773663910443E-3</v>
      </c>
      <c r="G137" s="3">
        <v>1.06274432924446E-2</v>
      </c>
      <c r="H137" s="18">
        <f t="shared" ref="H137" si="384">$B137-G137</f>
        <v>9.3145891979484439E-3</v>
      </c>
      <c r="I137" s="3">
        <v>7.4733821599936518E-3</v>
      </c>
      <c r="J137" s="18">
        <f t="shared" ref="J137" si="385">$B137-I137</f>
        <v>1.2468650330399393E-2</v>
      </c>
      <c r="K137" s="3">
        <v>7.5755505530029892E-3</v>
      </c>
      <c r="L137" s="18">
        <f t="shared" ref="L137" si="386">$B137-K137</f>
        <v>1.2366481937390055E-2</v>
      </c>
      <c r="M137" s="3">
        <v>1.2922436951973018E-2</v>
      </c>
      <c r="N137" s="18">
        <f t="shared" si="200"/>
        <v>7.0195955384200256E-3</v>
      </c>
    </row>
    <row r="138" spans="1:14" x14ac:dyDescent="0.3">
      <c r="A138" s="16" t="s">
        <v>173</v>
      </c>
      <c r="B138" s="17">
        <v>2.2487011458891263E-2</v>
      </c>
      <c r="C138" s="3">
        <v>1.34853466925143E-2</v>
      </c>
      <c r="D138" s="18">
        <f t="shared" si="196"/>
        <v>9.0016647663769631E-3</v>
      </c>
      <c r="E138" s="3">
        <v>1.6544681703572799E-2</v>
      </c>
      <c r="F138" s="18">
        <f t="shared" si="196"/>
        <v>5.9423297553184637E-3</v>
      </c>
      <c r="G138" s="3">
        <v>1.12592791277808E-2</v>
      </c>
      <c r="H138" s="18">
        <f t="shared" ref="H138" si="387">$B138-G138</f>
        <v>1.1227732331110463E-2</v>
      </c>
      <c r="I138" s="3">
        <v>2.0933117151164488E-2</v>
      </c>
      <c r="J138" s="18">
        <f t="shared" ref="J138" si="388">$B138-I138</f>
        <v>1.5538943077267747E-3</v>
      </c>
      <c r="K138" s="3">
        <v>1.8982640875642599E-2</v>
      </c>
      <c r="L138" s="18">
        <f t="shared" ref="L138" si="389">$B138-K138</f>
        <v>3.5043705832486644E-3</v>
      </c>
      <c r="M138" s="3">
        <v>1.3761305903641939E-2</v>
      </c>
      <c r="N138" s="18">
        <f t="shared" si="200"/>
        <v>8.7257055552493242E-3</v>
      </c>
    </row>
    <row r="139" spans="1:14" x14ac:dyDescent="0.3">
      <c r="A139" s="16" t="s">
        <v>174</v>
      </c>
      <c r="B139" s="17">
        <v>1.5533075880430102E-2</v>
      </c>
      <c r="C139" s="3">
        <v>1.4746263766246E-2</v>
      </c>
      <c r="D139" s="18">
        <f t="shared" ref="D139:F202" si="390">$B139-C139</f>
        <v>7.8681211418410273E-4</v>
      </c>
      <c r="E139" s="3">
        <v>1.7558501868431099E-2</v>
      </c>
      <c r="F139" s="18">
        <f t="shared" si="390"/>
        <v>-2.0254259880009961E-3</v>
      </c>
      <c r="G139" s="3">
        <v>1.27442032654425E-2</v>
      </c>
      <c r="H139" s="18">
        <f t="shared" ref="H139" si="391">$B139-G139</f>
        <v>2.788872614987602E-3</v>
      </c>
      <c r="I139" s="3">
        <v>2.5055533614686355E-2</v>
      </c>
      <c r="J139" s="18">
        <f t="shared" ref="J139" si="392">$B139-I139</f>
        <v>-9.5224577342562528E-3</v>
      </c>
      <c r="K139" s="3">
        <v>2.9055279462290372E-2</v>
      </c>
      <c r="L139" s="18">
        <f t="shared" ref="L139" si="393">$B139-K139</f>
        <v>-1.352220358186027E-2</v>
      </c>
      <c r="M139" s="3">
        <v>1.4409423121933131E-2</v>
      </c>
      <c r="N139" s="18">
        <f t="shared" ref="N139:N202" si="394">$B139-M139</f>
        <v>1.1236527584969711E-3</v>
      </c>
    </row>
    <row r="140" spans="1:14" x14ac:dyDescent="0.3">
      <c r="A140" s="16" t="s">
        <v>175</v>
      </c>
      <c r="B140" s="17">
        <v>1.6316816373689709E-2</v>
      </c>
      <c r="C140" s="3">
        <v>1.4608287625831299E-2</v>
      </c>
      <c r="D140" s="18">
        <f t="shared" si="390"/>
        <v>1.7085287478584097E-3</v>
      </c>
      <c r="E140" s="3">
        <v>1.70753578401639E-2</v>
      </c>
      <c r="F140" s="18">
        <f t="shared" si="390"/>
        <v>-7.585414664741906E-4</v>
      </c>
      <c r="G140" s="3">
        <v>1.28598587448106E-2</v>
      </c>
      <c r="H140" s="18">
        <f t="shared" ref="H140" si="395">$B140-G140</f>
        <v>3.4569576288791086E-3</v>
      </c>
      <c r="I140" s="3">
        <v>1.3869399018491014E-2</v>
      </c>
      <c r="J140" s="18">
        <f t="shared" ref="J140" si="396">$B140-I140</f>
        <v>2.4474173551986955E-3</v>
      </c>
      <c r="K140" s="3">
        <v>1.460963412273745E-2</v>
      </c>
      <c r="L140" s="18">
        <f t="shared" ref="L140" si="397">$B140-K140</f>
        <v>1.7071822509522588E-3</v>
      </c>
      <c r="M140" s="3">
        <v>1.4238640703281596E-2</v>
      </c>
      <c r="N140" s="18">
        <f t="shared" si="394"/>
        <v>2.0781756704081125E-3</v>
      </c>
    </row>
    <row r="141" spans="1:14" x14ac:dyDescent="0.3">
      <c r="A141" s="16" t="s">
        <v>176</v>
      </c>
      <c r="B141" s="17">
        <v>2.0664714274663341E-2</v>
      </c>
      <c r="C141" s="3">
        <v>1.4504362192448E-2</v>
      </c>
      <c r="D141" s="18">
        <f t="shared" si="390"/>
        <v>6.1603520822153413E-3</v>
      </c>
      <c r="E141" s="3">
        <v>1.6990084066662098E-2</v>
      </c>
      <c r="F141" s="18">
        <f t="shared" si="390"/>
        <v>3.6746302080012429E-3</v>
      </c>
      <c r="G141" s="3">
        <v>1.38162794320015E-2</v>
      </c>
      <c r="H141" s="18">
        <f t="shared" ref="H141" si="398">$B141-G141</f>
        <v>6.8484348426618418E-3</v>
      </c>
      <c r="I141" s="3">
        <v>2.0009677975842514E-2</v>
      </c>
      <c r="J141" s="18">
        <f t="shared" ref="J141" si="399">$B141-I141</f>
        <v>6.5503629882082692E-4</v>
      </c>
      <c r="K141" s="3">
        <v>2.4196846777144114E-2</v>
      </c>
      <c r="L141" s="18">
        <f t="shared" ref="L141" si="400">$B141-K141</f>
        <v>-3.5321325024807726E-3</v>
      </c>
      <c r="M141" s="3">
        <v>1.4094086653504175E-2</v>
      </c>
      <c r="N141" s="18">
        <f t="shared" si="394"/>
        <v>6.5706276211591665E-3</v>
      </c>
    </row>
    <row r="142" spans="1:14" x14ac:dyDescent="0.3">
      <c r="A142" s="16" t="s">
        <v>177</v>
      </c>
      <c r="B142" s="17">
        <v>2.0369104249252964E-2</v>
      </c>
      <c r="C142" s="3">
        <v>1.51375669004287E-2</v>
      </c>
      <c r="D142" s="18">
        <f t="shared" si="390"/>
        <v>5.2315373488242643E-3</v>
      </c>
      <c r="E142" s="3">
        <v>1.72754217171498E-2</v>
      </c>
      <c r="F142" s="18">
        <f t="shared" si="390"/>
        <v>3.093682532103164E-3</v>
      </c>
      <c r="G142" s="3">
        <v>1.4597808490928E-2</v>
      </c>
      <c r="H142" s="18">
        <f t="shared" ref="H142" si="401">$B142-G142</f>
        <v>5.7712957583249645E-3</v>
      </c>
      <c r="I142" s="3">
        <v>1.8022980719485993E-2</v>
      </c>
      <c r="J142" s="18">
        <f t="shared" ref="J142" si="402">$B142-I142</f>
        <v>2.3461235297669719E-3</v>
      </c>
      <c r="K142" s="3">
        <v>1.6852234935002697E-2</v>
      </c>
      <c r="L142" s="18">
        <f t="shared" ref="L142" si="403">$B142-K142</f>
        <v>3.516869314250267E-3</v>
      </c>
      <c r="M142" s="3">
        <v>1.548035018614248E-2</v>
      </c>
      <c r="N142" s="18">
        <f t="shared" si="394"/>
        <v>4.8887540631104842E-3</v>
      </c>
    </row>
    <row r="143" spans="1:14" x14ac:dyDescent="0.3">
      <c r="A143" s="16" t="s">
        <v>178</v>
      </c>
      <c r="B143" s="17">
        <v>1.9177335721266824E-2</v>
      </c>
      <c r="C143" s="3">
        <v>1.5649517491776701E-2</v>
      </c>
      <c r="D143" s="18">
        <f t="shared" si="390"/>
        <v>3.5278182294901234E-3</v>
      </c>
      <c r="E143" s="3">
        <v>1.73879139780087E-2</v>
      </c>
      <c r="F143" s="18">
        <f t="shared" si="390"/>
        <v>1.7894217432581246E-3</v>
      </c>
      <c r="G143" s="3">
        <v>1.4810469856164001E-2</v>
      </c>
      <c r="H143" s="18">
        <f t="shared" ref="H143" si="404">$B143-G143</f>
        <v>4.3668658651028237E-3</v>
      </c>
      <c r="I143" s="3">
        <v>1.9254039899351549E-2</v>
      </c>
      <c r="J143" s="18">
        <f t="shared" ref="J143" si="405">$B143-I143</f>
        <v>-7.6704178084724406E-5</v>
      </c>
      <c r="K143" s="3">
        <v>2.1191611149624041E-2</v>
      </c>
      <c r="L143" s="18">
        <f t="shared" ref="L143" si="406">$B143-K143</f>
        <v>-2.0142754283572172E-3</v>
      </c>
      <c r="M143" s="3">
        <v>1.5767102448254456E-2</v>
      </c>
      <c r="N143" s="18">
        <f t="shared" si="394"/>
        <v>3.4102332730123683E-3</v>
      </c>
    </row>
    <row r="144" spans="1:14" x14ac:dyDescent="0.3">
      <c r="A144" s="16" t="s">
        <v>179</v>
      </c>
      <c r="B144" s="17">
        <v>1.2874083874671836E-2</v>
      </c>
      <c r="C144" s="3">
        <v>1.58503049238467E-2</v>
      </c>
      <c r="D144" s="18">
        <f t="shared" si="390"/>
        <v>-2.9762210491748632E-3</v>
      </c>
      <c r="E144" s="3">
        <v>1.7377773550778099E-2</v>
      </c>
      <c r="F144" s="18">
        <f t="shared" si="390"/>
        <v>-4.5036896761062629E-3</v>
      </c>
      <c r="G144" s="3">
        <v>1.44974763482364E-2</v>
      </c>
      <c r="H144" s="18">
        <f t="shared" ref="H144" si="407">$B144-G144</f>
        <v>-1.6233924735645638E-3</v>
      </c>
      <c r="I144" s="3">
        <v>1.6760084601545697E-2</v>
      </c>
      <c r="J144" s="18">
        <f t="shared" ref="J144" si="408">$B144-I144</f>
        <v>-3.8860007268738603E-3</v>
      </c>
      <c r="K144" s="3">
        <v>1.6246317752089488E-2</v>
      </c>
      <c r="L144" s="18">
        <f t="shared" ref="L144" si="409">$B144-K144</f>
        <v>-3.3722338774176512E-3</v>
      </c>
      <c r="M144" s="3">
        <v>1.5650789283141914E-2</v>
      </c>
      <c r="N144" s="18">
        <f t="shared" si="394"/>
        <v>-2.776705408470078E-3</v>
      </c>
    </row>
    <row r="145" spans="1:14" x14ac:dyDescent="0.3">
      <c r="A145" s="16" t="s">
        <v>180</v>
      </c>
      <c r="B145" s="17">
        <v>1.0610064081844109E-2</v>
      </c>
      <c r="C145" s="3">
        <v>1.4842272812091601E-2</v>
      </c>
      <c r="D145" s="18">
        <f t="shared" si="390"/>
        <v>-4.2322087302474921E-3</v>
      </c>
      <c r="E145" s="3">
        <v>1.5767320319638501E-2</v>
      </c>
      <c r="F145" s="18">
        <f t="shared" si="390"/>
        <v>-5.1572562377943925E-3</v>
      </c>
      <c r="G145" s="3">
        <v>1.2633474949826E-2</v>
      </c>
      <c r="H145" s="18">
        <f t="shared" ref="H145" si="410">$B145-G145</f>
        <v>-2.023410867981891E-3</v>
      </c>
      <c r="I145" s="3">
        <v>1.455745353505845E-2</v>
      </c>
      <c r="J145" s="18">
        <f t="shared" ref="J145" si="411">$B145-I145</f>
        <v>-3.9473894532143419E-3</v>
      </c>
      <c r="K145" s="3">
        <v>1.3121896571965224E-2</v>
      </c>
      <c r="L145" s="18">
        <f t="shared" ref="L145" si="412">$B145-K145</f>
        <v>-2.5118324901211159E-3</v>
      </c>
      <c r="M145" s="3">
        <v>1.5386822495331003E-2</v>
      </c>
      <c r="N145" s="18">
        <f t="shared" si="394"/>
        <v>-4.7767584134868948E-3</v>
      </c>
    </row>
    <row r="146" spans="1:14" x14ac:dyDescent="0.3">
      <c r="A146" s="16" t="s">
        <v>181</v>
      </c>
      <c r="B146" s="17">
        <v>1.3654103396737628E-2</v>
      </c>
      <c r="C146" s="3">
        <v>1.34773278987844E-2</v>
      </c>
      <c r="D146" s="18">
        <f t="shared" si="390"/>
        <v>1.7677549795322781E-4</v>
      </c>
      <c r="E146" s="3">
        <v>1.3927246404139801E-2</v>
      </c>
      <c r="F146" s="18">
        <f t="shared" si="390"/>
        <v>-2.7314300740217262E-4</v>
      </c>
      <c r="G146" s="3">
        <v>1.10513958539913E-2</v>
      </c>
      <c r="H146" s="18">
        <f t="shared" ref="H146" si="413">$B146-G146</f>
        <v>2.602707542746328E-3</v>
      </c>
      <c r="I146" s="3">
        <v>9.5489998554332718E-3</v>
      </c>
      <c r="J146" s="18">
        <f t="shared" ref="J146" si="414">$B146-I146</f>
        <v>4.1051035413043561E-3</v>
      </c>
      <c r="K146" s="3">
        <v>1.0399586284806663E-2</v>
      </c>
      <c r="L146" s="18">
        <f t="shared" ref="L146" si="415">$B146-K146</f>
        <v>3.2545171119309647E-3</v>
      </c>
      <c r="M146" s="3">
        <v>1.4909284762693537E-2</v>
      </c>
      <c r="N146" s="18">
        <f t="shared" si="394"/>
        <v>-1.255181365955909E-3</v>
      </c>
    </row>
    <row r="147" spans="1:14" x14ac:dyDescent="0.3">
      <c r="A147" s="16" t="s">
        <v>182</v>
      </c>
      <c r="B147" s="17">
        <v>1.7964250436035195E-2</v>
      </c>
      <c r="C147" s="3">
        <v>1.2816740552790499E-2</v>
      </c>
      <c r="D147" s="18">
        <f t="shared" si="390"/>
        <v>5.1475098832446959E-3</v>
      </c>
      <c r="E147" s="3">
        <v>1.36974998761769E-2</v>
      </c>
      <c r="F147" s="18">
        <f t="shared" si="390"/>
        <v>4.2667505598582949E-3</v>
      </c>
      <c r="G147" s="3">
        <v>1.02545227178937E-2</v>
      </c>
      <c r="H147" s="18">
        <f t="shared" ref="H147" si="416">$B147-G147</f>
        <v>7.7097277181414955E-3</v>
      </c>
      <c r="I147" s="3">
        <v>1.4216871497211436E-2</v>
      </c>
      <c r="J147" s="18">
        <f t="shared" ref="J147" si="417">$B147-I147</f>
        <v>3.7473789388237592E-3</v>
      </c>
      <c r="K147" s="3">
        <v>1.3301852410588807E-2</v>
      </c>
      <c r="L147" s="18">
        <f t="shared" ref="L147" si="418">$B147-K147</f>
        <v>4.6623980254463879E-3</v>
      </c>
      <c r="M147" s="3">
        <v>1.4327515791791543E-2</v>
      </c>
      <c r="N147" s="18">
        <f t="shared" si="394"/>
        <v>3.6367346442436523E-3</v>
      </c>
    </row>
    <row r="148" spans="1:14" x14ac:dyDescent="0.3">
      <c r="A148" s="16" t="s">
        <v>183</v>
      </c>
      <c r="B148" s="17">
        <v>1.3724368637351431E-2</v>
      </c>
      <c r="C148" s="3">
        <v>1.30913822936165E-2</v>
      </c>
      <c r="D148" s="18">
        <f t="shared" si="390"/>
        <v>6.3298634373493146E-4</v>
      </c>
      <c r="E148" s="3">
        <v>1.4950134501462001E-2</v>
      </c>
      <c r="F148" s="18">
        <f t="shared" si="390"/>
        <v>-1.2257658641105697E-3</v>
      </c>
      <c r="G148" s="3">
        <v>1.08174735373553E-2</v>
      </c>
      <c r="H148" s="18">
        <f t="shared" ref="H148" si="419">$B148-G148</f>
        <v>2.9068950999961308E-3</v>
      </c>
      <c r="I148" s="3">
        <v>2.3605848573438816E-2</v>
      </c>
      <c r="J148" s="18">
        <f t="shared" ref="J148" si="420">$B148-I148</f>
        <v>-9.881479936087385E-3</v>
      </c>
      <c r="K148" s="3">
        <v>2.8726592808634564E-2</v>
      </c>
      <c r="L148" s="18">
        <f t="shared" ref="L148" si="421">$B148-K148</f>
        <v>-1.5002224171283133E-2</v>
      </c>
      <c r="M148" s="3">
        <v>1.4302075432334437E-2</v>
      </c>
      <c r="N148" s="18">
        <f t="shared" si="394"/>
        <v>-5.7770679498300552E-4</v>
      </c>
    </row>
    <row r="149" spans="1:14" x14ac:dyDescent="0.3">
      <c r="A149" s="16" t="s">
        <v>184</v>
      </c>
      <c r="B149" s="17">
        <v>2.6518786636603772E-2</v>
      </c>
      <c r="C149" s="3">
        <v>1.26982734401215E-2</v>
      </c>
      <c r="D149" s="18">
        <f t="shared" si="390"/>
        <v>1.3820513196482273E-2</v>
      </c>
      <c r="E149" s="3">
        <v>1.5198855189256601E-2</v>
      </c>
      <c r="F149" s="18">
        <f t="shared" si="390"/>
        <v>1.1319931447347172E-2</v>
      </c>
      <c r="G149" s="3">
        <v>1.0471358107670701E-2</v>
      </c>
      <c r="H149" s="18">
        <f t="shared" ref="H149" si="422">$B149-G149</f>
        <v>1.6047428528933073E-2</v>
      </c>
      <c r="I149" s="3">
        <v>1.2355673763722758E-2</v>
      </c>
      <c r="J149" s="18">
        <f t="shared" ref="J149" si="423">$B149-I149</f>
        <v>1.4163112872881014E-2</v>
      </c>
      <c r="K149" s="3">
        <v>1.3292242464444083E-2</v>
      </c>
      <c r="L149" s="18">
        <f t="shared" ref="L149" si="424">$B149-K149</f>
        <v>1.3226544172159689E-2</v>
      </c>
      <c r="M149" s="3">
        <v>1.3879037466006999E-2</v>
      </c>
      <c r="N149" s="18">
        <f t="shared" si="394"/>
        <v>1.2639749170596773E-2</v>
      </c>
    </row>
    <row r="150" spans="1:14" x14ac:dyDescent="0.3">
      <c r="A150" s="16" t="s">
        <v>185</v>
      </c>
      <c r="B150" s="17">
        <v>1.0662443114320951E-2</v>
      </c>
      <c r="C150" s="3">
        <v>1.46401203962199E-2</v>
      </c>
      <c r="D150" s="18">
        <f t="shared" si="390"/>
        <v>-3.9776772818989493E-3</v>
      </c>
      <c r="E150" s="3">
        <v>1.73328641272452E-2</v>
      </c>
      <c r="F150" s="18">
        <f t="shared" si="390"/>
        <v>-6.6704210129242495E-3</v>
      </c>
      <c r="G150" s="3">
        <v>1.23885660043091E-2</v>
      </c>
      <c r="H150" s="18">
        <f t="shared" ref="H150" si="425">$B150-G150</f>
        <v>-1.7261228899881492E-3</v>
      </c>
      <c r="I150" s="3">
        <v>2.3110719360094546E-2</v>
      </c>
      <c r="J150" s="18">
        <f t="shared" ref="J150" si="426">$B150-I150</f>
        <v>-1.2448276245773595E-2</v>
      </c>
      <c r="K150" s="3">
        <v>2.1368036501896826E-2</v>
      </c>
      <c r="L150" s="18">
        <f t="shared" ref="L150" si="427">$B150-K150</f>
        <v>-1.0705593387575875E-2</v>
      </c>
      <c r="M150" s="3">
        <v>1.5556839130528822E-2</v>
      </c>
      <c r="N150" s="18">
        <f t="shared" si="394"/>
        <v>-4.8943960162078706E-3</v>
      </c>
    </row>
    <row r="151" spans="1:14" x14ac:dyDescent="0.3">
      <c r="A151" s="16" t="s">
        <v>186</v>
      </c>
      <c r="B151" s="17">
        <v>1.7951787001028664E-2</v>
      </c>
      <c r="C151" s="3">
        <v>1.3641761132640101E-2</v>
      </c>
      <c r="D151" s="18">
        <f t="shared" si="390"/>
        <v>4.3100258683885628E-3</v>
      </c>
      <c r="E151" s="3">
        <v>1.56051524287212E-2</v>
      </c>
      <c r="F151" s="18">
        <f t="shared" si="390"/>
        <v>2.3466345723074638E-3</v>
      </c>
      <c r="G151" s="3">
        <v>1.13067502311078E-2</v>
      </c>
      <c r="H151" s="18">
        <f t="shared" ref="H151" si="428">$B151-G151</f>
        <v>6.6450367699208632E-3</v>
      </c>
      <c r="I151" s="3">
        <v>1.171667631549083E-2</v>
      </c>
      <c r="J151" s="18">
        <f t="shared" ref="J151" si="429">$B151-I151</f>
        <v>6.2351106855378334E-3</v>
      </c>
      <c r="K151" s="3">
        <v>1.0861651420743962E-2</v>
      </c>
      <c r="L151" s="18">
        <f t="shared" ref="L151" si="430">$B151-K151</f>
        <v>7.0901355802847014E-3</v>
      </c>
      <c r="M151" s="3">
        <v>1.5483023812121065E-2</v>
      </c>
      <c r="N151" s="18">
        <f t="shared" si="394"/>
        <v>2.4687631889075985E-3</v>
      </c>
    </row>
    <row r="152" spans="1:14" x14ac:dyDescent="0.3">
      <c r="A152" s="16" t="s">
        <v>187</v>
      </c>
      <c r="B152" s="17">
        <v>1.1076812739792045E-2</v>
      </c>
      <c r="C152" s="3">
        <v>1.3905971700956501E-2</v>
      </c>
      <c r="D152" s="18">
        <f t="shared" si="390"/>
        <v>-2.8291589611644553E-3</v>
      </c>
      <c r="E152" s="3">
        <v>1.52920499874299E-2</v>
      </c>
      <c r="F152" s="18">
        <f t="shared" si="390"/>
        <v>-4.2152372476378548E-3</v>
      </c>
      <c r="G152" s="3">
        <v>1.2045980995692001E-2</v>
      </c>
      <c r="H152" s="18">
        <f t="shared" ref="H152" si="431">$B152-G152</f>
        <v>-9.6916825589995516E-4</v>
      </c>
      <c r="I152" s="3">
        <v>1.6146531344766409E-2</v>
      </c>
      <c r="J152" s="18">
        <f t="shared" ref="J152" si="432">$B152-I152</f>
        <v>-5.0697186049743631E-3</v>
      </c>
      <c r="K152" s="3">
        <v>1.7068530107864372E-2</v>
      </c>
      <c r="L152" s="18">
        <f t="shared" ref="L152" si="433">$B152-K152</f>
        <v>-5.9917173680723267E-3</v>
      </c>
      <c r="M152" s="3">
        <v>1.6010099249331115E-2</v>
      </c>
      <c r="N152" s="18">
        <f t="shared" si="394"/>
        <v>-4.9332865095390692E-3</v>
      </c>
    </row>
    <row r="153" spans="1:14" x14ac:dyDescent="0.3">
      <c r="A153" s="16" t="s">
        <v>188</v>
      </c>
      <c r="B153" s="17">
        <v>1.1491300290383626E-2</v>
      </c>
      <c r="C153" s="3">
        <v>1.29465617899794E-2</v>
      </c>
      <c r="D153" s="18">
        <f t="shared" si="390"/>
        <v>-1.4552614995957738E-3</v>
      </c>
      <c r="E153" s="3">
        <v>1.38941655390957E-2</v>
      </c>
      <c r="F153" s="18">
        <f t="shared" si="390"/>
        <v>-2.4028652487120741E-3</v>
      </c>
      <c r="G153" s="3">
        <v>1.12545016844748E-2</v>
      </c>
      <c r="H153" s="18">
        <f t="shared" ref="H153" si="434">$B153-G153</f>
        <v>2.3679860590882645E-4</v>
      </c>
      <c r="I153" s="3">
        <v>1.0260536356320306E-2</v>
      </c>
      <c r="J153" s="18">
        <f t="shared" ref="J153" si="435">$B153-I153</f>
        <v>1.2307639340633208E-3</v>
      </c>
      <c r="K153" s="3">
        <v>1.0204762136609999E-2</v>
      </c>
      <c r="L153" s="18">
        <f t="shared" ref="L153" si="436">$B153-K153</f>
        <v>1.2865381537736278E-3</v>
      </c>
      <c r="M153" s="3">
        <v>1.5248707065451826E-2</v>
      </c>
      <c r="N153" s="18">
        <f t="shared" si="394"/>
        <v>-3.7574067750682002E-3</v>
      </c>
    </row>
    <row r="154" spans="1:14" x14ac:dyDescent="0.3">
      <c r="A154" s="16" t="s">
        <v>189</v>
      </c>
      <c r="B154" s="17">
        <v>8.9514749152568383E-3</v>
      </c>
      <c r="C154" s="3">
        <v>1.2133444957757001E-2</v>
      </c>
      <c r="D154" s="18">
        <f t="shared" si="390"/>
        <v>-3.1819700425001624E-3</v>
      </c>
      <c r="E154" s="3">
        <v>1.33108241517075E-2</v>
      </c>
      <c r="F154" s="18">
        <f t="shared" si="390"/>
        <v>-4.3593492364506613E-3</v>
      </c>
      <c r="G154" s="3">
        <v>1.04369068498372E-2</v>
      </c>
      <c r="H154" s="18">
        <f t="shared" ref="H154" si="437">$B154-G154</f>
        <v>-1.4854319345803616E-3</v>
      </c>
      <c r="I154" s="3">
        <v>1.2614734864449046E-2</v>
      </c>
      <c r="J154" s="18">
        <f t="shared" ref="J154" si="438">$B154-I154</f>
        <v>-3.6632599491922078E-3</v>
      </c>
      <c r="K154" s="3">
        <v>1.1638628297001017E-2</v>
      </c>
      <c r="L154" s="18">
        <f t="shared" ref="L154" si="439">$B154-K154</f>
        <v>-2.6871533817441791E-3</v>
      </c>
      <c r="M154" s="3">
        <v>1.5053962443121759E-2</v>
      </c>
      <c r="N154" s="18">
        <f t="shared" si="394"/>
        <v>-6.1024875278649204E-3</v>
      </c>
    </row>
    <row r="155" spans="1:14" x14ac:dyDescent="0.3">
      <c r="A155" s="16" t="s">
        <v>190</v>
      </c>
      <c r="B155" s="17">
        <v>1.0013420826604839E-2</v>
      </c>
      <c r="C155" s="3">
        <v>1.10105960603847E-2</v>
      </c>
      <c r="D155" s="18">
        <f t="shared" si="390"/>
        <v>-9.9717523377986124E-4</v>
      </c>
      <c r="E155" s="3">
        <v>1.1592537417467699E-2</v>
      </c>
      <c r="F155" s="18">
        <f t="shared" si="390"/>
        <v>-1.5791165908628606E-3</v>
      </c>
      <c r="G155" s="3">
        <v>9.2536739468199094E-3</v>
      </c>
      <c r="H155" s="18">
        <f t="shared" ref="H155" si="440">$B155-G155</f>
        <v>7.5974687978492932E-4</v>
      </c>
      <c r="I155" s="3">
        <v>1.2397976024544351E-2</v>
      </c>
      <c r="J155" s="18">
        <f t="shared" ref="J155" si="441">$B155-I155</f>
        <v>-2.384555197939512E-3</v>
      </c>
      <c r="K155" s="3">
        <v>1.0314328895679107E-2</v>
      </c>
      <c r="L155" s="18">
        <f t="shared" ref="L155" si="442">$B155-K155</f>
        <v>-3.0090806907426791E-4</v>
      </c>
      <c r="M155" s="3">
        <v>1.3268475922194109E-2</v>
      </c>
      <c r="N155" s="18">
        <f t="shared" si="394"/>
        <v>-3.2550550955892706E-3</v>
      </c>
    </row>
    <row r="156" spans="1:14" x14ac:dyDescent="0.3">
      <c r="A156" s="16" t="s">
        <v>191</v>
      </c>
      <c r="B156" s="17">
        <v>1.4085699000909233E-2</v>
      </c>
      <c r="C156" s="3">
        <v>1.0257656477001701E-2</v>
      </c>
      <c r="D156" s="18">
        <f t="shared" si="390"/>
        <v>3.8280425239075322E-3</v>
      </c>
      <c r="E156" s="3">
        <v>1.07389842823263E-2</v>
      </c>
      <c r="F156" s="18">
        <f t="shared" si="390"/>
        <v>3.3467147185829334E-3</v>
      </c>
      <c r="G156" s="3">
        <v>8.8157183107069499E-3</v>
      </c>
      <c r="H156" s="18">
        <f t="shared" ref="H156" si="443">$B156-G156</f>
        <v>5.269980690202283E-3</v>
      </c>
      <c r="I156" s="3">
        <v>9.330386060887005E-3</v>
      </c>
      <c r="J156" s="18">
        <f t="shared" ref="J156" si="444">$B156-I156</f>
        <v>4.7553129400222278E-3</v>
      </c>
      <c r="K156" s="3">
        <v>1.0617983897061978E-2</v>
      </c>
      <c r="L156" s="18">
        <f t="shared" ref="L156" si="445">$B156-K156</f>
        <v>3.4677151038472551E-3</v>
      </c>
      <c r="M156" s="3">
        <v>1.3037962280352464E-2</v>
      </c>
      <c r="N156" s="18">
        <f t="shared" si="394"/>
        <v>1.0477367205567693E-3</v>
      </c>
    </row>
    <row r="157" spans="1:14" x14ac:dyDescent="0.3">
      <c r="A157" s="16" t="s">
        <v>192</v>
      </c>
      <c r="B157" s="17">
        <v>1.3054299359771659E-2</v>
      </c>
      <c r="C157" s="3">
        <v>1.03978388875308E-2</v>
      </c>
      <c r="D157" s="18">
        <f t="shared" si="390"/>
        <v>2.6564604722408586E-3</v>
      </c>
      <c r="E157" s="3">
        <v>1.12091056543797E-2</v>
      </c>
      <c r="F157" s="18">
        <f t="shared" si="390"/>
        <v>1.8451937053919586E-3</v>
      </c>
      <c r="G157" s="3">
        <v>9.2587968489893802E-3</v>
      </c>
      <c r="H157" s="18">
        <f t="shared" ref="H157" si="446">$B157-G157</f>
        <v>3.7955025107822785E-3</v>
      </c>
      <c r="I157" s="3">
        <v>1.2839390757133751E-2</v>
      </c>
      <c r="J157" s="18">
        <f t="shared" ref="J157" si="447">$B157-I157</f>
        <v>2.1490860263790809E-4</v>
      </c>
      <c r="K157" s="3">
        <v>1.4023508245832128E-2</v>
      </c>
      <c r="L157" s="18">
        <f t="shared" ref="L157" si="448">$B157-K157</f>
        <v>-9.6920888606046897E-4</v>
      </c>
      <c r="M157" s="3">
        <v>1.2575429809617617E-2</v>
      </c>
      <c r="N157" s="18">
        <f t="shared" si="394"/>
        <v>4.7886955015404194E-4</v>
      </c>
    </row>
    <row r="158" spans="1:14" x14ac:dyDescent="0.3">
      <c r="A158" s="16" t="s">
        <v>193</v>
      </c>
      <c r="B158" s="17">
        <v>1.1156738414258491E-2</v>
      </c>
      <c r="C158" s="3">
        <v>1.04603027759014E-2</v>
      </c>
      <c r="D158" s="18">
        <f t="shared" si="390"/>
        <v>6.964356383570916E-4</v>
      </c>
      <c r="E158" s="3">
        <v>1.14525711482951E-2</v>
      </c>
      <c r="F158" s="18">
        <f t="shared" si="390"/>
        <v>-2.9583273403660862E-4</v>
      </c>
      <c r="G158" s="3">
        <v>9.2048748036972095E-3</v>
      </c>
      <c r="H158" s="18">
        <f t="shared" ref="H158" si="449">$B158-G158</f>
        <v>1.951863610561282E-3</v>
      </c>
      <c r="I158" s="3">
        <v>1.3399393516063023E-2</v>
      </c>
      <c r="J158" s="18">
        <f t="shared" ref="J158" si="450">$B158-I158</f>
        <v>-2.2426551018045315E-3</v>
      </c>
      <c r="K158" s="3">
        <v>1.2663030676306053E-2</v>
      </c>
      <c r="L158" s="18">
        <f t="shared" ref="L158" si="451">$B158-K158</f>
        <v>-1.5062922620475618E-3</v>
      </c>
      <c r="M158" s="3">
        <v>1.2664007509501475E-2</v>
      </c>
      <c r="N158" s="18">
        <f t="shared" si="394"/>
        <v>-1.507269095242984E-3</v>
      </c>
    </row>
    <row r="159" spans="1:14" x14ac:dyDescent="0.3">
      <c r="A159" s="16" t="s">
        <v>194</v>
      </c>
      <c r="B159" s="17">
        <v>1.1735585884460728E-2</v>
      </c>
      <c r="C159" s="3">
        <v>1.0231825487241801E-2</v>
      </c>
      <c r="D159" s="18">
        <f t="shared" si="390"/>
        <v>1.5037603972189277E-3</v>
      </c>
      <c r="E159" s="3">
        <v>1.08645209513139E-2</v>
      </c>
      <c r="F159" s="18">
        <f t="shared" si="390"/>
        <v>8.7106493314682842E-4</v>
      </c>
      <c r="G159" s="3">
        <v>9.0040044096487901E-3</v>
      </c>
      <c r="H159" s="18">
        <f t="shared" ref="H159" si="452">$B159-G159</f>
        <v>2.7315814748119383E-3</v>
      </c>
      <c r="I159" s="3">
        <v>1.2246297043222909E-2</v>
      </c>
      <c r="J159" s="18">
        <f t="shared" ref="J159" si="453">$B159-I159</f>
        <v>-5.1071115876218098E-4</v>
      </c>
      <c r="K159" s="3">
        <v>1.4857810615419456E-2</v>
      </c>
      <c r="L159" s="18">
        <f t="shared" ref="L159" si="454">$B159-K159</f>
        <v>-3.1222247309587274E-3</v>
      </c>
      <c r="M159" s="3">
        <v>1.2686561012640667E-2</v>
      </c>
      <c r="N159" s="18">
        <f t="shared" si="394"/>
        <v>-9.5097512817993862E-4</v>
      </c>
    </row>
    <row r="160" spans="1:14" x14ac:dyDescent="0.3">
      <c r="A160" s="16" t="s">
        <v>195</v>
      </c>
      <c r="B160" s="17">
        <v>1.235836913594701E-2</v>
      </c>
      <c r="C160" s="3">
        <v>1.01409354547229E-2</v>
      </c>
      <c r="D160" s="18">
        <f t="shared" si="390"/>
        <v>2.2174336812241097E-3</v>
      </c>
      <c r="E160" s="3">
        <v>1.07660733092243E-2</v>
      </c>
      <c r="F160" s="18">
        <f t="shared" si="390"/>
        <v>1.5922958267227099E-3</v>
      </c>
      <c r="G160" s="3">
        <v>8.9901692034608394E-3</v>
      </c>
      <c r="H160" s="18">
        <f t="shared" ref="H160" si="455">$B160-G160</f>
        <v>3.3681999324861704E-3</v>
      </c>
      <c r="I160" s="3">
        <v>1.0295464727635966E-2</v>
      </c>
      <c r="J160" s="18">
        <f t="shared" ref="J160" si="456">$B160-I160</f>
        <v>2.0629044083110438E-3</v>
      </c>
      <c r="K160" s="3">
        <v>1.0092099748300229E-2</v>
      </c>
      <c r="L160" s="18">
        <f t="shared" ref="L160" si="457">$B160-K160</f>
        <v>2.2662693876467806E-3</v>
      </c>
      <c r="M160" s="3">
        <v>1.2806107253807696E-2</v>
      </c>
      <c r="N160" s="18">
        <f t="shared" si="394"/>
        <v>-4.477381178606861E-4</v>
      </c>
    </row>
    <row r="161" spans="1:14" x14ac:dyDescent="0.3">
      <c r="A161" s="16" t="s">
        <v>196</v>
      </c>
      <c r="B161" s="17">
        <v>8.0611722826934677E-3</v>
      </c>
      <c r="C161" s="3">
        <v>1.01922954007899E-2</v>
      </c>
      <c r="D161" s="18">
        <f t="shared" si="390"/>
        <v>-2.1311231180964323E-3</v>
      </c>
      <c r="E161" s="3">
        <v>1.06282286595842E-2</v>
      </c>
      <c r="F161" s="18">
        <f t="shared" si="390"/>
        <v>-2.567056376890732E-3</v>
      </c>
      <c r="G161" s="3">
        <v>8.9139608485662696E-3</v>
      </c>
      <c r="H161" s="18">
        <f t="shared" ref="H161" si="458">$B161-G161</f>
        <v>-8.527885658728019E-4</v>
      </c>
      <c r="I161" s="3">
        <v>1.1323969252139941E-2</v>
      </c>
      <c r="J161" s="18">
        <f t="shared" ref="J161" si="459">$B161-I161</f>
        <v>-3.2627969694464729E-3</v>
      </c>
      <c r="K161" s="3">
        <v>1.1205286309099343E-2</v>
      </c>
      <c r="L161" s="18">
        <f t="shared" ref="L161" si="460">$B161-K161</f>
        <v>-3.1441140264058757E-3</v>
      </c>
      <c r="M161" s="3">
        <v>1.28476895792462E-2</v>
      </c>
      <c r="N161" s="18">
        <f t="shared" si="394"/>
        <v>-4.7865172965527326E-3</v>
      </c>
    </row>
    <row r="162" spans="1:14" x14ac:dyDescent="0.3">
      <c r="A162" s="16" t="s">
        <v>197</v>
      </c>
      <c r="B162" s="17">
        <v>1.2920817556828005E-2</v>
      </c>
      <c r="C162" s="3">
        <v>9.5142821504781601E-3</v>
      </c>
      <c r="D162" s="18">
        <f t="shared" si="390"/>
        <v>3.4065354063498449E-3</v>
      </c>
      <c r="E162" s="3">
        <v>1.02645584181959E-2</v>
      </c>
      <c r="F162" s="18">
        <f t="shared" si="390"/>
        <v>2.6562591386321052E-3</v>
      </c>
      <c r="G162" s="3">
        <v>8.2362062062967204E-3</v>
      </c>
      <c r="H162" s="18">
        <f t="shared" ref="H162" si="461">$B162-G162</f>
        <v>4.6846113505312845E-3</v>
      </c>
      <c r="I162" s="3">
        <v>8.7094489366873196E-3</v>
      </c>
      <c r="J162" s="18">
        <f t="shared" ref="J162" si="462">$B162-I162</f>
        <v>4.2113686201406854E-3</v>
      </c>
      <c r="K162" s="3">
        <v>1.0735165492577935E-2</v>
      </c>
      <c r="L162" s="18">
        <f t="shared" ref="L162" si="463">$B162-K162</f>
        <v>2.1856520642500703E-3</v>
      </c>
      <c r="M162" s="3">
        <v>1.2132939996129839E-2</v>
      </c>
      <c r="N162" s="18">
        <f t="shared" si="394"/>
        <v>7.8787756069816604E-4</v>
      </c>
    </row>
    <row r="163" spans="1:14" x14ac:dyDescent="0.3">
      <c r="A163" s="16" t="s">
        <v>198</v>
      </c>
      <c r="B163" s="17">
        <v>1.3101340631129105E-2</v>
      </c>
      <c r="C163" s="3">
        <v>9.7413931590550895E-3</v>
      </c>
      <c r="D163" s="18">
        <f t="shared" si="390"/>
        <v>3.3599474720740156E-3</v>
      </c>
      <c r="E163" s="3">
        <v>1.06933060969286E-2</v>
      </c>
      <c r="F163" s="18">
        <f t="shared" si="390"/>
        <v>2.4080345342005049E-3</v>
      </c>
      <c r="G163" s="3">
        <v>8.8746906664374497E-3</v>
      </c>
      <c r="H163" s="18">
        <f t="shared" ref="H163" si="464">$B163-G163</f>
        <v>4.2266499646916554E-3</v>
      </c>
      <c r="I163" s="3">
        <v>1.5449822778095861E-2</v>
      </c>
      <c r="J163" s="18">
        <f t="shared" ref="J163" si="465">$B163-I163</f>
        <v>-2.3484821469667554E-3</v>
      </c>
      <c r="K163" s="3">
        <v>1.8898639499724312E-2</v>
      </c>
      <c r="L163" s="18">
        <f t="shared" ref="L163" si="466">$B163-K163</f>
        <v>-5.7972988685952073E-3</v>
      </c>
      <c r="M163" s="3">
        <v>1.2048896149302142E-2</v>
      </c>
      <c r="N163" s="18">
        <f t="shared" si="394"/>
        <v>1.0524444818269633E-3</v>
      </c>
    </row>
    <row r="164" spans="1:14" x14ac:dyDescent="0.3">
      <c r="A164" s="16" t="s">
        <v>199</v>
      </c>
      <c r="B164" s="17">
        <v>2.0922817865399939E-2</v>
      </c>
      <c r="C164" s="3">
        <v>1.0035221153679099E-2</v>
      </c>
      <c r="D164" s="18">
        <f t="shared" si="390"/>
        <v>1.088759671172084E-2</v>
      </c>
      <c r="E164" s="3">
        <v>1.14073998271074E-2</v>
      </c>
      <c r="F164" s="18">
        <f t="shared" si="390"/>
        <v>9.5154180382925387E-3</v>
      </c>
      <c r="G164" s="3">
        <v>9.5995728975919598E-3</v>
      </c>
      <c r="H164" s="18">
        <f t="shared" ref="H164" si="467">$B164-G164</f>
        <v>1.1323244967807979E-2</v>
      </c>
      <c r="I164" s="3">
        <v>1.7178118348731338E-2</v>
      </c>
      <c r="J164" s="18">
        <f t="shared" ref="J164" si="468">$B164-I164</f>
        <v>3.7446995166686009E-3</v>
      </c>
      <c r="K164" s="3">
        <v>2.1367947437259401E-2</v>
      </c>
      <c r="L164" s="18">
        <f t="shared" ref="L164" si="469">$B164-K164</f>
        <v>-4.4512957185946153E-4</v>
      </c>
      <c r="M164" s="3">
        <v>1.2099293754020449E-2</v>
      </c>
      <c r="N164" s="18">
        <f t="shared" si="394"/>
        <v>8.82352411137949E-3</v>
      </c>
    </row>
    <row r="165" spans="1:14" x14ac:dyDescent="0.3">
      <c r="A165" s="16" t="s">
        <v>200</v>
      </c>
      <c r="B165" s="17">
        <v>1.286868527835725E-2</v>
      </c>
      <c r="C165" s="3">
        <v>1.16859273054868E-2</v>
      </c>
      <c r="D165" s="18">
        <f t="shared" si="390"/>
        <v>1.1827579728704504E-3</v>
      </c>
      <c r="E165" s="3">
        <v>1.3365184152817299E-2</v>
      </c>
      <c r="F165" s="18">
        <f t="shared" si="390"/>
        <v>-4.9649887446004924E-4</v>
      </c>
      <c r="G165" s="3">
        <v>1.1785176405475301E-2</v>
      </c>
      <c r="H165" s="18">
        <f t="shared" ref="H165" si="470">$B165-G165</f>
        <v>1.0835088728819494E-3</v>
      </c>
      <c r="I165" s="3">
        <v>2.4901458931787197E-2</v>
      </c>
      <c r="J165" s="18">
        <f t="shared" ref="J165" si="471">$B165-I165</f>
        <v>-1.2032773653429947E-2</v>
      </c>
      <c r="K165" s="3">
        <v>2.9414839554050613E-2</v>
      </c>
      <c r="L165" s="18">
        <f t="shared" ref="L165" si="472">$B165-K165</f>
        <v>-1.6546154275693364E-2</v>
      </c>
      <c r="M165" s="3">
        <v>1.2988574703017177E-2</v>
      </c>
      <c r="N165" s="18">
        <f t="shared" si="394"/>
        <v>-1.1988942465992677E-4</v>
      </c>
    </row>
    <row r="166" spans="1:14" x14ac:dyDescent="0.3">
      <c r="A166" s="16" t="s">
        <v>201</v>
      </c>
      <c r="B166" s="17">
        <v>2.1046224656629038E-2</v>
      </c>
      <c r="C166" s="3">
        <v>1.17727949783317E-2</v>
      </c>
      <c r="D166" s="18">
        <f t="shared" si="390"/>
        <v>9.2734296782973381E-3</v>
      </c>
      <c r="E166" s="3">
        <v>1.4295513870042E-2</v>
      </c>
      <c r="F166" s="18">
        <f t="shared" si="390"/>
        <v>6.7507107865870386E-3</v>
      </c>
      <c r="G166" s="3">
        <v>1.17998140095486E-2</v>
      </c>
      <c r="H166" s="18">
        <f t="shared" ref="H166" si="473">$B166-G166</f>
        <v>9.2464106470804379E-3</v>
      </c>
      <c r="I166" s="3">
        <v>1.144760291442974E-2</v>
      </c>
      <c r="J166" s="18">
        <f t="shared" ref="J166" si="474">$B166-I166</f>
        <v>9.5986217421992984E-3</v>
      </c>
      <c r="K166" s="3">
        <v>1.2085063006007321E-2</v>
      </c>
      <c r="L166" s="18">
        <f t="shared" ref="L166" si="475">$B166-K166</f>
        <v>8.9611616506217167E-3</v>
      </c>
      <c r="M166" s="3">
        <v>1.2937557509052214E-2</v>
      </c>
      <c r="N166" s="18">
        <f t="shared" si="394"/>
        <v>8.108667147576824E-3</v>
      </c>
    </row>
    <row r="167" spans="1:14" x14ac:dyDescent="0.3">
      <c r="A167" s="16" t="s">
        <v>202</v>
      </c>
      <c r="B167" s="17">
        <v>2.1495414419012253E-2</v>
      </c>
      <c r="C167" s="3">
        <v>1.3171199494573699E-2</v>
      </c>
      <c r="D167" s="18">
        <f t="shared" si="390"/>
        <v>8.3242149244385534E-3</v>
      </c>
      <c r="E167" s="3">
        <v>1.5391679936846901E-2</v>
      </c>
      <c r="F167" s="18">
        <f t="shared" si="390"/>
        <v>6.1037344821653523E-3</v>
      </c>
      <c r="G167" s="3">
        <v>1.2659563899487599E-2</v>
      </c>
      <c r="H167" s="18">
        <f t="shared" ref="H167" si="476">$B167-G167</f>
        <v>8.8358505195246535E-3</v>
      </c>
      <c r="I167" s="3">
        <v>1.9143021091693364E-2</v>
      </c>
      <c r="J167" s="18">
        <f t="shared" ref="J167" si="477">$B167-I167</f>
        <v>2.3523933273188885E-3</v>
      </c>
      <c r="K167" s="3">
        <v>1.8273834741233265E-2</v>
      </c>
      <c r="L167" s="18">
        <f t="shared" ref="L167" si="478">$B167-K167</f>
        <v>3.2215796777789879E-3</v>
      </c>
      <c r="M167" s="3">
        <v>1.4334945424361435E-2</v>
      </c>
      <c r="N167" s="18">
        <f t="shared" si="394"/>
        <v>7.160468994650818E-3</v>
      </c>
    </row>
    <row r="168" spans="1:14" x14ac:dyDescent="0.3">
      <c r="A168" s="16" t="s">
        <v>203</v>
      </c>
      <c r="B168" s="17">
        <v>1.2562854969287558E-2</v>
      </c>
      <c r="C168" s="3">
        <v>1.44760332693681E-2</v>
      </c>
      <c r="D168" s="18">
        <f t="shared" si="390"/>
        <v>-1.9131783000805418E-3</v>
      </c>
      <c r="E168" s="3">
        <v>1.6316225503542E-2</v>
      </c>
      <c r="F168" s="18">
        <f t="shared" si="390"/>
        <v>-3.7533705342544417E-3</v>
      </c>
      <c r="G168" s="3">
        <v>1.37085195996765E-2</v>
      </c>
      <c r="H168" s="18">
        <f t="shared" ref="H168" si="479">$B168-G168</f>
        <v>-1.1456646303889418E-3</v>
      </c>
      <c r="I168" s="3">
        <v>2.3547723270018625E-2</v>
      </c>
      <c r="J168" s="18">
        <f t="shared" ref="J168" si="480">$B168-I168</f>
        <v>-1.0984868300731067E-2</v>
      </c>
      <c r="K168" s="3">
        <v>2.7291222659819311E-2</v>
      </c>
      <c r="L168" s="18">
        <f t="shared" ref="L168" si="481">$B168-K168</f>
        <v>-1.4728367690531752E-2</v>
      </c>
      <c r="M168" s="3">
        <v>1.5367227359531286E-2</v>
      </c>
      <c r="N168" s="18">
        <f t="shared" si="394"/>
        <v>-2.8043723902437274E-3</v>
      </c>
    </row>
    <row r="169" spans="1:14" x14ac:dyDescent="0.3">
      <c r="A169" s="16" t="s">
        <v>204</v>
      </c>
      <c r="B169" s="17">
        <v>1.4254379461675208E-2</v>
      </c>
      <c r="C169" s="3">
        <v>1.3948672490522399E-2</v>
      </c>
      <c r="D169" s="18">
        <f t="shared" si="390"/>
        <v>3.0570697115280855E-4</v>
      </c>
      <c r="E169" s="3">
        <v>1.57831475609948E-2</v>
      </c>
      <c r="F169" s="18">
        <f t="shared" si="390"/>
        <v>-1.5287680993195923E-3</v>
      </c>
      <c r="G169" s="3">
        <v>1.28672981009721E-2</v>
      </c>
      <c r="H169" s="18">
        <f t="shared" ref="H169" si="482">$B169-G169</f>
        <v>1.3870813607031081E-3</v>
      </c>
      <c r="I169" s="3">
        <v>1.0990686255734385E-2</v>
      </c>
      <c r="J169" s="18">
        <f t="shared" ref="J169" si="483">$B169-I169</f>
        <v>3.2636932059408232E-3</v>
      </c>
      <c r="K169" s="3">
        <v>1.0647687862393476E-2</v>
      </c>
      <c r="L169" s="18">
        <f t="shared" ref="L169" si="484">$B169-K169</f>
        <v>3.6066915992817323E-3</v>
      </c>
      <c r="M169" s="3">
        <v>1.5311288949644087E-2</v>
      </c>
      <c r="N169" s="18">
        <f t="shared" si="394"/>
        <v>-1.0569094879688788E-3</v>
      </c>
    </row>
    <row r="170" spans="1:14" x14ac:dyDescent="0.3">
      <c r="A170" s="16" t="s">
        <v>205</v>
      </c>
      <c r="B170" s="17">
        <v>1.6958332585915493E-2</v>
      </c>
      <c r="C170" s="3">
        <v>1.36102420622325E-2</v>
      </c>
      <c r="D170" s="18">
        <f t="shared" si="390"/>
        <v>3.3480905236829926E-3</v>
      </c>
      <c r="E170" s="3">
        <v>1.54211786461757E-2</v>
      </c>
      <c r="F170" s="18">
        <f t="shared" si="390"/>
        <v>1.5371539397397924E-3</v>
      </c>
      <c r="G170" s="3">
        <v>1.20242831976242E-2</v>
      </c>
      <c r="H170" s="18">
        <f t="shared" ref="H170" si="485">$B170-G170</f>
        <v>4.9340493882912926E-3</v>
      </c>
      <c r="I170" s="3">
        <v>1.5649004633980272E-2</v>
      </c>
      <c r="J170" s="18">
        <f t="shared" ref="J170" si="486">$B170-I170</f>
        <v>1.3093279519352206E-3</v>
      </c>
      <c r="K170" s="3">
        <v>1.4217315289769892E-2</v>
      </c>
      <c r="L170" s="18">
        <f t="shared" ref="L170" si="487">$B170-K170</f>
        <v>2.7410172961456012E-3</v>
      </c>
      <c r="M170" s="3">
        <v>1.459175778726729E-2</v>
      </c>
      <c r="N170" s="18">
        <f t="shared" si="394"/>
        <v>2.3665747986482029E-3</v>
      </c>
    </row>
    <row r="171" spans="1:14" x14ac:dyDescent="0.3">
      <c r="A171" s="16" t="s">
        <v>206</v>
      </c>
      <c r="B171" s="17">
        <v>1.138085809311983E-2</v>
      </c>
      <c r="C171" s="3">
        <v>1.3741401061324E-2</v>
      </c>
      <c r="D171" s="18">
        <f t="shared" si="390"/>
        <v>-2.3605429682041698E-3</v>
      </c>
      <c r="E171" s="3">
        <v>1.4972008628278501E-2</v>
      </c>
      <c r="F171" s="18">
        <f t="shared" si="390"/>
        <v>-3.5911505351586704E-3</v>
      </c>
      <c r="G171" s="3">
        <v>1.1983026464995701E-2</v>
      </c>
      <c r="H171" s="18">
        <f t="shared" ref="H171" si="488">$B171-G171</f>
        <v>-6.0216837187587052E-4</v>
      </c>
      <c r="I171" s="3">
        <v>1.4837746633998054E-2</v>
      </c>
      <c r="J171" s="18">
        <f t="shared" ref="J171" si="489">$B171-I171</f>
        <v>-3.4568885408782241E-3</v>
      </c>
      <c r="K171" s="3">
        <v>1.4572878856372255E-2</v>
      </c>
      <c r="L171" s="18">
        <f t="shared" ref="L171" si="490">$B171-K171</f>
        <v>-3.1920207632524251E-3</v>
      </c>
      <c r="M171" s="3">
        <v>1.5043709159957497E-2</v>
      </c>
      <c r="N171" s="18">
        <f t="shared" si="394"/>
        <v>-3.6628510668376673E-3</v>
      </c>
    </row>
    <row r="172" spans="1:14" x14ac:dyDescent="0.3">
      <c r="A172" s="16" t="s">
        <v>207</v>
      </c>
      <c r="B172" s="17">
        <v>1.1629196221078872E-2</v>
      </c>
      <c r="C172" s="3">
        <v>1.2879541474198499E-2</v>
      </c>
      <c r="D172" s="18">
        <f t="shared" si="390"/>
        <v>-1.2503452531196276E-3</v>
      </c>
      <c r="E172" s="3">
        <v>1.4234702687916901E-2</v>
      </c>
      <c r="F172" s="18">
        <f t="shared" si="390"/>
        <v>-2.6055064668380288E-3</v>
      </c>
      <c r="G172" s="3">
        <v>1.1103327459941E-2</v>
      </c>
      <c r="H172" s="18">
        <f t="shared" ref="H172" si="491">$B172-G172</f>
        <v>5.25868761137872E-4</v>
      </c>
      <c r="I172" s="3">
        <v>1.052030473083879E-2</v>
      </c>
      <c r="J172" s="18">
        <f t="shared" ref="J172" si="492">$B172-I172</f>
        <v>1.1088914902400819E-3</v>
      </c>
      <c r="K172" s="3">
        <v>1.0449302171929166E-2</v>
      </c>
      <c r="L172" s="18">
        <f t="shared" ref="L172" si="493">$B172-K172</f>
        <v>1.1798940491497059E-3</v>
      </c>
      <c r="M172" s="3">
        <v>1.383694572723773E-2</v>
      </c>
      <c r="N172" s="18">
        <f t="shared" si="394"/>
        <v>-2.2077495061588581E-3</v>
      </c>
    </row>
    <row r="173" spans="1:14" x14ac:dyDescent="0.3">
      <c r="A173" s="16" t="s">
        <v>208</v>
      </c>
      <c r="B173" s="17">
        <v>6.1897636578011894E-3</v>
      </c>
      <c r="C173" s="3">
        <v>1.2127550768444E-2</v>
      </c>
      <c r="D173" s="18">
        <f t="shared" si="390"/>
        <v>-5.9377871106428108E-3</v>
      </c>
      <c r="E173" s="3">
        <v>1.33779306992481E-2</v>
      </c>
      <c r="F173" s="18">
        <f t="shared" si="390"/>
        <v>-7.1881670414469107E-3</v>
      </c>
      <c r="G173" s="3">
        <v>1.02667466469064E-2</v>
      </c>
      <c r="H173" s="18">
        <f t="shared" ref="H173" si="494">$B173-G173</f>
        <v>-4.0769829891052108E-3</v>
      </c>
      <c r="I173" s="3">
        <v>1.5685268913193755E-2</v>
      </c>
      <c r="J173" s="18">
        <f t="shared" ref="J173" si="495">$B173-I173</f>
        <v>-9.495505255392566E-3</v>
      </c>
      <c r="K173" s="3">
        <v>1.2984807315068247E-2</v>
      </c>
      <c r="L173" s="18">
        <f t="shared" ref="L173" si="496">$B173-K173</f>
        <v>-6.7950436572670574E-3</v>
      </c>
      <c r="M173" s="3">
        <v>1.2894635104668161E-2</v>
      </c>
      <c r="N173" s="18">
        <f t="shared" si="394"/>
        <v>-6.7048714468669716E-3</v>
      </c>
    </row>
    <row r="174" spans="1:14" x14ac:dyDescent="0.3">
      <c r="A174" s="16" t="s">
        <v>209</v>
      </c>
      <c r="B174" s="17">
        <v>1.8124273496249711E-2</v>
      </c>
      <c r="C174" s="3">
        <v>1.05490772779698E-2</v>
      </c>
      <c r="D174" s="18">
        <f t="shared" si="390"/>
        <v>7.5751962182799108E-3</v>
      </c>
      <c r="E174" s="3">
        <v>1.1049673944856699E-2</v>
      </c>
      <c r="F174" s="18">
        <f t="shared" si="390"/>
        <v>7.074599551393012E-3</v>
      </c>
      <c r="G174" s="3">
        <v>8.8603687067665398E-3</v>
      </c>
      <c r="H174" s="18">
        <f t="shared" ref="H174" si="497">$B174-G174</f>
        <v>9.2639047894831714E-3</v>
      </c>
      <c r="I174" s="3">
        <v>5.7718410523732513E-3</v>
      </c>
      <c r="J174" s="18">
        <f t="shared" ref="J174" si="498">$B174-I174</f>
        <v>1.235243244387646E-2</v>
      </c>
      <c r="K174" s="3">
        <v>6.6769223789820325E-3</v>
      </c>
      <c r="L174" s="18">
        <f t="shared" ref="L174" si="499">$B174-K174</f>
        <v>1.144735111726768E-2</v>
      </c>
      <c r="M174" s="3">
        <v>1.2069582374102683E-2</v>
      </c>
      <c r="N174" s="18">
        <f t="shared" si="394"/>
        <v>6.0546911221470278E-3</v>
      </c>
    </row>
    <row r="175" spans="1:14" x14ac:dyDescent="0.3">
      <c r="A175" s="16" t="s">
        <v>210</v>
      </c>
      <c r="B175" s="17">
        <v>6.588191273188989E-3</v>
      </c>
      <c r="C175" s="3">
        <v>1.1262484182338999E-2</v>
      </c>
      <c r="D175" s="18">
        <f t="shared" si="390"/>
        <v>-4.6742929091500105E-3</v>
      </c>
      <c r="E175" s="3">
        <v>1.13347214042855E-2</v>
      </c>
      <c r="F175" s="18">
        <f t="shared" si="390"/>
        <v>-4.7465301310965109E-3</v>
      </c>
      <c r="G175" s="3">
        <v>9.8259080820422597E-3</v>
      </c>
      <c r="H175" s="18">
        <f t="shared" ref="H175" si="500">$B175-G175</f>
        <v>-3.2377168088532707E-3</v>
      </c>
      <c r="I175" s="3">
        <v>1.8187784641383813E-2</v>
      </c>
      <c r="J175" s="18">
        <f t="shared" ref="J175" si="501">$B175-I175</f>
        <v>-1.1599593368194824E-2</v>
      </c>
      <c r="K175" s="3">
        <v>2.079454639053957E-2</v>
      </c>
      <c r="L175" s="18">
        <f t="shared" ref="L175" si="502">$B175-K175</f>
        <v>-1.4206355117350581E-2</v>
      </c>
      <c r="M175" s="3">
        <v>1.255299369456985E-2</v>
      </c>
      <c r="N175" s="18">
        <f t="shared" si="394"/>
        <v>-5.9648024213808607E-3</v>
      </c>
    </row>
    <row r="176" spans="1:14" x14ac:dyDescent="0.3">
      <c r="A176" s="16" t="s">
        <v>211</v>
      </c>
      <c r="B176" s="17">
        <v>1.6542788411665444E-2</v>
      </c>
      <c r="C176" s="3">
        <v>1.00574316308481E-2</v>
      </c>
      <c r="D176" s="18">
        <f t="shared" si="390"/>
        <v>6.4853567808173442E-3</v>
      </c>
      <c r="E176" s="3">
        <v>1.0583948351431401E-2</v>
      </c>
      <c r="F176" s="18">
        <f t="shared" si="390"/>
        <v>5.9588400602340434E-3</v>
      </c>
      <c r="G176" s="3">
        <v>8.8945762637883605E-3</v>
      </c>
      <c r="H176" s="18">
        <f t="shared" ref="H176" si="503">$B176-G176</f>
        <v>7.6482121478770836E-3</v>
      </c>
      <c r="I176" s="3">
        <v>5.8904780261371126E-3</v>
      </c>
      <c r="J176" s="18">
        <f t="shared" ref="J176" si="504">$B176-I176</f>
        <v>1.0652310385528331E-2</v>
      </c>
      <c r="K176" s="3">
        <v>6.3434170883449534E-3</v>
      </c>
      <c r="L176" s="18">
        <f t="shared" ref="L176" si="505">$B176-K176</f>
        <v>1.0199371323320491E-2</v>
      </c>
      <c r="M176" s="3">
        <v>1.1475903128343262E-2</v>
      </c>
      <c r="N176" s="18">
        <f t="shared" si="394"/>
        <v>5.0668852833221818E-3</v>
      </c>
    </row>
    <row r="177" spans="1:14" x14ac:dyDescent="0.3">
      <c r="A177" s="16" t="s">
        <v>212</v>
      </c>
      <c r="B177" s="17">
        <v>1.267702862563759E-2</v>
      </c>
      <c r="C177" s="3">
        <v>1.0704785244997799E-2</v>
      </c>
      <c r="D177" s="18">
        <f t="shared" si="390"/>
        <v>1.9722433806397908E-3</v>
      </c>
      <c r="E177" s="3">
        <v>1.14764848046842E-2</v>
      </c>
      <c r="F177" s="18">
        <f t="shared" si="390"/>
        <v>1.2005438209533904E-3</v>
      </c>
      <c r="G177" s="3">
        <v>9.9824054841465507E-3</v>
      </c>
      <c r="H177" s="18">
        <f t="shared" ref="H177" si="506">$B177-G177</f>
        <v>2.6946231414910395E-3</v>
      </c>
      <c r="I177" s="3">
        <v>1.5035356403738851E-2</v>
      </c>
      <c r="J177" s="18">
        <f t="shared" ref="J177" si="507">$B177-I177</f>
        <v>-2.3583277781012608E-3</v>
      </c>
      <c r="K177" s="3">
        <v>1.6203923951631519E-2</v>
      </c>
      <c r="L177" s="18">
        <f t="shared" ref="L177" si="508">$B177-K177</f>
        <v>-3.5268953259939284E-3</v>
      </c>
      <c r="M177" s="3">
        <v>1.2098558578239276E-2</v>
      </c>
      <c r="N177" s="18">
        <f t="shared" si="394"/>
        <v>5.7847004739831377E-4</v>
      </c>
    </row>
    <row r="178" spans="1:14" x14ac:dyDescent="0.3">
      <c r="A178" s="16" t="s">
        <v>213</v>
      </c>
      <c r="B178" s="17">
        <v>1.9006929427594094E-2</v>
      </c>
      <c r="C178" s="3">
        <v>1.07227283654001E-2</v>
      </c>
      <c r="D178" s="18">
        <f t="shared" si="390"/>
        <v>8.2842010621939945E-3</v>
      </c>
      <c r="E178" s="3">
        <v>1.1697853733969499E-2</v>
      </c>
      <c r="F178" s="18">
        <f t="shared" si="390"/>
        <v>7.3090756936245952E-3</v>
      </c>
      <c r="G178" s="3">
        <v>9.8951793896291506E-3</v>
      </c>
      <c r="H178" s="18">
        <f t="shared" ref="H178" si="509">$B178-G178</f>
        <v>9.1117500379649437E-3</v>
      </c>
      <c r="I178" s="3">
        <v>1.1718187396695497E-2</v>
      </c>
      <c r="J178" s="18">
        <f t="shared" ref="J178" si="510">$B178-I178</f>
        <v>7.288742030898597E-3</v>
      </c>
      <c r="K178" s="3">
        <v>1.1555105475953712E-2</v>
      </c>
      <c r="L178" s="18">
        <f t="shared" ref="L178" si="511">$B178-K178</f>
        <v>7.4518239516403826E-3</v>
      </c>
      <c r="M178" s="3">
        <v>1.2256302074849949E-2</v>
      </c>
      <c r="N178" s="18">
        <f t="shared" si="394"/>
        <v>6.750627352744145E-3</v>
      </c>
    </row>
    <row r="179" spans="1:14" x14ac:dyDescent="0.3">
      <c r="A179" s="16" t="s">
        <v>214</v>
      </c>
      <c r="B179" s="17">
        <v>1.0332605179238629E-2</v>
      </c>
      <c r="C179" s="3">
        <v>1.1849673510458399E-2</v>
      </c>
      <c r="D179" s="18">
        <f t="shared" si="390"/>
        <v>-1.5170683312197702E-3</v>
      </c>
      <c r="E179" s="3">
        <v>1.3046199926804501E-2</v>
      </c>
      <c r="F179" s="18">
        <f t="shared" si="390"/>
        <v>-2.7135947475658718E-3</v>
      </c>
      <c r="G179" s="3">
        <v>1.05518202083824E-2</v>
      </c>
      <c r="H179" s="18">
        <f t="shared" ref="H179" si="512">$B179-G179</f>
        <v>-2.1921502914377076E-4</v>
      </c>
      <c r="I179" s="3">
        <v>1.6576994339818896E-2</v>
      </c>
      <c r="J179" s="18">
        <f t="shared" ref="J179" si="513">$B179-I179</f>
        <v>-6.2443891605802673E-3</v>
      </c>
      <c r="K179" s="3">
        <v>1.5524860996642763E-2</v>
      </c>
      <c r="L179" s="18">
        <f t="shared" ref="L179" si="514">$B179-K179</f>
        <v>-5.1922558174041337E-3</v>
      </c>
      <c r="M179" s="3">
        <v>1.3581269283326357E-2</v>
      </c>
      <c r="N179" s="18">
        <f t="shared" si="394"/>
        <v>-3.2486641040877281E-3</v>
      </c>
    </row>
    <row r="180" spans="1:14" x14ac:dyDescent="0.3">
      <c r="A180" s="16" t="s">
        <v>215</v>
      </c>
      <c r="B180" s="17">
        <v>7.3900115561192732E-3</v>
      </c>
      <c r="C180" s="3">
        <v>1.13613554164413E-2</v>
      </c>
      <c r="D180" s="18">
        <f t="shared" si="390"/>
        <v>-3.9713438603220267E-3</v>
      </c>
      <c r="E180" s="3">
        <v>1.19031967817608E-2</v>
      </c>
      <c r="F180" s="18">
        <f t="shared" si="390"/>
        <v>-4.5131852256415266E-3</v>
      </c>
      <c r="G180" s="3">
        <v>9.8050476814445196E-3</v>
      </c>
      <c r="H180" s="18">
        <f t="shared" ref="H180" si="515">$B180-G180</f>
        <v>-2.4150361253252465E-3</v>
      </c>
      <c r="I180" s="3">
        <v>9.1018148643265875E-3</v>
      </c>
      <c r="J180" s="18">
        <f t="shared" ref="J180" si="516">$B180-I180</f>
        <v>-1.7118033082073143E-3</v>
      </c>
      <c r="K180" s="3">
        <v>9.0333936951643001E-3</v>
      </c>
      <c r="L180" s="18">
        <f t="shared" ref="L180" si="517">$B180-K180</f>
        <v>-1.6433821390450269E-3</v>
      </c>
      <c r="M180" s="3">
        <v>1.2789610807277522E-2</v>
      </c>
      <c r="N180" s="18">
        <f t="shared" si="394"/>
        <v>-5.3995992511582493E-3</v>
      </c>
    </row>
    <row r="181" spans="1:14" x14ac:dyDescent="0.3">
      <c r="A181" s="16" t="s">
        <v>216</v>
      </c>
      <c r="B181" s="17">
        <v>8.9112923079949693E-3</v>
      </c>
      <c r="C181" s="3">
        <v>1.03235749540063E-2</v>
      </c>
      <c r="D181" s="18">
        <f t="shared" si="390"/>
        <v>-1.4122826460113303E-3</v>
      </c>
      <c r="E181" s="3">
        <v>1.06648626986286E-2</v>
      </c>
      <c r="F181" s="18">
        <f t="shared" si="390"/>
        <v>-1.7535703906336308E-3</v>
      </c>
      <c r="G181" s="3">
        <v>8.6482284464576408E-3</v>
      </c>
      <c r="H181" s="18">
        <f t="shared" ref="H181" si="518">$B181-G181</f>
        <v>2.6306386153732847E-4</v>
      </c>
      <c r="I181" s="3">
        <v>8.5992024177304754E-3</v>
      </c>
      <c r="J181" s="18">
        <f t="shared" ref="J181" si="519">$B181-I181</f>
        <v>3.1208989026449384E-4</v>
      </c>
      <c r="K181" s="3">
        <v>7.9381714493941581E-3</v>
      </c>
      <c r="L181" s="18">
        <f t="shared" ref="L181" si="520">$B181-K181</f>
        <v>9.7312085860081117E-4</v>
      </c>
      <c r="M181" s="3">
        <v>1.2804071375643352E-2</v>
      </c>
      <c r="N181" s="18">
        <f t="shared" si="394"/>
        <v>-3.8927790676483824E-3</v>
      </c>
    </row>
    <row r="182" spans="1:14" x14ac:dyDescent="0.3">
      <c r="A182" s="16" t="s">
        <v>217</v>
      </c>
      <c r="B182" s="17">
        <v>6.5770407511849148E-3</v>
      </c>
      <c r="C182" s="3">
        <v>9.6371993955226797E-3</v>
      </c>
      <c r="D182" s="18">
        <f t="shared" si="390"/>
        <v>-3.0601586443377649E-3</v>
      </c>
      <c r="E182" s="3">
        <v>9.4458198391431502E-3</v>
      </c>
      <c r="F182" s="18">
        <f t="shared" si="390"/>
        <v>-2.8687790879582354E-3</v>
      </c>
      <c r="G182" s="3">
        <v>8.1093806742985192E-3</v>
      </c>
      <c r="H182" s="18">
        <f t="shared" ref="H182" si="521">$B182-G182</f>
        <v>-1.5323399231136044E-3</v>
      </c>
      <c r="I182" s="3">
        <v>7.8779101507650967E-3</v>
      </c>
      <c r="J182" s="18">
        <f t="shared" ref="J182" si="522">$B182-I182</f>
        <v>-1.3008693995801819E-3</v>
      </c>
      <c r="K182" s="3">
        <v>8.2319680469750325E-3</v>
      </c>
      <c r="L182" s="18">
        <f t="shared" ref="L182" si="523">$B182-K182</f>
        <v>-1.6549272957901177E-3</v>
      </c>
      <c r="M182" s="3">
        <v>1.2007394344584912E-2</v>
      </c>
      <c r="N182" s="18">
        <f t="shared" si="394"/>
        <v>-5.4303535933999973E-3</v>
      </c>
    </row>
    <row r="183" spans="1:14" x14ac:dyDescent="0.3">
      <c r="A183" s="16" t="s">
        <v>218</v>
      </c>
      <c r="B183" s="17">
        <v>1.1246303006378923E-2</v>
      </c>
      <c r="C183" s="3">
        <v>8.6813685161473298E-3</v>
      </c>
      <c r="D183" s="18">
        <f t="shared" si="390"/>
        <v>2.5649344902315928E-3</v>
      </c>
      <c r="E183" s="3">
        <v>8.6039835684351904E-3</v>
      </c>
      <c r="F183" s="18">
        <f t="shared" si="390"/>
        <v>2.6423194379437322E-3</v>
      </c>
      <c r="G183" s="3">
        <v>7.7315044178160302E-3</v>
      </c>
      <c r="H183" s="18">
        <f t="shared" ref="H183" si="524">$B183-G183</f>
        <v>3.5147985885628924E-3</v>
      </c>
      <c r="I183" s="3">
        <v>7.9120100383173846E-3</v>
      </c>
      <c r="J183" s="18">
        <f t="shared" ref="J183" si="525">$B183-I183</f>
        <v>3.334292968061538E-3</v>
      </c>
      <c r="K183" s="3">
        <v>1.0107574623938105E-2</v>
      </c>
      <c r="L183" s="18">
        <f t="shared" ref="L183" si="526">$B183-K183</f>
        <v>1.1387283824408172E-3</v>
      </c>
      <c r="M183" s="3">
        <v>1.1312635908624124E-2</v>
      </c>
      <c r="N183" s="18">
        <f t="shared" si="394"/>
        <v>-6.633290224520097E-5</v>
      </c>
    </row>
    <row r="184" spans="1:14" x14ac:dyDescent="0.3">
      <c r="A184" s="16" t="s">
        <v>219</v>
      </c>
      <c r="B184" s="17">
        <v>1.5648065964382521E-2</v>
      </c>
      <c r="C184" s="3">
        <v>8.6933189298872993E-3</v>
      </c>
      <c r="D184" s="18">
        <f t="shared" si="390"/>
        <v>6.9547470344952216E-3</v>
      </c>
      <c r="E184" s="3">
        <v>9.3452286565940002E-3</v>
      </c>
      <c r="F184" s="18">
        <f t="shared" si="390"/>
        <v>6.3028373077885207E-3</v>
      </c>
      <c r="G184" s="3">
        <v>8.2458174811285909E-3</v>
      </c>
      <c r="H184" s="18">
        <f t="shared" ref="H184" si="527">$B184-G184</f>
        <v>7.4022484832539301E-3</v>
      </c>
      <c r="I184" s="3">
        <v>1.0784387213826305E-2</v>
      </c>
      <c r="J184" s="18">
        <f t="shared" ref="J184" si="528">$B184-I184</f>
        <v>4.8636787505562159E-3</v>
      </c>
      <c r="K184" s="3">
        <v>1.2449048495820722E-2</v>
      </c>
      <c r="L184" s="18">
        <f t="shared" ref="L184" si="529">$B184-K184</f>
        <v>3.1990174685617989E-3</v>
      </c>
      <c r="M184" s="3">
        <v>1.0607580822679525E-2</v>
      </c>
      <c r="N184" s="18">
        <f t="shared" si="394"/>
        <v>5.0404851417029956E-3</v>
      </c>
    </row>
    <row r="185" spans="1:14" x14ac:dyDescent="0.3">
      <c r="A185" s="16" t="s">
        <v>220</v>
      </c>
      <c r="B185" s="17">
        <v>1.7207581340886149E-2</v>
      </c>
      <c r="C185" s="3">
        <v>9.5764310425867603E-3</v>
      </c>
      <c r="D185" s="18">
        <f t="shared" si="390"/>
        <v>7.6311502982993884E-3</v>
      </c>
      <c r="E185" s="3">
        <v>1.05348197978785E-2</v>
      </c>
      <c r="F185" s="18">
        <f t="shared" si="390"/>
        <v>6.6727615430076485E-3</v>
      </c>
      <c r="G185" s="3">
        <v>9.2066571899530394E-3</v>
      </c>
      <c r="H185" s="18">
        <f t="shared" ref="H185" si="530">$B185-G185</f>
        <v>8.0009241509331093E-3</v>
      </c>
      <c r="I185" s="3">
        <v>1.3870094686654587E-2</v>
      </c>
      <c r="J185" s="18">
        <f t="shared" ref="J185" si="531">$B185-I185</f>
        <v>3.3374866542315619E-3</v>
      </c>
      <c r="K185" s="3">
        <v>1.437501196556816E-2</v>
      </c>
      <c r="L185" s="18">
        <f t="shared" ref="L185" si="532">$B185-K185</f>
        <v>2.8325693753179886E-3</v>
      </c>
      <c r="M185" s="3">
        <v>1.1166360348203163E-2</v>
      </c>
      <c r="N185" s="18">
        <f t="shared" si="394"/>
        <v>6.0412209926829861E-3</v>
      </c>
    </row>
    <row r="186" spans="1:14" x14ac:dyDescent="0.3">
      <c r="A186" s="16" t="s">
        <v>221</v>
      </c>
      <c r="B186" s="17">
        <v>8.7291533115031825E-3</v>
      </c>
      <c r="C186" s="3">
        <v>1.0715959186470701E-2</v>
      </c>
      <c r="D186" s="18">
        <f t="shared" si="390"/>
        <v>-1.9868058749675181E-3</v>
      </c>
      <c r="E186" s="3">
        <v>1.19934768675941E-2</v>
      </c>
      <c r="F186" s="18">
        <f t="shared" si="390"/>
        <v>-3.2643235560909176E-3</v>
      </c>
      <c r="G186" s="3">
        <v>1.0285148650752E-2</v>
      </c>
      <c r="H186" s="18">
        <f t="shared" ref="H186" si="533">$B186-G186</f>
        <v>-1.5559953392488175E-3</v>
      </c>
      <c r="I186" s="3">
        <v>1.5121080563863463E-2</v>
      </c>
      <c r="J186" s="18">
        <f t="shared" ref="J186" si="534">$B186-I186</f>
        <v>-6.3919272523602806E-3</v>
      </c>
      <c r="K186" s="3">
        <v>1.5179556356514481E-2</v>
      </c>
      <c r="L186" s="18">
        <f t="shared" ref="L186" si="535">$B186-K186</f>
        <v>-6.4504030450112989E-3</v>
      </c>
      <c r="M186" s="3">
        <v>1.2193445897465141E-2</v>
      </c>
      <c r="N186" s="18">
        <f t="shared" si="394"/>
        <v>-3.4642925859619585E-3</v>
      </c>
    </row>
    <row r="187" spans="1:14" x14ac:dyDescent="0.3">
      <c r="A187" s="16" t="s">
        <v>222</v>
      </c>
      <c r="B187" s="17">
        <v>1.3332118626257152E-2</v>
      </c>
      <c r="C187" s="3">
        <v>1.0244300894751699E-2</v>
      </c>
      <c r="D187" s="18">
        <f t="shared" si="390"/>
        <v>3.0878177315054531E-3</v>
      </c>
      <c r="E187" s="3">
        <v>1.17604841565895E-2</v>
      </c>
      <c r="F187" s="18">
        <f t="shared" si="390"/>
        <v>1.5716344696676526E-3</v>
      </c>
      <c r="G187" s="3">
        <v>9.4817532772391005E-3</v>
      </c>
      <c r="H187" s="18">
        <f t="shared" ref="H187" si="536">$B187-G187</f>
        <v>3.850365349018052E-3</v>
      </c>
      <c r="I187" s="3">
        <v>1.06146333828085E-2</v>
      </c>
      <c r="J187" s="18">
        <f t="shared" ref="J187" si="537">$B187-I187</f>
        <v>2.7174852434486522E-3</v>
      </c>
      <c r="K187" s="3">
        <v>9.4680404281219967E-3</v>
      </c>
      <c r="L187" s="18">
        <f t="shared" ref="L187" si="538">$B187-K187</f>
        <v>3.8640781981351558E-3</v>
      </c>
      <c r="M187" s="3">
        <v>1.1968178873896311E-2</v>
      </c>
      <c r="N187" s="18">
        <f t="shared" si="394"/>
        <v>1.3639397523608418E-3</v>
      </c>
    </row>
    <row r="188" spans="1:14" x14ac:dyDescent="0.3">
      <c r="A188" s="16" t="s">
        <v>223</v>
      </c>
      <c r="B188" s="17">
        <v>1.1367457562424622E-2</v>
      </c>
      <c r="C188" s="3">
        <v>1.0514356393706299E-2</v>
      </c>
      <c r="D188" s="18">
        <f t="shared" si="390"/>
        <v>8.5310116871832251E-4</v>
      </c>
      <c r="E188" s="3">
        <v>1.15807969242508E-2</v>
      </c>
      <c r="F188" s="18">
        <f t="shared" si="390"/>
        <v>-2.1333936182617828E-4</v>
      </c>
      <c r="G188" s="3">
        <v>9.6041967316097994E-3</v>
      </c>
      <c r="H188" s="18">
        <f t="shared" ref="H188" si="539">$B188-G188</f>
        <v>1.7632608308148223E-3</v>
      </c>
      <c r="I188" s="3">
        <v>1.2330170965225262E-2</v>
      </c>
      <c r="J188" s="18">
        <f t="shared" ref="J188" si="540">$B188-I188</f>
        <v>-9.6271340280064052E-4</v>
      </c>
      <c r="K188" s="3">
        <v>1.3717219645233328E-2</v>
      </c>
      <c r="L188" s="18">
        <f t="shared" ref="L188" si="541">$B188-K188</f>
        <v>-2.3497620828087061E-3</v>
      </c>
      <c r="M188" s="3">
        <v>1.2625176532798392E-2</v>
      </c>
      <c r="N188" s="18">
        <f t="shared" si="394"/>
        <v>-1.2577189703737706E-3</v>
      </c>
    </row>
    <row r="189" spans="1:14" x14ac:dyDescent="0.3">
      <c r="A189" s="16" t="s">
        <v>224</v>
      </c>
      <c r="B189" s="17">
        <v>7.9767459959447819E-3</v>
      </c>
      <c r="C189" s="3">
        <v>1.0407882472047301E-2</v>
      </c>
      <c r="D189" s="18">
        <f t="shared" si="390"/>
        <v>-2.4311364761025189E-3</v>
      </c>
      <c r="E189" s="3">
        <v>1.13826046535585E-2</v>
      </c>
      <c r="F189" s="18">
        <f t="shared" si="390"/>
        <v>-3.4058586576137181E-3</v>
      </c>
      <c r="G189" s="3">
        <v>9.1323666826697396E-3</v>
      </c>
      <c r="H189" s="18">
        <f t="shared" ref="H189" si="542">$B189-G189</f>
        <v>-1.1556206867249577E-3</v>
      </c>
      <c r="I189" s="3">
        <v>1.4650163666435456E-2</v>
      </c>
      <c r="J189" s="18">
        <f t="shared" ref="J189" si="543">$B189-I189</f>
        <v>-6.6734176704906743E-3</v>
      </c>
      <c r="K189" s="3">
        <v>1.2440297411080185E-2</v>
      </c>
      <c r="L189" s="18">
        <f t="shared" ref="L189" si="544">$B189-K189</f>
        <v>-4.4635514151354031E-3</v>
      </c>
      <c r="M189" s="3">
        <v>1.2463464885070132E-2</v>
      </c>
      <c r="N189" s="18">
        <f t="shared" si="394"/>
        <v>-4.4867188891253504E-3</v>
      </c>
    </row>
    <row r="190" spans="1:14" x14ac:dyDescent="0.3">
      <c r="A190" s="16" t="s">
        <v>225</v>
      </c>
      <c r="B190" s="17">
        <v>1.131390621084539E-2</v>
      </c>
      <c r="C190" s="3">
        <v>9.6967777625801502E-3</v>
      </c>
      <c r="D190" s="18">
        <f t="shared" si="390"/>
        <v>1.6171284482652398E-3</v>
      </c>
      <c r="E190" s="3">
        <v>1.0763487185877101E-2</v>
      </c>
      <c r="F190" s="18">
        <f t="shared" si="390"/>
        <v>5.504190249682895E-4</v>
      </c>
      <c r="G190" s="3">
        <v>8.1165666075415505E-3</v>
      </c>
      <c r="H190" s="18">
        <f t="shared" ref="H190" si="545">$B190-G190</f>
        <v>3.1973396033038396E-3</v>
      </c>
      <c r="I190" s="3">
        <v>7.2708658760973826E-3</v>
      </c>
      <c r="J190" s="18">
        <f t="shared" ref="J190" si="546">$B190-I190</f>
        <v>4.0430403347480074E-3</v>
      </c>
      <c r="K190" s="3">
        <v>7.3967384227445502E-3</v>
      </c>
      <c r="L190" s="18">
        <f t="shared" ref="L190" si="547">$B190-K190</f>
        <v>3.9171677881008398E-3</v>
      </c>
      <c r="M190" s="3">
        <v>1.1476247831234722E-2</v>
      </c>
      <c r="N190" s="18">
        <f t="shared" si="394"/>
        <v>-1.6234162038933179E-4</v>
      </c>
    </row>
    <row r="191" spans="1:14" x14ac:dyDescent="0.3">
      <c r="A191" s="16" t="s">
        <v>226</v>
      </c>
      <c r="B191" s="17">
        <v>1.1157669721256007E-2</v>
      </c>
      <c r="C191" s="3">
        <v>9.6191460912427498E-3</v>
      </c>
      <c r="D191" s="18">
        <f t="shared" si="390"/>
        <v>1.5385236300132568E-3</v>
      </c>
      <c r="E191" s="3">
        <v>1.1516631171154699E-2</v>
      </c>
      <c r="F191" s="18">
        <f t="shared" si="390"/>
        <v>-3.5896144989869261E-4</v>
      </c>
      <c r="G191" s="3">
        <v>7.8811944007039798E-3</v>
      </c>
      <c r="H191" s="18">
        <f t="shared" ref="H191" si="548">$B191-G191</f>
        <v>3.2764753205520268E-3</v>
      </c>
      <c r="I191" s="3">
        <v>1.0509956999524676E-2</v>
      </c>
      <c r="J191" s="18">
        <f t="shared" ref="J191" si="549">$B191-I191</f>
        <v>6.4771272173133089E-4</v>
      </c>
      <c r="K191" s="3">
        <v>1.043100001396308E-2</v>
      </c>
      <c r="L191" s="18">
        <f t="shared" ref="L191" si="550">$B191-K191</f>
        <v>7.2666970729292658E-4</v>
      </c>
      <c r="M191" s="3">
        <v>1.0874075191043739E-2</v>
      </c>
      <c r="N191" s="18">
        <f t="shared" si="394"/>
        <v>2.8359453021226805E-4</v>
      </c>
    </row>
    <row r="192" spans="1:14" x14ac:dyDescent="0.3">
      <c r="A192" s="16" t="s">
        <v>227</v>
      </c>
      <c r="B192" s="17">
        <v>5.8234847712228541E-3</v>
      </c>
      <c r="C192" s="3">
        <v>9.5703113003949396E-3</v>
      </c>
      <c r="D192" s="18">
        <f t="shared" si="390"/>
        <v>-3.7468265291720855E-3</v>
      </c>
      <c r="E192" s="3">
        <v>1.1457303271193001E-2</v>
      </c>
      <c r="F192" s="18">
        <f t="shared" si="390"/>
        <v>-5.6338184999701465E-3</v>
      </c>
      <c r="G192" s="3">
        <v>8.21705819278549E-3</v>
      </c>
      <c r="H192" s="18">
        <f t="shared" ref="H192" si="551">$B192-G192</f>
        <v>-2.3935734215626359E-3</v>
      </c>
      <c r="I192" s="3">
        <v>1.0729699269312401E-2</v>
      </c>
      <c r="J192" s="18">
        <f t="shared" ref="J192" si="552">$B192-I192</f>
        <v>-4.9062144980895469E-3</v>
      </c>
      <c r="K192" s="3">
        <v>1.2412425250340106E-2</v>
      </c>
      <c r="L192" s="18">
        <f t="shared" ref="L192" si="553">$B192-K192</f>
        <v>-6.5889404791172517E-3</v>
      </c>
      <c r="M192" s="3">
        <v>1.1053885229249013E-2</v>
      </c>
      <c r="N192" s="18">
        <f t="shared" si="394"/>
        <v>-5.2304004580261592E-3</v>
      </c>
    </row>
    <row r="193" spans="1:14" x14ac:dyDescent="0.3">
      <c r="A193" s="16" t="s">
        <v>228</v>
      </c>
      <c r="B193" s="17">
        <v>6.7703961086959729E-3</v>
      </c>
      <c r="C193" s="3">
        <v>8.6335253801982093E-3</v>
      </c>
      <c r="D193" s="18">
        <f t="shared" si="390"/>
        <v>-1.8631292715022363E-3</v>
      </c>
      <c r="E193" s="3">
        <v>9.5434151809111901E-3</v>
      </c>
      <c r="F193" s="18">
        <f t="shared" si="390"/>
        <v>-2.7730190722152171E-3</v>
      </c>
      <c r="G193" s="3">
        <v>7.68669652362547E-3</v>
      </c>
      <c r="H193" s="18">
        <f t="shared" ref="H193" si="554">$B193-G193</f>
        <v>-9.1630041492949711E-4</v>
      </c>
      <c r="I193" s="3">
        <v>5.1760324842261649E-3</v>
      </c>
      <c r="J193" s="18">
        <f t="shared" ref="J193" si="555">$B193-I193</f>
        <v>1.594363624469808E-3</v>
      </c>
      <c r="K193" s="3">
        <v>5.1882845516854487E-3</v>
      </c>
      <c r="L193" s="18">
        <f t="shared" ref="L193" si="556">$B193-K193</f>
        <v>1.5821115570105243E-3</v>
      </c>
      <c r="M193" s="3">
        <v>1.0129677504879607E-2</v>
      </c>
      <c r="N193" s="18">
        <f t="shared" si="394"/>
        <v>-3.3592813961836341E-3</v>
      </c>
    </row>
    <row r="194" spans="1:14" x14ac:dyDescent="0.3">
      <c r="A194" s="16" t="s">
        <v>229</v>
      </c>
      <c r="B194" s="17">
        <v>1.3481277034004114E-2</v>
      </c>
      <c r="C194" s="3">
        <v>7.9565180438751996E-3</v>
      </c>
      <c r="D194" s="18">
        <f t="shared" si="390"/>
        <v>5.524758990128914E-3</v>
      </c>
      <c r="E194" s="3">
        <v>9.1058378535054905E-3</v>
      </c>
      <c r="F194" s="18">
        <f t="shared" si="390"/>
        <v>4.3754391804986231E-3</v>
      </c>
      <c r="G194" s="3">
        <v>7.4139745748321804E-3</v>
      </c>
      <c r="H194" s="18">
        <f t="shared" ref="H194" si="557">$B194-G194</f>
        <v>6.0673024591719332E-3</v>
      </c>
      <c r="I194" s="3">
        <v>8.0390185936304089E-3</v>
      </c>
      <c r="J194" s="18">
        <f t="shared" ref="J194" si="558">$B194-I194</f>
        <v>5.4422584403737047E-3</v>
      </c>
      <c r="K194" s="3">
        <v>1.0225944028949102E-2</v>
      </c>
      <c r="L194" s="18">
        <f t="shared" ref="L194" si="559">$B194-K194</f>
        <v>3.2553330050550111E-3</v>
      </c>
      <c r="M194" s="3">
        <v>9.5964873198747577E-3</v>
      </c>
      <c r="N194" s="18">
        <f t="shared" si="394"/>
        <v>3.8847897141293559E-3</v>
      </c>
    </row>
    <row r="195" spans="1:14" x14ac:dyDescent="0.3">
      <c r="A195" s="16" t="s">
        <v>230</v>
      </c>
      <c r="B195" s="17">
        <v>1.3285312648269878E-2</v>
      </c>
      <c r="C195" s="3">
        <v>8.5644543480124305E-3</v>
      </c>
      <c r="D195" s="18">
        <f t="shared" si="390"/>
        <v>4.720858300257447E-3</v>
      </c>
      <c r="E195" s="3">
        <v>1.07946976623174E-2</v>
      </c>
      <c r="F195" s="18">
        <f t="shared" si="390"/>
        <v>2.490614985952478E-3</v>
      </c>
      <c r="G195" s="3">
        <v>7.9216059581769908E-3</v>
      </c>
      <c r="H195" s="18">
        <f t="shared" ref="H195" si="560">$B195-G195</f>
        <v>5.3637066900928867E-3</v>
      </c>
      <c r="I195" s="3">
        <v>1.5555885749760717E-2</v>
      </c>
      <c r="J195" s="18">
        <f t="shared" ref="J195" si="561">$B195-I195</f>
        <v>-2.2705731014908397E-3</v>
      </c>
      <c r="K195" s="3">
        <v>1.3829192994989487E-2</v>
      </c>
      <c r="L195" s="18">
        <f t="shared" ref="L195" si="562">$B195-K195</f>
        <v>-5.4388034671960968E-4</v>
      </c>
      <c r="M195" s="3">
        <v>1.0153401722408995E-2</v>
      </c>
      <c r="N195" s="18">
        <f t="shared" si="394"/>
        <v>3.1319109258608827E-3</v>
      </c>
    </row>
    <row r="196" spans="1:14" x14ac:dyDescent="0.3">
      <c r="A196" s="16" t="s">
        <v>231</v>
      </c>
      <c r="B196" s="17">
        <v>8.7467004595719461E-3</v>
      </c>
      <c r="C196" s="3">
        <v>9.1771544845061503E-3</v>
      </c>
      <c r="D196" s="18">
        <f t="shared" si="390"/>
        <v>-4.3045402493420426E-4</v>
      </c>
      <c r="E196" s="3">
        <v>1.2382853794398199E-2</v>
      </c>
      <c r="F196" s="18">
        <f t="shared" si="390"/>
        <v>-3.6361533348262531E-3</v>
      </c>
      <c r="G196" s="3">
        <v>8.2405156921930792E-3</v>
      </c>
      <c r="H196" s="18">
        <f t="shared" ref="H196" si="563">$B196-G196</f>
        <v>5.0618476737886685E-4</v>
      </c>
      <c r="I196" s="3">
        <v>1.2434953129916215E-2</v>
      </c>
      <c r="J196" s="18">
        <f t="shared" ref="J196" si="564">$B196-I196</f>
        <v>-3.6882526703442692E-3</v>
      </c>
      <c r="K196" s="3">
        <v>1.2182472001020142E-2</v>
      </c>
      <c r="L196" s="18">
        <f t="shared" ref="L196" si="565">$B196-K196</f>
        <v>-3.435771541448196E-3</v>
      </c>
      <c r="M196" s="3">
        <v>1.0475325732463058E-2</v>
      </c>
      <c r="N196" s="18">
        <f t="shared" si="394"/>
        <v>-1.7286252728911117E-3</v>
      </c>
    </row>
    <row r="197" spans="1:14" x14ac:dyDescent="0.3">
      <c r="A197" s="16" t="s">
        <v>232</v>
      </c>
      <c r="B197" s="17">
        <v>8.9962663340288091E-3</v>
      </c>
      <c r="C197" s="3">
        <v>8.9513060535387993E-3</v>
      </c>
      <c r="D197" s="18">
        <f t="shared" si="390"/>
        <v>4.496028049000983E-5</v>
      </c>
      <c r="E197" s="3">
        <v>1.18457408232153E-2</v>
      </c>
      <c r="F197" s="18">
        <f t="shared" si="390"/>
        <v>-2.8494744891864911E-3</v>
      </c>
      <c r="G197" s="3">
        <v>7.7952153284251997E-3</v>
      </c>
      <c r="H197" s="18">
        <f t="shared" ref="H197" si="566">$B197-G197</f>
        <v>1.2010510056036094E-3</v>
      </c>
      <c r="I197" s="3">
        <v>9.3357209961781769E-3</v>
      </c>
      <c r="J197" s="18">
        <f t="shared" ref="J197" si="567">$B197-I197</f>
        <v>-3.3945466214936777E-4</v>
      </c>
      <c r="K197" s="3">
        <v>8.902278477322955E-3</v>
      </c>
      <c r="L197" s="18">
        <f t="shared" ref="L197" si="568">$B197-K197</f>
        <v>9.3987856705854064E-5</v>
      </c>
      <c r="M197" s="3">
        <v>1.0077587972824509E-2</v>
      </c>
      <c r="N197" s="18">
        <f t="shared" si="394"/>
        <v>-1.0813216387957E-3</v>
      </c>
    </row>
    <row r="198" spans="1:14" x14ac:dyDescent="0.3">
      <c r="A198" s="16" t="s">
        <v>233</v>
      </c>
      <c r="B198" s="17">
        <v>1.0862370589553154E-2</v>
      </c>
      <c r="C198" s="3">
        <v>8.7421213137122804E-3</v>
      </c>
      <c r="D198" s="18">
        <f t="shared" si="390"/>
        <v>2.1202492758408738E-3</v>
      </c>
      <c r="E198" s="3">
        <v>1.0578567323153701E-2</v>
      </c>
      <c r="F198" s="18">
        <f t="shared" si="390"/>
        <v>2.8380326639945372E-4</v>
      </c>
      <c r="G198" s="3">
        <v>7.5817930462930196E-3</v>
      </c>
      <c r="H198" s="18">
        <f t="shared" ref="H198" si="569">$B198-G198</f>
        <v>3.2805775432601346E-3</v>
      </c>
      <c r="I198" s="3">
        <v>8.0859693324272681E-3</v>
      </c>
      <c r="J198" s="18">
        <f t="shared" ref="J198" si="570">$B198-I198</f>
        <v>2.7764012571258861E-3</v>
      </c>
      <c r="K198" s="3">
        <v>8.8360546154353323E-3</v>
      </c>
      <c r="L198" s="18">
        <f t="shared" ref="L198" si="571">$B198-K198</f>
        <v>2.0263159741178219E-3</v>
      </c>
      <c r="M198" s="3">
        <v>1.042976318448266E-2</v>
      </c>
      <c r="N198" s="18">
        <f t="shared" si="394"/>
        <v>4.3260740507049429E-4</v>
      </c>
    </row>
    <row r="199" spans="1:14" x14ac:dyDescent="0.3">
      <c r="A199" s="16" t="s">
        <v>234</v>
      </c>
      <c r="B199" s="17">
        <v>8.5269755837849397E-3</v>
      </c>
      <c r="C199" s="3">
        <v>8.8680148197338108E-3</v>
      </c>
      <c r="D199" s="18">
        <f t="shared" si="390"/>
        <v>-3.4103923594887113E-4</v>
      </c>
      <c r="E199" s="3">
        <v>1.05288419103518E-2</v>
      </c>
      <c r="F199" s="18">
        <f t="shared" si="390"/>
        <v>-2.0018663265668601E-3</v>
      </c>
      <c r="G199" s="3">
        <v>7.5315109578054703E-3</v>
      </c>
      <c r="H199" s="18">
        <f t="shared" ref="H199" si="572">$B199-G199</f>
        <v>9.9546462597946937E-4</v>
      </c>
      <c r="I199" s="3">
        <v>1.0076363820322842E-2</v>
      </c>
      <c r="J199" s="18">
        <f t="shared" ref="J199" si="573">$B199-I199</f>
        <v>-1.5493882365379026E-3</v>
      </c>
      <c r="K199" s="3">
        <v>1.1373091689719225E-2</v>
      </c>
      <c r="L199" s="18">
        <f t="shared" ref="L199" si="574">$B199-K199</f>
        <v>-2.8461161059342849E-3</v>
      </c>
      <c r="M199" s="3">
        <v>1.0720364184691486E-2</v>
      </c>
      <c r="N199" s="18">
        <f t="shared" si="394"/>
        <v>-2.193388600906546E-3</v>
      </c>
    </row>
    <row r="200" spans="1:14" x14ac:dyDescent="0.3">
      <c r="A200" s="16" t="s">
        <v>235</v>
      </c>
      <c r="B200" s="17">
        <v>4.3622945156128554E-3</v>
      </c>
      <c r="C200" s="3">
        <v>8.5945086209879493E-3</v>
      </c>
      <c r="D200" s="18">
        <f t="shared" si="390"/>
        <v>-4.2322141053750938E-3</v>
      </c>
      <c r="E200" s="3">
        <v>1.0611985474714199E-2</v>
      </c>
      <c r="F200" s="18">
        <f t="shared" si="390"/>
        <v>-6.2496909591013439E-3</v>
      </c>
      <c r="G200" s="3">
        <v>6.8484966557301004E-3</v>
      </c>
      <c r="H200" s="18">
        <f t="shared" ref="H200" si="575">$B200-G200</f>
        <v>-2.4862021401172449E-3</v>
      </c>
      <c r="I200" s="3">
        <v>9.5300091445874313E-3</v>
      </c>
      <c r="J200" s="18">
        <f t="shared" ref="J200" si="576">$B200-I200</f>
        <v>-5.1677146289745759E-3</v>
      </c>
      <c r="K200" s="3">
        <v>8.8953622023905214E-3</v>
      </c>
      <c r="L200" s="18">
        <f t="shared" ref="L200" si="577">$B200-K200</f>
        <v>-4.533067686777666E-3</v>
      </c>
      <c r="M200" s="3">
        <v>1.0166881194376887E-2</v>
      </c>
      <c r="N200" s="18">
        <f t="shared" si="394"/>
        <v>-5.8045866787640316E-3</v>
      </c>
    </row>
    <row r="201" spans="1:14" x14ac:dyDescent="0.3">
      <c r="A201" s="16" t="s">
        <v>236</v>
      </c>
      <c r="B201" s="17">
        <v>1.0543341754062005E-2</v>
      </c>
      <c r="C201" s="3">
        <v>7.6274713931168796E-3</v>
      </c>
      <c r="D201" s="18">
        <f t="shared" si="390"/>
        <v>2.9158703609451254E-3</v>
      </c>
      <c r="E201" s="3">
        <v>1.0116894702811E-2</v>
      </c>
      <c r="F201" s="18">
        <f t="shared" si="390"/>
        <v>4.2644705125100511E-4</v>
      </c>
      <c r="G201" s="3">
        <v>5.8039547920511296E-3</v>
      </c>
      <c r="H201" s="18">
        <f t="shared" ref="H201" si="578">$B201-G201</f>
        <v>4.7393869620108754E-3</v>
      </c>
      <c r="I201" s="3">
        <v>4.0346980655375448E-3</v>
      </c>
      <c r="J201" s="18">
        <f t="shared" ref="J201" si="579">$B201-I201</f>
        <v>6.5086436885244603E-3</v>
      </c>
      <c r="K201" s="3">
        <v>4.5474973056608275E-3</v>
      </c>
      <c r="L201" s="18">
        <f t="shared" ref="L201" si="580">$B201-K201</f>
        <v>5.9958444484011775E-3</v>
      </c>
      <c r="M201" s="3">
        <v>9.0387476706838329E-3</v>
      </c>
      <c r="N201" s="18">
        <f t="shared" si="394"/>
        <v>1.5045940833781721E-3</v>
      </c>
    </row>
    <row r="202" spans="1:14" x14ac:dyDescent="0.3">
      <c r="A202" s="16" t="s">
        <v>237</v>
      </c>
      <c r="B202" s="17">
        <v>9.6993901511840397E-3</v>
      </c>
      <c r="C202" s="3">
        <v>7.8177537646652393E-3</v>
      </c>
      <c r="D202" s="18">
        <f t="shared" si="390"/>
        <v>1.8816363865188004E-3</v>
      </c>
      <c r="E202" s="3">
        <v>9.5795709640245693E-3</v>
      </c>
      <c r="F202" s="18">
        <f t="shared" si="390"/>
        <v>1.1981918715947039E-4</v>
      </c>
      <c r="G202" s="3">
        <v>6.07264401092307E-3</v>
      </c>
      <c r="H202" s="18">
        <f t="shared" ref="H202" si="581">$B202-G202</f>
        <v>3.6267461402609696E-3</v>
      </c>
      <c r="I202" s="3">
        <v>9.3175163983906916E-3</v>
      </c>
      <c r="J202" s="18">
        <f t="shared" ref="J202" si="582">$B202-I202</f>
        <v>3.8187375279334808E-4</v>
      </c>
      <c r="K202" s="3">
        <v>9.72285259355226E-3</v>
      </c>
      <c r="L202" s="18">
        <f t="shared" ref="L202" si="583">$B202-K202</f>
        <v>-2.3462442368220315E-5</v>
      </c>
      <c r="M202" s="3">
        <v>9.2059888019943008E-3</v>
      </c>
      <c r="N202" s="18">
        <f t="shared" si="394"/>
        <v>4.9340134918973884E-4</v>
      </c>
    </row>
    <row r="203" spans="1:14" x14ac:dyDescent="0.3">
      <c r="A203" s="16" t="s">
        <v>238</v>
      </c>
      <c r="B203" s="17">
        <v>4.2291427154152531E-3</v>
      </c>
      <c r="C203" s="3">
        <v>7.9279907898155803E-3</v>
      </c>
      <c r="D203" s="18">
        <f t="shared" ref="D203:F261" si="584">$B203-C203</f>
        <v>-3.6988480744003273E-3</v>
      </c>
      <c r="E203" s="3">
        <v>8.6465183688031206E-3</v>
      </c>
      <c r="F203" s="18">
        <f t="shared" si="584"/>
        <v>-4.4173756533878675E-3</v>
      </c>
      <c r="G203" s="3">
        <v>6.3403318527894504E-3</v>
      </c>
      <c r="H203" s="18">
        <f t="shared" ref="H203" si="585">$B203-G203</f>
        <v>-2.1111891373741974E-3</v>
      </c>
      <c r="I203" s="3">
        <v>8.5734722907355263E-3</v>
      </c>
      <c r="J203" s="18">
        <f t="shared" ref="J203" si="586">$B203-I203</f>
        <v>-4.3443295753202733E-3</v>
      </c>
      <c r="K203" s="3">
        <v>8.9602806330062543E-3</v>
      </c>
      <c r="L203" s="18">
        <f t="shared" ref="L203" si="587">$B203-K203</f>
        <v>-4.7311379175910013E-3</v>
      </c>
      <c r="M203" s="3">
        <v>9.3181778609780098E-3</v>
      </c>
      <c r="N203" s="18">
        <f t="shared" ref="N203:N261" si="588">$B203-M203</f>
        <v>-5.0890351455627567E-3</v>
      </c>
    </row>
    <row r="204" spans="1:14" x14ac:dyDescent="0.3">
      <c r="A204" s="16" t="s">
        <v>239</v>
      </c>
      <c r="B204" s="17">
        <v>1.4598799949637864E-2</v>
      </c>
      <c r="C204" s="3">
        <v>7.11659671492692E-3</v>
      </c>
      <c r="D204" s="18">
        <f t="shared" si="584"/>
        <v>7.482203234710944E-3</v>
      </c>
      <c r="E204" s="3">
        <v>8.0490577694499899E-3</v>
      </c>
      <c r="F204" s="18">
        <f t="shared" si="584"/>
        <v>6.5497421801878741E-3</v>
      </c>
      <c r="G204" s="3">
        <v>5.9851405122902197E-3</v>
      </c>
      <c r="H204" s="18">
        <f t="shared" ref="H204" si="589">$B204-G204</f>
        <v>8.6136594373476434E-3</v>
      </c>
      <c r="I204" s="3">
        <v>4.4740713701922237E-3</v>
      </c>
      <c r="J204" s="18">
        <f t="shared" ref="J204" si="590">$B204-I204</f>
        <v>1.012472857944564E-2</v>
      </c>
      <c r="K204" s="3">
        <v>5.5988825243901011E-3</v>
      </c>
      <c r="L204" s="18">
        <f t="shared" ref="L204" si="591">$B204-K204</f>
        <v>8.9999174252477637E-3</v>
      </c>
      <c r="M204" s="3">
        <v>8.5974292071377949E-3</v>
      </c>
      <c r="N204" s="18">
        <f t="shared" si="588"/>
        <v>6.001370742500069E-3</v>
      </c>
    </row>
    <row r="205" spans="1:14" x14ac:dyDescent="0.3">
      <c r="A205" s="16" t="s">
        <v>240</v>
      </c>
      <c r="B205" s="17">
        <v>1.0037269474280061E-2</v>
      </c>
      <c r="C205" s="3">
        <v>8.1510729573138901E-3</v>
      </c>
      <c r="D205" s="18">
        <f t="shared" si="584"/>
        <v>1.886196516966171E-3</v>
      </c>
      <c r="E205" s="3">
        <v>8.59686646465096E-3</v>
      </c>
      <c r="F205" s="18">
        <f t="shared" si="584"/>
        <v>1.4404030096291012E-3</v>
      </c>
      <c r="G205" s="3">
        <v>7.1312064489605902E-3</v>
      </c>
      <c r="H205" s="18">
        <f t="shared" ref="H205" si="592">$B205-G205</f>
        <v>2.9060630253194709E-3</v>
      </c>
      <c r="I205" s="3">
        <v>1.5152269636590216E-2</v>
      </c>
      <c r="J205" s="18">
        <f t="shared" ref="J205" si="593">$B205-I205</f>
        <v>-5.1150001623101547E-3</v>
      </c>
      <c r="K205" s="3">
        <v>1.4131019446523368E-2</v>
      </c>
      <c r="L205" s="18">
        <f t="shared" ref="L205" si="594">$B205-K205</f>
        <v>-4.0937499722433074E-3</v>
      </c>
      <c r="M205" s="3">
        <v>9.3156911241363966E-3</v>
      </c>
      <c r="N205" s="18">
        <f t="shared" si="588"/>
        <v>7.2157835014366456E-4</v>
      </c>
    </row>
    <row r="206" spans="1:14" x14ac:dyDescent="0.3">
      <c r="A206" s="16" t="s">
        <v>241</v>
      </c>
      <c r="B206" s="17">
        <v>7.6177209106169175E-3</v>
      </c>
      <c r="C206" s="3">
        <v>8.3809385628316399E-3</v>
      </c>
      <c r="D206" s="18">
        <f t="shared" si="584"/>
        <v>-7.632176522147224E-4</v>
      </c>
      <c r="E206" s="3">
        <v>8.5370978667426208E-3</v>
      </c>
      <c r="F206" s="18">
        <f t="shared" si="584"/>
        <v>-9.1937695612570331E-4</v>
      </c>
      <c r="G206" s="3">
        <v>7.4800784200073503E-3</v>
      </c>
      <c r="H206" s="18">
        <f t="shared" ref="H206" si="595">$B206-G206</f>
        <v>1.3764249060956718E-4</v>
      </c>
      <c r="I206" s="3">
        <v>8.8393928053701401E-3</v>
      </c>
      <c r="J206" s="18">
        <f t="shared" ref="J206" si="596">$B206-I206</f>
        <v>-1.2216718947532226E-3</v>
      </c>
      <c r="K206" s="3">
        <v>9.0884288861480481E-3</v>
      </c>
      <c r="L206" s="18">
        <f t="shared" ref="L206" si="597">$B206-K206</f>
        <v>-1.4707079755311306E-3</v>
      </c>
      <c r="M206" s="3">
        <v>9.8538658179761745E-3</v>
      </c>
      <c r="N206" s="18">
        <f t="shared" si="588"/>
        <v>-2.236144907359257E-3</v>
      </c>
    </row>
    <row r="207" spans="1:14" x14ac:dyDescent="0.3">
      <c r="A207" s="16" t="s">
        <v>242</v>
      </c>
      <c r="B207" s="17">
        <v>6.5559987328227126E-3</v>
      </c>
      <c r="C207" s="3">
        <v>8.1293524743301596E-3</v>
      </c>
      <c r="D207" s="18">
        <f t="shared" si="584"/>
        <v>-1.573353741507447E-3</v>
      </c>
      <c r="E207" s="3">
        <v>8.3218668238685106E-3</v>
      </c>
      <c r="F207" s="18">
        <f t="shared" si="584"/>
        <v>-1.7658680910457979E-3</v>
      </c>
      <c r="G207" s="3">
        <v>7.2569119942496804E-3</v>
      </c>
      <c r="H207" s="18">
        <f t="shared" ref="H207" si="598">$B207-G207</f>
        <v>-7.009132614269678E-4</v>
      </c>
      <c r="I207" s="3">
        <v>9.3946957889792931E-3</v>
      </c>
      <c r="J207" s="18">
        <f t="shared" ref="J207" si="599">$B207-I207</f>
        <v>-2.8386970561565805E-3</v>
      </c>
      <c r="K207" s="3">
        <v>8.3965924459426557E-3</v>
      </c>
      <c r="L207" s="18">
        <f t="shared" ref="L207" si="600">$B207-K207</f>
        <v>-1.840593713119943E-3</v>
      </c>
      <c r="M207" s="3">
        <v>9.4268363262897514E-3</v>
      </c>
      <c r="N207" s="18">
        <f t="shared" si="588"/>
        <v>-2.8708375934670387E-3</v>
      </c>
    </row>
    <row r="208" spans="1:14" x14ac:dyDescent="0.3">
      <c r="A208" s="16" t="s">
        <v>243</v>
      </c>
      <c r="B208" s="17">
        <v>7.2431358667543093E-3</v>
      </c>
      <c r="C208" s="3">
        <v>7.6791657796594897E-3</v>
      </c>
      <c r="D208" s="18">
        <f t="shared" si="584"/>
        <v>-4.3602991290518037E-4</v>
      </c>
      <c r="E208" s="3">
        <v>7.7987448191077198E-3</v>
      </c>
      <c r="F208" s="18">
        <f t="shared" si="584"/>
        <v>-5.5560895235341051E-4</v>
      </c>
      <c r="G208" s="3">
        <v>6.8958044276620101E-3</v>
      </c>
      <c r="H208" s="18">
        <f t="shared" ref="H208" si="601">$B208-G208</f>
        <v>3.4733143909229918E-4</v>
      </c>
      <c r="I208" s="3">
        <v>5.9037550137897759E-3</v>
      </c>
      <c r="J208" s="18">
        <f t="shared" ref="J208" si="602">$B208-I208</f>
        <v>1.3393808529645335E-3</v>
      </c>
      <c r="K208" s="3">
        <v>6.0525953289944185E-3</v>
      </c>
      <c r="L208" s="18">
        <f t="shared" ref="L208" si="603">$B208-K208</f>
        <v>1.1905405377598908E-3</v>
      </c>
      <c r="M208" s="3">
        <v>8.9281712222527791E-3</v>
      </c>
      <c r="N208" s="18">
        <f t="shared" si="588"/>
        <v>-1.6850353554984697E-3</v>
      </c>
    </row>
    <row r="209" spans="1:14" x14ac:dyDescent="0.3">
      <c r="A209" s="16" t="s">
        <v>244</v>
      </c>
      <c r="B209" s="17">
        <v>9.4379062797859542E-3</v>
      </c>
      <c r="C209" s="3">
        <v>7.3851264912465102E-3</v>
      </c>
      <c r="D209" s="18">
        <f t="shared" si="584"/>
        <v>2.052779788539444E-3</v>
      </c>
      <c r="E209" s="3">
        <v>7.4185285758118303E-3</v>
      </c>
      <c r="F209" s="18">
        <f t="shared" si="584"/>
        <v>2.0193777039741239E-3</v>
      </c>
      <c r="G209" s="3">
        <v>6.8881777589084401E-3</v>
      </c>
      <c r="H209" s="18">
        <f t="shared" ref="H209" si="604">$B209-G209</f>
        <v>2.5497285208775141E-3</v>
      </c>
      <c r="I209" s="3">
        <v>6.3949733679352517E-3</v>
      </c>
      <c r="J209" s="18">
        <f t="shared" ref="J209" si="605">$B209-I209</f>
        <v>3.0429329118507025E-3</v>
      </c>
      <c r="K209" s="3">
        <v>6.3990494927026846E-3</v>
      </c>
      <c r="L209" s="18">
        <f t="shared" ref="L209" si="606">$B209-K209</f>
        <v>3.0388567870832696E-3</v>
      </c>
      <c r="M209" s="3">
        <v>9.1928460800122479E-3</v>
      </c>
      <c r="N209" s="18">
        <f t="shared" si="588"/>
        <v>2.4506019977370633E-4</v>
      </c>
    </row>
    <row r="210" spans="1:14" x14ac:dyDescent="0.3">
      <c r="A210" s="16" t="s">
        <v>245</v>
      </c>
      <c r="B210" s="17">
        <v>4.4998878036199208E-3</v>
      </c>
      <c r="C210" s="3">
        <v>7.5240541018515503E-3</v>
      </c>
      <c r="D210" s="18">
        <f t="shared" si="584"/>
        <v>-3.0241662982316295E-3</v>
      </c>
      <c r="E210" s="3">
        <v>7.9701483156182501E-3</v>
      </c>
      <c r="F210" s="18">
        <f t="shared" si="584"/>
        <v>-3.4702605119983293E-3</v>
      </c>
      <c r="G210" s="3">
        <v>7.4763827231234502E-3</v>
      </c>
      <c r="H210" s="18">
        <f t="shared" ref="H210" si="607">$B210-G210</f>
        <v>-2.9764949195035294E-3</v>
      </c>
      <c r="I210" s="3">
        <v>9.0156120807127899E-3</v>
      </c>
      <c r="J210" s="18">
        <f t="shared" ref="J210" si="608">$B210-I210</f>
        <v>-4.5157242770928691E-3</v>
      </c>
      <c r="K210" s="3">
        <v>1.0484316598023144E-2</v>
      </c>
      <c r="L210" s="18">
        <f t="shared" ref="L210" si="609">$B210-K210</f>
        <v>-5.9844287944032229E-3</v>
      </c>
      <c r="M210" s="3">
        <v>8.6156349658321786E-3</v>
      </c>
      <c r="N210" s="18">
        <f t="shared" si="588"/>
        <v>-4.1157471622122578E-3</v>
      </c>
    </row>
    <row r="211" spans="1:14" x14ac:dyDescent="0.3">
      <c r="A211" s="16" t="s">
        <v>246</v>
      </c>
      <c r="B211" s="17">
        <v>7.096105989239169E-3</v>
      </c>
      <c r="C211" s="3">
        <v>6.8453201193519903E-3</v>
      </c>
      <c r="D211" s="18">
        <f t="shared" si="584"/>
        <v>2.5078586988717868E-4</v>
      </c>
      <c r="E211" s="3">
        <v>7.4210461572185296E-3</v>
      </c>
      <c r="F211" s="18">
        <f t="shared" si="584"/>
        <v>-3.2494016797936058E-4</v>
      </c>
      <c r="G211" s="3">
        <v>7.05744612057084E-3</v>
      </c>
      <c r="H211" s="18">
        <f t="shared" ref="H211" si="610">$B211-G211</f>
        <v>3.8659868668329024E-5</v>
      </c>
      <c r="I211" s="3">
        <v>4.0732486548448014E-3</v>
      </c>
      <c r="J211" s="18">
        <f t="shared" ref="J211" si="611">$B211-I211</f>
        <v>3.0228573343943676E-3</v>
      </c>
      <c r="K211" s="3">
        <v>4.1803009230883805E-3</v>
      </c>
      <c r="L211" s="18">
        <f t="shared" ref="L211" si="612">$B211-K211</f>
        <v>2.9158050661507885E-3</v>
      </c>
      <c r="M211" s="3">
        <v>7.9604975366375456E-3</v>
      </c>
      <c r="N211" s="18">
        <f t="shared" si="588"/>
        <v>-8.6439154739837657E-4</v>
      </c>
    </row>
    <row r="212" spans="1:14" x14ac:dyDescent="0.3">
      <c r="A212" s="16" t="s">
        <v>247</v>
      </c>
      <c r="B212" s="17">
        <v>1.0793066736710972E-2</v>
      </c>
      <c r="C212" s="3">
        <v>6.67211916546878E-3</v>
      </c>
      <c r="D212" s="18">
        <f t="shared" si="584"/>
        <v>4.1209475712421922E-3</v>
      </c>
      <c r="E212" s="3">
        <v>7.1488476074600803E-3</v>
      </c>
      <c r="F212" s="18">
        <f t="shared" si="584"/>
        <v>3.6442191292508919E-3</v>
      </c>
      <c r="G212" s="3">
        <v>7.1652487301659597E-3</v>
      </c>
      <c r="H212" s="18">
        <f t="shared" ref="H212" si="613">$B212-G212</f>
        <v>3.6278180065450125E-3</v>
      </c>
      <c r="I212" s="3">
        <v>8.6305733172807771E-3</v>
      </c>
      <c r="J212" s="18">
        <f t="shared" ref="J212" si="614">$B212-I212</f>
        <v>2.1624934194301951E-3</v>
      </c>
      <c r="K212" s="3">
        <v>1.1004715130916092E-2</v>
      </c>
      <c r="L212" s="18">
        <f t="shared" ref="L212" si="615">$B212-K212</f>
        <v>-2.1164839420511998E-4</v>
      </c>
      <c r="M212" s="3">
        <v>7.8888871083598929E-3</v>
      </c>
      <c r="N212" s="18">
        <f t="shared" si="588"/>
        <v>2.9041796283510793E-3</v>
      </c>
    </row>
    <row r="213" spans="1:14" x14ac:dyDescent="0.3">
      <c r="A213" s="16" t="s">
        <v>248</v>
      </c>
      <c r="B213" s="17">
        <v>6.7006138468930724E-3</v>
      </c>
      <c r="C213" s="3">
        <v>7.1976013092008E-3</v>
      </c>
      <c r="D213" s="18">
        <f t="shared" si="584"/>
        <v>-4.9698746230772764E-4</v>
      </c>
      <c r="E213" s="3">
        <v>7.5352890575393601E-3</v>
      </c>
      <c r="F213" s="18">
        <f t="shared" si="584"/>
        <v>-8.3467521064628774E-4</v>
      </c>
      <c r="G213" s="3">
        <v>7.8056685377102799E-3</v>
      </c>
      <c r="H213" s="18">
        <f t="shared" ref="H213" si="616">$B213-G213</f>
        <v>-1.1050546908172075E-3</v>
      </c>
      <c r="I213" s="3">
        <v>1.3418190198346589E-2</v>
      </c>
      <c r="J213" s="18">
        <f t="shared" ref="J213" si="617">$B213-I213</f>
        <v>-6.7175763514535167E-3</v>
      </c>
      <c r="K213" s="3">
        <v>1.6739818254312359E-2</v>
      </c>
      <c r="L213" s="18">
        <f t="shared" ref="L213" si="618">$B213-K213</f>
        <v>-1.0039204407419287E-2</v>
      </c>
      <c r="M213" s="3">
        <v>8.2846475972675037E-3</v>
      </c>
      <c r="N213" s="18">
        <f t="shared" si="588"/>
        <v>-1.5840337503744313E-3</v>
      </c>
    </row>
    <row r="214" spans="1:14" x14ac:dyDescent="0.3">
      <c r="A214" s="16" t="s">
        <v>249</v>
      </c>
      <c r="B214" s="17">
        <v>5.6957232229790274E-3</v>
      </c>
      <c r="C214" s="3">
        <v>7.01925509230237E-3</v>
      </c>
      <c r="D214" s="18">
        <f t="shared" si="584"/>
        <v>-1.3235318693233427E-3</v>
      </c>
      <c r="E214" s="3">
        <v>7.1226404011213102E-3</v>
      </c>
      <c r="F214" s="18">
        <f t="shared" si="584"/>
        <v>-1.4269171781422828E-3</v>
      </c>
      <c r="G214" s="3">
        <v>7.3513732806848196E-3</v>
      </c>
      <c r="H214" s="18">
        <f t="shared" ref="H214" si="619">$B214-G214</f>
        <v>-1.6556500577057922E-3</v>
      </c>
      <c r="I214" s="3">
        <v>6.1077144413257678E-3</v>
      </c>
      <c r="J214" s="18">
        <f t="shared" ref="J214" si="620">$B214-I214</f>
        <v>-4.1199121834674043E-4</v>
      </c>
      <c r="K214" s="3">
        <v>6.8622181307725471E-3</v>
      </c>
      <c r="L214" s="18">
        <f t="shared" ref="L214" si="621">$B214-K214</f>
        <v>-1.1664949077935197E-3</v>
      </c>
      <c r="M214" s="3">
        <v>8.1578429388728564E-3</v>
      </c>
      <c r="N214" s="18">
        <f t="shared" si="588"/>
        <v>-2.4621197158938291E-3</v>
      </c>
    </row>
    <row r="215" spans="1:14" x14ac:dyDescent="0.3">
      <c r="A215" s="16" t="s">
        <v>250</v>
      </c>
      <c r="B215" s="17">
        <v>6.6536772152060129E-3</v>
      </c>
      <c r="C215" s="3">
        <v>6.6640375021146296E-3</v>
      </c>
      <c r="D215" s="18">
        <f t="shared" si="584"/>
        <v>-1.0360286908616713E-5</v>
      </c>
      <c r="E215" s="3">
        <v>6.9681241252039497E-3</v>
      </c>
      <c r="F215" s="18">
        <f t="shared" si="584"/>
        <v>-3.1444690999793672E-4</v>
      </c>
      <c r="G215" s="3">
        <v>6.5353800011156704E-3</v>
      </c>
      <c r="H215" s="18">
        <f t="shared" ref="H215" si="622">$B215-G215</f>
        <v>1.1829721409034252E-4</v>
      </c>
      <c r="I215" s="3">
        <v>5.109588914414512E-3</v>
      </c>
      <c r="J215" s="18">
        <f t="shared" ref="J215" si="623">$B215-I215</f>
        <v>1.544088300791501E-3</v>
      </c>
      <c r="K215" s="3">
        <v>5.2402702455182143E-3</v>
      </c>
      <c r="L215" s="18">
        <f t="shared" ref="L215" si="624">$B215-K215</f>
        <v>1.4134069696877987E-3</v>
      </c>
      <c r="M215" s="3">
        <v>7.7934021137830156E-3</v>
      </c>
      <c r="N215" s="18">
        <f t="shared" si="588"/>
        <v>-1.1397248985770027E-3</v>
      </c>
    </row>
    <row r="216" spans="1:14" x14ac:dyDescent="0.3">
      <c r="A216" s="16" t="s">
        <v>251</v>
      </c>
      <c r="B216" s="17">
        <v>1.4157065123009909E-2</v>
      </c>
      <c r="C216" s="3">
        <v>6.5053283207019801E-3</v>
      </c>
      <c r="D216" s="18">
        <f t="shared" si="584"/>
        <v>7.6517368023079294E-3</v>
      </c>
      <c r="E216" s="3">
        <v>7.0737627884387396E-3</v>
      </c>
      <c r="F216" s="18">
        <f t="shared" si="584"/>
        <v>7.0833023345711699E-3</v>
      </c>
      <c r="G216" s="3">
        <v>5.9476031336722799E-3</v>
      </c>
      <c r="H216" s="18">
        <f t="shared" ref="H216" si="625">$B216-G216</f>
        <v>8.2094619893376304E-3</v>
      </c>
      <c r="I216" s="3">
        <v>7.8889139970552552E-3</v>
      </c>
      <c r="J216" s="18">
        <f t="shared" ref="J216" si="626">$B216-I216</f>
        <v>6.2681511259546543E-3</v>
      </c>
      <c r="K216" s="3">
        <v>7.2624671571383716E-3</v>
      </c>
      <c r="L216" s="18">
        <f t="shared" ref="L216" si="627">$B216-K216</f>
        <v>6.8945979658715378E-3</v>
      </c>
      <c r="M216" s="3">
        <v>7.9989755536882846E-3</v>
      </c>
      <c r="N216" s="18">
        <f t="shared" si="588"/>
        <v>6.1580895693216248E-3</v>
      </c>
    </row>
    <row r="217" spans="1:14" x14ac:dyDescent="0.3">
      <c r="A217" s="16" t="s">
        <v>252</v>
      </c>
      <c r="B217" s="17">
        <v>9.6236608885524599E-3</v>
      </c>
      <c r="C217" s="3">
        <v>7.67129476195376E-3</v>
      </c>
      <c r="D217" s="18">
        <f t="shared" si="584"/>
        <v>1.9523661265986999E-3</v>
      </c>
      <c r="E217" s="3">
        <v>8.4407527059511007E-3</v>
      </c>
      <c r="F217" s="18">
        <f t="shared" si="584"/>
        <v>1.1829081826013593E-3</v>
      </c>
      <c r="G217" s="3">
        <v>7.1828567619521503E-3</v>
      </c>
      <c r="H217" s="18">
        <f t="shared" ref="H217" si="628">$B217-G217</f>
        <v>2.4408041266003096E-3</v>
      </c>
      <c r="I217" s="3">
        <v>1.925960212077138E-2</v>
      </c>
      <c r="J217" s="18">
        <f t="shared" ref="J217" si="629">$B217-I217</f>
        <v>-9.6359412322189197E-3</v>
      </c>
      <c r="K217" s="3">
        <v>2.4005954078864342E-2</v>
      </c>
      <c r="L217" s="18">
        <f t="shared" ref="L217" si="630">$B217-K217</f>
        <v>-1.4382293190311882E-2</v>
      </c>
      <c r="M217" s="3">
        <v>8.6842824244046501E-3</v>
      </c>
      <c r="N217" s="18">
        <f t="shared" si="588"/>
        <v>9.3937846414780986E-4</v>
      </c>
    </row>
    <row r="218" spans="1:14" x14ac:dyDescent="0.3">
      <c r="A218" s="16" t="s">
        <v>253</v>
      </c>
      <c r="B218" s="17">
        <v>1.1463811500951309E-2</v>
      </c>
      <c r="C218" s="3">
        <v>7.9925028020291899E-3</v>
      </c>
      <c r="D218" s="18">
        <f t="shared" si="584"/>
        <v>3.4713086989221192E-3</v>
      </c>
      <c r="E218" s="3">
        <v>8.6853469379460906E-3</v>
      </c>
      <c r="F218" s="18">
        <f t="shared" si="584"/>
        <v>2.7784645630052184E-3</v>
      </c>
      <c r="G218" s="3">
        <v>7.4663358979047004E-3</v>
      </c>
      <c r="H218" s="18">
        <f t="shared" ref="H218" si="631">$B218-G218</f>
        <v>3.9974756030466086E-3</v>
      </c>
      <c r="I218" s="3">
        <v>9.0730174907799298E-3</v>
      </c>
      <c r="J218" s="18">
        <f t="shared" ref="J218" si="632">$B218-I218</f>
        <v>2.3907940101713793E-3</v>
      </c>
      <c r="K218" s="3">
        <v>1.0444537811836099E-2</v>
      </c>
      <c r="L218" s="18">
        <f t="shared" ref="L218" si="633">$B218-K218</f>
        <v>1.0192736891152104E-3</v>
      </c>
      <c r="M218" s="3">
        <v>8.5118736899931578E-3</v>
      </c>
      <c r="N218" s="18">
        <f t="shared" si="588"/>
        <v>2.9519378109581513E-3</v>
      </c>
    </row>
    <row r="219" spans="1:14" x14ac:dyDescent="0.3">
      <c r="A219" s="16" t="s">
        <v>254</v>
      </c>
      <c r="B219" s="17">
        <v>9.0007898087934614E-3</v>
      </c>
      <c r="C219" s="3">
        <v>8.5316953849112597E-3</v>
      </c>
      <c r="D219" s="18">
        <f t="shared" si="584"/>
        <v>4.6909442388220167E-4</v>
      </c>
      <c r="E219" s="3">
        <v>8.8790853621525303E-3</v>
      </c>
      <c r="F219" s="18">
        <f t="shared" si="584"/>
        <v>1.2170444664093109E-4</v>
      </c>
      <c r="G219" s="3">
        <v>7.9573249787437492E-3</v>
      </c>
      <c r="H219" s="18">
        <f t="shared" ref="H219" si="634">$B219-G219</f>
        <v>1.0434648300497121E-3</v>
      </c>
      <c r="I219" s="3">
        <v>1.1277744423690684E-2</v>
      </c>
      <c r="J219" s="18">
        <f t="shared" ref="J219" si="635">$B219-I219</f>
        <v>-2.2769546148972229E-3</v>
      </c>
      <c r="K219" s="3">
        <v>1.3180348082389321E-2</v>
      </c>
      <c r="L219" s="18">
        <f t="shared" ref="L219" si="636">$B219-K219</f>
        <v>-4.1795582735958594E-3</v>
      </c>
      <c r="M219" s="3">
        <v>9.0214601230438479E-3</v>
      </c>
      <c r="N219" s="18">
        <f t="shared" si="588"/>
        <v>-2.067031425038654E-5</v>
      </c>
    </row>
    <row r="220" spans="1:14" x14ac:dyDescent="0.3">
      <c r="A220" s="16" t="s">
        <v>255</v>
      </c>
      <c r="B220" s="17">
        <v>1.2324295717604111E-2</v>
      </c>
      <c r="C220" s="3">
        <v>8.5450801334818298E-3</v>
      </c>
      <c r="D220" s="18">
        <f t="shared" si="584"/>
        <v>3.7792155841222808E-3</v>
      </c>
      <c r="E220" s="3">
        <v>8.9598215163741394E-3</v>
      </c>
      <c r="F220" s="18">
        <f t="shared" si="584"/>
        <v>3.3644742012299712E-3</v>
      </c>
      <c r="G220" s="3">
        <v>7.8459569484965203E-3</v>
      </c>
      <c r="H220" s="18">
        <f t="shared" ref="H220" si="637">$B220-G220</f>
        <v>4.4783387691075902E-3</v>
      </c>
      <c r="I220" s="3">
        <v>8.7726555611854547E-3</v>
      </c>
      <c r="J220" s="18">
        <f t="shared" ref="J220" si="638">$B220-I220</f>
        <v>3.5516401564186558E-3</v>
      </c>
      <c r="K220" s="3">
        <v>1.0347805585962643E-2</v>
      </c>
      <c r="L220" s="18">
        <f t="shared" ref="L220" si="639">$B220-K220</f>
        <v>1.9764901316414677E-3</v>
      </c>
      <c r="M220" s="3">
        <v>9.3475009333457825E-3</v>
      </c>
      <c r="N220" s="18">
        <f t="shared" si="588"/>
        <v>2.976794784258328E-3</v>
      </c>
    </row>
    <row r="221" spans="1:14" x14ac:dyDescent="0.3">
      <c r="A221" s="16" t="s">
        <v>256</v>
      </c>
      <c r="B221" s="17">
        <v>1.7412904493941998E-2</v>
      </c>
      <c r="C221" s="3">
        <v>9.06526729375314E-3</v>
      </c>
      <c r="D221" s="18">
        <f t="shared" si="584"/>
        <v>8.3476372001888583E-3</v>
      </c>
      <c r="E221" s="3">
        <v>1.0342154934329001E-2</v>
      </c>
      <c r="F221" s="18">
        <f t="shared" si="584"/>
        <v>7.0707495596129977E-3</v>
      </c>
      <c r="G221" s="3">
        <v>8.3422588366588394E-3</v>
      </c>
      <c r="H221" s="18">
        <f t="shared" ref="H221" si="640">$B221-G221</f>
        <v>9.0706456572831589E-3</v>
      </c>
      <c r="I221" s="3">
        <v>1.0800149056300038E-2</v>
      </c>
      <c r="J221" s="18">
        <f t="shared" ref="J221" si="641">$B221-I221</f>
        <v>6.6127554376419605E-3</v>
      </c>
      <c r="K221" s="3">
        <v>1.0537772963592068E-2</v>
      </c>
      <c r="L221" s="18">
        <f t="shared" ref="L221" si="642">$B221-K221</f>
        <v>6.8751315303499302E-3</v>
      </c>
      <c r="M221" s="3">
        <v>9.9196483290608598E-3</v>
      </c>
      <c r="N221" s="18">
        <f t="shared" si="588"/>
        <v>7.4932561648811385E-3</v>
      </c>
    </row>
    <row r="222" spans="1:14" x14ac:dyDescent="0.3">
      <c r="A222" s="16" t="s">
        <v>257</v>
      </c>
      <c r="B222" s="17">
        <v>9.109449626821399E-3</v>
      </c>
      <c r="C222" s="3">
        <v>1.0398706099461899E-2</v>
      </c>
      <c r="D222" s="18">
        <f t="shared" si="584"/>
        <v>-1.2892564726405004E-3</v>
      </c>
      <c r="E222" s="3">
        <v>1.1151716035324E-2</v>
      </c>
      <c r="F222" s="18">
        <f t="shared" si="584"/>
        <v>-2.0422664085026007E-3</v>
      </c>
      <c r="G222" s="3">
        <v>9.6549694624230402E-3</v>
      </c>
      <c r="H222" s="18">
        <f t="shared" ref="H222" si="643">$B222-G222</f>
        <v>-5.4551983560164122E-4</v>
      </c>
      <c r="I222" s="3">
        <v>1.6002740732827189E-2</v>
      </c>
      <c r="J222" s="18">
        <f t="shared" ref="J222" si="644">$B222-I222</f>
        <v>-6.8932911060057903E-3</v>
      </c>
      <c r="K222" s="3">
        <v>1.7399840328761771E-2</v>
      </c>
      <c r="L222" s="18">
        <f t="shared" ref="L222" si="645">$B222-K222</f>
        <v>-8.2903907019403721E-3</v>
      </c>
      <c r="M222" s="3">
        <v>1.0389548519332473E-2</v>
      </c>
      <c r="N222" s="18">
        <f t="shared" si="588"/>
        <v>-1.2800988925110741E-3</v>
      </c>
    </row>
    <row r="223" spans="1:14" x14ac:dyDescent="0.3">
      <c r="A223" s="16" t="s">
        <v>258</v>
      </c>
      <c r="B223" s="17">
        <v>9.7224524013991131E-3</v>
      </c>
      <c r="C223" s="3">
        <v>1.0122948260769499E-2</v>
      </c>
      <c r="D223" s="18">
        <f t="shared" si="584"/>
        <v>-4.0049585937038633E-4</v>
      </c>
      <c r="E223" s="3">
        <v>1.12130611606656E-2</v>
      </c>
      <c r="F223" s="18">
        <f t="shared" si="584"/>
        <v>-1.4906087592664874E-3</v>
      </c>
      <c r="G223" s="3">
        <v>9.2825285118101394E-3</v>
      </c>
      <c r="H223" s="18">
        <f t="shared" ref="H223" si="646">$B223-G223</f>
        <v>4.3992388958897372E-4</v>
      </c>
      <c r="I223" s="3">
        <v>8.309065272006198E-3</v>
      </c>
      <c r="J223" s="18">
        <f t="shared" ref="J223" si="647">$B223-I223</f>
        <v>1.4133871293929151E-3</v>
      </c>
      <c r="K223" s="3">
        <v>9.2846960293202583E-3</v>
      </c>
      <c r="L223" s="18">
        <f t="shared" ref="L223" si="648">$B223-K223</f>
        <v>4.3775637207885479E-4</v>
      </c>
      <c r="M223" s="3">
        <v>1.0441646764919583E-2</v>
      </c>
      <c r="N223" s="18">
        <f t="shared" si="588"/>
        <v>-7.1919436352047006E-4</v>
      </c>
    </row>
    <row r="224" spans="1:14" x14ac:dyDescent="0.3">
      <c r="A224" s="16" t="s">
        <v>259</v>
      </c>
      <c r="B224" s="17">
        <v>1.0342905192347502E-2</v>
      </c>
      <c r="C224" s="3">
        <v>9.8545610753504702E-3</v>
      </c>
      <c r="D224" s="18">
        <f t="shared" si="584"/>
        <v>4.8834411699703179E-4</v>
      </c>
      <c r="E224" s="3">
        <v>1.07739071785745E-2</v>
      </c>
      <c r="F224" s="18">
        <f t="shared" si="584"/>
        <v>-4.3100198622699794E-4</v>
      </c>
      <c r="G224" s="3">
        <v>8.7437209243593304E-3</v>
      </c>
      <c r="H224" s="18">
        <f t="shared" ref="H224" si="649">$B224-G224</f>
        <v>1.5991842679881716E-3</v>
      </c>
      <c r="I224" s="3">
        <v>1.1024421567611268E-2</v>
      </c>
      <c r="J224" s="18">
        <f t="shared" ref="J224" si="650">$B224-I224</f>
        <v>-6.8151637526376631E-4</v>
      </c>
      <c r="K224" s="3">
        <v>1.0122085998140578E-2</v>
      </c>
      <c r="L224" s="18">
        <f t="shared" ref="L224" si="651">$B224-K224</f>
        <v>2.2081919420692368E-4</v>
      </c>
      <c r="M224" s="3">
        <v>1.0256143908945352E-2</v>
      </c>
      <c r="N224" s="18">
        <f t="shared" si="588"/>
        <v>8.6761283402150141E-5</v>
      </c>
    </row>
    <row r="225" spans="1:14" x14ac:dyDescent="0.3">
      <c r="A225" s="16" t="s">
        <v>260</v>
      </c>
      <c r="B225" s="17">
        <v>7.8310430432620877E-3</v>
      </c>
      <c r="C225" s="3">
        <v>9.6777159517496599E-3</v>
      </c>
      <c r="D225" s="18">
        <f t="shared" si="584"/>
        <v>-1.8466729084875722E-3</v>
      </c>
      <c r="E225" s="3">
        <v>1.1030094277829101E-2</v>
      </c>
      <c r="F225" s="18">
        <f t="shared" si="584"/>
        <v>-3.199051234567013E-3</v>
      </c>
      <c r="G225" s="3">
        <v>8.32183398644799E-3</v>
      </c>
      <c r="H225" s="18">
        <f t="shared" ref="H225" si="652">$B225-G225</f>
        <v>-4.9079094318590227E-4</v>
      </c>
      <c r="I225" s="3">
        <v>9.3222208344857661E-3</v>
      </c>
      <c r="J225" s="18">
        <f t="shared" ref="J225" si="653">$B225-I225</f>
        <v>-1.4911777912236784E-3</v>
      </c>
      <c r="K225" s="3">
        <v>9.3429283605521232E-3</v>
      </c>
      <c r="L225" s="18">
        <f t="shared" ref="L225" si="654">$B225-K225</f>
        <v>-1.5118853172900355E-3</v>
      </c>
      <c r="M225" s="3">
        <v>1.0397307930058417E-2</v>
      </c>
      <c r="N225" s="18">
        <f t="shared" si="588"/>
        <v>-2.5662648867963295E-3</v>
      </c>
    </row>
    <row r="226" spans="1:14" x14ac:dyDescent="0.3">
      <c r="A226" s="16" t="s">
        <v>261</v>
      </c>
      <c r="B226" s="17">
        <v>6.1805305034446541E-3</v>
      </c>
      <c r="C226" s="3">
        <v>9.0815291378108405E-3</v>
      </c>
      <c r="D226" s="18">
        <f t="shared" si="584"/>
        <v>-2.9009986343661864E-3</v>
      </c>
      <c r="E226" s="3">
        <v>9.8190625927583094E-3</v>
      </c>
      <c r="F226" s="18">
        <f t="shared" si="584"/>
        <v>-3.6385320893136553E-3</v>
      </c>
      <c r="G226" s="3">
        <v>7.6442394348712299E-3</v>
      </c>
      <c r="H226" s="18">
        <f t="shared" ref="H226" si="655">$B226-G226</f>
        <v>-1.4637089314265758E-3</v>
      </c>
      <c r="I226" s="3">
        <v>8.9696319666068038E-3</v>
      </c>
      <c r="J226" s="18">
        <f t="shared" ref="J226" si="656">$B226-I226</f>
        <v>-2.7891014631621497E-3</v>
      </c>
      <c r="K226" s="3">
        <v>8.3154637621214635E-3</v>
      </c>
      <c r="L226" s="18">
        <f t="shared" ref="L226" si="657">$B226-K226</f>
        <v>-2.1349332586768095E-3</v>
      </c>
      <c r="M226" s="3">
        <v>1.0030833376142531E-2</v>
      </c>
      <c r="N226" s="18">
        <f t="shared" si="588"/>
        <v>-3.8503028726978774E-3</v>
      </c>
    </row>
    <row r="227" spans="1:14" x14ac:dyDescent="0.3">
      <c r="A227" s="16" t="s">
        <v>262</v>
      </c>
      <c r="B227" s="17">
        <v>2.2264835963504846E-2</v>
      </c>
      <c r="C227" s="3">
        <v>8.2639945802357399E-3</v>
      </c>
      <c r="D227" s="18">
        <f t="shared" si="584"/>
        <v>1.4000841383269106E-2</v>
      </c>
      <c r="E227" s="3">
        <v>9.2169788295156495E-3</v>
      </c>
      <c r="F227" s="18">
        <f t="shared" si="584"/>
        <v>1.3047857133989196E-2</v>
      </c>
      <c r="G227" s="3">
        <v>7.0047179499998502E-3</v>
      </c>
      <c r="H227" s="18">
        <f t="shared" ref="H227" si="658">$B227-G227</f>
        <v>1.5260118013504995E-2</v>
      </c>
      <c r="I227" s="3">
        <v>6.678439133130926E-3</v>
      </c>
      <c r="J227" s="18">
        <f t="shared" ref="J227" si="659">$B227-I227</f>
        <v>1.558639683037392E-2</v>
      </c>
      <c r="K227" s="3">
        <v>6.4744562168981444E-3</v>
      </c>
      <c r="L227" s="18">
        <f t="shared" ref="L227" si="660">$B227-K227</f>
        <v>1.57903797466067E-2</v>
      </c>
      <c r="M227" s="3">
        <v>8.7874160473678572E-3</v>
      </c>
      <c r="N227" s="18">
        <f t="shared" si="588"/>
        <v>1.3477419916136988E-2</v>
      </c>
    </row>
    <row r="228" spans="1:14" x14ac:dyDescent="0.3">
      <c r="A228" s="16" t="s">
        <v>263</v>
      </c>
      <c r="B228" s="17">
        <v>8.7426233982011645E-3</v>
      </c>
      <c r="C228" s="3">
        <v>1.03459435774467E-2</v>
      </c>
      <c r="D228" s="18">
        <f t="shared" si="584"/>
        <v>-1.6033201792455352E-3</v>
      </c>
      <c r="E228" s="3">
        <v>1.15862682758541E-2</v>
      </c>
      <c r="F228" s="18">
        <f t="shared" si="584"/>
        <v>-2.8436448776529358E-3</v>
      </c>
      <c r="G228" s="3">
        <v>9.5518010570930702E-3</v>
      </c>
      <c r="H228" s="18">
        <f t="shared" ref="H228" si="661">$B228-G228</f>
        <v>-8.0917765889190578E-4</v>
      </c>
      <c r="I228" s="3">
        <v>2.7078471939396057E-2</v>
      </c>
      <c r="J228" s="18">
        <f t="shared" ref="J228" si="662">$B228-I228</f>
        <v>-1.8335848541194893E-2</v>
      </c>
      <c r="K228" s="3">
        <v>3.1973547923800111E-2</v>
      </c>
      <c r="L228" s="18">
        <f t="shared" ref="L228" si="663">$B228-K228</f>
        <v>-2.3230924525598946E-2</v>
      </c>
      <c r="M228" s="3">
        <v>1.0261059296511721E-2</v>
      </c>
      <c r="N228" s="18">
        <f t="shared" si="588"/>
        <v>-1.5184358983105564E-3</v>
      </c>
    </row>
    <row r="229" spans="1:14" x14ac:dyDescent="0.3">
      <c r="A229" s="16" t="s">
        <v>264</v>
      </c>
      <c r="B229" s="17">
        <v>1.1771594386870733E-2</v>
      </c>
      <c r="C229" s="3">
        <v>9.9893522535610697E-3</v>
      </c>
      <c r="D229" s="18">
        <f t="shared" si="584"/>
        <v>1.7822421333096635E-3</v>
      </c>
      <c r="E229" s="3">
        <v>1.14155777640726E-2</v>
      </c>
      <c r="F229" s="18">
        <f t="shared" si="584"/>
        <v>3.5601662279813318E-4</v>
      </c>
      <c r="G229" s="3">
        <v>9.1773437415194892E-3</v>
      </c>
      <c r="H229" s="18">
        <f t="shared" ref="H229" si="664">$B229-G229</f>
        <v>2.594250645351244E-3</v>
      </c>
      <c r="I229" s="3">
        <v>7.7284682724997767E-3</v>
      </c>
      <c r="J229" s="18">
        <f t="shared" ref="J229" si="665">$B229-I229</f>
        <v>4.0431261143709565E-3</v>
      </c>
      <c r="K229" s="3">
        <v>7.7543923168282491E-3</v>
      </c>
      <c r="L229" s="18">
        <f t="shared" ref="L229" si="666">$B229-K229</f>
        <v>4.0172020700424841E-3</v>
      </c>
      <c r="M229" s="3">
        <v>1.0211175305905908E-2</v>
      </c>
      <c r="N229" s="18">
        <f t="shared" si="588"/>
        <v>1.5604190809648255E-3</v>
      </c>
    </row>
    <row r="230" spans="1:14" x14ac:dyDescent="0.3">
      <c r="A230" s="16" t="s">
        <v>265</v>
      </c>
      <c r="B230" s="17">
        <v>1.0927982241114478E-2</v>
      </c>
      <c r="C230" s="3">
        <v>1.00770508424713E-2</v>
      </c>
      <c r="D230" s="18">
        <f t="shared" si="584"/>
        <v>8.5093139864317845E-4</v>
      </c>
      <c r="E230" s="3">
        <v>1.19683901733989E-2</v>
      </c>
      <c r="F230" s="18">
        <f t="shared" si="584"/>
        <v>-1.0404079322844217E-3</v>
      </c>
      <c r="G230" s="3">
        <v>9.3870333827617506E-3</v>
      </c>
      <c r="H230" s="18">
        <f t="shared" ref="H230" si="667">$B230-G230</f>
        <v>1.5409488583527278E-3</v>
      </c>
      <c r="I230" s="3">
        <v>1.1570291974421613E-2</v>
      </c>
      <c r="J230" s="18">
        <f t="shared" ref="J230" si="668">$B230-I230</f>
        <v>-6.423097333071344E-4</v>
      </c>
      <c r="K230" s="3">
        <v>1.3494556433394802E-2</v>
      </c>
      <c r="L230" s="18">
        <f t="shared" ref="L230" si="669">$B230-K230</f>
        <v>-2.5665741922803239E-3</v>
      </c>
      <c r="M230" s="3">
        <v>1.0439996872323927E-2</v>
      </c>
      <c r="N230" s="18">
        <f t="shared" si="588"/>
        <v>4.8798536879055172E-4</v>
      </c>
    </row>
    <row r="231" spans="1:14" x14ac:dyDescent="0.3">
      <c r="A231" s="16" t="s">
        <v>266</v>
      </c>
      <c r="B231" s="17">
        <v>1.0138851005375336E-2</v>
      </c>
      <c r="C231" s="3">
        <v>9.9836810245652607E-3</v>
      </c>
      <c r="D231" s="18">
        <f t="shared" si="584"/>
        <v>1.5516998081007566E-4</v>
      </c>
      <c r="E231" s="3">
        <v>1.18994614233656E-2</v>
      </c>
      <c r="F231" s="18">
        <f t="shared" si="584"/>
        <v>-1.7606104179902632E-3</v>
      </c>
      <c r="G231" s="3">
        <v>9.6814272040045193E-3</v>
      </c>
      <c r="H231" s="18">
        <f t="shared" ref="H231" si="670">$B231-G231</f>
        <v>4.5742380137081713E-4</v>
      </c>
      <c r="I231" s="3">
        <v>1.0203245956552635E-2</v>
      </c>
      <c r="J231" s="18">
        <f t="shared" ref="J231" si="671">$B231-I231</f>
        <v>-6.4394951177298987E-5</v>
      </c>
      <c r="K231" s="3">
        <v>1.15779218321297E-2</v>
      </c>
      <c r="L231" s="18">
        <f t="shared" ref="L231" si="672">$B231-K231</f>
        <v>-1.4390708267543635E-3</v>
      </c>
      <c r="M231" s="3">
        <v>1.0810165342841807E-2</v>
      </c>
      <c r="N231" s="18">
        <f t="shared" si="588"/>
        <v>-6.7131433746647068E-4</v>
      </c>
    </row>
    <row r="232" spans="1:14" x14ac:dyDescent="0.3">
      <c r="A232" s="16" t="s">
        <v>267</v>
      </c>
      <c r="B232" s="17">
        <v>1.108924712450717E-2</v>
      </c>
      <c r="C232" s="3">
        <v>9.7417677842390402E-3</v>
      </c>
      <c r="D232" s="18">
        <f t="shared" si="584"/>
        <v>1.34747934026813E-3</v>
      </c>
      <c r="E232" s="3">
        <v>1.09248004338162E-2</v>
      </c>
      <c r="F232" s="18">
        <f t="shared" si="584"/>
        <v>1.6444669069097008E-4</v>
      </c>
      <c r="G232" s="3">
        <v>9.6818426620372405E-3</v>
      </c>
      <c r="H232" s="18">
        <f t="shared" ref="H232" si="673">$B232-G232</f>
        <v>1.4074044624699297E-3</v>
      </c>
      <c r="I232" s="3">
        <v>9.1755595852044351E-3</v>
      </c>
      <c r="J232" s="18">
        <f t="shared" ref="J232" si="674">$B232-I232</f>
        <v>1.9136875393027351E-3</v>
      </c>
      <c r="K232" s="3">
        <v>9.2075910583964554E-3</v>
      </c>
      <c r="L232" s="18">
        <f t="shared" ref="L232" si="675">$B232-K232</f>
        <v>1.8816560661107148E-3</v>
      </c>
      <c r="M232" s="3">
        <v>1.1209408581738075E-2</v>
      </c>
      <c r="N232" s="18">
        <f t="shared" si="588"/>
        <v>-1.2016145723090475E-4</v>
      </c>
    </row>
    <row r="233" spans="1:14" x14ac:dyDescent="0.3">
      <c r="A233" s="16" t="s">
        <v>268</v>
      </c>
      <c r="B233" s="17">
        <v>1.7957784313463277E-2</v>
      </c>
      <c r="C233" s="3">
        <v>9.6819249758752397E-3</v>
      </c>
      <c r="D233" s="18">
        <f t="shared" si="584"/>
        <v>8.2758593375880374E-3</v>
      </c>
      <c r="E233" s="3">
        <v>1.07282357033132E-2</v>
      </c>
      <c r="F233" s="18">
        <f t="shared" si="584"/>
        <v>7.2295486101500769E-3</v>
      </c>
      <c r="G233" s="3">
        <v>9.7142146852857904E-3</v>
      </c>
      <c r="H233" s="18">
        <f t="shared" ref="H233" si="676">$B233-G233</f>
        <v>8.2435696281774867E-3</v>
      </c>
      <c r="I233" s="3">
        <v>1.1038685515110752E-2</v>
      </c>
      <c r="J233" s="18">
        <f t="shared" ref="J233" si="677">$B233-I233</f>
        <v>6.919098798352525E-3</v>
      </c>
      <c r="K233" s="3">
        <v>1.2995293190629869E-2</v>
      </c>
      <c r="L233" s="18">
        <f t="shared" ref="L233" si="678">$B233-K233</f>
        <v>4.9624911228334078E-3</v>
      </c>
      <c r="M233" s="3">
        <v>1.0241347668008743E-2</v>
      </c>
      <c r="N233" s="18">
        <f t="shared" si="588"/>
        <v>7.7164366454545337E-3</v>
      </c>
    </row>
    <row r="234" spans="1:14" x14ac:dyDescent="0.3">
      <c r="A234" s="16" t="s">
        <v>269</v>
      </c>
      <c r="B234" s="17">
        <v>6.6233372043455084E-3</v>
      </c>
      <c r="C234" s="3">
        <v>1.08401014169783E-2</v>
      </c>
      <c r="D234" s="18">
        <f t="shared" si="584"/>
        <v>-4.216764212632792E-3</v>
      </c>
      <c r="E234" s="3">
        <v>1.1481095146604E-2</v>
      </c>
      <c r="F234" s="18">
        <f t="shared" si="584"/>
        <v>-4.8577579422584916E-3</v>
      </c>
      <c r="G234" s="3">
        <v>1.08667548969777E-2</v>
      </c>
      <c r="H234" s="18">
        <f t="shared" ref="H234" si="679">$B234-G234</f>
        <v>-4.2434176926321914E-3</v>
      </c>
      <c r="I234" s="3">
        <v>1.7460774118379145E-2</v>
      </c>
      <c r="J234" s="18">
        <f t="shared" ref="J234" si="680">$B234-I234</f>
        <v>-1.0837436914033636E-2</v>
      </c>
      <c r="K234" s="3">
        <v>1.9703123164582479E-2</v>
      </c>
      <c r="L234" s="18">
        <f t="shared" ref="L234" si="681">$B234-K234</f>
        <v>-1.307978596023697E-2</v>
      </c>
      <c r="M234" s="3">
        <v>1.1323709118582272E-2</v>
      </c>
      <c r="N234" s="18">
        <f t="shared" si="588"/>
        <v>-4.7003719142367636E-3</v>
      </c>
    </row>
    <row r="235" spans="1:14" x14ac:dyDescent="0.3">
      <c r="A235" s="16" t="s">
        <v>270</v>
      </c>
      <c r="B235" s="17">
        <v>1.7616885251740322E-2</v>
      </c>
      <c r="C235" s="3">
        <v>9.9391395161023896E-3</v>
      </c>
      <c r="D235" s="18">
        <f t="shared" si="584"/>
        <v>7.6777457356379322E-3</v>
      </c>
      <c r="E235" s="3">
        <v>1.09268955729713E-2</v>
      </c>
      <c r="F235" s="18">
        <f t="shared" si="584"/>
        <v>6.6899896787690222E-3</v>
      </c>
      <c r="G235" s="3">
        <v>9.9984255718139192E-3</v>
      </c>
      <c r="H235" s="18">
        <f t="shared" ref="H235" si="682">$B235-G235</f>
        <v>7.6184596799264027E-3</v>
      </c>
      <c r="I235" s="3">
        <v>7.1293276372162767E-3</v>
      </c>
      <c r="J235" s="18">
        <f t="shared" ref="J235" si="683">$B235-I235</f>
        <v>1.0487557614524044E-2</v>
      </c>
      <c r="K235" s="3">
        <v>8.8674868082628863E-3</v>
      </c>
      <c r="L235" s="18">
        <f t="shared" ref="L235" si="684">$B235-K235</f>
        <v>8.7493984434774356E-3</v>
      </c>
      <c r="M235" s="3">
        <v>1.0767524814630714E-2</v>
      </c>
      <c r="N235" s="18">
        <f t="shared" si="588"/>
        <v>6.8493604371096077E-3</v>
      </c>
    </row>
    <row r="236" spans="1:14" x14ac:dyDescent="0.3">
      <c r="A236" s="16" t="s">
        <v>271</v>
      </c>
      <c r="B236" s="17">
        <v>1.2907255912701225E-2</v>
      </c>
      <c r="C236" s="3">
        <v>1.09494828967259E-2</v>
      </c>
      <c r="D236" s="18">
        <f t="shared" si="584"/>
        <v>1.9577730159753247E-3</v>
      </c>
      <c r="E236" s="3">
        <v>1.20414745903393E-2</v>
      </c>
      <c r="F236" s="18">
        <f t="shared" si="584"/>
        <v>8.6578132236192484E-4</v>
      </c>
      <c r="G236" s="3">
        <v>1.10525009334699E-2</v>
      </c>
      <c r="H236" s="18">
        <f t="shared" ref="H236" si="685">$B236-G236</f>
        <v>1.8547549792313246E-3</v>
      </c>
      <c r="I236" s="3">
        <v>1.7217707338128319E-2</v>
      </c>
      <c r="J236" s="18">
        <f t="shared" ref="J236" si="686">$B236-I236</f>
        <v>-4.3104514254270945E-3</v>
      </c>
      <c r="K236" s="3">
        <v>1.9503311743859823E-2</v>
      </c>
      <c r="L236" s="18">
        <f t="shared" ref="L236" si="687">$B236-K236</f>
        <v>-6.5960558311585985E-3</v>
      </c>
      <c r="M236" s="3">
        <v>1.1597619255715303E-2</v>
      </c>
      <c r="N236" s="18">
        <f t="shared" si="588"/>
        <v>1.3096366569859217E-3</v>
      </c>
    </row>
    <row r="237" spans="1:14" x14ac:dyDescent="0.3">
      <c r="A237" s="16" t="s">
        <v>272</v>
      </c>
      <c r="B237" s="17">
        <v>1.8004796864392471E-2</v>
      </c>
      <c r="C237" s="3">
        <v>1.1083356308049901E-2</v>
      </c>
      <c r="D237" s="18">
        <f t="shared" si="584"/>
        <v>6.9214405563425702E-3</v>
      </c>
      <c r="E237" s="3">
        <v>1.21601192701537E-2</v>
      </c>
      <c r="F237" s="18">
        <f t="shared" si="584"/>
        <v>5.8446775942387705E-3</v>
      </c>
      <c r="G237" s="3">
        <v>1.09538591410893E-2</v>
      </c>
      <c r="H237" s="18">
        <f t="shared" ref="H237" si="688">$B237-G237</f>
        <v>7.050937723303171E-3</v>
      </c>
      <c r="I237" s="3">
        <v>1.2286234633730285E-2</v>
      </c>
      <c r="J237" s="18">
        <f t="shared" ref="J237" si="689">$B237-I237</f>
        <v>5.7185622306621855E-3</v>
      </c>
      <c r="K237" s="3">
        <v>1.4000777043668143E-2</v>
      </c>
      <c r="L237" s="18">
        <f t="shared" ref="L237" si="690">$B237-K237</f>
        <v>4.0040198207243281E-3</v>
      </c>
      <c r="M237" s="3">
        <v>1.2007464995042969E-2</v>
      </c>
      <c r="N237" s="18">
        <f t="shared" si="588"/>
        <v>5.997331869349502E-3</v>
      </c>
    </row>
    <row r="238" spans="1:14" x14ac:dyDescent="0.3">
      <c r="A238" s="16" t="s">
        <v>273</v>
      </c>
      <c r="B238" s="17">
        <v>1.4125682913715366E-2</v>
      </c>
      <c r="C238" s="3">
        <v>1.2041774564128201E-2</v>
      </c>
      <c r="D238" s="18">
        <f t="shared" si="584"/>
        <v>2.0839083495871654E-3</v>
      </c>
      <c r="E238" s="3">
        <v>1.29992006799158E-2</v>
      </c>
      <c r="F238" s="18">
        <f t="shared" si="584"/>
        <v>1.1264822337995663E-3</v>
      </c>
      <c r="G238" s="3">
        <v>1.1455463466327601E-2</v>
      </c>
      <c r="H238" s="18">
        <f t="shared" ref="H238" si="691">$B238-G238</f>
        <v>2.6702194473877654E-3</v>
      </c>
      <c r="I238" s="3">
        <v>1.5771333617823142E-2</v>
      </c>
      <c r="J238" s="18">
        <f t="shared" ref="J238" si="692">$B238-I238</f>
        <v>-1.6456507041077758E-3</v>
      </c>
      <c r="K238" s="3">
        <v>1.5563402340909758E-2</v>
      </c>
      <c r="L238" s="18">
        <f t="shared" ref="L238" si="693">$B238-K238</f>
        <v>-1.4377194271943915E-3</v>
      </c>
      <c r="M238" s="3">
        <v>1.2878383812994212E-2</v>
      </c>
      <c r="N238" s="18">
        <f t="shared" si="588"/>
        <v>1.247299100721154E-3</v>
      </c>
    </row>
    <row r="239" spans="1:14" x14ac:dyDescent="0.3">
      <c r="A239" s="16" t="s">
        <v>274</v>
      </c>
      <c r="B239" s="17">
        <v>1.5719956928127134E-2</v>
      </c>
      <c r="C239" s="3">
        <v>1.22009150830148E-2</v>
      </c>
      <c r="D239" s="18">
        <f t="shared" si="584"/>
        <v>3.5190418451123348E-3</v>
      </c>
      <c r="E239" s="3">
        <v>1.37227176726889E-2</v>
      </c>
      <c r="F239" s="18">
        <f t="shared" si="584"/>
        <v>1.9972392554382344E-3</v>
      </c>
      <c r="G239" s="3">
        <v>1.09015075401236E-2</v>
      </c>
      <c r="H239" s="18">
        <f t="shared" ref="H239" si="694">$B239-G239</f>
        <v>4.8184493880035345E-3</v>
      </c>
      <c r="I239" s="3">
        <v>1.4455328366707487E-2</v>
      </c>
      <c r="J239" s="18">
        <f t="shared" ref="J239" si="695">$B239-I239</f>
        <v>1.2646285614196472E-3</v>
      </c>
      <c r="K239" s="3">
        <v>1.3603826730324054E-2</v>
      </c>
      <c r="L239" s="18">
        <f t="shared" ref="L239" si="696">$B239-K239</f>
        <v>2.1161301978030803E-3</v>
      </c>
      <c r="M239" s="3">
        <v>1.2512238465731662E-2</v>
      </c>
      <c r="N239" s="18">
        <f t="shared" si="588"/>
        <v>3.2077184623954726E-3</v>
      </c>
    </row>
    <row r="240" spans="1:14" x14ac:dyDescent="0.3">
      <c r="A240" s="16" t="s">
        <v>275</v>
      </c>
      <c r="B240" s="17">
        <v>1.5627220452271443E-2</v>
      </c>
      <c r="C240" s="3">
        <v>1.2540311240585101E-2</v>
      </c>
      <c r="D240" s="18">
        <f t="shared" si="584"/>
        <v>3.0869092116863426E-3</v>
      </c>
      <c r="E240" s="3">
        <v>1.44225526682327E-2</v>
      </c>
      <c r="F240" s="18">
        <f t="shared" si="584"/>
        <v>1.2046677840387432E-3</v>
      </c>
      <c r="G240" s="3">
        <v>1.10962873583008E-2</v>
      </c>
      <c r="H240" s="18">
        <f t="shared" ref="H240" si="697">$B240-G240</f>
        <v>4.5309330939706429E-3</v>
      </c>
      <c r="I240" s="3">
        <v>1.6637675325884126E-2</v>
      </c>
      <c r="J240" s="18">
        <f t="shared" ref="J240" si="698">$B240-I240</f>
        <v>-1.0104548736126831E-3</v>
      </c>
      <c r="K240" s="3">
        <v>1.9543054560537017E-2</v>
      </c>
      <c r="L240" s="18">
        <f t="shared" ref="L240" si="699">$B240-K240</f>
        <v>-3.9158341082655736E-3</v>
      </c>
      <c r="M240" s="3">
        <v>1.3505557763940555E-2</v>
      </c>
      <c r="N240" s="18">
        <f t="shared" si="588"/>
        <v>2.1216626883308887E-3</v>
      </c>
    </row>
    <row r="241" spans="1:14" x14ac:dyDescent="0.3">
      <c r="A241" s="16" t="s">
        <v>276</v>
      </c>
      <c r="B241" s="17">
        <v>1.5222748669589855E-2</v>
      </c>
      <c r="C241" s="3">
        <v>1.27817409681307E-2</v>
      </c>
      <c r="D241" s="18">
        <f t="shared" si="584"/>
        <v>2.4410077014591549E-3</v>
      </c>
      <c r="E241" s="3">
        <v>1.47419828541517E-2</v>
      </c>
      <c r="F241" s="18">
        <f t="shared" si="584"/>
        <v>4.8076581543815555E-4</v>
      </c>
      <c r="G241" s="3">
        <v>1.12433750572552E-2</v>
      </c>
      <c r="H241" s="18">
        <f t="shared" ref="H241" si="700">$B241-G241</f>
        <v>3.9793736123346548E-3</v>
      </c>
      <c r="I241" s="3">
        <v>1.5264346971564202E-2</v>
      </c>
      <c r="J241" s="18">
        <f t="shared" ref="J241" si="701">$B241-I241</f>
        <v>-4.1598301974346899E-5</v>
      </c>
      <c r="K241" s="3">
        <v>1.7427166701107836E-2</v>
      </c>
      <c r="L241" s="18">
        <f t="shared" ref="L241" si="702">$B241-K241</f>
        <v>-2.2044180315179806E-3</v>
      </c>
      <c r="M241" s="3">
        <v>1.3388403994636632E-2</v>
      </c>
      <c r="N241" s="18">
        <f t="shared" si="588"/>
        <v>1.8343446749532234E-3</v>
      </c>
    </row>
    <row r="242" spans="1:14" x14ac:dyDescent="0.3">
      <c r="A242" s="16" t="s">
        <v>277</v>
      </c>
      <c r="B242" s="17">
        <v>1.4659378900029373E-2</v>
      </c>
      <c r="C242" s="3">
        <v>1.28810270121252E-2</v>
      </c>
      <c r="D242" s="18">
        <f t="shared" si="584"/>
        <v>1.778351887904173E-3</v>
      </c>
      <c r="E242" s="3">
        <v>1.4231281098776E-2</v>
      </c>
      <c r="F242" s="18">
        <f t="shared" si="584"/>
        <v>4.2809780125337323E-4</v>
      </c>
      <c r="G242" s="3">
        <v>1.11724775652625E-2</v>
      </c>
      <c r="H242" s="18">
        <f t="shared" ref="H242" si="703">$B242-G242</f>
        <v>3.4869013347668728E-3</v>
      </c>
      <c r="I242" s="3">
        <v>1.6662245570974402E-2</v>
      </c>
      <c r="J242" s="18">
        <f t="shared" ref="J242" si="704">$B242-I242</f>
        <v>-2.0028666709450294E-3</v>
      </c>
      <c r="K242" s="3">
        <v>1.5089292414998134E-2</v>
      </c>
      <c r="L242" s="18">
        <f t="shared" ref="L242" si="705">$B242-K242</f>
        <v>-4.2991351496876086E-4</v>
      </c>
      <c r="M242" s="3">
        <v>1.372819020165013E-2</v>
      </c>
      <c r="N242" s="18">
        <f t="shared" si="588"/>
        <v>9.3118869837924279E-4</v>
      </c>
    </row>
    <row r="243" spans="1:14" x14ac:dyDescent="0.3">
      <c r="A243" s="16" t="s">
        <v>278</v>
      </c>
      <c r="B243" s="17">
        <v>1.7249849742295698E-2</v>
      </c>
      <c r="C243" s="3">
        <v>1.2830087061074099E-2</v>
      </c>
      <c r="D243" s="18">
        <f t="shared" si="584"/>
        <v>4.4197626812215989E-3</v>
      </c>
      <c r="E243" s="3">
        <v>1.4057976932508201E-2</v>
      </c>
      <c r="F243" s="18">
        <f t="shared" si="584"/>
        <v>3.1918728097874976E-3</v>
      </c>
      <c r="G243" s="3">
        <v>1.0753934383967099E-2</v>
      </c>
      <c r="H243" s="18">
        <f t="shared" ref="H243" si="706">$B243-G243</f>
        <v>6.4959153583285991E-3</v>
      </c>
      <c r="I243" s="3">
        <v>1.7509199606679238E-2</v>
      </c>
      <c r="J243" s="18">
        <f t="shared" ref="J243" si="707">$B243-I243</f>
        <v>-2.5934986438353944E-4</v>
      </c>
      <c r="K243" s="3">
        <v>1.5194374768499145E-2</v>
      </c>
      <c r="L243" s="18">
        <f t="shared" ref="L243" si="708">$B243-K243</f>
        <v>2.0554749737965537E-3</v>
      </c>
      <c r="M243" s="3">
        <v>1.344659138239989E-2</v>
      </c>
      <c r="N243" s="18">
        <f t="shared" si="588"/>
        <v>3.8032583598958079E-3</v>
      </c>
    </row>
    <row r="244" spans="1:14" x14ac:dyDescent="0.3">
      <c r="A244" s="16" t="s">
        <v>279</v>
      </c>
      <c r="B244" s="17">
        <v>1.0502493920196278E-2</v>
      </c>
      <c r="C244" s="3">
        <v>1.3213148441209899E-2</v>
      </c>
      <c r="D244" s="18">
        <f t="shared" si="584"/>
        <v>-2.710654521013621E-3</v>
      </c>
      <c r="E244" s="3">
        <v>1.3986351481624E-2</v>
      </c>
      <c r="F244" s="18">
        <f t="shared" si="584"/>
        <v>-3.4838575614277219E-3</v>
      </c>
      <c r="G244" s="3">
        <v>1.1085699335800701E-2</v>
      </c>
      <c r="H244" s="18">
        <f t="shared" ref="H244" si="709">$B244-G244</f>
        <v>-5.8320541560442224E-4</v>
      </c>
      <c r="I244" s="3">
        <v>1.5114617208614541E-2</v>
      </c>
      <c r="J244" s="18">
        <f t="shared" ref="J244" si="710">$B244-I244</f>
        <v>-4.6121232884182625E-3</v>
      </c>
      <c r="K244" s="3">
        <v>1.4968555431283288E-2</v>
      </c>
      <c r="L244" s="18">
        <f t="shared" ref="L244" si="711">$B244-K244</f>
        <v>-4.4660615110870099E-3</v>
      </c>
      <c r="M244" s="3">
        <v>1.3742694288833039E-2</v>
      </c>
      <c r="N244" s="18">
        <f t="shared" si="588"/>
        <v>-3.2402003686367604E-3</v>
      </c>
    </row>
    <row r="245" spans="1:14" x14ac:dyDescent="0.3">
      <c r="A245" s="16" t="s">
        <v>280</v>
      </c>
      <c r="B245" s="17">
        <v>1.5997124059991281E-2</v>
      </c>
      <c r="C245" s="3">
        <v>1.2362467980681E-2</v>
      </c>
      <c r="D245" s="18">
        <f t="shared" si="584"/>
        <v>3.6346560793102806E-3</v>
      </c>
      <c r="E245" s="3">
        <v>1.31791882724206E-2</v>
      </c>
      <c r="F245" s="18">
        <f t="shared" si="584"/>
        <v>2.8179357875706811E-3</v>
      </c>
      <c r="G245" s="3">
        <v>1.0424116446065401E-2</v>
      </c>
      <c r="H245" s="18">
        <f t="shared" ref="H245" si="712">$B245-G245</f>
        <v>5.5730076139258802E-3</v>
      </c>
      <c r="I245" s="3">
        <v>1.0388272322912772E-2</v>
      </c>
      <c r="J245" s="18">
        <f t="shared" ref="J245" si="713">$B245-I245</f>
        <v>5.6088517370785091E-3</v>
      </c>
      <c r="K245" s="3">
        <v>1.2235667546092866E-2</v>
      </c>
      <c r="L245" s="18">
        <f t="shared" ref="L245" si="714">$B245-K245</f>
        <v>3.761456513898415E-3</v>
      </c>
      <c r="M245" s="3">
        <v>1.3273144964372202E-2</v>
      </c>
      <c r="N245" s="18">
        <f t="shared" si="588"/>
        <v>2.7239790956190783E-3</v>
      </c>
    </row>
    <row r="246" spans="1:14" x14ac:dyDescent="0.3">
      <c r="A246" s="16" t="s">
        <v>281</v>
      </c>
      <c r="B246" s="17">
        <v>1.1175606752798451E-2</v>
      </c>
      <c r="C246" s="3">
        <v>1.25174513266786E-2</v>
      </c>
      <c r="D246" s="18">
        <f t="shared" si="584"/>
        <v>-1.3418445738801483E-3</v>
      </c>
      <c r="E246" s="3">
        <v>1.34463651975886E-2</v>
      </c>
      <c r="F246" s="18">
        <f t="shared" si="584"/>
        <v>-2.2707584447901486E-3</v>
      </c>
      <c r="G246" s="3">
        <v>1.11336928403358E-2</v>
      </c>
      <c r="H246" s="18">
        <f t="shared" ref="H246" si="715">$B246-G246</f>
        <v>4.1913912462651637E-5</v>
      </c>
      <c r="I246" s="3">
        <v>1.8629163825367907E-2</v>
      </c>
      <c r="J246" s="18">
        <f t="shared" ref="J246" si="716">$B246-I246</f>
        <v>-7.4535570725694552E-3</v>
      </c>
      <c r="K246" s="3">
        <v>2.2336255907726307E-2</v>
      </c>
      <c r="L246" s="18">
        <f t="shared" ref="L246" si="717">$B246-K246</f>
        <v>-1.1160649154927855E-2</v>
      </c>
      <c r="M246" s="3">
        <v>1.3413845825818673E-2</v>
      </c>
      <c r="N246" s="18">
        <f t="shared" si="588"/>
        <v>-2.2382390730202213E-3</v>
      </c>
    </row>
    <row r="247" spans="1:14" x14ac:dyDescent="0.3">
      <c r="A247" s="16" t="s">
        <v>282</v>
      </c>
      <c r="B247" s="17">
        <v>1.4511664194967293E-2</v>
      </c>
      <c r="C247" s="3">
        <v>1.1856110841473999E-2</v>
      </c>
      <c r="D247" s="18">
        <f t="shared" si="584"/>
        <v>2.6555533534932934E-3</v>
      </c>
      <c r="E247" s="3">
        <v>1.29763904338632E-2</v>
      </c>
      <c r="F247" s="18">
        <f t="shared" si="584"/>
        <v>1.5352737611040931E-3</v>
      </c>
      <c r="G247" s="3">
        <v>1.09933133951078E-2</v>
      </c>
      <c r="H247" s="18">
        <f t="shared" ref="H247" si="718">$B247-G247</f>
        <v>3.5183507998594928E-3</v>
      </c>
      <c r="I247" s="3">
        <v>1.0449296176956667E-2</v>
      </c>
      <c r="J247" s="18">
        <f t="shared" ref="J247" si="719">$B247-I247</f>
        <v>4.0623680180106262E-3</v>
      </c>
      <c r="K247" s="3">
        <v>1.185628273130819E-2</v>
      </c>
      <c r="L247" s="18">
        <f t="shared" ref="L247" si="720">$B247-K247</f>
        <v>2.6553814636591025E-3</v>
      </c>
      <c r="M247" s="3">
        <v>1.3044327790760119E-2</v>
      </c>
      <c r="N247" s="18">
        <f t="shared" si="588"/>
        <v>1.4673364042071743E-3</v>
      </c>
    </row>
    <row r="248" spans="1:14" x14ac:dyDescent="0.3">
      <c r="A248" s="16" t="s">
        <v>283</v>
      </c>
      <c r="B248" s="17">
        <v>6.5029490787143615E-3</v>
      </c>
      <c r="C248" s="3">
        <v>1.1845028935946E-2</v>
      </c>
      <c r="D248" s="18">
        <f t="shared" si="584"/>
        <v>-5.3420798572316385E-3</v>
      </c>
      <c r="E248" s="3">
        <v>1.28680105912622E-2</v>
      </c>
      <c r="F248" s="18">
        <f t="shared" si="584"/>
        <v>-6.3650615125478384E-3</v>
      </c>
      <c r="G248" s="3">
        <v>1.12916654101194E-2</v>
      </c>
      <c r="H248" s="18">
        <f t="shared" ref="H248" si="721">$B248-G248</f>
        <v>-4.7887163314050381E-3</v>
      </c>
      <c r="I248" s="3">
        <v>1.3087750864653577E-2</v>
      </c>
      <c r="J248" s="18">
        <f t="shared" ref="J248" si="722">$B248-I248</f>
        <v>-6.5848017859392151E-3</v>
      </c>
      <c r="K248" s="3">
        <v>1.4072647408294019E-2</v>
      </c>
      <c r="L248" s="18">
        <f t="shared" ref="L248" si="723">$B248-K248</f>
        <v>-7.5696983295796575E-3</v>
      </c>
      <c r="M248" s="3">
        <v>1.3146078530244595E-2</v>
      </c>
      <c r="N248" s="18">
        <f t="shared" si="588"/>
        <v>-6.6431294515302336E-3</v>
      </c>
    </row>
    <row r="249" spans="1:14" x14ac:dyDescent="0.3">
      <c r="A249" s="16" t="s">
        <v>284</v>
      </c>
      <c r="B249" s="17">
        <v>3.1952186639827643E-2</v>
      </c>
      <c r="C249" s="3">
        <v>1.0488202629998999E-2</v>
      </c>
      <c r="D249" s="18">
        <f t="shared" si="584"/>
        <v>2.1463984009828643E-2</v>
      </c>
      <c r="E249" s="3">
        <v>1.21997143839525E-2</v>
      </c>
      <c r="F249" s="18">
        <f t="shared" si="584"/>
        <v>1.9752472255875141E-2</v>
      </c>
      <c r="G249" s="3">
        <v>9.9354120603361191E-3</v>
      </c>
      <c r="H249" s="18">
        <f t="shared" ref="H249" si="724">$B249-G249</f>
        <v>2.2016774579491524E-2</v>
      </c>
      <c r="I249" s="3">
        <v>6.0675541124052363E-3</v>
      </c>
      <c r="J249" s="18">
        <f t="shared" ref="J249" si="725">$B249-I249</f>
        <v>2.5884632527422406E-2</v>
      </c>
      <c r="K249" s="3">
        <v>7.0197972078848009E-3</v>
      </c>
      <c r="L249" s="18">
        <f t="shared" ref="L249" si="726">$B249-K249</f>
        <v>2.4932389431942842E-2</v>
      </c>
      <c r="M249" s="3">
        <v>1.2121486367561633E-2</v>
      </c>
      <c r="N249" s="18">
        <f t="shared" si="588"/>
        <v>1.9830700272266008E-2</v>
      </c>
    </row>
    <row r="250" spans="1:14" x14ac:dyDescent="0.3">
      <c r="A250" s="16" t="s">
        <v>285</v>
      </c>
      <c r="B250" s="17">
        <v>1.8933007276769487E-2</v>
      </c>
      <c r="C250" s="3">
        <v>1.37456126780114E-2</v>
      </c>
      <c r="D250" s="18">
        <f t="shared" si="584"/>
        <v>5.1873945987580879E-3</v>
      </c>
      <c r="E250" s="3">
        <v>1.5625337143082001E-2</v>
      </c>
      <c r="F250" s="18">
        <f t="shared" si="584"/>
        <v>3.3076701336874868E-3</v>
      </c>
      <c r="G250" s="3">
        <v>1.2819578111709799E-2</v>
      </c>
      <c r="H250" s="18">
        <f t="shared" ref="H250" si="727">$B250-G250</f>
        <v>6.1134291650596882E-3</v>
      </c>
      <c r="I250" s="3">
        <v>2.9600436552800792E-2</v>
      </c>
      <c r="J250" s="18">
        <f t="shared" ref="J250" si="728">$B250-I250</f>
        <v>-1.0667429276031305E-2</v>
      </c>
      <c r="K250" s="3">
        <v>2.7309820425423164E-2</v>
      </c>
      <c r="L250" s="18">
        <f t="shared" ref="L250" si="729">$B250-K250</f>
        <v>-8.3768131486536765E-3</v>
      </c>
      <c r="M250" s="3">
        <v>1.4338122289544114E-2</v>
      </c>
      <c r="N250" s="18">
        <f t="shared" si="588"/>
        <v>4.5948849872253731E-3</v>
      </c>
    </row>
    <row r="251" spans="1:14" x14ac:dyDescent="0.3">
      <c r="A251" s="16" t="s">
        <v>286</v>
      </c>
      <c r="B251" s="17">
        <v>1.7082151604580278E-2</v>
      </c>
      <c r="C251" s="3">
        <v>1.4548720925301999E-2</v>
      </c>
      <c r="D251" s="18">
        <f t="shared" si="584"/>
        <v>2.5334306792782792E-3</v>
      </c>
      <c r="E251" s="3">
        <v>1.6819130241692501E-2</v>
      </c>
      <c r="F251" s="18">
        <f t="shared" si="584"/>
        <v>2.6302136288777755E-4</v>
      </c>
      <c r="G251" s="3">
        <v>1.3269500365074099E-2</v>
      </c>
      <c r="H251" s="18">
        <f t="shared" ref="H251" si="730">$B251-G251</f>
        <v>3.812651239506179E-3</v>
      </c>
      <c r="I251" s="3">
        <v>1.9559329267037361E-2</v>
      </c>
      <c r="J251" s="18">
        <f t="shared" ref="J251" si="731">$B251-I251</f>
        <v>-2.4771776624570828E-3</v>
      </c>
      <c r="K251" s="3">
        <v>2.2518987447054547E-2</v>
      </c>
      <c r="L251" s="18">
        <f t="shared" ref="L251" si="732">$B251-K251</f>
        <v>-5.4368358424742684E-3</v>
      </c>
      <c r="M251" s="3">
        <v>1.4834019198013982E-2</v>
      </c>
      <c r="N251" s="18">
        <f t="shared" si="588"/>
        <v>2.2481324065662962E-3</v>
      </c>
    </row>
    <row r="252" spans="1:14" x14ac:dyDescent="0.3">
      <c r="A252" s="16" t="s">
        <v>287</v>
      </c>
      <c r="B252" s="17">
        <v>2.2649638758307451E-2</v>
      </c>
      <c r="C252" s="3">
        <v>1.47755571223254E-2</v>
      </c>
      <c r="D252" s="18">
        <f t="shared" si="584"/>
        <v>7.8740816359820515E-3</v>
      </c>
      <c r="E252" s="3">
        <v>1.6718598081401099E-2</v>
      </c>
      <c r="F252" s="18">
        <f t="shared" si="584"/>
        <v>5.9310406769063524E-3</v>
      </c>
      <c r="G252" s="3">
        <v>1.28029325685017E-2</v>
      </c>
      <c r="H252" s="18">
        <f t="shared" ref="H252" si="733">$B252-G252</f>
        <v>9.8467061898057512E-3</v>
      </c>
      <c r="I252" s="3">
        <v>1.8111799337074741E-2</v>
      </c>
      <c r="J252" s="18">
        <f t="shared" ref="J252" si="734">$B252-I252</f>
        <v>4.5378394212327103E-3</v>
      </c>
      <c r="K252" s="3">
        <v>1.6528106722187914E-2</v>
      </c>
      <c r="L252" s="18">
        <f t="shared" ref="L252" si="735">$B252-K252</f>
        <v>6.1215320361195369E-3</v>
      </c>
      <c r="M252" s="3">
        <v>1.5509033813005181E-2</v>
      </c>
      <c r="N252" s="18">
        <f t="shared" si="588"/>
        <v>7.1406049453022705E-3</v>
      </c>
    </row>
    <row r="253" spans="1:14" x14ac:dyDescent="0.3">
      <c r="A253" s="16" t="s">
        <v>288</v>
      </c>
      <c r="B253" s="17">
        <v>1.1839376725830955E-2</v>
      </c>
      <c r="C253" s="3">
        <v>1.5837947477899902E-2</v>
      </c>
      <c r="D253" s="18">
        <f t="shared" si="584"/>
        <v>-3.998570752068947E-3</v>
      </c>
      <c r="E253" s="3">
        <v>1.7287862477514199E-2</v>
      </c>
      <c r="F253" s="18">
        <f t="shared" si="584"/>
        <v>-5.4484857516832446E-3</v>
      </c>
      <c r="G253" s="3">
        <v>1.32704103542753E-2</v>
      </c>
      <c r="H253" s="18">
        <f t="shared" ref="H253" si="736">$B253-G253</f>
        <v>-1.4310336284443451E-3</v>
      </c>
      <c r="I253" s="3">
        <v>2.0175890167927604E-2</v>
      </c>
      <c r="J253" s="18">
        <f t="shared" ref="J253" si="737">$B253-I253</f>
        <v>-8.3365134420966495E-3</v>
      </c>
      <c r="K253" s="3">
        <v>1.9163416319452831E-2</v>
      </c>
      <c r="L253" s="18">
        <f t="shared" ref="L253" si="738">$B253-K253</f>
        <v>-7.3240395936218766E-3</v>
      </c>
      <c r="M253" s="3">
        <v>1.6504757466067173E-2</v>
      </c>
      <c r="N253" s="18">
        <f t="shared" si="588"/>
        <v>-4.665380740236218E-3</v>
      </c>
    </row>
    <row r="254" spans="1:14" x14ac:dyDescent="0.3">
      <c r="A254" s="16" t="s">
        <v>289</v>
      </c>
      <c r="B254" s="17">
        <v>1.5265427627052186E-2</v>
      </c>
      <c r="C254" s="3">
        <v>1.4789650288415101E-2</v>
      </c>
      <c r="D254" s="18">
        <f t="shared" si="584"/>
        <v>4.7577733863708553E-4</v>
      </c>
      <c r="E254" s="3">
        <v>1.6919013686573899E-2</v>
      </c>
      <c r="F254" s="18">
        <f t="shared" si="584"/>
        <v>-1.6535860595217125E-3</v>
      </c>
      <c r="G254" s="3">
        <v>1.2209843865945799E-2</v>
      </c>
      <c r="H254" s="18">
        <f t="shared" ref="H254" si="739">$B254-G254</f>
        <v>3.0555837611063869E-3</v>
      </c>
      <c r="I254" s="3">
        <v>1.0879471789869279E-2</v>
      </c>
      <c r="J254" s="18">
        <f t="shared" ref="J254" si="740">$B254-I254</f>
        <v>4.3859558371829067E-3</v>
      </c>
      <c r="K254" s="3">
        <v>1.211001269721605E-2</v>
      </c>
      <c r="L254" s="18">
        <f t="shared" ref="L254" si="741">$B254-K254</f>
        <v>3.1554149298361357E-3</v>
      </c>
      <c r="M254" s="3">
        <v>1.7074718036102027E-2</v>
      </c>
      <c r="N254" s="18">
        <f t="shared" si="588"/>
        <v>-1.8092904090498407E-3</v>
      </c>
    </row>
    <row r="255" spans="1:14" x14ac:dyDescent="0.3">
      <c r="A255" s="16" t="s">
        <v>290</v>
      </c>
      <c r="B255" s="17">
        <v>1.4096669416017015E-2</v>
      </c>
      <c r="C255" s="3">
        <v>1.43265033771729E-2</v>
      </c>
      <c r="D255" s="18">
        <f t="shared" si="584"/>
        <v>-2.2983396115588452E-4</v>
      </c>
      <c r="E255" s="3">
        <v>1.6645534236201E-2</v>
      </c>
      <c r="F255" s="18">
        <f t="shared" si="584"/>
        <v>-2.5488648201839846E-3</v>
      </c>
      <c r="G255" s="3">
        <v>1.19125606345472E-2</v>
      </c>
      <c r="H255" s="18">
        <f t="shared" ref="H255" si="742">$B255-G255</f>
        <v>2.1841087814698148E-3</v>
      </c>
      <c r="I255" s="3">
        <v>1.3876433318558512E-2</v>
      </c>
      <c r="J255" s="18">
        <f t="shared" ref="J255" si="743">$B255-I255</f>
        <v>2.2023609745850346E-4</v>
      </c>
      <c r="K255" s="3">
        <v>1.5032824303536543E-2</v>
      </c>
      <c r="L255" s="18">
        <f t="shared" ref="L255" si="744">$B255-K255</f>
        <v>-9.3615488751952816E-4</v>
      </c>
      <c r="M255" s="3">
        <v>1.5521963872379339E-2</v>
      </c>
      <c r="N255" s="18">
        <f t="shared" si="588"/>
        <v>-1.4252944563623235E-3</v>
      </c>
    </row>
    <row r="256" spans="1:14" x14ac:dyDescent="0.3">
      <c r="A256" s="16" t="s">
        <v>291</v>
      </c>
      <c r="B256" s="17">
        <v>1.1227050280454783E-2</v>
      </c>
      <c r="C256" s="3">
        <v>1.37131434336943E-2</v>
      </c>
      <c r="D256" s="18">
        <f t="shared" si="584"/>
        <v>-2.4860931532395165E-3</v>
      </c>
      <c r="E256" s="3">
        <v>1.6415462905963001E-2</v>
      </c>
      <c r="F256" s="18">
        <f t="shared" si="584"/>
        <v>-5.188412625508218E-3</v>
      </c>
      <c r="G256" s="3">
        <v>1.1363386040492E-2</v>
      </c>
      <c r="H256" s="18">
        <f t="shared" ref="H256" si="745">$B256-G256</f>
        <v>-1.3633576003721677E-4</v>
      </c>
      <c r="I256" s="3">
        <v>1.5356405756699986E-2</v>
      </c>
      <c r="J256" s="18">
        <f t="shared" ref="J256" si="746">$B256-I256</f>
        <v>-4.1293554762452025E-3</v>
      </c>
      <c r="K256" s="3">
        <v>1.4017736068238151E-2</v>
      </c>
      <c r="L256" s="18">
        <f t="shared" ref="L256" si="747">$B256-K256</f>
        <v>-2.7906857877833674E-3</v>
      </c>
      <c r="M256" s="3">
        <v>1.4983098560462139E-2</v>
      </c>
      <c r="N256" s="18">
        <f t="shared" si="588"/>
        <v>-3.7560482800073555E-3</v>
      </c>
    </row>
    <row r="257" spans="1:14" x14ac:dyDescent="0.3">
      <c r="A257" s="16" t="s">
        <v>292</v>
      </c>
      <c r="B257" s="17">
        <v>7.0191991679504784E-3</v>
      </c>
      <c r="C257" s="3">
        <v>1.26867663544538E-2</v>
      </c>
      <c r="D257" s="18">
        <f t="shared" si="584"/>
        <v>-5.6675671865033216E-3</v>
      </c>
      <c r="E257" s="3">
        <v>1.4186459740950201E-2</v>
      </c>
      <c r="F257" s="18">
        <f t="shared" si="584"/>
        <v>-7.1672605729997223E-3</v>
      </c>
      <c r="G257" s="3">
        <v>1.06549912062742E-2</v>
      </c>
      <c r="H257" s="18">
        <f t="shared" ref="H257" si="748">$B257-G257</f>
        <v>-3.6357920383237215E-3</v>
      </c>
      <c r="I257" s="3">
        <v>1.0747050959277648E-2</v>
      </c>
      <c r="J257" s="18">
        <f t="shared" ref="J257" si="749">$B257-I257</f>
        <v>-3.7278517913271695E-3</v>
      </c>
      <c r="K257" s="3">
        <v>1.0572736945687512E-2</v>
      </c>
      <c r="L257" s="18">
        <f t="shared" ref="L257" si="750">$B257-K257</f>
        <v>-3.5535377777370335E-3</v>
      </c>
      <c r="M257" s="3">
        <v>1.45031646505279E-2</v>
      </c>
      <c r="N257" s="18">
        <f t="shared" si="588"/>
        <v>-7.4839654825774211E-3</v>
      </c>
    </row>
    <row r="258" spans="1:14" x14ac:dyDescent="0.3">
      <c r="A258" s="16" t="s">
        <v>293</v>
      </c>
      <c r="B258" s="17">
        <v>1.6352181366951983E-2</v>
      </c>
      <c r="C258" s="3">
        <v>1.10773765641967E-2</v>
      </c>
      <c r="D258" s="18">
        <f t="shared" si="584"/>
        <v>5.2748048027552834E-3</v>
      </c>
      <c r="E258" s="3">
        <v>1.30057049212051E-2</v>
      </c>
      <c r="F258" s="18">
        <f t="shared" si="584"/>
        <v>3.3464764457468831E-3</v>
      </c>
      <c r="G258" s="3">
        <v>9.1748684931154904E-3</v>
      </c>
      <c r="H258" s="18">
        <f t="shared" ref="H258" si="751">$B258-G258</f>
        <v>7.1773128738364927E-3</v>
      </c>
      <c r="I258" s="3">
        <v>8.7262703383179669E-3</v>
      </c>
      <c r="J258" s="18">
        <f t="shared" ref="J258" si="752">$B258-I258</f>
        <v>7.6259110286340161E-3</v>
      </c>
      <c r="K258" s="3">
        <v>7.8097065770754009E-3</v>
      </c>
      <c r="L258" s="18">
        <f t="shared" ref="L258" si="753">$B258-K258</f>
        <v>8.5424747898765821E-3</v>
      </c>
      <c r="M258" s="3">
        <v>1.2796827445058475E-2</v>
      </c>
      <c r="N258" s="18">
        <f t="shared" si="588"/>
        <v>3.5553539218935084E-3</v>
      </c>
    </row>
    <row r="259" spans="1:14" x14ac:dyDescent="0.3">
      <c r="A259" s="16" t="s">
        <v>294</v>
      </c>
      <c r="B259" s="17">
        <v>9.594673855023968E-3</v>
      </c>
      <c r="C259" s="3">
        <v>1.13346766589641E-2</v>
      </c>
      <c r="D259" s="18">
        <f t="shared" si="584"/>
        <v>-1.7400028039401324E-3</v>
      </c>
      <c r="E259" s="3">
        <v>1.35210903758783E-2</v>
      </c>
      <c r="F259" s="18">
        <f t="shared" si="584"/>
        <v>-3.9264165208543322E-3</v>
      </c>
      <c r="G259" s="3">
        <v>9.5003438899575899E-3</v>
      </c>
      <c r="H259" s="18">
        <f t="shared" ref="H259" si="754">$B259-G259</f>
        <v>9.4329965066378141E-5</v>
      </c>
      <c r="I259" s="3">
        <v>1.4724923208641464E-2</v>
      </c>
      <c r="J259" s="18">
        <f t="shared" ref="J259" si="755">$B259-I259</f>
        <v>-5.1302493536174963E-3</v>
      </c>
      <c r="K259" s="3">
        <v>1.5684273996210821E-2</v>
      </c>
      <c r="L259" s="18">
        <f t="shared" ref="L259" si="756">$B259-K259</f>
        <v>-6.0896001411868527E-3</v>
      </c>
      <c r="M259" s="3">
        <v>1.3281622671838461E-2</v>
      </c>
      <c r="N259" s="18">
        <f t="shared" si="588"/>
        <v>-3.6869488168144934E-3</v>
      </c>
    </row>
    <row r="260" spans="1:14" x14ac:dyDescent="0.3">
      <c r="A260" s="16" t="s">
        <v>295</v>
      </c>
      <c r="B260" s="17">
        <v>1.0405955745163793E-2</v>
      </c>
      <c r="C260" s="3">
        <v>1.05552903523873E-2</v>
      </c>
      <c r="D260" s="18">
        <f t="shared" si="584"/>
        <v>-1.4933460722350682E-4</v>
      </c>
      <c r="E260" s="3">
        <v>1.31501071497916E-2</v>
      </c>
      <c r="F260" s="18">
        <f t="shared" si="584"/>
        <v>-2.7441514046278072E-3</v>
      </c>
      <c r="G260" s="3">
        <v>8.8152659086682007E-3</v>
      </c>
      <c r="H260" s="18">
        <f t="shared" ref="H260" si="757">$B260-G260</f>
        <v>1.5906898364955926E-3</v>
      </c>
      <c r="I260" s="3">
        <v>8.9630505991181875E-3</v>
      </c>
      <c r="J260" s="18">
        <f t="shared" ref="J260" si="758">$B260-I260</f>
        <v>1.4429051460456057E-3</v>
      </c>
      <c r="K260" s="3">
        <v>1.0244106495857599E-2</v>
      </c>
      <c r="L260" s="18">
        <f t="shared" ref="L260" si="759">$B260-K260</f>
        <v>1.6184924930619411E-4</v>
      </c>
      <c r="M260" s="3">
        <v>1.2588629024139436E-2</v>
      </c>
      <c r="N260" s="18">
        <f t="shared" si="588"/>
        <v>-2.1826732789756425E-3</v>
      </c>
    </row>
    <row r="261" spans="1:14" x14ac:dyDescent="0.3">
      <c r="A261" s="16" t="s">
        <v>296</v>
      </c>
      <c r="B261" s="17">
        <v>7.022689068739432E-3</v>
      </c>
      <c r="C261" s="3">
        <v>1.0042825137516699E-2</v>
      </c>
      <c r="D261" s="18">
        <f t="shared" si="584"/>
        <v>-3.0201360687772674E-3</v>
      </c>
      <c r="E261" s="3">
        <v>1.28688724379903E-2</v>
      </c>
      <c r="F261" s="18">
        <f t="shared" si="584"/>
        <v>-5.8461833692508682E-3</v>
      </c>
      <c r="G261" s="3">
        <v>8.3763827835617501E-3</v>
      </c>
      <c r="H261" s="18">
        <f t="shared" ref="H261" si="760">$B261-G261</f>
        <v>-1.3536937148223181E-3</v>
      </c>
      <c r="I261" s="3">
        <v>1.3196308201398908E-2</v>
      </c>
      <c r="J261" s="18">
        <f t="shared" ref="J261" si="761">$B261-I261</f>
        <v>-6.1736191326594763E-3</v>
      </c>
      <c r="K261" s="3">
        <v>1.1372671551493241E-2</v>
      </c>
      <c r="L261" s="18">
        <f t="shared" ref="L261" si="762">$B261-K261</f>
        <v>-4.3499824827538088E-3</v>
      </c>
      <c r="M261" s="3">
        <v>1.2160133812250803E-2</v>
      </c>
      <c r="N261" s="18">
        <f t="shared" si="588"/>
        <v>-5.1374447435113711E-3</v>
      </c>
    </row>
  </sheetData>
  <mergeCells count="14">
    <mergeCell ref="C1:D1"/>
    <mergeCell ref="E1:F1"/>
    <mergeCell ref="G1:H1"/>
    <mergeCell ref="M8:N8"/>
    <mergeCell ref="C8:D8"/>
    <mergeCell ref="E8:F8"/>
    <mergeCell ref="G8:H8"/>
    <mergeCell ref="I8:J8"/>
    <mergeCell ref="K8:L8"/>
    <mergeCell ref="I1:J1"/>
    <mergeCell ref="O1:P1"/>
    <mergeCell ref="K1:L1"/>
    <mergeCell ref="R1:S1"/>
    <mergeCell ref="M1:N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35FE-06F6-4ABA-9AB8-7CD64D2373D1}">
  <dimension ref="A1:G253"/>
  <sheetViews>
    <sheetView workbookViewId="0">
      <selection activeCell="K4" sqref="K4"/>
    </sheetView>
  </sheetViews>
  <sheetFormatPr defaultRowHeight="14.4" x14ac:dyDescent="0.3"/>
  <cols>
    <col min="2" max="2" width="16.5546875" customWidth="1"/>
    <col min="3" max="3" width="16.109375" customWidth="1"/>
    <col min="4" max="4" width="16.44140625" customWidth="1"/>
    <col min="5" max="5" width="17.44140625" customWidth="1"/>
    <col min="6" max="6" width="16.5546875" customWidth="1"/>
    <col min="7" max="7" width="18.77734375" customWidth="1"/>
  </cols>
  <sheetData>
    <row r="1" spans="1:7" x14ac:dyDescent="0.3">
      <c r="A1" t="s">
        <v>42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</row>
    <row r="2" spans="1:7" x14ac:dyDescent="0.3">
      <c r="A2" s="17">
        <v>3.9543378307775141E-3</v>
      </c>
      <c r="B2" s="3">
        <v>6.9496036580171004E-3</v>
      </c>
      <c r="C2" s="3">
        <v>5.9829546544048085E-3</v>
      </c>
      <c r="D2" s="3">
        <v>4.7815005829246002E-3</v>
      </c>
      <c r="E2" s="3">
        <v>3.52366476892387E-3</v>
      </c>
      <c r="F2" s="3">
        <v>5.9792106470090622E-3</v>
      </c>
      <c r="G2" s="3">
        <v>6.0111024529960989E-3</v>
      </c>
    </row>
    <row r="3" spans="1:7" x14ac:dyDescent="0.3">
      <c r="A3" s="17">
        <v>2.4408360064775425E-3</v>
      </c>
      <c r="B3" s="3">
        <v>6.52928188575884E-3</v>
      </c>
      <c r="C3" s="3">
        <v>5.7538188157081702E-3</v>
      </c>
      <c r="D3" s="3">
        <v>4.6914554014909401E-3</v>
      </c>
      <c r="E3" s="3">
        <v>3.3171902284168998E-3</v>
      </c>
      <c r="F3" s="3">
        <v>3.6032842150711432E-3</v>
      </c>
      <c r="G3" s="3">
        <v>3.6717048369584735E-3</v>
      </c>
    </row>
    <row r="4" spans="1:7" x14ac:dyDescent="0.3">
      <c r="A4" s="17">
        <v>4.9595793823156908E-3</v>
      </c>
      <c r="B4" s="3">
        <v>6.4345215730675902E-3</v>
      </c>
      <c r="C4" s="3">
        <v>5.2912394727552096E-3</v>
      </c>
      <c r="D4" s="3">
        <v>4.3295211317507997E-3</v>
      </c>
      <c r="E4" s="3">
        <v>2.8591195532313698E-3</v>
      </c>
      <c r="F4" s="3">
        <v>2.5611265014602175E-3</v>
      </c>
      <c r="G4" s="3">
        <v>2.5816598673491153E-3</v>
      </c>
    </row>
    <row r="5" spans="1:7" x14ac:dyDescent="0.3">
      <c r="A5" s="17">
        <v>2.178848692825087E-3</v>
      </c>
      <c r="B5" s="3">
        <v>6.58911210474049E-3</v>
      </c>
      <c r="C5" s="3">
        <v>5.3197365396301134E-3</v>
      </c>
      <c r="D5" s="3">
        <v>4.4154444639503002E-3</v>
      </c>
      <c r="E5" s="3">
        <v>2.97293755440478E-3</v>
      </c>
      <c r="F5" s="3">
        <v>4.9224598063335543E-3</v>
      </c>
      <c r="G5" s="3">
        <v>5.0164031547487017E-3</v>
      </c>
    </row>
    <row r="6" spans="1:7" x14ac:dyDescent="0.3">
      <c r="A6" s="17">
        <v>6.6060548187765996E-3</v>
      </c>
      <c r="B6" s="3">
        <v>6.5699321700350404E-3</v>
      </c>
      <c r="C6" s="3">
        <v>5.0335821639477243E-3</v>
      </c>
      <c r="D6" s="3">
        <v>4.0530914954751496E-3</v>
      </c>
      <c r="E6" s="3">
        <v>2.7098349821990599E-3</v>
      </c>
      <c r="F6" s="3">
        <v>2.4675040286162089E-3</v>
      </c>
      <c r="G6" s="3">
        <v>2.4157277566080253E-3</v>
      </c>
    </row>
    <row r="7" spans="1:7" x14ac:dyDescent="0.3">
      <c r="A7" s="17">
        <v>3.0927957059293928E-3</v>
      </c>
      <c r="B7" s="3">
        <v>6.9957450001797896E-3</v>
      </c>
      <c r="C7" s="3">
        <v>4.9053389153122405E-3</v>
      </c>
      <c r="D7" s="3">
        <v>4.4677834261770697E-3</v>
      </c>
      <c r="E7" s="3">
        <v>3.1984855722704702E-3</v>
      </c>
      <c r="F7" s="3">
        <v>5.9286936340348486E-3</v>
      </c>
      <c r="G7" s="3">
        <v>6.0689370396295652E-3</v>
      </c>
    </row>
    <row r="8" spans="1:7" x14ac:dyDescent="0.3">
      <c r="A8" s="17">
        <v>5.1104197570907761E-3</v>
      </c>
      <c r="B8" s="3">
        <v>5.8597258294840896E-3</v>
      </c>
      <c r="C8" s="3">
        <v>4.7162910564281365E-3</v>
      </c>
      <c r="D8" s="3">
        <v>4.28881693886161E-3</v>
      </c>
      <c r="E8" s="3">
        <v>2.9741939746800198E-3</v>
      </c>
      <c r="F8" s="3">
        <v>2.8947271367892702E-3</v>
      </c>
      <c r="G8" s="3">
        <v>3.0044072110187942E-3</v>
      </c>
    </row>
    <row r="9" spans="1:7" x14ac:dyDescent="0.3">
      <c r="A9" s="17">
        <v>7.7794402593959347E-3</v>
      </c>
      <c r="B9" s="3">
        <v>5.2316738617341797E-3</v>
      </c>
      <c r="C9" s="3">
        <v>4.998006923377589E-3</v>
      </c>
      <c r="D9" s="3">
        <v>4.4458704454777096E-3</v>
      </c>
      <c r="E9" s="3">
        <v>3.1437497866349498E-3</v>
      </c>
      <c r="F9" s="3">
        <v>4.990309842141015E-3</v>
      </c>
      <c r="G9" s="3">
        <v>6.0007318998279201E-3</v>
      </c>
    </row>
    <row r="10" spans="1:7" x14ac:dyDescent="0.3">
      <c r="A10" s="17">
        <v>3.4113371321265267E-3</v>
      </c>
      <c r="B10" s="3">
        <v>5.40680017997347E-3</v>
      </c>
      <c r="C10" s="3">
        <v>5.2453999195087048E-3</v>
      </c>
      <c r="D10" s="3">
        <v>5.04675271295484E-3</v>
      </c>
      <c r="E10" s="3">
        <v>3.9448358357008304E-3</v>
      </c>
      <c r="F10" s="3">
        <v>7.9223394619168074E-3</v>
      </c>
      <c r="G10" s="3">
        <v>9.6014831394015867E-3</v>
      </c>
    </row>
    <row r="11" spans="1:7" x14ac:dyDescent="0.3">
      <c r="A11" s="17">
        <v>4.4341297073303932E-3</v>
      </c>
      <c r="B11" s="3">
        <v>5.4346422502113897E-3</v>
      </c>
      <c r="C11" s="3">
        <v>5.3492446465634273E-3</v>
      </c>
      <c r="D11" s="3">
        <v>4.85374782741826E-3</v>
      </c>
      <c r="E11" s="3">
        <v>3.83431654538161E-3</v>
      </c>
      <c r="F11" s="3">
        <v>3.1653676511810384E-3</v>
      </c>
      <c r="G11" s="3">
        <v>3.3700986562497561E-3</v>
      </c>
    </row>
    <row r="12" spans="1:7" x14ac:dyDescent="0.3">
      <c r="A12" s="17">
        <v>3.6280917387699258E-3</v>
      </c>
      <c r="B12" s="3">
        <v>5.2254653555736299E-3</v>
      </c>
      <c r="C12" s="3">
        <v>5.0850217749247202E-3</v>
      </c>
      <c r="D12" s="3">
        <v>4.8001916574138799E-3</v>
      </c>
      <c r="E12" s="3">
        <v>3.7061020483847699E-3</v>
      </c>
      <c r="F12" s="3">
        <v>4.6818582534855959E-3</v>
      </c>
      <c r="G12" s="3">
        <v>4.6733234937375709E-3</v>
      </c>
    </row>
    <row r="13" spans="1:7" x14ac:dyDescent="0.3">
      <c r="A13" s="17">
        <v>4.7815323640327517E-3</v>
      </c>
      <c r="B13" s="3">
        <v>5.34574666962643E-3</v>
      </c>
      <c r="C13" s="3">
        <v>5.0746602566258733E-3</v>
      </c>
      <c r="D13" s="3">
        <v>4.6076051465420804E-3</v>
      </c>
      <c r="E13" s="3">
        <v>3.5021196079336701E-3</v>
      </c>
      <c r="F13" s="3">
        <v>3.373409201585474E-3</v>
      </c>
      <c r="G13" s="3">
        <v>3.712985509184709E-3</v>
      </c>
    </row>
    <row r="14" spans="1:7" x14ac:dyDescent="0.3">
      <c r="A14" s="17">
        <v>1.982449126250898E-3</v>
      </c>
      <c r="B14" s="3">
        <v>5.3902652245412701E-3</v>
      </c>
      <c r="C14" s="3">
        <v>5.0596826124544858E-3</v>
      </c>
      <c r="D14" s="3">
        <v>4.6245533713433901E-3</v>
      </c>
      <c r="E14" s="3">
        <v>3.4668507209140698E-3</v>
      </c>
      <c r="F14" s="3">
        <v>4.4182575041604843E-3</v>
      </c>
      <c r="G14" s="3">
        <v>4.5839046763736391E-3</v>
      </c>
    </row>
    <row r="15" spans="1:7" x14ac:dyDescent="0.3">
      <c r="A15" s="17">
        <v>6.5215996550312457E-3</v>
      </c>
      <c r="B15" s="3">
        <v>5.0820055645059E-3</v>
      </c>
      <c r="C15" s="3">
        <v>4.4270137561984325E-3</v>
      </c>
      <c r="D15" s="3">
        <v>4.1842300781422303E-3</v>
      </c>
      <c r="E15" s="3">
        <v>3.0600774462414401E-3</v>
      </c>
      <c r="F15" s="3">
        <v>2.5958058012161486E-3</v>
      </c>
      <c r="G15" s="3">
        <v>3.3480430280379671E-3</v>
      </c>
    </row>
    <row r="16" spans="1:7" x14ac:dyDescent="0.3">
      <c r="A16" s="17">
        <v>3.2503271019146246E-3</v>
      </c>
      <c r="B16" s="3">
        <v>5.3509933015988501E-3</v>
      </c>
      <c r="C16" s="3">
        <v>4.779618487619844E-3</v>
      </c>
      <c r="D16" s="3">
        <v>4.5463383735949896E-3</v>
      </c>
      <c r="E16" s="3">
        <v>3.5314787502694102E-3</v>
      </c>
      <c r="F16" s="3">
        <v>5.8347234026047906E-3</v>
      </c>
      <c r="G16" s="3">
        <v>5.9645202003570166E-3</v>
      </c>
    </row>
    <row r="17" spans="1:7" x14ac:dyDescent="0.3">
      <c r="A17" s="17">
        <v>9.4709738054820584E-3</v>
      </c>
      <c r="B17" s="3">
        <v>5.8447408765337598E-3</v>
      </c>
      <c r="C17" s="3">
        <v>4.6877989953811273E-3</v>
      </c>
      <c r="D17" s="3">
        <v>4.3648282590573496E-3</v>
      </c>
      <c r="E17" s="3">
        <v>3.4648200968633398E-3</v>
      </c>
      <c r="F17" s="3">
        <v>3.2222801601256824E-3</v>
      </c>
      <c r="G17" s="3">
        <v>3.8298816525865033E-3</v>
      </c>
    </row>
    <row r="18" spans="1:7" x14ac:dyDescent="0.3">
      <c r="A18" s="17">
        <v>6.8899520003379245E-3</v>
      </c>
      <c r="B18" s="3">
        <v>6.7323457527083599E-3</v>
      </c>
      <c r="C18" s="3">
        <v>5.3620219230429509E-3</v>
      </c>
      <c r="D18" s="3">
        <v>5.2355323708544298E-3</v>
      </c>
      <c r="E18" s="3">
        <v>4.3923787654487701E-3</v>
      </c>
      <c r="F18" s="3">
        <v>8.5196788150627561E-3</v>
      </c>
      <c r="G18" s="3">
        <v>9.3101121356100776E-3</v>
      </c>
    </row>
    <row r="19" spans="1:7" x14ac:dyDescent="0.3">
      <c r="A19" s="17">
        <v>6.4675634841126284E-3</v>
      </c>
      <c r="B19" s="3">
        <v>7.1487140169151598E-3</v>
      </c>
      <c r="C19" s="3">
        <v>5.6008410624129087E-3</v>
      </c>
      <c r="D19" s="3">
        <v>5.6106715301884203E-3</v>
      </c>
      <c r="E19" s="3">
        <v>4.6242769394386199E-3</v>
      </c>
      <c r="F19" s="3">
        <v>6.0894476861021347E-3</v>
      </c>
      <c r="G19" s="3">
        <v>6.0905820829229287E-3</v>
      </c>
    </row>
    <row r="20" spans="1:7" x14ac:dyDescent="0.3">
      <c r="A20" s="17">
        <v>1.1151922043878656E-2</v>
      </c>
      <c r="B20" s="3">
        <v>7.3255651843604297E-3</v>
      </c>
      <c r="C20" s="3">
        <v>6.057139835189543E-3</v>
      </c>
      <c r="D20" s="3">
        <v>5.8236819190603901E-3</v>
      </c>
      <c r="E20" s="3">
        <v>4.48184515745463E-3</v>
      </c>
      <c r="F20" s="3">
        <v>5.7400520523098542E-3</v>
      </c>
      <c r="G20" s="3">
        <v>5.8097919444094126E-3</v>
      </c>
    </row>
    <row r="21" spans="1:7" x14ac:dyDescent="0.3">
      <c r="A21" s="17">
        <v>9.7198358616115942E-3</v>
      </c>
      <c r="B21" s="3">
        <v>8.2359525521533607E-3</v>
      </c>
      <c r="C21" s="3">
        <v>6.6051470019873257E-3</v>
      </c>
      <c r="D21" s="3">
        <v>6.7626958220768996E-3</v>
      </c>
      <c r="E21" s="3">
        <v>5.1656748202244902E-3</v>
      </c>
      <c r="F21" s="3">
        <v>1.4036788026388641E-2</v>
      </c>
      <c r="G21" s="3">
        <v>1.7514787271539045E-2</v>
      </c>
    </row>
    <row r="22" spans="1:7" x14ac:dyDescent="0.3">
      <c r="A22" s="17">
        <v>9.3969511495761663E-3</v>
      </c>
      <c r="B22" s="3">
        <v>8.8624236207679799E-3</v>
      </c>
      <c r="C22" s="3">
        <v>7.3489876972662408E-3</v>
      </c>
      <c r="D22" s="3">
        <v>7.3421217238063899E-3</v>
      </c>
      <c r="E22" s="3">
        <v>5.4314720363787799E-3</v>
      </c>
      <c r="F22" s="3">
        <v>9.8269676545568348E-3</v>
      </c>
      <c r="G22" s="3">
        <v>9.5456788200341865E-3</v>
      </c>
    </row>
    <row r="23" spans="1:7" x14ac:dyDescent="0.3">
      <c r="A23" s="17">
        <v>2.0264644440005877E-2</v>
      </c>
      <c r="B23" s="3">
        <v>9.6453795323348697E-3</v>
      </c>
      <c r="C23" s="3">
        <v>7.442529413728239E-3</v>
      </c>
      <c r="D23" s="3">
        <v>7.7308212777747101E-3</v>
      </c>
      <c r="E23" s="3">
        <v>5.7086379602131997E-3</v>
      </c>
      <c r="F23" s="3">
        <v>1.1836175282523226E-2</v>
      </c>
      <c r="G23" s="3">
        <v>1.4939294098061525E-2</v>
      </c>
    </row>
    <row r="24" spans="1:7" x14ac:dyDescent="0.3">
      <c r="A24" s="17">
        <v>1.0417112739749703E-2</v>
      </c>
      <c r="B24" s="3">
        <v>1.20013693354898E-2</v>
      </c>
      <c r="C24" s="3">
        <v>8.9705078205719862E-3</v>
      </c>
      <c r="D24" s="3">
        <v>9.8889954815321209E-3</v>
      </c>
      <c r="E24" s="3">
        <v>7.9544550128016409E-3</v>
      </c>
      <c r="F24" s="3">
        <v>1.8499804511086432E-2</v>
      </c>
      <c r="G24" s="3">
        <v>1.9775051380099305E-2</v>
      </c>
    </row>
    <row r="25" spans="1:7" x14ac:dyDescent="0.3">
      <c r="A25" s="17">
        <v>1.5755140332111124E-2</v>
      </c>
      <c r="B25" s="3">
        <v>1.22209194434358E-2</v>
      </c>
      <c r="C25" s="3">
        <v>9.4909586800144153E-3</v>
      </c>
      <c r="D25" s="3">
        <v>1.0093308797686299E-2</v>
      </c>
      <c r="E25" s="3">
        <v>7.8937527701922992E-3</v>
      </c>
      <c r="F25" s="3">
        <v>1.0552216526943523E-2</v>
      </c>
      <c r="G25" s="3">
        <v>1.0192910084212995E-2</v>
      </c>
    </row>
    <row r="26" spans="1:7" x14ac:dyDescent="0.3">
      <c r="A26" s="17">
        <v>9.4287213988779733E-3</v>
      </c>
      <c r="B26" s="3">
        <v>1.2817341075988999E-2</v>
      </c>
      <c r="C26" s="3">
        <v>1.0172471216572991E-2</v>
      </c>
      <c r="D26" s="3">
        <v>1.10228835071622E-2</v>
      </c>
      <c r="E26" s="3">
        <v>8.7367748030852607E-3</v>
      </c>
      <c r="F26" s="3">
        <v>1.4342758032866942E-2</v>
      </c>
      <c r="G26" s="3">
        <v>1.5535247648375198E-2</v>
      </c>
    </row>
    <row r="27" spans="1:7" x14ac:dyDescent="0.3">
      <c r="A27" s="17">
        <v>1.0682550507453259E-2</v>
      </c>
      <c r="B27" s="3">
        <v>1.2168609518194699E-2</v>
      </c>
      <c r="C27" s="3">
        <v>1.0237550008752047E-2</v>
      </c>
      <c r="D27" s="3">
        <v>1.0663935544576101E-2</v>
      </c>
      <c r="E27" s="3">
        <v>8.2647373491990805E-3</v>
      </c>
      <c r="F27" s="3">
        <v>9.3179136880908332E-3</v>
      </c>
      <c r="G27" s="3">
        <v>9.1601492410872589E-3</v>
      </c>
    </row>
    <row r="28" spans="1:7" x14ac:dyDescent="0.3">
      <c r="A28" s="17">
        <v>4.535524697942158E-3</v>
      </c>
      <c r="B28" s="3">
        <v>1.15426861194516E-2</v>
      </c>
      <c r="C28" s="3">
        <v>1.0515880028242015E-2</v>
      </c>
      <c r="D28" s="3">
        <v>1.0434865855539099E-2</v>
      </c>
      <c r="E28" s="3">
        <v>7.6212900775816696E-3</v>
      </c>
      <c r="F28" s="3">
        <v>1.227839046493864E-2</v>
      </c>
      <c r="G28" s="3">
        <v>1.1120803550205317E-2</v>
      </c>
    </row>
    <row r="29" spans="1:7" x14ac:dyDescent="0.3">
      <c r="A29" s="17">
        <v>3.8018644281339613E-3</v>
      </c>
      <c r="B29" s="3">
        <v>9.7364414033950207E-3</v>
      </c>
      <c r="C29" s="3">
        <v>8.9595354274318861E-3</v>
      </c>
      <c r="D29" s="3">
        <v>9.1292633861632406E-3</v>
      </c>
      <c r="E29" s="3">
        <v>6.0972101545817801E-3</v>
      </c>
      <c r="F29" s="3">
        <v>4.1487347192214934E-3</v>
      </c>
      <c r="G29" s="3">
        <v>4.2957861477622246E-3</v>
      </c>
    </row>
    <row r="30" spans="1:7" x14ac:dyDescent="0.3">
      <c r="A30" s="17">
        <v>7.2388207642688348E-3</v>
      </c>
      <c r="B30" s="3">
        <v>8.0404496628517595E-3</v>
      </c>
      <c r="C30" s="3">
        <v>8.3304874289898117E-3</v>
      </c>
      <c r="D30" s="3">
        <v>7.8129277108249205E-3</v>
      </c>
      <c r="E30" s="3">
        <v>5.1337318659582503E-3</v>
      </c>
      <c r="F30" s="3">
        <v>4.9580843110805716E-3</v>
      </c>
      <c r="G30" s="3">
        <v>6.5860898090244913E-3</v>
      </c>
    </row>
    <row r="31" spans="1:7" x14ac:dyDescent="0.3">
      <c r="A31" s="17">
        <v>3.700755908516231E-3</v>
      </c>
      <c r="B31" s="3">
        <v>7.9288569207526909E-3</v>
      </c>
      <c r="C31" s="3">
        <v>7.5348634879779854E-3</v>
      </c>
      <c r="D31" s="3">
        <v>7.2877498690373001E-3</v>
      </c>
      <c r="E31" s="3">
        <v>5.1405023411685699E-3</v>
      </c>
      <c r="F31" s="3">
        <v>7.2316466525560626E-3</v>
      </c>
      <c r="G31" s="3">
        <v>7.1986407728240158E-3</v>
      </c>
    </row>
    <row r="32" spans="1:7" x14ac:dyDescent="0.3">
      <c r="A32" s="17">
        <v>9.4935388994584983E-3</v>
      </c>
      <c r="B32" s="3">
        <v>6.7823789289524102E-3</v>
      </c>
      <c r="C32" s="3">
        <v>6.9096513583042536E-3</v>
      </c>
      <c r="D32" s="3">
        <v>6.3425595115390102E-3</v>
      </c>
      <c r="E32" s="3">
        <v>4.6946886501590098E-3</v>
      </c>
      <c r="F32" s="3">
        <v>5.5195343918528353E-3</v>
      </c>
      <c r="G32" s="3">
        <v>7.5969847383554655E-3</v>
      </c>
    </row>
    <row r="33" spans="1:7" x14ac:dyDescent="0.3">
      <c r="A33" s="17">
        <v>1.1956278547431285E-2</v>
      </c>
      <c r="B33" s="3">
        <v>7.1061993097820096E-3</v>
      </c>
      <c r="C33" s="3">
        <v>6.8946698875683721E-3</v>
      </c>
      <c r="D33" s="3">
        <v>6.5602235488898299E-3</v>
      </c>
      <c r="E33" s="3">
        <v>5.1548780964973699E-3</v>
      </c>
      <c r="F33" s="3">
        <v>9.0984660722901126E-3</v>
      </c>
      <c r="G33" s="3">
        <v>1.059935641545795E-2</v>
      </c>
    </row>
    <row r="34" spans="1:7" x14ac:dyDescent="0.3">
      <c r="A34" s="17">
        <v>9.8062525345374019E-3</v>
      </c>
      <c r="B34" s="3">
        <v>8.4521068791136404E-3</v>
      </c>
      <c r="C34" s="3">
        <v>7.7494976758237001E-3</v>
      </c>
      <c r="D34" s="3">
        <v>7.2995654695622901E-3</v>
      </c>
      <c r="E34" s="3">
        <v>5.7412715081360099E-3</v>
      </c>
      <c r="F34" s="3">
        <v>1.2146256391482436E-2</v>
      </c>
      <c r="G34" s="3">
        <v>1.1605670034816095E-2</v>
      </c>
    </row>
    <row r="35" spans="1:7" x14ac:dyDescent="0.3">
      <c r="A35" s="17">
        <v>9.3550061878031002E-3</v>
      </c>
      <c r="B35" s="3">
        <v>9.3329376752426304E-3</v>
      </c>
      <c r="C35" s="3">
        <v>8.4504527287918001E-3</v>
      </c>
      <c r="D35" s="3">
        <v>7.6516288842176598E-3</v>
      </c>
      <c r="E35" s="3">
        <v>6.0231562185651599E-3</v>
      </c>
      <c r="F35" s="3">
        <v>9.5673808393198691E-3</v>
      </c>
      <c r="G35" s="3">
        <v>1.12389021718842E-2</v>
      </c>
    </row>
    <row r="36" spans="1:7" x14ac:dyDescent="0.3">
      <c r="A36" s="17">
        <v>1.1820246759894773E-2</v>
      </c>
      <c r="B36" s="3">
        <v>9.7317579585510499E-3</v>
      </c>
      <c r="C36" s="3">
        <v>8.7407771647508015E-3</v>
      </c>
      <c r="D36" s="3">
        <v>7.8635137771866405E-3</v>
      </c>
      <c r="E36" s="3">
        <v>6.0180615105055596E-3</v>
      </c>
      <c r="F36" s="3">
        <v>9.5302930673530368E-3</v>
      </c>
      <c r="G36" s="3">
        <v>1.1437290235197975E-2</v>
      </c>
    </row>
    <row r="37" spans="1:7" x14ac:dyDescent="0.3">
      <c r="A37" s="17">
        <v>9.5037226921878149E-3</v>
      </c>
      <c r="B37" s="3">
        <v>9.69867632291232E-3</v>
      </c>
      <c r="C37" s="3">
        <v>9.7059280399459848E-3</v>
      </c>
      <c r="D37" s="3">
        <v>8.4424438514667799E-3</v>
      </c>
      <c r="E37" s="3">
        <v>6.3628641316951498E-3</v>
      </c>
      <c r="F37" s="3">
        <v>1.1621227597551428E-2</v>
      </c>
      <c r="G37" s="3">
        <v>1.3552191246183763E-2</v>
      </c>
    </row>
    <row r="38" spans="1:7" x14ac:dyDescent="0.3">
      <c r="A38" s="17">
        <v>5.0988288174216405E-3</v>
      </c>
      <c r="B38" s="3">
        <v>9.3660194139007693E-3</v>
      </c>
      <c r="C38" s="3">
        <v>9.7657382970405045E-3</v>
      </c>
      <c r="D38" s="3">
        <v>8.5417681357482702E-3</v>
      </c>
      <c r="E38" s="3">
        <v>6.10230583485207E-3</v>
      </c>
      <c r="F38" s="3">
        <v>1.0733071600716798E-2</v>
      </c>
      <c r="G38" s="3">
        <v>9.8907186680400327E-3</v>
      </c>
    </row>
    <row r="39" spans="1:7" x14ac:dyDescent="0.3">
      <c r="A39" s="17">
        <v>5.1594096089531355E-3</v>
      </c>
      <c r="B39" s="3">
        <v>8.1254576180003306E-3</v>
      </c>
      <c r="C39" s="3">
        <v>9.140724442666507E-3</v>
      </c>
      <c r="D39" s="3">
        <v>7.8186138470512298E-3</v>
      </c>
      <c r="E39" s="3">
        <v>5.28874567455724E-3</v>
      </c>
      <c r="F39" s="3">
        <v>5.8412180437489736E-3</v>
      </c>
      <c r="G39" s="3">
        <v>5.5642921214116431E-3</v>
      </c>
    </row>
    <row r="40" spans="1:7" x14ac:dyDescent="0.3">
      <c r="A40" s="17">
        <v>4.9595265742137596E-3</v>
      </c>
      <c r="B40" s="3">
        <v>6.7410483864366296E-3</v>
      </c>
      <c r="C40" s="3">
        <v>8.6097892295561342E-3</v>
      </c>
      <c r="D40" s="3">
        <v>7.1338009552086102E-3</v>
      </c>
      <c r="E40" s="3">
        <v>4.7484894931857802E-3</v>
      </c>
      <c r="F40" s="3">
        <v>5.0355512908257316E-3</v>
      </c>
      <c r="G40" s="3">
        <v>5.1534726893993849E-3</v>
      </c>
    </row>
    <row r="41" spans="1:7" x14ac:dyDescent="0.3">
      <c r="A41" s="17">
        <v>3.717253452345512E-3</v>
      </c>
      <c r="B41" s="3">
        <v>5.8393618378718903E-3</v>
      </c>
      <c r="C41" s="3">
        <v>8.1473486659807449E-3</v>
      </c>
      <c r="D41" s="3">
        <v>6.5095438262321196E-3</v>
      </c>
      <c r="E41" s="3">
        <v>4.3693733440097002E-3</v>
      </c>
      <c r="F41" s="3">
        <v>6.8010932968914041E-3</v>
      </c>
      <c r="G41" s="3">
        <v>5.9178481482370588E-3</v>
      </c>
    </row>
    <row r="42" spans="1:7" x14ac:dyDescent="0.3">
      <c r="A42" s="17">
        <v>3.5438943591482872E-3</v>
      </c>
      <c r="B42" s="3">
        <v>4.7531750866571703E-3</v>
      </c>
      <c r="C42" s="3">
        <v>7.3112434749983803E-3</v>
      </c>
      <c r="D42" s="3">
        <v>5.7939604662093696E-3</v>
      </c>
      <c r="E42" s="3">
        <v>4.1249391613772798E-3</v>
      </c>
      <c r="F42" s="3">
        <v>3.5367713673980857E-3</v>
      </c>
      <c r="G42" s="3">
        <v>4.0869157713472855E-3</v>
      </c>
    </row>
    <row r="43" spans="1:7" x14ac:dyDescent="0.3">
      <c r="A43" s="17">
        <v>4.5245673614995249E-3</v>
      </c>
      <c r="B43" s="3">
        <v>4.0524975597802E-3</v>
      </c>
      <c r="C43" s="3">
        <v>6.5927241308553104E-3</v>
      </c>
      <c r="D43" s="3">
        <v>5.1853675957895399E-3</v>
      </c>
      <c r="E43" s="3">
        <v>3.9277971953058204E-3</v>
      </c>
      <c r="F43" s="3">
        <v>3.2580634772007176E-3</v>
      </c>
      <c r="G43" s="3">
        <v>3.2809984112109427E-3</v>
      </c>
    </row>
    <row r="44" spans="1:7" x14ac:dyDescent="0.3">
      <c r="A44" s="17">
        <v>3.1934097967169194E-3</v>
      </c>
      <c r="B44" s="3">
        <v>3.7708079089187902E-3</v>
      </c>
      <c r="C44" s="3">
        <v>6.4400107451866445E-3</v>
      </c>
      <c r="D44" s="3">
        <v>4.8800762649786403E-3</v>
      </c>
      <c r="E44" s="3">
        <v>3.80741612386822E-3</v>
      </c>
      <c r="F44" s="3">
        <v>4.4522548385805601E-3</v>
      </c>
      <c r="G44" s="3">
        <v>5.3755347165896248E-3</v>
      </c>
    </row>
    <row r="45" spans="1:7" x14ac:dyDescent="0.3">
      <c r="A45" s="17">
        <v>6.1036665193521687E-3</v>
      </c>
      <c r="B45" s="3">
        <v>3.37810461452814E-3</v>
      </c>
      <c r="C45" s="3">
        <v>6.1377382269232018E-3</v>
      </c>
      <c r="D45" s="3">
        <v>4.4622612694862904E-3</v>
      </c>
      <c r="E45" s="3">
        <v>3.42231601792599E-3</v>
      </c>
      <c r="F45" s="3">
        <v>3.394114551789288E-3</v>
      </c>
      <c r="G45" s="3">
        <v>4.2185170336600146E-3</v>
      </c>
    </row>
    <row r="46" spans="1:7" x14ac:dyDescent="0.3">
      <c r="A46" s="17">
        <v>6.1905328200856837E-3</v>
      </c>
      <c r="B46" s="3">
        <v>4.9923561332421602E-3</v>
      </c>
      <c r="C46" s="3">
        <v>5.984552063075332E-3</v>
      </c>
      <c r="D46" s="3">
        <v>4.6303240898992902E-3</v>
      </c>
      <c r="E46" s="3">
        <v>3.4932679537170099E-3</v>
      </c>
      <c r="F46" s="3">
        <v>5.8024471467548111E-3</v>
      </c>
      <c r="G46" s="3">
        <v>5.9394750961120129E-3</v>
      </c>
    </row>
    <row r="47" spans="1:7" x14ac:dyDescent="0.3">
      <c r="A47" s="17">
        <v>9.4826178750953109E-3</v>
      </c>
      <c r="B47" s="3">
        <v>6.0857588926063102E-3</v>
      </c>
      <c r="C47" s="3">
        <v>6.1475949017373941E-3</v>
      </c>
      <c r="D47" s="3">
        <v>4.8614600507121096E-3</v>
      </c>
      <c r="E47" s="3">
        <v>3.6227016029128302E-3</v>
      </c>
      <c r="F47" s="3">
        <v>5.5490091248547348E-3</v>
      </c>
      <c r="G47" s="3">
        <v>5.9993051287893298E-3</v>
      </c>
    </row>
    <row r="48" spans="1:7" x14ac:dyDescent="0.3">
      <c r="A48" s="17">
        <v>7.6850499110338892E-3</v>
      </c>
      <c r="B48" s="3">
        <v>7.34182861165413E-3</v>
      </c>
      <c r="C48" s="3">
        <v>6.6043500961386042E-3</v>
      </c>
      <c r="D48" s="3">
        <v>5.64906250978777E-3</v>
      </c>
      <c r="E48" s="3">
        <v>4.6488249351645397E-3</v>
      </c>
      <c r="F48" s="3">
        <v>1.2018826005003666E-2</v>
      </c>
      <c r="G48" s="3">
        <v>1.5179415734927213E-2</v>
      </c>
    </row>
    <row r="49" spans="1:7" x14ac:dyDescent="0.3">
      <c r="A49" s="17">
        <v>5.8966869288876438E-3</v>
      </c>
      <c r="B49" s="3">
        <v>8.40721302592899E-3</v>
      </c>
      <c r="C49" s="3">
        <v>6.8831191607309572E-3</v>
      </c>
      <c r="D49" s="3">
        <v>6.0624157063764502E-3</v>
      </c>
      <c r="E49" s="3">
        <v>5.0406660259263098E-3</v>
      </c>
      <c r="F49" s="3">
        <v>6.8371163019268323E-3</v>
      </c>
      <c r="G49" s="3">
        <v>7.2920441038618264E-3</v>
      </c>
    </row>
    <row r="50" spans="1:7" x14ac:dyDescent="0.3">
      <c r="A50" s="17">
        <v>1.6807487023211363E-2</v>
      </c>
      <c r="B50" s="3">
        <v>8.4638581483128996E-3</v>
      </c>
      <c r="C50" s="3">
        <v>7.0617396715776156E-3</v>
      </c>
      <c r="D50" s="3">
        <v>6.0780200119408701E-3</v>
      </c>
      <c r="E50" s="3">
        <v>4.8930364815501001E-3</v>
      </c>
      <c r="F50" s="3">
        <v>5.694994326896294E-3</v>
      </c>
      <c r="G50" s="3">
        <v>6.7888392001227366E-3</v>
      </c>
    </row>
    <row r="51" spans="1:7" x14ac:dyDescent="0.3">
      <c r="A51" s="17">
        <v>1.026404964968129E-2</v>
      </c>
      <c r="B51" s="3">
        <v>1.03093215196823E-2</v>
      </c>
      <c r="C51" s="3">
        <v>8.3072653404693345E-3</v>
      </c>
      <c r="D51" s="3">
        <v>7.9032046024718403E-3</v>
      </c>
      <c r="E51" s="3">
        <v>6.4412832936873998E-3</v>
      </c>
      <c r="F51" s="3">
        <v>1.4711556265382833E-2</v>
      </c>
      <c r="G51" s="3">
        <v>1.4492494666428482E-2</v>
      </c>
    </row>
    <row r="52" spans="1:7" x14ac:dyDescent="0.3">
      <c r="A52" s="17">
        <v>6.6838140666753993E-3</v>
      </c>
      <c r="B52" s="3">
        <v>1.05534084624935E-2</v>
      </c>
      <c r="C52" s="3">
        <v>8.8336957225355825E-3</v>
      </c>
      <c r="D52" s="3">
        <v>8.4330049819963792E-3</v>
      </c>
      <c r="E52" s="3">
        <v>6.4890817079450097E-3</v>
      </c>
      <c r="F52" s="3">
        <v>9.5578200779290121E-3</v>
      </c>
      <c r="G52" s="3">
        <v>9.5412795646300404E-3</v>
      </c>
    </row>
    <row r="53" spans="1:7" x14ac:dyDescent="0.3">
      <c r="A53" s="17">
        <v>1.0094183745663021E-2</v>
      </c>
      <c r="B53" s="3">
        <v>9.7372867602402192E-3</v>
      </c>
      <c r="C53" s="3">
        <v>8.5579142910458487E-3</v>
      </c>
      <c r="D53" s="3">
        <v>8.1557408648827903E-3</v>
      </c>
      <c r="E53" s="3">
        <v>6.0515732887471401E-3</v>
      </c>
      <c r="F53" s="3">
        <v>5.9433040464946796E-3</v>
      </c>
      <c r="G53" s="3">
        <v>6.0389389123086858E-3</v>
      </c>
    </row>
    <row r="54" spans="1:7" x14ac:dyDescent="0.3">
      <c r="A54" s="17">
        <v>8.4616171397580726E-3</v>
      </c>
      <c r="B54" s="3">
        <v>9.61478310775217E-3</v>
      </c>
      <c r="C54" s="3">
        <v>8.9029412064807207E-3</v>
      </c>
      <c r="D54" s="3">
        <v>8.3806676401207598E-3</v>
      </c>
      <c r="E54" s="3">
        <v>6.5611947873641403E-3</v>
      </c>
      <c r="F54" s="3">
        <v>1.097987493566795E-2</v>
      </c>
      <c r="G54" s="3">
        <v>1.3377092282230989E-2</v>
      </c>
    </row>
    <row r="55" spans="1:7" x14ac:dyDescent="0.3">
      <c r="A55" s="17">
        <v>9.2685681216813313E-3</v>
      </c>
      <c r="B55" s="3">
        <v>9.81265388561889E-3</v>
      </c>
      <c r="C55" s="3">
        <v>9.1365101401471444E-3</v>
      </c>
      <c r="D55" s="3">
        <v>8.2755509245780595E-3</v>
      </c>
      <c r="E55" s="3">
        <v>6.5341465898266296E-3</v>
      </c>
      <c r="F55" s="3">
        <v>7.4421730648110435E-3</v>
      </c>
      <c r="G55" s="3">
        <v>7.4532131818034518E-3</v>
      </c>
    </row>
    <row r="56" spans="1:7" x14ac:dyDescent="0.3">
      <c r="A56" s="17">
        <v>1.041415766296255E-2</v>
      </c>
      <c r="B56" s="3">
        <v>1.0295597598604701E-2</v>
      </c>
      <c r="C56" s="3">
        <v>8.3526474348896221E-3</v>
      </c>
      <c r="D56" s="3">
        <v>8.2855711760380906E-3</v>
      </c>
      <c r="E56" s="3">
        <v>6.7102171855817202E-3</v>
      </c>
      <c r="F56" s="3">
        <v>1.1585442495365077E-2</v>
      </c>
      <c r="G56" s="3">
        <v>1.4613941273197935E-2</v>
      </c>
    </row>
    <row r="57" spans="1:7" x14ac:dyDescent="0.3">
      <c r="A57" s="17">
        <v>1.7972892672449975E-2</v>
      </c>
      <c r="B57" s="3">
        <v>1.05241344583832E-2</v>
      </c>
      <c r="C57" s="3">
        <v>8.3762664223778257E-3</v>
      </c>
      <c r="D57" s="3">
        <v>8.4834251244012004E-3</v>
      </c>
      <c r="E57" s="3">
        <v>7.0463220859131202E-3</v>
      </c>
      <c r="F57" s="3">
        <v>1.0214001145591517E-2</v>
      </c>
      <c r="G57" s="3">
        <v>1.1988754759259979E-2</v>
      </c>
    </row>
    <row r="58" spans="1:7" x14ac:dyDescent="0.3">
      <c r="A58" s="17">
        <v>1.2278716112495203E-2</v>
      </c>
      <c r="B58" s="3">
        <v>1.1674973264431201E-2</v>
      </c>
      <c r="C58" s="3">
        <v>9.6180038506833952E-3</v>
      </c>
      <c r="D58" s="3">
        <v>9.9714065405969599E-3</v>
      </c>
      <c r="E58" s="3">
        <v>8.38644127530872E-3</v>
      </c>
      <c r="F58" s="3">
        <v>1.6504081059014061E-2</v>
      </c>
      <c r="G58" s="3">
        <v>1.7893236001420197E-2</v>
      </c>
    </row>
    <row r="59" spans="1:7" x14ac:dyDescent="0.3">
      <c r="A59" s="17">
        <v>3.5909090724137255E-2</v>
      </c>
      <c r="B59" s="3">
        <v>1.3047028270289101E-2</v>
      </c>
      <c r="C59" s="3">
        <v>9.8493050974800388E-3</v>
      </c>
      <c r="D59" s="3">
        <v>1.03318555964806E-2</v>
      </c>
      <c r="E59" s="3">
        <v>8.7318618984237508E-3</v>
      </c>
      <c r="F59" s="3">
        <v>1.3677838463063134E-2</v>
      </c>
      <c r="G59" s="3">
        <v>1.6546288569413325E-2</v>
      </c>
    </row>
    <row r="60" spans="1:7" x14ac:dyDescent="0.3">
      <c r="A60" s="17">
        <v>2.1416362459400606E-2</v>
      </c>
      <c r="B60" s="3">
        <v>1.7371974909010299E-2</v>
      </c>
      <c r="C60" s="3">
        <v>1.2958503311524823E-2</v>
      </c>
      <c r="D60" s="3">
        <v>1.4741991224355599E-2</v>
      </c>
      <c r="E60" s="3">
        <v>1.2522464044970399E-2</v>
      </c>
      <c r="F60" s="3">
        <v>3.127823625254527E-2</v>
      </c>
      <c r="G60" s="3">
        <v>2.8063546288273889E-2</v>
      </c>
    </row>
    <row r="61" spans="1:7" x14ac:dyDescent="0.3">
      <c r="A61" s="17">
        <v>2.4114541981198834E-2</v>
      </c>
      <c r="B61" s="3">
        <v>1.92144391499759E-2</v>
      </c>
      <c r="C61" s="3">
        <v>1.4465129236494147E-2</v>
      </c>
      <c r="D61" s="3">
        <v>1.6140107966234898E-2</v>
      </c>
      <c r="E61" s="3">
        <v>1.3161714607130901E-2</v>
      </c>
      <c r="F61" s="3">
        <v>1.9500628267733099E-2</v>
      </c>
      <c r="G61" s="3">
        <v>2.0706754531847792E-2</v>
      </c>
    </row>
    <row r="62" spans="1:7" x14ac:dyDescent="0.3">
      <c r="A62" s="17">
        <v>1.8575758108530547E-2</v>
      </c>
      <c r="B62" s="3">
        <v>2.06474852374539E-2</v>
      </c>
      <c r="C62" s="3">
        <v>1.6139453792070529E-2</v>
      </c>
      <c r="D62" s="3">
        <v>1.75581303978193E-2</v>
      </c>
      <c r="E62" s="3">
        <v>1.40737389693212E-2</v>
      </c>
      <c r="F62" s="3">
        <v>2.1047917054088462E-2</v>
      </c>
      <c r="G62" s="3">
        <v>1.9973563248518195E-2</v>
      </c>
    </row>
    <row r="63" spans="1:7" x14ac:dyDescent="0.3">
      <c r="A63" s="17">
        <v>1.883384591919636E-2</v>
      </c>
      <c r="B63" s="3">
        <v>2.0928870426309001E-2</v>
      </c>
      <c r="C63" s="3">
        <v>1.6457404044009326E-2</v>
      </c>
      <c r="D63" s="3">
        <v>1.7578365342876299E-2</v>
      </c>
      <c r="E63" s="3">
        <v>1.4047539835782E-2</v>
      </c>
      <c r="F63" s="3">
        <v>1.6440612623026964E-2</v>
      </c>
      <c r="G63" s="3">
        <v>1.6809916606554912E-2</v>
      </c>
    </row>
    <row r="64" spans="1:7" x14ac:dyDescent="0.3">
      <c r="A64" s="17">
        <v>1.1568394692475063E-2</v>
      </c>
      <c r="B64" s="3">
        <v>2.0304200775148901E-2</v>
      </c>
      <c r="C64" s="3">
        <v>1.7371055580292977E-2</v>
      </c>
      <c r="D64" s="3">
        <v>1.7408925872133399E-2</v>
      </c>
      <c r="E64" s="3">
        <v>1.3706725546892401E-2</v>
      </c>
      <c r="F64" s="3">
        <v>1.8939166822212274E-2</v>
      </c>
      <c r="G64" s="3">
        <v>1.759997735912992E-2</v>
      </c>
    </row>
    <row r="65" spans="1:7" x14ac:dyDescent="0.3">
      <c r="A65" s="17">
        <v>1.0319980075953842E-2</v>
      </c>
      <c r="B65" s="3">
        <v>1.7338801797415201E-2</v>
      </c>
      <c r="C65" s="3">
        <v>1.5163959379703463E-2</v>
      </c>
      <c r="D65" s="3">
        <v>1.5830792007258399E-2</v>
      </c>
      <c r="E65" s="3">
        <v>1.18762518061649E-2</v>
      </c>
      <c r="F65" s="3">
        <v>1.2428315656511733E-2</v>
      </c>
      <c r="G65" s="3">
        <v>1.1586440406856765E-2</v>
      </c>
    </row>
    <row r="66" spans="1:7" x14ac:dyDescent="0.3">
      <c r="A66" s="17">
        <v>8.3947311524286868E-3</v>
      </c>
      <c r="B66" s="3">
        <v>1.4825749111147001E-2</v>
      </c>
      <c r="C66" s="3">
        <v>1.4193111082987321E-2</v>
      </c>
      <c r="D66" s="3">
        <v>1.41277835131597E-2</v>
      </c>
      <c r="E66" s="3">
        <v>1.0177281227111199E-2</v>
      </c>
      <c r="F66" s="3">
        <v>9.3278708667882699E-3</v>
      </c>
      <c r="G66" s="3">
        <v>9.3503716249638616E-3</v>
      </c>
    </row>
    <row r="67" spans="1:7" x14ac:dyDescent="0.3">
      <c r="A67" s="17">
        <v>1.42767575949053E-2</v>
      </c>
      <c r="B67" s="3">
        <v>1.37807662696656E-2</v>
      </c>
      <c r="C67" s="3">
        <v>1.2762980788979491E-2</v>
      </c>
      <c r="D67" s="3">
        <v>1.2326108597343099E-2</v>
      </c>
      <c r="E67" s="3">
        <v>8.9277098520734802E-3</v>
      </c>
      <c r="F67" s="3">
        <v>8.1016638649570108E-3</v>
      </c>
      <c r="G67" s="3">
        <v>8.1005284524807465E-3</v>
      </c>
    </row>
    <row r="68" spans="1:7" x14ac:dyDescent="0.3">
      <c r="A68" s="17">
        <v>1.2750111853940654E-2</v>
      </c>
      <c r="B68" s="3">
        <v>1.40360130638101E-2</v>
      </c>
      <c r="C68" s="3">
        <v>1.2483630849616784E-2</v>
      </c>
      <c r="D68" s="3">
        <v>1.18695506819834E-2</v>
      </c>
      <c r="E68" s="3">
        <v>9.2772046860991001E-3</v>
      </c>
      <c r="F68" s="3">
        <v>1.6492629893424916E-2</v>
      </c>
      <c r="G68" s="3">
        <v>1.9900296850315202E-2</v>
      </c>
    </row>
    <row r="69" spans="1:7" x14ac:dyDescent="0.3">
      <c r="A69" s="17">
        <v>6.9715508603317355E-3</v>
      </c>
      <c r="B69" s="3">
        <v>1.3201895225253999E-2</v>
      </c>
      <c r="C69" s="3">
        <v>1.2014783831610662E-2</v>
      </c>
      <c r="D69" s="3">
        <v>1.1386289379809201E-2</v>
      </c>
      <c r="E69" s="3">
        <v>8.9557263714532508E-3</v>
      </c>
      <c r="F69" s="3">
        <v>1.1258799140981525E-2</v>
      </c>
      <c r="G69" s="3">
        <v>1.1076790399550982E-2</v>
      </c>
    </row>
    <row r="70" spans="1:7" x14ac:dyDescent="0.3">
      <c r="A70" s="17">
        <v>8.3085792523773429E-3</v>
      </c>
      <c r="B70" s="3">
        <v>1.10706772339937E-2</v>
      </c>
      <c r="C70" s="3">
        <v>1.1532377217435946E-2</v>
      </c>
      <c r="D70" s="3">
        <v>1.00672379959574E-2</v>
      </c>
      <c r="E70" s="3">
        <v>7.7727805946582297E-3</v>
      </c>
      <c r="F70" s="3">
        <v>6.5026359920790549E-3</v>
      </c>
      <c r="G70" s="3">
        <v>7.5109949462987928E-3</v>
      </c>
    </row>
    <row r="71" spans="1:7" x14ac:dyDescent="0.3">
      <c r="A71" s="17">
        <v>6.9114320279245389E-3</v>
      </c>
      <c r="B71" s="3">
        <v>9.8711469398752201E-3</v>
      </c>
      <c r="C71" s="3">
        <v>1.1345711930883524E-2</v>
      </c>
      <c r="D71" s="3">
        <v>9.1894756345873296E-3</v>
      </c>
      <c r="E71" s="3">
        <v>7.1886828965171002E-3</v>
      </c>
      <c r="F71" s="3">
        <v>7.868864118535079E-3</v>
      </c>
      <c r="G71" s="3">
        <v>7.92340200185572E-3</v>
      </c>
    </row>
    <row r="72" spans="1:7" x14ac:dyDescent="0.3">
      <c r="A72" s="17">
        <v>1.5941574385205447E-2</v>
      </c>
      <c r="B72" s="3">
        <v>9.2690624685008698E-3</v>
      </c>
      <c r="C72" s="3">
        <v>1.1222585769825773E-2</v>
      </c>
      <c r="D72" s="3">
        <v>8.2875272639362993E-3</v>
      </c>
      <c r="E72" s="3">
        <v>6.4719967255073398E-3</v>
      </c>
      <c r="F72" s="3">
        <v>8.1696167146260035E-3</v>
      </c>
      <c r="G72" s="3">
        <v>7.5139135922398775E-3</v>
      </c>
    </row>
    <row r="73" spans="1:7" x14ac:dyDescent="0.3">
      <c r="A73" s="17">
        <v>1.5042901233211054E-2</v>
      </c>
      <c r="B73" s="3">
        <v>1.05170561320241E-2</v>
      </c>
      <c r="C73" s="3">
        <v>1.1352074904285971E-2</v>
      </c>
      <c r="D73" s="3">
        <v>9.1463885533092197E-3</v>
      </c>
      <c r="E73" s="3">
        <v>7.4600016212217199E-3</v>
      </c>
      <c r="F73" s="3">
        <v>1.6117827414571476E-2</v>
      </c>
      <c r="G73" s="3">
        <v>1.8643780612650762E-2</v>
      </c>
    </row>
    <row r="74" spans="1:7" x14ac:dyDescent="0.3">
      <c r="A74" s="17">
        <v>9.7765310110702365E-3</v>
      </c>
      <c r="B74" s="3">
        <v>1.13947961908176E-2</v>
      </c>
      <c r="C74" s="3">
        <v>1.1664154507365869E-2</v>
      </c>
      <c r="D74" s="3">
        <v>9.9135275978168499E-3</v>
      </c>
      <c r="E74" s="3">
        <v>8.3280068761572602E-3</v>
      </c>
      <c r="F74" s="3">
        <v>1.5642548006981619E-2</v>
      </c>
      <c r="G74" s="3">
        <v>1.8336159452716074E-2</v>
      </c>
    </row>
    <row r="75" spans="1:7" x14ac:dyDescent="0.3">
      <c r="A75" s="17">
        <v>7.4215892816411628E-3</v>
      </c>
      <c r="B75" s="3">
        <v>1.0388503329268099E-2</v>
      </c>
      <c r="C75" s="3">
        <v>1.2003213640400094E-2</v>
      </c>
      <c r="D75" s="3">
        <v>9.7043947092268698E-3</v>
      </c>
      <c r="E75" s="3">
        <v>8.2741003862360496E-3</v>
      </c>
      <c r="F75" s="3">
        <v>8.8384756859353555E-3</v>
      </c>
      <c r="G75" s="3">
        <v>9.7272393951189241E-3</v>
      </c>
    </row>
    <row r="76" spans="1:7" x14ac:dyDescent="0.3">
      <c r="A76" s="17">
        <v>9.3008769933992236E-3</v>
      </c>
      <c r="B76" s="3">
        <v>1.0000875298167299E-2</v>
      </c>
      <c r="C76" s="3">
        <v>1.1872369546527007E-2</v>
      </c>
      <c r="D76" s="3">
        <v>9.0535333589256903E-3</v>
      </c>
      <c r="E76" s="3">
        <v>7.6088217996168198E-3</v>
      </c>
      <c r="F76" s="3">
        <v>8.8365555731009706E-3</v>
      </c>
      <c r="G76" s="3">
        <v>8.0583060654418216E-3</v>
      </c>
    </row>
    <row r="77" spans="1:7" x14ac:dyDescent="0.3">
      <c r="A77" s="17">
        <v>9.1769754604609285E-3</v>
      </c>
      <c r="B77" s="3">
        <v>9.8918151671006302E-3</v>
      </c>
      <c r="C77" s="3">
        <v>1.2116662708333699E-2</v>
      </c>
      <c r="D77" s="3">
        <v>8.7739838985618906E-3</v>
      </c>
      <c r="E77" s="3">
        <v>7.4558068561861902E-3</v>
      </c>
      <c r="F77" s="3">
        <v>8.1651322461506227E-3</v>
      </c>
      <c r="G77" s="3">
        <v>8.1076781435739514E-3</v>
      </c>
    </row>
    <row r="78" spans="1:7" x14ac:dyDescent="0.3">
      <c r="A78" s="17">
        <v>9.3419361556329721E-3</v>
      </c>
      <c r="B78" s="3">
        <v>1.0064110982604201E-2</v>
      </c>
      <c r="C78" s="3">
        <v>1.1457319570669472E-2</v>
      </c>
      <c r="D78" s="3">
        <v>8.5412716601584691E-3</v>
      </c>
      <c r="E78" s="3">
        <v>7.62478873976675E-3</v>
      </c>
      <c r="F78" s="3">
        <v>1.240060873995532E-2</v>
      </c>
      <c r="G78" s="3">
        <v>1.5899263738388604E-2</v>
      </c>
    </row>
    <row r="79" spans="1:7" x14ac:dyDescent="0.3">
      <c r="A79" s="17">
        <v>1.4525226483555937E-2</v>
      </c>
      <c r="B79" s="3">
        <v>9.9462632538372293E-3</v>
      </c>
      <c r="C79" s="3">
        <v>1.0882946860976262E-2</v>
      </c>
      <c r="D79" s="3">
        <v>8.3983845595036691E-3</v>
      </c>
      <c r="E79" s="3">
        <v>7.8238650810311307E-3</v>
      </c>
      <c r="F79" s="3">
        <v>8.9276981297478283E-3</v>
      </c>
      <c r="G79" s="3">
        <v>1.0390387267955161E-2</v>
      </c>
    </row>
    <row r="80" spans="1:7" x14ac:dyDescent="0.3">
      <c r="A80" s="17">
        <v>1.4440502626328452E-2</v>
      </c>
      <c r="B80" s="3">
        <v>1.0858448166391E-2</v>
      </c>
      <c r="C80" s="3">
        <v>1.1272182146187358E-2</v>
      </c>
      <c r="D80" s="3">
        <v>9.1998134748711193E-3</v>
      </c>
      <c r="E80" s="3">
        <v>8.6964695406471504E-3</v>
      </c>
      <c r="F80" s="3">
        <v>1.3556475117981104E-2</v>
      </c>
      <c r="G80" s="3">
        <v>1.511974821173733E-2</v>
      </c>
    </row>
    <row r="81" spans="1:7" x14ac:dyDescent="0.3">
      <c r="A81" s="17">
        <v>2.8504244575975786E-2</v>
      </c>
      <c r="B81" s="3">
        <v>1.23391188476293E-2</v>
      </c>
      <c r="C81" s="3">
        <v>1.1994522114580833E-2</v>
      </c>
      <c r="D81" s="3">
        <v>9.9534608276328398E-3</v>
      </c>
      <c r="E81" s="3">
        <v>9.3052017612651593E-3</v>
      </c>
      <c r="F81" s="3">
        <v>1.5076063994744975E-2</v>
      </c>
      <c r="G81" s="3">
        <v>1.7742589645858269E-2</v>
      </c>
    </row>
    <row r="82" spans="1:7" x14ac:dyDescent="0.3">
      <c r="A82" s="17">
        <v>1.0816967690594335E-2</v>
      </c>
      <c r="B82" s="3">
        <v>1.58338357437036E-2</v>
      </c>
      <c r="C82" s="3">
        <v>1.3700841654709769E-2</v>
      </c>
      <c r="D82" s="3">
        <v>1.30880145558036E-2</v>
      </c>
      <c r="E82" s="3">
        <v>1.14978337042606E-2</v>
      </c>
      <c r="F82" s="3">
        <v>2.545713227995882E-2</v>
      </c>
      <c r="G82" s="3">
        <v>2.3792577739468468E-2</v>
      </c>
    </row>
    <row r="83" spans="1:7" x14ac:dyDescent="0.3">
      <c r="A83" s="17">
        <v>1.3377519588006278E-2</v>
      </c>
      <c r="B83" s="3">
        <v>1.51424005804335E-2</v>
      </c>
      <c r="C83" s="3">
        <v>1.369886602389158E-2</v>
      </c>
      <c r="D83" s="3">
        <v>1.27648841311337E-2</v>
      </c>
      <c r="E83" s="3">
        <v>1.04727185544892E-2</v>
      </c>
      <c r="F83" s="3">
        <v>1.2812474137843304E-2</v>
      </c>
      <c r="G83" s="3">
        <v>1.1413650021356532E-2</v>
      </c>
    </row>
    <row r="84" spans="1:7" x14ac:dyDescent="0.3">
      <c r="A84" s="17">
        <v>1.355821752130015E-2</v>
      </c>
      <c r="B84" s="3">
        <v>1.55435996346956E-2</v>
      </c>
      <c r="C84" s="3">
        <v>1.3890182167587218E-2</v>
      </c>
      <c r="D84" s="3">
        <v>1.2662575160049301E-2</v>
      </c>
      <c r="E84" s="3">
        <v>1.01286149527822E-2</v>
      </c>
      <c r="F84" s="3">
        <v>1.1795108657467671E-2</v>
      </c>
      <c r="G84" s="3">
        <v>1.2126838787428885E-2</v>
      </c>
    </row>
    <row r="85" spans="1:7" x14ac:dyDescent="0.3">
      <c r="A85" s="17">
        <v>9.9098575426897813E-3</v>
      </c>
      <c r="B85" s="3">
        <v>1.5140211966079301E-2</v>
      </c>
      <c r="C85" s="3">
        <v>1.3703992702913732E-2</v>
      </c>
      <c r="D85" s="3">
        <v>1.2499868572370201E-2</v>
      </c>
      <c r="E85" s="3">
        <v>1.00245780392403E-2</v>
      </c>
      <c r="F85" s="3">
        <v>1.37706068532453E-2</v>
      </c>
      <c r="G85" s="3">
        <v>1.6129827992441444E-2</v>
      </c>
    </row>
    <row r="86" spans="1:7" x14ac:dyDescent="0.3">
      <c r="A86" s="17">
        <v>1.0167991035745916E-2</v>
      </c>
      <c r="B86" s="3">
        <v>1.3633709634879599E-2</v>
      </c>
      <c r="C86" s="3">
        <v>1.3106769941789333E-2</v>
      </c>
      <c r="D86" s="3">
        <v>1.16690925052654E-2</v>
      </c>
      <c r="E86" s="3">
        <v>9.3142225801410104E-3</v>
      </c>
      <c r="F86" s="3">
        <v>1.1227515239158029E-2</v>
      </c>
      <c r="G86" s="3">
        <v>1.0299275032281455E-2</v>
      </c>
    </row>
    <row r="87" spans="1:7" x14ac:dyDescent="0.3">
      <c r="A87" s="17">
        <v>1.1868104334292159E-2</v>
      </c>
      <c r="B87" s="3">
        <v>1.2236398072844301E-2</v>
      </c>
      <c r="C87" s="3">
        <v>1.129736942140284E-2</v>
      </c>
      <c r="D87" s="3">
        <v>1.0945639423817899E-2</v>
      </c>
      <c r="E87" s="3">
        <v>9.1110357321004705E-3</v>
      </c>
      <c r="F87" s="3">
        <v>9.32259419028756E-3</v>
      </c>
      <c r="G87" s="3">
        <v>1.0433074985818826E-2</v>
      </c>
    </row>
    <row r="88" spans="1:7" x14ac:dyDescent="0.3">
      <c r="A88" s="17">
        <v>1.1591072484444553E-2</v>
      </c>
      <c r="B88" s="3">
        <v>1.1965407767898501E-2</v>
      </c>
      <c r="C88" s="3">
        <v>1.1424804425951113E-2</v>
      </c>
      <c r="D88" s="3">
        <v>1.0633086651400701E-2</v>
      </c>
      <c r="E88" s="3">
        <v>9.2726625177788E-3</v>
      </c>
      <c r="F88" s="3">
        <v>1.1075467219361531E-2</v>
      </c>
      <c r="G88" s="3">
        <v>1.2504186199198205E-2</v>
      </c>
    </row>
    <row r="89" spans="1:7" x14ac:dyDescent="0.3">
      <c r="A89" s="17">
        <v>2.0335431511473684E-2</v>
      </c>
      <c r="B89" s="3">
        <v>1.2607940076857E-2</v>
      </c>
      <c r="C89" s="3">
        <v>1.1310057701272165E-2</v>
      </c>
      <c r="D89" s="3">
        <v>1.0374487683158099E-2</v>
      </c>
      <c r="E89" s="3">
        <v>9.3049638937175699E-3</v>
      </c>
      <c r="F89" s="3">
        <v>1.6472054045998774E-2</v>
      </c>
      <c r="G89" s="3">
        <v>2.101913747358879E-2</v>
      </c>
    </row>
    <row r="90" spans="1:7" x14ac:dyDescent="0.3">
      <c r="A90" s="17">
        <v>1.6025362105705862E-2</v>
      </c>
      <c r="B90" s="3">
        <v>1.4472797092957099E-2</v>
      </c>
      <c r="C90" s="3">
        <v>1.2063986211184393E-2</v>
      </c>
      <c r="D90" s="3">
        <v>1.1725178691542401E-2</v>
      </c>
      <c r="E90" s="3">
        <v>1.04010957933256E-2</v>
      </c>
      <c r="F90" s="3">
        <v>1.8085101934353309E-2</v>
      </c>
      <c r="G90" s="3">
        <v>1.859274357336077E-2</v>
      </c>
    </row>
    <row r="91" spans="1:7" x14ac:dyDescent="0.3">
      <c r="A91" s="17">
        <v>1.1981131122294509E-2</v>
      </c>
      <c r="B91" s="3">
        <v>1.45048896502328E-2</v>
      </c>
      <c r="C91" s="3">
        <v>1.2726596399443459E-2</v>
      </c>
      <c r="D91" s="3">
        <v>1.2257176267215E-2</v>
      </c>
      <c r="E91" s="3">
        <v>1.0354051814559499E-2</v>
      </c>
      <c r="F91" s="3">
        <v>1.7179285750573255E-2</v>
      </c>
      <c r="G91" s="3">
        <v>1.5663705341635754E-2</v>
      </c>
    </row>
    <row r="92" spans="1:7" x14ac:dyDescent="0.3">
      <c r="A92" s="17">
        <v>1.1351992868948847E-2</v>
      </c>
      <c r="B92" s="3">
        <v>1.35287324256755E-2</v>
      </c>
      <c r="C92" s="3">
        <v>1.300202447046341E-2</v>
      </c>
      <c r="D92" s="3">
        <v>1.1957990743576201E-2</v>
      </c>
      <c r="E92" s="3">
        <v>9.8647647505597305E-3</v>
      </c>
      <c r="F92" s="3">
        <v>1.0737776141292763E-2</v>
      </c>
      <c r="G92" s="3">
        <v>1.1546387962692112E-2</v>
      </c>
    </row>
    <row r="93" spans="1:7" x14ac:dyDescent="0.3">
      <c r="A93" s="17">
        <v>1.3809340784310838E-2</v>
      </c>
      <c r="B93" s="3">
        <v>1.2519614116889601E-2</v>
      </c>
      <c r="C93" s="3">
        <v>1.3008673104784655E-2</v>
      </c>
      <c r="D93" s="3">
        <v>1.1500434691913201E-2</v>
      </c>
      <c r="E93" s="3">
        <v>9.6656864648739793E-3</v>
      </c>
      <c r="F93" s="3">
        <v>1.1587699764768242E-2</v>
      </c>
      <c r="G93" s="3">
        <v>1.3754269921453517E-2</v>
      </c>
    </row>
    <row r="94" spans="1:7" x14ac:dyDescent="0.3">
      <c r="A94" s="17">
        <v>9.7475166610601228E-3</v>
      </c>
      <c r="B94" s="3">
        <v>1.29089850005508E-2</v>
      </c>
      <c r="C94" s="3">
        <v>1.334611798096827E-2</v>
      </c>
      <c r="D94" s="3">
        <v>1.1498249162293301E-2</v>
      </c>
      <c r="E94" s="3">
        <v>1.02299244912824E-2</v>
      </c>
      <c r="F94" s="3">
        <v>1.2602418579587002E-2</v>
      </c>
      <c r="G94" s="3">
        <v>1.3799905278272066E-2</v>
      </c>
    </row>
    <row r="95" spans="1:7" x14ac:dyDescent="0.3">
      <c r="A95" s="17">
        <v>1.5974793953147916E-2</v>
      </c>
      <c r="B95" s="3">
        <v>1.2022007111129201E-2</v>
      </c>
      <c r="C95" s="3">
        <v>1.2210503493733078E-2</v>
      </c>
      <c r="D95" s="3">
        <v>1.0812874332674799E-2</v>
      </c>
      <c r="E95" s="3">
        <v>9.7653840780585095E-3</v>
      </c>
      <c r="F95" s="3">
        <v>1.1870080728836387E-2</v>
      </c>
      <c r="G95" s="3">
        <v>1.0498504141019346E-2</v>
      </c>
    </row>
    <row r="96" spans="1:7" x14ac:dyDescent="0.3">
      <c r="A96" s="17">
        <v>8.8042337049465888E-3</v>
      </c>
      <c r="B96" s="3">
        <v>1.25106535067535E-2</v>
      </c>
      <c r="C96" s="3">
        <v>1.2211204096543192E-2</v>
      </c>
      <c r="D96" s="3">
        <v>1.1284537809517501E-2</v>
      </c>
      <c r="E96" s="3">
        <v>9.8907668494001792E-3</v>
      </c>
      <c r="F96" s="3">
        <v>1.639893706337112E-2</v>
      </c>
      <c r="G96" s="3">
        <v>1.5274957539709085E-2</v>
      </c>
    </row>
    <row r="97" spans="1:7" x14ac:dyDescent="0.3">
      <c r="A97" s="17">
        <v>9.1132958173538933E-3</v>
      </c>
      <c r="B97" s="3">
        <v>1.1264341643288401E-2</v>
      </c>
      <c r="C97" s="3">
        <v>1.1897607135038705E-2</v>
      </c>
      <c r="D97" s="3">
        <v>1.0520087251624099E-2</v>
      </c>
      <c r="E97" s="3">
        <v>8.6352248044755907E-3</v>
      </c>
      <c r="F97" s="3">
        <v>8.9682162593206338E-3</v>
      </c>
      <c r="G97" s="3">
        <v>8.7399840787737992E-3</v>
      </c>
    </row>
    <row r="98" spans="1:7" x14ac:dyDescent="0.3">
      <c r="A98" s="17">
        <v>8.8258915985341777E-3</v>
      </c>
      <c r="B98" s="3">
        <v>1.0532256745576399E-2</v>
      </c>
      <c r="C98" s="3">
        <v>1.1710268808591282E-2</v>
      </c>
      <c r="D98" s="3">
        <v>9.8672399989637293E-3</v>
      </c>
      <c r="E98" s="3">
        <v>7.7174553252773804E-3</v>
      </c>
      <c r="F98" s="3">
        <v>9.0637800628463275E-3</v>
      </c>
      <c r="G98" s="3">
        <v>8.90648626215137E-3</v>
      </c>
    </row>
    <row r="99" spans="1:7" x14ac:dyDescent="0.3">
      <c r="A99" s="17">
        <v>6.2687900718225659E-3</v>
      </c>
      <c r="B99" s="3">
        <v>9.4436816158777193E-3</v>
      </c>
      <c r="C99" s="3">
        <v>1.1217437216709598E-2</v>
      </c>
      <c r="D99" s="3">
        <v>9.2715522531765307E-3</v>
      </c>
      <c r="E99" s="3">
        <v>7.2323636744535203E-3</v>
      </c>
      <c r="F99" s="3">
        <v>7.7876110981474327E-3</v>
      </c>
      <c r="G99" s="3">
        <v>8.061556478660397E-3</v>
      </c>
    </row>
    <row r="100" spans="1:7" x14ac:dyDescent="0.3">
      <c r="A100" s="17">
        <v>6.5273457564902397E-3</v>
      </c>
      <c r="B100" s="3">
        <v>8.3986185283799804E-3</v>
      </c>
      <c r="C100" s="3">
        <v>1.0830592729406587E-2</v>
      </c>
      <c r="D100" s="3">
        <v>8.3581343890043701E-3</v>
      </c>
      <c r="E100" s="3">
        <v>6.4485077912876101E-3</v>
      </c>
      <c r="F100" s="3">
        <v>6.9119913314893517E-3</v>
      </c>
      <c r="G100" s="3">
        <v>6.6285740730158832E-3</v>
      </c>
    </row>
    <row r="101" spans="1:7" x14ac:dyDescent="0.3">
      <c r="A101" s="17">
        <v>6.3033063965535754E-3</v>
      </c>
      <c r="B101" s="3">
        <v>7.9415628574428798E-3</v>
      </c>
      <c r="C101" s="3">
        <v>9.8598001879464329E-3</v>
      </c>
      <c r="D101" s="3">
        <v>7.6438252731194298E-3</v>
      </c>
      <c r="E101" s="3">
        <v>6.0740326518514704E-3</v>
      </c>
      <c r="F101" s="3">
        <v>8.09680700007517E-3</v>
      </c>
      <c r="G101" s="3">
        <v>1.0413704698718667E-2</v>
      </c>
    </row>
    <row r="102" spans="1:7" x14ac:dyDescent="0.3">
      <c r="A102" s="17">
        <v>6.6714154502548169E-3</v>
      </c>
      <c r="B102" s="3">
        <v>7.2921802154035696E-3</v>
      </c>
      <c r="C102" s="3">
        <v>9.4665381698251401E-3</v>
      </c>
      <c r="D102" s="3">
        <v>7.0542676397713604E-3</v>
      </c>
      <c r="E102" s="3">
        <v>5.6818143433439196E-3</v>
      </c>
      <c r="F102" s="3">
        <v>7.7389063682132605E-3</v>
      </c>
      <c r="G102" s="3">
        <v>7.0212238628477794E-3</v>
      </c>
    </row>
    <row r="103" spans="1:7" x14ac:dyDescent="0.3">
      <c r="A103" s="17">
        <v>8.0515445629258733E-3</v>
      </c>
      <c r="B103" s="3">
        <v>6.9729148855124899E-3</v>
      </c>
      <c r="C103" s="3">
        <v>9.0862175431842447E-3</v>
      </c>
      <c r="D103" s="3">
        <v>6.6772935948045597E-3</v>
      </c>
      <c r="E103" s="3">
        <v>5.58824749073898E-3</v>
      </c>
      <c r="F103" s="3">
        <v>6.0996127689517407E-3</v>
      </c>
      <c r="G103" s="3">
        <v>6.2603194560929996E-3</v>
      </c>
    </row>
    <row r="104" spans="1:7" x14ac:dyDescent="0.3">
      <c r="A104" s="17">
        <v>8.4430730513593861E-3</v>
      </c>
      <c r="B104" s="3">
        <v>6.9436018459299899E-3</v>
      </c>
      <c r="C104" s="3">
        <v>8.6341315225124567E-3</v>
      </c>
      <c r="D104" s="3">
        <v>6.6574170714200397E-3</v>
      </c>
      <c r="E104" s="3">
        <v>5.8460113300031497E-3</v>
      </c>
      <c r="F104" s="3">
        <v>7.4821033528307268E-3</v>
      </c>
      <c r="G104" s="3">
        <v>7.5866073445167367E-3</v>
      </c>
    </row>
    <row r="105" spans="1:7" x14ac:dyDescent="0.3">
      <c r="A105" s="17">
        <v>6.7858898266844984E-3</v>
      </c>
      <c r="B105" s="3">
        <v>7.3691146957651603E-3</v>
      </c>
      <c r="C105" s="3">
        <v>8.8014363124089348E-3</v>
      </c>
      <c r="D105" s="3">
        <v>6.7777553655874899E-3</v>
      </c>
      <c r="E105" s="3">
        <v>6.0542455718499699E-3</v>
      </c>
      <c r="F105" s="3">
        <v>8.6816914893959717E-3</v>
      </c>
      <c r="G105" s="3">
        <v>8.4477094331511758E-3</v>
      </c>
    </row>
    <row r="106" spans="1:7" x14ac:dyDescent="0.3">
      <c r="A106" s="17">
        <v>6.7329070457062172E-3</v>
      </c>
      <c r="B106" s="3">
        <v>7.2169210273337397E-3</v>
      </c>
      <c r="C106" s="3">
        <v>8.7090103388018196E-3</v>
      </c>
      <c r="D106" s="3">
        <v>6.6425607199426103E-3</v>
      </c>
      <c r="E106" s="3">
        <v>6.0793775421273503E-3</v>
      </c>
      <c r="F106" s="3">
        <v>6.78463075078995E-3</v>
      </c>
      <c r="G106" s="3">
        <v>8.210161072316733E-3</v>
      </c>
    </row>
    <row r="107" spans="1:7" x14ac:dyDescent="0.3">
      <c r="A107" s="17">
        <v>7.6366596220364255E-3</v>
      </c>
      <c r="B107" s="3">
        <v>7.2374756741132897E-3</v>
      </c>
      <c r="C107" s="3">
        <v>8.6259994194660908E-3</v>
      </c>
      <c r="D107" s="3">
        <v>6.5193641263612701E-3</v>
      </c>
      <c r="E107" s="3">
        <v>6.1709918716065897E-3</v>
      </c>
      <c r="F107" s="3">
        <v>9.2614626790089982E-3</v>
      </c>
      <c r="G107" s="3">
        <v>1.2152529872478135E-2</v>
      </c>
    </row>
    <row r="108" spans="1:7" x14ac:dyDescent="0.3">
      <c r="A108" s="17">
        <v>5.0528048892848803E-3</v>
      </c>
      <c r="B108" s="3">
        <v>7.5536395603350301E-3</v>
      </c>
      <c r="C108" s="3">
        <v>8.6766206143053838E-3</v>
      </c>
      <c r="D108" s="3">
        <v>6.5761438229268703E-3</v>
      </c>
      <c r="E108" s="3">
        <v>6.1648173615461797E-3</v>
      </c>
      <c r="F108" s="3">
        <v>6.7839680934108134E-3</v>
      </c>
      <c r="G108" s="3">
        <v>6.8701887124013785E-3</v>
      </c>
    </row>
    <row r="109" spans="1:7" x14ac:dyDescent="0.3">
      <c r="A109" s="17">
        <v>1.0292956914548124E-2</v>
      </c>
      <c r="B109" s="3">
        <v>7.0053249694159696E-3</v>
      </c>
      <c r="C109" s="3">
        <v>8.2961230237483027E-3</v>
      </c>
      <c r="D109" s="3">
        <v>6.2067867246067797E-3</v>
      </c>
      <c r="E109" s="3">
        <v>5.6070335178051598E-3</v>
      </c>
      <c r="F109" s="3">
        <v>5.31355896662995E-3</v>
      </c>
      <c r="G109" s="3">
        <v>5.2790911352373271E-3</v>
      </c>
    </row>
    <row r="110" spans="1:7" x14ac:dyDescent="0.3">
      <c r="A110" s="17">
        <v>1.0793745027628882E-2</v>
      </c>
      <c r="B110" s="3">
        <v>7.7852518968107697E-3</v>
      </c>
      <c r="C110" s="3">
        <v>8.4375917177154577E-3</v>
      </c>
      <c r="D110" s="3">
        <v>6.7640860833564501E-3</v>
      </c>
      <c r="E110" s="3">
        <v>6.27006078854816E-3</v>
      </c>
      <c r="F110" s="3">
        <v>1.0718458218136846E-2</v>
      </c>
      <c r="G110" s="3">
        <v>1.2885200189801781E-2</v>
      </c>
    </row>
    <row r="111" spans="1:7" x14ac:dyDescent="0.3">
      <c r="A111" s="17">
        <v>9.9945055516066934E-3</v>
      </c>
      <c r="B111" s="3">
        <v>8.8050689073038806E-3</v>
      </c>
      <c r="C111" s="3">
        <v>8.8118689072406598E-3</v>
      </c>
      <c r="D111" s="3">
        <v>7.3946159156725302E-3</v>
      </c>
      <c r="E111" s="3">
        <v>7.0285714632264597E-3</v>
      </c>
      <c r="F111" s="3">
        <v>1.051331581337521E-2</v>
      </c>
      <c r="G111" s="3">
        <v>1.227157974735151E-2</v>
      </c>
    </row>
    <row r="112" spans="1:7" x14ac:dyDescent="0.3">
      <c r="A112" s="17">
        <v>6.9974229904997288E-3</v>
      </c>
      <c r="B112" s="3">
        <v>9.3438878804244594E-3</v>
      </c>
      <c r="C112" s="3">
        <v>8.9413269690126473E-3</v>
      </c>
      <c r="D112" s="3">
        <v>7.8119412410498799E-3</v>
      </c>
      <c r="E112" s="3">
        <v>7.4136965225762696E-3</v>
      </c>
      <c r="F112" s="3">
        <v>8.8451926722351425E-3</v>
      </c>
      <c r="G112" s="3">
        <v>8.833542958975588E-3</v>
      </c>
    </row>
    <row r="113" spans="1:7" x14ac:dyDescent="0.3">
      <c r="A113" s="17">
        <v>8.0622663965643025E-3</v>
      </c>
      <c r="B113" s="3">
        <v>8.9327343575276701E-3</v>
      </c>
      <c r="C113" s="3">
        <v>8.7194673900738064E-3</v>
      </c>
      <c r="D113" s="3">
        <v>7.6232403322157704E-3</v>
      </c>
      <c r="E113" s="3">
        <v>7.2390810021463903E-3</v>
      </c>
      <c r="F113" s="3">
        <v>6.3970579902932097E-3</v>
      </c>
      <c r="G113" s="3">
        <v>7.2174216472141589E-3</v>
      </c>
    </row>
    <row r="114" spans="1:7" x14ac:dyDescent="0.3">
      <c r="A114" s="17">
        <v>1.3799744245981028E-2</v>
      </c>
      <c r="B114" s="3">
        <v>8.9390909833240492E-3</v>
      </c>
      <c r="C114" s="3">
        <v>8.9384919294328239E-3</v>
      </c>
      <c r="D114" s="3">
        <v>7.5754658991550603E-3</v>
      </c>
      <c r="E114" s="3">
        <v>7.3180724721618696E-3</v>
      </c>
      <c r="F114" s="3">
        <v>1.0405229634351287E-2</v>
      </c>
      <c r="G114" s="3">
        <v>1.3325504128092818E-2</v>
      </c>
    </row>
    <row r="115" spans="1:7" x14ac:dyDescent="0.3">
      <c r="A115" s="17">
        <v>6.6031238836781921E-3</v>
      </c>
      <c r="B115" s="3">
        <v>9.3825262407312808E-3</v>
      </c>
      <c r="C115" s="3">
        <v>9.3138014007513072E-3</v>
      </c>
      <c r="D115" s="3">
        <v>8.5058443027972094E-3</v>
      </c>
      <c r="E115" s="3">
        <v>8.1533291342435407E-3</v>
      </c>
      <c r="F115" s="3">
        <v>1.2216868205804036E-2</v>
      </c>
      <c r="G115" s="3">
        <v>1.270207379378189E-2</v>
      </c>
    </row>
    <row r="116" spans="1:7" x14ac:dyDescent="0.3">
      <c r="A116" s="17">
        <v>7.8807550008308438E-3</v>
      </c>
      <c r="B116" s="3">
        <v>9.02011978810679E-3</v>
      </c>
      <c r="C116" s="3">
        <v>8.7875940570306173E-3</v>
      </c>
      <c r="D116" s="3">
        <v>8.1187294522454406E-3</v>
      </c>
      <c r="E116" s="3">
        <v>7.3906849438028699E-3</v>
      </c>
      <c r="F116" s="3">
        <v>7.1134965115348774E-3</v>
      </c>
      <c r="G116" s="3">
        <v>6.8780558148216295E-3</v>
      </c>
    </row>
    <row r="117" spans="1:7" x14ac:dyDescent="0.3">
      <c r="A117" s="17">
        <v>6.1400733165079911E-3</v>
      </c>
      <c r="B117" s="3">
        <v>9.1106114986412405E-3</v>
      </c>
      <c r="C117" s="3">
        <v>8.5455165089823263E-3</v>
      </c>
      <c r="D117" s="3">
        <v>7.91370123716751E-3</v>
      </c>
      <c r="E117" s="3">
        <v>7.1076070067929899E-3</v>
      </c>
      <c r="F117" s="3">
        <v>8.9286726272893996E-3</v>
      </c>
      <c r="G117" s="3">
        <v>1.114828330768915E-2</v>
      </c>
    </row>
    <row r="118" spans="1:7" x14ac:dyDescent="0.3">
      <c r="A118" s="17">
        <v>8.2861141186564829E-3</v>
      </c>
      <c r="B118" s="3">
        <v>8.4389880902074107E-3</v>
      </c>
      <c r="C118" s="3">
        <v>8.2853750623921012E-3</v>
      </c>
      <c r="D118" s="3">
        <v>7.4232734459639396E-3</v>
      </c>
      <c r="E118" s="3">
        <v>6.7428912422830703E-3</v>
      </c>
      <c r="F118" s="3">
        <v>5.4831513747607237E-3</v>
      </c>
      <c r="G118" s="3">
        <v>5.8430696660057551E-3</v>
      </c>
    </row>
    <row r="119" spans="1:7" x14ac:dyDescent="0.3">
      <c r="A119" s="17">
        <v>6.0646429506764441E-3</v>
      </c>
      <c r="B119" s="3">
        <v>8.6313536046481506E-3</v>
      </c>
      <c r="C119" s="3">
        <v>8.2937248943581576E-3</v>
      </c>
      <c r="D119" s="3">
        <v>7.3523824353758397E-3</v>
      </c>
      <c r="E119" s="3">
        <v>6.7311274929946199E-3</v>
      </c>
      <c r="F119" s="3">
        <v>9.4761164190751822E-3</v>
      </c>
      <c r="G119" s="3">
        <v>8.7584287944696988E-3</v>
      </c>
    </row>
    <row r="120" spans="1:7" x14ac:dyDescent="0.3">
      <c r="A120" s="17">
        <v>1.6565902755144905E-2</v>
      </c>
      <c r="B120" s="3">
        <v>9.0841230282095904E-3</v>
      </c>
      <c r="C120" s="3">
        <v>7.4897379507702574E-3</v>
      </c>
      <c r="D120" s="3">
        <v>6.9491198134867399E-3</v>
      </c>
      <c r="E120" s="3">
        <v>6.4871071480437801E-3</v>
      </c>
      <c r="F120" s="3">
        <v>5.4419895539455825E-3</v>
      </c>
      <c r="G120" s="3">
        <v>5.894140514056137E-3</v>
      </c>
    </row>
    <row r="121" spans="1:7" x14ac:dyDescent="0.3">
      <c r="A121" s="17">
        <v>1.125787240752469E-2</v>
      </c>
      <c r="B121" s="3">
        <v>1.09135325795732E-2</v>
      </c>
      <c r="C121" s="3">
        <v>8.5810196815080345E-3</v>
      </c>
      <c r="D121" s="3">
        <v>8.4041393986183897E-3</v>
      </c>
      <c r="E121" s="3">
        <v>8.27166532254036E-3</v>
      </c>
      <c r="F121" s="3">
        <v>1.5940565436388922E-2</v>
      </c>
      <c r="G121" s="3">
        <v>1.7987945168675242E-2</v>
      </c>
    </row>
    <row r="122" spans="1:7" x14ac:dyDescent="0.3">
      <c r="A122" s="17">
        <v>1.6769963529321152E-2</v>
      </c>
      <c r="B122" s="3">
        <v>1.1810394079752101E-2</v>
      </c>
      <c r="C122" s="3">
        <v>9.0104984249797983E-3</v>
      </c>
      <c r="D122" s="3">
        <v>8.8710014509581197E-3</v>
      </c>
      <c r="E122" s="3">
        <v>8.8405861637482399E-3</v>
      </c>
      <c r="F122" s="3">
        <v>1.5698053301870851E-2</v>
      </c>
      <c r="G122" s="3">
        <v>1.9986793888257432E-2</v>
      </c>
    </row>
    <row r="123" spans="1:7" x14ac:dyDescent="0.3">
      <c r="A123" s="17">
        <v>1.0223693604609053E-2</v>
      </c>
      <c r="B123" s="3">
        <v>1.2409323704159E-2</v>
      </c>
      <c r="C123" s="3">
        <v>1.0221612976163247E-2</v>
      </c>
      <c r="D123" s="3">
        <v>1.01723469338147E-2</v>
      </c>
      <c r="E123" s="3">
        <v>9.7740574936495891E-3</v>
      </c>
      <c r="F123" s="3">
        <v>1.474503133175391E-2</v>
      </c>
      <c r="G123" s="3">
        <v>1.4212745936917941E-2</v>
      </c>
    </row>
    <row r="124" spans="1:7" x14ac:dyDescent="0.3">
      <c r="A124" s="17">
        <v>1.3412702080229525E-2</v>
      </c>
      <c r="B124" s="3">
        <v>1.27836308759168E-2</v>
      </c>
      <c r="C124" s="3">
        <v>1.0493807129564494E-2</v>
      </c>
      <c r="D124" s="3">
        <v>1.01534199361992E-2</v>
      </c>
      <c r="E124" s="3">
        <v>9.6025854544345302E-3</v>
      </c>
      <c r="F124" s="3">
        <v>1.5292685206872502E-2</v>
      </c>
      <c r="G124" s="3">
        <v>1.9928690957060034E-2</v>
      </c>
    </row>
    <row r="125" spans="1:7" x14ac:dyDescent="0.3">
      <c r="A125" s="17">
        <v>1.9055027995106524E-2</v>
      </c>
      <c r="B125" s="3">
        <v>1.3523888868185599E-2</v>
      </c>
      <c r="C125" s="3">
        <v>1.1325943363501812E-2</v>
      </c>
      <c r="D125" s="3">
        <v>1.05621917519699E-2</v>
      </c>
      <c r="E125" s="3">
        <v>9.7827633162634996E-3</v>
      </c>
      <c r="F125" s="3">
        <v>1.1725616056689685E-2</v>
      </c>
      <c r="G125" s="3">
        <v>1.1297692581631063E-2</v>
      </c>
    </row>
    <row r="126" spans="1:7" x14ac:dyDescent="0.3">
      <c r="A126" s="17">
        <v>1.8406260622347979E-2</v>
      </c>
      <c r="B126" s="3">
        <v>1.5512105686677199E-2</v>
      </c>
      <c r="C126" s="3">
        <v>1.1759006675996459E-2</v>
      </c>
      <c r="D126" s="3">
        <v>1.1868726247322501E-2</v>
      </c>
      <c r="E126" s="3">
        <v>1.0641707567614799E-2</v>
      </c>
      <c r="F126" s="3">
        <v>1.9186321321766356E-2</v>
      </c>
      <c r="G126" s="3">
        <v>1.7804143006644246E-2</v>
      </c>
    </row>
    <row r="127" spans="1:7" x14ac:dyDescent="0.3">
      <c r="A127" s="17">
        <v>1.8827481238245302E-2</v>
      </c>
      <c r="B127" s="3">
        <v>1.6171392855424901E-2</v>
      </c>
      <c r="C127" s="3">
        <v>1.2637724054993684E-2</v>
      </c>
      <c r="D127" s="3">
        <v>1.2900243080384399E-2</v>
      </c>
      <c r="E127" s="3">
        <v>1.14954174366382E-2</v>
      </c>
      <c r="F127" s="3">
        <v>2.2582260755876257E-2</v>
      </c>
      <c r="G127" s="3">
        <v>2.7076704728036114E-2</v>
      </c>
    </row>
    <row r="128" spans="1:7" x14ac:dyDescent="0.3">
      <c r="A128" s="17">
        <v>8.3363343687275181E-3</v>
      </c>
      <c r="B128" s="3">
        <v>1.60654597881601E-2</v>
      </c>
      <c r="C128" s="3">
        <v>1.3057392197471004E-2</v>
      </c>
      <c r="D128" s="3">
        <v>1.38007603569071E-2</v>
      </c>
      <c r="E128" s="3">
        <v>1.19613364446135E-2</v>
      </c>
      <c r="F128" s="3">
        <v>1.6518760588406751E-2</v>
      </c>
      <c r="G128" s="3">
        <v>1.5767837356051671E-2</v>
      </c>
    </row>
    <row r="129" spans="1:7" x14ac:dyDescent="0.3">
      <c r="A129" s="17">
        <v>1.9942032490393044E-2</v>
      </c>
      <c r="B129" s="3">
        <v>1.5198655124002E-2</v>
      </c>
      <c r="C129" s="3">
        <v>1.2922436951973018E-2</v>
      </c>
      <c r="D129" s="3">
        <v>1.26333621733865E-2</v>
      </c>
      <c r="E129" s="3">
        <v>1.06274432924446E-2</v>
      </c>
      <c r="F129" s="3">
        <v>7.4733821599936518E-3</v>
      </c>
      <c r="G129" s="3">
        <v>7.5755505530029892E-3</v>
      </c>
    </row>
    <row r="130" spans="1:7" x14ac:dyDescent="0.3">
      <c r="A130" s="17">
        <v>2.2487011458891263E-2</v>
      </c>
      <c r="B130" s="3">
        <v>1.6544681703572799E-2</v>
      </c>
      <c r="C130" s="3">
        <v>1.3761305903641939E-2</v>
      </c>
      <c r="D130" s="3">
        <v>1.34853466925143E-2</v>
      </c>
      <c r="E130" s="3">
        <v>1.12592791277808E-2</v>
      </c>
      <c r="F130" s="3">
        <v>2.0933117151164488E-2</v>
      </c>
      <c r="G130" s="3">
        <v>1.8982640875642599E-2</v>
      </c>
    </row>
    <row r="131" spans="1:7" x14ac:dyDescent="0.3">
      <c r="A131" s="17">
        <v>1.5533075880430102E-2</v>
      </c>
      <c r="B131" s="3">
        <v>1.7558501868431099E-2</v>
      </c>
      <c r="C131" s="3">
        <v>1.4409423121933131E-2</v>
      </c>
      <c r="D131" s="3">
        <v>1.4746263766246E-2</v>
      </c>
      <c r="E131" s="3">
        <v>1.27442032654425E-2</v>
      </c>
      <c r="F131" s="3">
        <v>2.5055533614686355E-2</v>
      </c>
      <c r="G131" s="3">
        <v>2.9055279462290372E-2</v>
      </c>
    </row>
    <row r="132" spans="1:7" x14ac:dyDescent="0.3">
      <c r="A132" s="17">
        <v>1.6316816373689709E-2</v>
      </c>
      <c r="B132" s="3">
        <v>1.70753578401639E-2</v>
      </c>
      <c r="C132" s="3">
        <v>1.4238640703281596E-2</v>
      </c>
      <c r="D132" s="3">
        <v>1.4608287625831299E-2</v>
      </c>
      <c r="E132" s="3">
        <v>1.28598587448106E-2</v>
      </c>
      <c r="F132" s="3">
        <v>1.3869399018491014E-2</v>
      </c>
      <c r="G132" s="3">
        <v>1.460963412273745E-2</v>
      </c>
    </row>
    <row r="133" spans="1:7" x14ac:dyDescent="0.3">
      <c r="A133" s="17">
        <v>2.0664714274663341E-2</v>
      </c>
      <c r="B133" s="3">
        <v>1.6990084066662098E-2</v>
      </c>
      <c r="C133" s="3">
        <v>1.4094086653504175E-2</v>
      </c>
      <c r="D133" s="3">
        <v>1.4504362192448E-2</v>
      </c>
      <c r="E133" s="3">
        <v>1.38162794320015E-2</v>
      </c>
      <c r="F133" s="3">
        <v>2.0009677975842514E-2</v>
      </c>
      <c r="G133" s="3">
        <v>2.4196846777144114E-2</v>
      </c>
    </row>
    <row r="134" spans="1:7" x14ac:dyDescent="0.3">
      <c r="A134" s="17">
        <v>2.0369104249252964E-2</v>
      </c>
      <c r="B134" s="3">
        <v>1.72754217171498E-2</v>
      </c>
      <c r="C134" s="3">
        <v>1.548035018614248E-2</v>
      </c>
      <c r="D134" s="3">
        <v>1.51375669004287E-2</v>
      </c>
      <c r="E134" s="3">
        <v>1.4597808490928E-2</v>
      </c>
      <c r="F134" s="3">
        <v>1.8022980719485993E-2</v>
      </c>
      <c r="G134" s="3">
        <v>1.6852234935002697E-2</v>
      </c>
    </row>
    <row r="135" spans="1:7" x14ac:dyDescent="0.3">
      <c r="A135" s="17">
        <v>1.9177335721266824E-2</v>
      </c>
      <c r="B135" s="3">
        <v>1.73879139780087E-2</v>
      </c>
      <c r="C135" s="3">
        <v>1.5767102448254456E-2</v>
      </c>
      <c r="D135" s="3">
        <v>1.5649517491776701E-2</v>
      </c>
      <c r="E135" s="3">
        <v>1.4810469856164001E-2</v>
      </c>
      <c r="F135" s="3">
        <v>1.9254039899351549E-2</v>
      </c>
      <c r="G135" s="3">
        <v>2.1191611149624041E-2</v>
      </c>
    </row>
    <row r="136" spans="1:7" x14ac:dyDescent="0.3">
      <c r="A136" s="17">
        <v>1.2874083874671836E-2</v>
      </c>
      <c r="B136" s="3">
        <v>1.7377773550778099E-2</v>
      </c>
      <c r="C136" s="3">
        <v>1.5650789283141914E-2</v>
      </c>
      <c r="D136" s="3">
        <v>1.58503049238467E-2</v>
      </c>
      <c r="E136" s="3">
        <v>1.44974763482364E-2</v>
      </c>
      <c r="F136" s="3">
        <v>1.6760084601545697E-2</v>
      </c>
      <c r="G136" s="3">
        <v>1.6246317752089488E-2</v>
      </c>
    </row>
    <row r="137" spans="1:7" x14ac:dyDescent="0.3">
      <c r="A137" s="17">
        <v>1.0610064081844109E-2</v>
      </c>
      <c r="B137" s="3">
        <v>1.5767320319638501E-2</v>
      </c>
      <c r="C137" s="3">
        <v>1.5386822495331003E-2</v>
      </c>
      <c r="D137" s="3">
        <v>1.4842272812091601E-2</v>
      </c>
      <c r="E137" s="3">
        <v>1.2633474949826E-2</v>
      </c>
      <c r="F137" s="3">
        <v>1.455745353505845E-2</v>
      </c>
      <c r="G137" s="3">
        <v>1.3121896571965224E-2</v>
      </c>
    </row>
    <row r="138" spans="1:7" x14ac:dyDescent="0.3">
      <c r="A138" s="17">
        <v>1.3654103396737628E-2</v>
      </c>
      <c r="B138" s="3">
        <v>1.3927246404139801E-2</v>
      </c>
      <c r="C138" s="3">
        <v>1.4909284762693537E-2</v>
      </c>
      <c r="D138" s="3">
        <v>1.34773278987844E-2</v>
      </c>
      <c r="E138" s="3">
        <v>1.10513958539913E-2</v>
      </c>
      <c r="F138" s="3">
        <v>9.5489998554332718E-3</v>
      </c>
      <c r="G138" s="3">
        <v>1.0399586284806663E-2</v>
      </c>
    </row>
    <row r="139" spans="1:7" x14ac:dyDescent="0.3">
      <c r="A139" s="17">
        <v>1.7964250436035195E-2</v>
      </c>
      <c r="B139" s="3">
        <v>1.36974998761769E-2</v>
      </c>
      <c r="C139" s="3">
        <v>1.4327515791791543E-2</v>
      </c>
      <c r="D139" s="3">
        <v>1.2816740552790499E-2</v>
      </c>
      <c r="E139" s="3">
        <v>1.02545227178937E-2</v>
      </c>
      <c r="F139" s="3">
        <v>1.4216871497211436E-2</v>
      </c>
      <c r="G139" s="3">
        <v>1.3301852410588807E-2</v>
      </c>
    </row>
    <row r="140" spans="1:7" x14ac:dyDescent="0.3">
      <c r="A140" s="17">
        <v>1.3724368637351431E-2</v>
      </c>
      <c r="B140" s="3">
        <v>1.4950134501462001E-2</v>
      </c>
      <c r="C140" s="3">
        <v>1.4302075432334437E-2</v>
      </c>
      <c r="D140" s="3">
        <v>1.30913822936165E-2</v>
      </c>
      <c r="E140" s="3">
        <v>1.08174735373553E-2</v>
      </c>
      <c r="F140" s="3">
        <v>2.3605848573438816E-2</v>
      </c>
      <c r="G140" s="3">
        <v>2.8726592808634564E-2</v>
      </c>
    </row>
    <row r="141" spans="1:7" x14ac:dyDescent="0.3">
      <c r="A141" s="17">
        <v>2.6518786636603772E-2</v>
      </c>
      <c r="B141" s="3">
        <v>1.5198855189256601E-2</v>
      </c>
      <c r="C141" s="3">
        <v>1.3879037466006999E-2</v>
      </c>
      <c r="D141" s="3">
        <v>1.26982734401215E-2</v>
      </c>
      <c r="E141" s="3">
        <v>1.0471358107670701E-2</v>
      </c>
      <c r="F141" s="3">
        <v>1.2355673763722758E-2</v>
      </c>
      <c r="G141" s="3">
        <v>1.3292242464444083E-2</v>
      </c>
    </row>
    <row r="142" spans="1:7" x14ac:dyDescent="0.3">
      <c r="A142" s="17">
        <v>1.0662443114320951E-2</v>
      </c>
      <c r="B142" s="3">
        <v>1.73328641272452E-2</v>
      </c>
      <c r="C142" s="3">
        <v>1.5556839130528822E-2</v>
      </c>
      <c r="D142" s="3">
        <v>1.46401203962199E-2</v>
      </c>
      <c r="E142" s="3">
        <v>1.23885660043091E-2</v>
      </c>
      <c r="F142" s="3">
        <v>2.3110719360094546E-2</v>
      </c>
      <c r="G142" s="3">
        <v>2.1368036501896826E-2</v>
      </c>
    </row>
    <row r="143" spans="1:7" x14ac:dyDescent="0.3">
      <c r="A143" s="17">
        <v>1.7951787001028664E-2</v>
      </c>
      <c r="B143" s="3">
        <v>1.56051524287212E-2</v>
      </c>
      <c r="C143" s="3">
        <v>1.5483023812121065E-2</v>
      </c>
      <c r="D143" s="3">
        <v>1.3641761132640101E-2</v>
      </c>
      <c r="E143" s="3">
        <v>1.13067502311078E-2</v>
      </c>
      <c r="F143" s="3">
        <v>1.171667631549083E-2</v>
      </c>
      <c r="G143" s="3">
        <v>1.0861651420743962E-2</v>
      </c>
    </row>
    <row r="144" spans="1:7" x14ac:dyDescent="0.3">
      <c r="A144" s="17">
        <v>1.1076812739792045E-2</v>
      </c>
      <c r="B144" s="3">
        <v>1.52920499874299E-2</v>
      </c>
      <c r="C144" s="3">
        <v>1.6010099249331115E-2</v>
      </c>
      <c r="D144" s="3">
        <v>1.3905971700956501E-2</v>
      </c>
      <c r="E144" s="3">
        <v>1.2045980995692001E-2</v>
      </c>
      <c r="F144" s="3">
        <v>1.6146531344766409E-2</v>
      </c>
      <c r="G144" s="3">
        <v>1.7068530107864372E-2</v>
      </c>
    </row>
    <row r="145" spans="1:7" x14ac:dyDescent="0.3">
      <c r="A145" s="17">
        <v>1.1491300290383626E-2</v>
      </c>
      <c r="B145" s="3">
        <v>1.38941655390957E-2</v>
      </c>
      <c r="C145" s="3">
        <v>1.5248707065451826E-2</v>
      </c>
      <c r="D145" s="3">
        <v>1.29465617899794E-2</v>
      </c>
      <c r="E145" s="3">
        <v>1.12545016844748E-2</v>
      </c>
      <c r="F145" s="3">
        <v>1.0260536356320306E-2</v>
      </c>
      <c r="G145" s="3">
        <v>1.0204762136609999E-2</v>
      </c>
    </row>
    <row r="146" spans="1:7" x14ac:dyDescent="0.3">
      <c r="A146" s="17">
        <v>8.9514749152568383E-3</v>
      </c>
      <c r="B146" s="3">
        <v>1.33108241517075E-2</v>
      </c>
      <c r="C146" s="3">
        <v>1.5053962443121759E-2</v>
      </c>
      <c r="D146" s="3">
        <v>1.2133444957757001E-2</v>
      </c>
      <c r="E146" s="3">
        <v>1.04369068498372E-2</v>
      </c>
      <c r="F146" s="3">
        <v>1.2614734864449046E-2</v>
      </c>
      <c r="G146" s="3">
        <v>1.1638628297001017E-2</v>
      </c>
    </row>
    <row r="147" spans="1:7" x14ac:dyDescent="0.3">
      <c r="A147" s="17">
        <v>1.0013420826604839E-2</v>
      </c>
      <c r="B147" s="3">
        <v>1.1592537417467699E-2</v>
      </c>
      <c r="C147" s="3">
        <v>1.3268475922194109E-2</v>
      </c>
      <c r="D147" s="3">
        <v>1.10105960603847E-2</v>
      </c>
      <c r="E147" s="3">
        <v>9.2536739468199094E-3</v>
      </c>
      <c r="F147" s="3">
        <v>1.2397976024544351E-2</v>
      </c>
      <c r="G147" s="3">
        <v>1.0314328895679107E-2</v>
      </c>
    </row>
    <row r="148" spans="1:7" x14ac:dyDescent="0.3">
      <c r="A148" s="17">
        <v>1.4085699000909233E-2</v>
      </c>
      <c r="B148" s="3">
        <v>1.07389842823263E-2</v>
      </c>
      <c r="C148" s="3">
        <v>1.3037962280352464E-2</v>
      </c>
      <c r="D148" s="3">
        <v>1.0257656477001701E-2</v>
      </c>
      <c r="E148" s="3">
        <v>8.8157183107069499E-3</v>
      </c>
      <c r="F148" s="3">
        <v>9.330386060887005E-3</v>
      </c>
      <c r="G148" s="3">
        <v>1.0617983897061978E-2</v>
      </c>
    </row>
    <row r="149" spans="1:7" x14ac:dyDescent="0.3">
      <c r="A149" s="17">
        <v>1.3054299359771659E-2</v>
      </c>
      <c r="B149" s="3">
        <v>1.12091056543797E-2</v>
      </c>
      <c r="C149" s="3">
        <v>1.2575429809617617E-2</v>
      </c>
      <c r="D149" s="3">
        <v>1.03978388875308E-2</v>
      </c>
      <c r="E149" s="3">
        <v>9.2587968489893802E-3</v>
      </c>
      <c r="F149" s="3">
        <v>1.2839390757133751E-2</v>
      </c>
      <c r="G149" s="3">
        <v>1.4023508245832128E-2</v>
      </c>
    </row>
    <row r="150" spans="1:7" x14ac:dyDescent="0.3">
      <c r="A150" s="17">
        <v>1.1156738414258491E-2</v>
      </c>
      <c r="B150" s="3">
        <v>1.14525711482951E-2</v>
      </c>
      <c r="C150" s="3">
        <v>1.2664007509501475E-2</v>
      </c>
      <c r="D150" s="3">
        <v>1.04603027759014E-2</v>
      </c>
      <c r="E150" s="3">
        <v>9.2048748036972095E-3</v>
      </c>
      <c r="F150" s="3">
        <v>1.3399393516063023E-2</v>
      </c>
      <c r="G150" s="3">
        <v>1.2663030676306053E-2</v>
      </c>
    </row>
    <row r="151" spans="1:7" x14ac:dyDescent="0.3">
      <c r="A151" s="17">
        <v>1.1735585884460728E-2</v>
      </c>
      <c r="B151" s="3">
        <v>1.08645209513139E-2</v>
      </c>
      <c r="C151" s="3">
        <v>1.2686561012640667E-2</v>
      </c>
      <c r="D151" s="3">
        <v>1.0231825487241801E-2</v>
      </c>
      <c r="E151" s="3">
        <v>9.0040044096487901E-3</v>
      </c>
      <c r="F151" s="3">
        <v>1.2246297043222909E-2</v>
      </c>
      <c r="G151" s="3">
        <v>1.4857810615419456E-2</v>
      </c>
    </row>
    <row r="152" spans="1:7" x14ac:dyDescent="0.3">
      <c r="A152" s="17">
        <v>1.235836913594701E-2</v>
      </c>
      <c r="B152" s="3">
        <v>1.07660733092243E-2</v>
      </c>
      <c r="C152" s="3">
        <v>1.2806107253807696E-2</v>
      </c>
      <c r="D152" s="3">
        <v>1.01409354547229E-2</v>
      </c>
      <c r="E152" s="3">
        <v>8.9901692034608394E-3</v>
      </c>
      <c r="F152" s="3">
        <v>1.0295464727635966E-2</v>
      </c>
      <c r="G152" s="3">
        <v>1.0092099748300229E-2</v>
      </c>
    </row>
    <row r="153" spans="1:7" x14ac:dyDescent="0.3">
      <c r="A153" s="17">
        <v>8.0611722826934677E-3</v>
      </c>
      <c r="B153" s="3">
        <v>1.06282286595842E-2</v>
      </c>
      <c r="C153" s="3">
        <v>1.28476895792462E-2</v>
      </c>
      <c r="D153" s="3">
        <v>1.01922954007899E-2</v>
      </c>
      <c r="E153" s="3">
        <v>8.9139608485662696E-3</v>
      </c>
      <c r="F153" s="3">
        <v>1.1323969252139941E-2</v>
      </c>
      <c r="G153" s="3">
        <v>1.1205286309099343E-2</v>
      </c>
    </row>
    <row r="154" spans="1:7" x14ac:dyDescent="0.3">
      <c r="A154" s="17">
        <v>1.2920817556828005E-2</v>
      </c>
      <c r="B154" s="3">
        <v>1.02645584181959E-2</v>
      </c>
      <c r="C154" s="3">
        <v>1.2132939996129839E-2</v>
      </c>
      <c r="D154" s="3">
        <v>9.5142821504781601E-3</v>
      </c>
      <c r="E154" s="3">
        <v>8.2362062062967204E-3</v>
      </c>
      <c r="F154" s="3">
        <v>8.7094489366873196E-3</v>
      </c>
      <c r="G154" s="3">
        <v>1.0735165492577935E-2</v>
      </c>
    </row>
    <row r="155" spans="1:7" x14ac:dyDescent="0.3">
      <c r="A155" s="17">
        <v>1.3101340631129105E-2</v>
      </c>
      <c r="B155" s="3">
        <v>1.06933060969286E-2</v>
      </c>
      <c r="C155" s="3">
        <v>1.2048896149302142E-2</v>
      </c>
      <c r="D155" s="3">
        <v>9.7413931590550895E-3</v>
      </c>
      <c r="E155" s="3">
        <v>8.8746906664374497E-3</v>
      </c>
      <c r="F155" s="3">
        <v>1.5449822778095861E-2</v>
      </c>
      <c r="G155" s="3">
        <v>1.8898639499724312E-2</v>
      </c>
    </row>
    <row r="156" spans="1:7" x14ac:dyDescent="0.3">
      <c r="A156" s="17">
        <v>2.0922817865399939E-2</v>
      </c>
      <c r="B156" s="3">
        <v>1.14073998271074E-2</v>
      </c>
      <c r="C156" s="3">
        <v>1.2099293754020449E-2</v>
      </c>
      <c r="D156" s="3">
        <v>1.0035221153679099E-2</v>
      </c>
      <c r="E156" s="3">
        <v>9.5995728975919598E-3</v>
      </c>
      <c r="F156" s="3">
        <v>1.7178118348731338E-2</v>
      </c>
      <c r="G156" s="3">
        <v>2.1367947437259401E-2</v>
      </c>
    </row>
    <row r="157" spans="1:7" x14ac:dyDescent="0.3">
      <c r="A157" s="17">
        <v>1.286868527835725E-2</v>
      </c>
      <c r="B157" s="3">
        <v>1.3365184152817299E-2</v>
      </c>
      <c r="C157" s="3">
        <v>1.2988574703017177E-2</v>
      </c>
      <c r="D157" s="3">
        <v>1.16859273054868E-2</v>
      </c>
      <c r="E157" s="3">
        <v>1.1785176405475301E-2</v>
      </c>
      <c r="F157" s="3">
        <v>2.4901458931787197E-2</v>
      </c>
      <c r="G157" s="3">
        <v>2.9414839554050613E-2</v>
      </c>
    </row>
    <row r="158" spans="1:7" x14ac:dyDescent="0.3">
      <c r="A158" s="17">
        <v>2.1046224656629038E-2</v>
      </c>
      <c r="B158" s="3">
        <v>1.4295513870042E-2</v>
      </c>
      <c r="C158" s="3">
        <v>1.2937557509052214E-2</v>
      </c>
      <c r="D158" s="3">
        <v>1.17727949783317E-2</v>
      </c>
      <c r="E158" s="3">
        <v>1.17998140095486E-2</v>
      </c>
      <c r="F158" s="3">
        <v>1.144760291442974E-2</v>
      </c>
      <c r="G158" s="3">
        <v>1.2085063006007321E-2</v>
      </c>
    </row>
    <row r="159" spans="1:7" x14ac:dyDescent="0.3">
      <c r="A159" s="17">
        <v>2.1495414419012253E-2</v>
      </c>
      <c r="B159" s="3">
        <v>1.5391679936846901E-2</v>
      </c>
      <c r="C159" s="3">
        <v>1.4334945424361435E-2</v>
      </c>
      <c r="D159" s="3">
        <v>1.3171199494573699E-2</v>
      </c>
      <c r="E159" s="3">
        <v>1.2659563899487599E-2</v>
      </c>
      <c r="F159" s="3">
        <v>1.9143021091693364E-2</v>
      </c>
      <c r="G159" s="3">
        <v>1.8273834741233265E-2</v>
      </c>
    </row>
    <row r="160" spans="1:7" x14ac:dyDescent="0.3">
      <c r="A160" s="17">
        <v>1.2562854969287558E-2</v>
      </c>
      <c r="B160" s="3">
        <v>1.6316225503542E-2</v>
      </c>
      <c r="C160" s="3">
        <v>1.5367227359531286E-2</v>
      </c>
      <c r="D160" s="3">
        <v>1.44760332693681E-2</v>
      </c>
      <c r="E160" s="3">
        <v>1.37085195996765E-2</v>
      </c>
      <c r="F160" s="3">
        <v>2.3547723270018625E-2</v>
      </c>
      <c r="G160" s="3">
        <v>2.7291222659819311E-2</v>
      </c>
    </row>
    <row r="161" spans="1:7" x14ac:dyDescent="0.3">
      <c r="A161" s="17">
        <v>1.4254379461675208E-2</v>
      </c>
      <c r="B161" s="3">
        <v>1.57831475609948E-2</v>
      </c>
      <c r="C161" s="3">
        <v>1.5311288949644087E-2</v>
      </c>
      <c r="D161" s="3">
        <v>1.3948672490522399E-2</v>
      </c>
      <c r="E161" s="3">
        <v>1.28672981009721E-2</v>
      </c>
      <c r="F161" s="3">
        <v>1.0990686255734385E-2</v>
      </c>
      <c r="G161" s="3">
        <v>1.0647687862393476E-2</v>
      </c>
    </row>
    <row r="162" spans="1:7" x14ac:dyDescent="0.3">
      <c r="A162" s="17">
        <v>1.6958332585915493E-2</v>
      </c>
      <c r="B162" s="3">
        <v>1.54211786461757E-2</v>
      </c>
      <c r="C162" s="3">
        <v>1.459175778726729E-2</v>
      </c>
      <c r="D162" s="3">
        <v>1.36102420622325E-2</v>
      </c>
      <c r="E162" s="3">
        <v>1.20242831976242E-2</v>
      </c>
      <c r="F162" s="3">
        <v>1.5649004633980272E-2</v>
      </c>
      <c r="G162" s="3">
        <v>1.4217315289769892E-2</v>
      </c>
    </row>
    <row r="163" spans="1:7" x14ac:dyDescent="0.3">
      <c r="A163" s="17">
        <v>1.138085809311983E-2</v>
      </c>
      <c r="B163" s="3">
        <v>1.4972008628278501E-2</v>
      </c>
      <c r="C163" s="3">
        <v>1.5043709159957497E-2</v>
      </c>
      <c r="D163" s="3">
        <v>1.3741401061324E-2</v>
      </c>
      <c r="E163" s="3">
        <v>1.1983026464995701E-2</v>
      </c>
      <c r="F163" s="3">
        <v>1.4837746633998054E-2</v>
      </c>
      <c r="G163" s="3">
        <v>1.4572878856372255E-2</v>
      </c>
    </row>
    <row r="164" spans="1:7" x14ac:dyDescent="0.3">
      <c r="A164" s="17">
        <v>1.1629196221078872E-2</v>
      </c>
      <c r="B164" s="3">
        <v>1.4234702687916901E-2</v>
      </c>
      <c r="C164" s="3">
        <v>1.383694572723773E-2</v>
      </c>
      <c r="D164" s="3">
        <v>1.2879541474198499E-2</v>
      </c>
      <c r="E164" s="3">
        <v>1.1103327459941E-2</v>
      </c>
      <c r="F164" s="3">
        <v>1.052030473083879E-2</v>
      </c>
      <c r="G164" s="3">
        <v>1.0449302171929166E-2</v>
      </c>
    </row>
    <row r="165" spans="1:7" x14ac:dyDescent="0.3">
      <c r="A165" s="17">
        <v>6.1897636578011894E-3</v>
      </c>
      <c r="B165" s="3">
        <v>1.33779306992481E-2</v>
      </c>
      <c r="C165" s="3">
        <v>1.2894635104668161E-2</v>
      </c>
      <c r="D165" s="3">
        <v>1.2127550768444E-2</v>
      </c>
      <c r="E165" s="3">
        <v>1.02667466469064E-2</v>
      </c>
      <c r="F165" s="3">
        <v>1.5685268913193755E-2</v>
      </c>
      <c r="G165" s="3">
        <v>1.2984807315068247E-2</v>
      </c>
    </row>
    <row r="166" spans="1:7" x14ac:dyDescent="0.3">
      <c r="A166" s="17">
        <v>1.8124273496249711E-2</v>
      </c>
      <c r="B166" s="3">
        <v>1.1049673944856699E-2</v>
      </c>
      <c r="C166" s="3">
        <v>1.2069582374102683E-2</v>
      </c>
      <c r="D166" s="3">
        <v>1.05490772779698E-2</v>
      </c>
      <c r="E166" s="3">
        <v>8.8603687067665398E-3</v>
      </c>
      <c r="F166" s="3">
        <v>5.7718410523732513E-3</v>
      </c>
      <c r="G166" s="3">
        <v>6.6769223789820325E-3</v>
      </c>
    </row>
    <row r="167" spans="1:7" x14ac:dyDescent="0.3">
      <c r="A167" s="17">
        <v>6.588191273188989E-3</v>
      </c>
      <c r="B167" s="3">
        <v>1.13347214042855E-2</v>
      </c>
      <c r="C167" s="3">
        <v>1.255299369456985E-2</v>
      </c>
      <c r="D167" s="3">
        <v>1.1262484182338999E-2</v>
      </c>
      <c r="E167" s="3">
        <v>9.8259080820422597E-3</v>
      </c>
      <c r="F167" s="3">
        <v>1.8187784641383813E-2</v>
      </c>
      <c r="G167" s="3">
        <v>2.079454639053957E-2</v>
      </c>
    </row>
    <row r="168" spans="1:7" x14ac:dyDescent="0.3">
      <c r="A168" s="17">
        <v>1.6542788411665444E-2</v>
      </c>
      <c r="B168" s="3">
        <v>1.0583948351431401E-2</v>
      </c>
      <c r="C168" s="3">
        <v>1.1475903128343262E-2</v>
      </c>
      <c r="D168" s="3">
        <v>1.00574316308481E-2</v>
      </c>
      <c r="E168" s="3">
        <v>8.8945762637883605E-3</v>
      </c>
      <c r="F168" s="3">
        <v>5.8904780261371126E-3</v>
      </c>
      <c r="G168" s="3">
        <v>6.3434170883449534E-3</v>
      </c>
    </row>
    <row r="169" spans="1:7" x14ac:dyDescent="0.3">
      <c r="A169" s="17">
        <v>1.267702862563759E-2</v>
      </c>
      <c r="B169" s="3">
        <v>1.14764848046842E-2</v>
      </c>
      <c r="C169" s="3">
        <v>1.2098558578239276E-2</v>
      </c>
      <c r="D169" s="3">
        <v>1.0704785244997799E-2</v>
      </c>
      <c r="E169" s="3">
        <v>9.9824054841465507E-3</v>
      </c>
      <c r="F169" s="3">
        <v>1.5035356403738851E-2</v>
      </c>
      <c r="G169" s="3">
        <v>1.6203923951631519E-2</v>
      </c>
    </row>
    <row r="170" spans="1:7" x14ac:dyDescent="0.3">
      <c r="A170" s="17">
        <v>1.9006929427594094E-2</v>
      </c>
      <c r="B170" s="3">
        <v>1.1697853733969499E-2</v>
      </c>
      <c r="C170" s="3">
        <v>1.2256302074849949E-2</v>
      </c>
      <c r="D170" s="3">
        <v>1.07227283654001E-2</v>
      </c>
      <c r="E170" s="3">
        <v>9.8951793896291506E-3</v>
      </c>
      <c r="F170" s="3">
        <v>1.1718187396695497E-2</v>
      </c>
      <c r="G170" s="3">
        <v>1.1555105475953712E-2</v>
      </c>
    </row>
    <row r="171" spans="1:7" x14ac:dyDescent="0.3">
      <c r="A171" s="17">
        <v>1.0332605179238629E-2</v>
      </c>
      <c r="B171" s="3">
        <v>1.3046199926804501E-2</v>
      </c>
      <c r="C171" s="3">
        <v>1.3581269283326357E-2</v>
      </c>
      <c r="D171" s="3">
        <v>1.1849673510458399E-2</v>
      </c>
      <c r="E171" s="3">
        <v>1.05518202083824E-2</v>
      </c>
      <c r="F171" s="3">
        <v>1.6576994339818896E-2</v>
      </c>
      <c r="G171" s="3">
        <v>1.5524860996642763E-2</v>
      </c>
    </row>
    <row r="172" spans="1:7" x14ac:dyDescent="0.3">
      <c r="A172" s="17">
        <v>7.3900115561192732E-3</v>
      </c>
      <c r="B172" s="3">
        <v>1.19031967817608E-2</v>
      </c>
      <c r="C172" s="3">
        <v>1.2789610807277522E-2</v>
      </c>
      <c r="D172" s="3">
        <v>1.13613554164413E-2</v>
      </c>
      <c r="E172" s="3">
        <v>9.8050476814445196E-3</v>
      </c>
      <c r="F172" s="3">
        <v>9.1018148643265875E-3</v>
      </c>
      <c r="G172" s="3">
        <v>9.0333936951643001E-3</v>
      </c>
    </row>
    <row r="173" spans="1:7" x14ac:dyDescent="0.3">
      <c r="A173" s="17">
        <v>8.9112923079949693E-3</v>
      </c>
      <c r="B173" s="3">
        <v>1.06648626986286E-2</v>
      </c>
      <c r="C173" s="3">
        <v>1.2804071375643352E-2</v>
      </c>
      <c r="D173" s="3">
        <v>1.03235749540063E-2</v>
      </c>
      <c r="E173" s="3">
        <v>8.6482284464576408E-3</v>
      </c>
      <c r="F173" s="3">
        <v>8.5992024177304754E-3</v>
      </c>
      <c r="G173" s="3">
        <v>7.9381714493941581E-3</v>
      </c>
    </row>
    <row r="174" spans="1:7" x14ac:dyDescent="0.3">
      <c r="A174" s="17">
        <v>6.5770407511849148E-3</v>
      </c>
      <c r="B174" s="3">
        <v>9.4458198391431502E-3</v>
      </c>
      <c r="C174" s="3">
        <v>1.2007394344584912E-2</v>
      </c>
      <c r="D174" s="3">
        <v>9.6371993955226797E-3</v>
      </c>
      <c r="E174" s="3">
        <v>8.1093806742985192E-3</v>
      </c>
      <c r="F174" s="3">
        <v>7.8779101507650967E-3</v>
      </c>
      <c r="G174" s="3">
        <v>8.2319680469750325E-3</v>
      </c>
    </row>
    <row r="175" spans="1:7" x14ac:dyDescent="0.3">
      <c r="A175" s="17">
        <v>1.1246303006378923E-2</v>
      </c>
      <c r="B175" s="3">
        <v>8.6039835684351904E-3</v>
      </c>
      <c r="C175" s="3">
        <v>1.1312635908624124E-2</v>
      </c>
      <c r="D175" s="3">
        <v>8.6813685161473298E-3</v>
      </c>
      <c r="E175" s="3">
        <v>7.7315044178160302E-3</v>
      </c>
      <c r="F175" s="3">
        <v>7.9120100383173846E-3</v>
      </c>
      <c r="G175" s="3">
        <v>1.0107574623938105E-2</v>
      </c>
    </row>
    <row r="176" spans="1:7" x14ac:dyDescent="0.3">
      <c r="A176" s="17">
        <v>1.5648065964382521E-2</v>
      </c>
      <c r="B176" s="3">
        <v>9.3452286565940002E-3</v>
      </c>
      <c r="C176" s="3">
        <v>1.0607580822679525E-2</v>
      </c>
      <c r="D176" s="3">
        <v>8.6933189298872993E-3</v>
      </c>
      <c r="E176" s="3">
        <v>8.2458174811285909E-3</v>
      </c>
      <c r="F176" s="3">
        <v>1.0784387213826305E-2</v>
      </c>
      <c r="G176" s="3">
        <v>1.2449048495820722E-2</v>
      </c>
    </row>
    <row r="177" spans="1:7" x14ac:dyDescent="0.3">
      <c r="A177" s="17">
        <v>1.7207581340886149E-2</v>
      </c>
      <c r="B177" s="3">
        <v>1.05348197978785E-2</v>
      </c>
      <c r="C177" s="3">
        <v>1.1166360348203163E-2</v>
      </c>
      <c r="D177" s="3">
        <v>9.5764310425867603E-3</v>
      </c>
      <c r="E177" s="3">
        <v>9.2066571899530394E-3</v>
      </c>
      <c r="F177" s="3">
        <v>1.3870094686654587E-2</v>
      </c>
      <c r="G177" s="3">
        <v>1.437501196556816E-2</v>
      </c>
    </row>
    <row r="178" spans="1:7" x14ac:dyDescent="0.3">
      <c r="A178" s="17">
        <v>8.7291533115031825E-3</v>
      </c>
      <c r="B178" s="3">
        <v>1.19934768675941E-2</v>
      </c>
      <c r="C178" s="3">
        <v>1.2193445897465141E-2</v>
      </c>
      <c r="D178" s="3">
        <v>1.0715959186470701E-2</v>
      </c>
      <c r="E178" s="3">
        <v>1.0285148650752E-2</v>
      </c>
      <c r="F178" s="3">
        <v>1.5121080563863463E-2</v>
      </c>
      <c r="G178" s="3">
        <v>1.5179556356514481E-2</v>
      </c>
    </row>
    <row r="179" spans="1:7" x14ac:dyDescent="0.3">
      <c r="A179" s="17">
        <v>1.3332118626257152E-2</v>
      </c>
      <c r="B179" s="3">
        <v>1.17604841565895E-2</v>
      </c>
      <c r="C179" s="3">
        <v>1.1968178873896311E-2</v>
      </c>
      <c r="D179" s="3">
        <v>1.0244300894751699E-2</v>
      </c>
      <c r="E179" s="3">
        <v>9.4817532772391005E-3</v>
      </c>
      <c r="F179" s="3">
        <v>1.06146333828085E-2</v>
      </c>
      <c r="G179" s="3">
        <v>9.4680404281219967E-3</v>
      </c>
    </row>
    <row r="180" spans="1:7" x14ac:dyDescent="0.3">
      <c r="A180" s="17">
        <v>1.1367457562424622E-2</v>
      </c>
      <c r="B180" s="3">
        <v>1.15807969242508E-2</v>
      </c>
      <c r="C180" s="3">
        <v>1.2625176532798392E-2</v>
      </c>
      <c r="D180" s="3">
        <v>1.0514356393706299E-2</v>
      </c>
      <c r="E180" s="3">
        <v>9.6041967316097994E-3</v>
      </c>
      <c r="F180" s="3">
        <v>1.2330170965225262E-2</v>
      </c>
      <c r="G180" s="3">
        <v>1.3717219645233328E-2</v>
      </c>
    </row>
    <row r="181" spans="1:7" x14ac:dyDescent="0.3">
      <c r="A181" s="17">
        <v>7.9767459959447819E-3</v>
      </c>
      <c r="B181" s="3">
        <v>1.13826046535585E-2</v>
      </c>
      <c r="C181" s="3">
        <v>1.2463464885070132E-2</v>
      </c>
      <c r="D181" s="3">
        <v>1.0407882472047301E-2</v>
      </c>
      <c r="E181" s="3">
        <v>9.1323666826697396E-3</v>
      </c>
      <c r="F181" s="3">
        <v>1.4650163666435456E-2</v>
      </c>
      <c r="G181" s="3">
        <v>1.2440297411080185E-2</v>
      </c>
    </row>
    <row r="182" spans="1:7" x14ac:dyDescent="0.3">
      <c r="A182" s="17">
        <v>1.131390621084539E-2</v>
      </c>
      <c r="B182" s="3">
        <v>1.0763487185877101E-2</v>
      </c>
      <c r="C182" s="3">
        <v>1.1476247831234722E-2</v>
      </c>
      <c r="D182" s="3">
        <v>9.6967777625801502E-3</v>
      </c>
      <c r="E182" s="3">
        <v>8.1165666075415505E-3</v>
      </c>
      <c r="F182" s="3">
        <v>7.2708658760973826E-3</v>
      </c>
      <c r="G182" s="3">
        <v>7.3967384227445502E-3</v>
      </c>
    </row>
    <row r="183" spans="1:7" x14ac:dyDescent="0.3">
      <c r="A183" s="17">
        <v>1.1157669721256007E-2</v>
      </c>
      <c r="B183" s="3">
        <v>1.1516631171154699E-2</v>
      </c>
      <c r="C183" s="3">
        <v>1.0874075191043739E-2</v>
      </c>
      <c r="D183" s="3">
        <v>9.6191460912427498E-3</v>
      </c>
      <c r="E183" s="3">
        <v>7.8811944007039798E-3</v>
      </c>
      <c r="F183" s="3">
        <v>1.0509956999524676E-2</v>
      </c>
      <c r="G183" s="3">
        <v>1.043100001396308E-2</v>
      </c>
    </row>
    <row r="184" spans="1:7" x14ac:dyDescent="0.3">
      <c r="A184" s="17">
        <v>5.8234847712228541E-3</v>
      </c>
      <c r="B184" s="3">
        <v>1.1457303271193001E-2</v>
      </c>
      <c r="C184" s="3">
        <v>1.1053885229249013E-2</v>
      </c>
      <c r="D184" s="3">
        <v>9.5703113003949396E-3</v>
      </c>
      <c r="E184" s="3">
        <v>8.21705819278549E-3</v>
      </c>
      <c r="F184" s="3">
        <v>1.0729699269312401E-2</v>
      </c>
      <c r="G184" s="3">
        <v>1.2412425250340106E-2</v>
      </c>
    </row>
    <row r="185" spans="1:7" x14ac:dyDescent="0.3">
      <c r="A185" s="17">
        <v>6.7703961086959729E-3</v>
      </c>
      <c r="B185" s="3">
        <v>9.5434151809111901E-3</v>
      </c>
      <c r="C185" s="3">
        <v>1.0129677504879607E-2</v>
      </c>
      <c r="D185" s="3">
        <v>8.6335253801982093E-3</v>
      </c>
      <c r="E185" s="3">
        <v>7.68669652362547E-3</v>
      </c>
      <c r="F185" s="3">
        <v>5.1760324842261649E-3</v>
      </c>
      <c r="G185" s="3">
        <v>5.1882845516854487E-3</v>
      </c>
    </row>
    <row r="186" spans="1:7" x14ac:dyDescent="0.3">
      <c r="A186" s="17">
        <v>1.3481277034004114E-2</v>
      </c>
      <c r="B186" s="3">
        <v>9.1058378535054905E-3</v>
      </c>
      <c r="C186" s="3">
        <v>9.5964873198747577E-3</v>
      </c>
      <c r="D186" s="3">
        <v>7.9565180438751996E-3</v>
      </c>
      <c r="E186" s="3">
        <v>7.4139745748321804E-3</v>
      </c>
      <c r="F186" s="3">
        <v>8.0390185936304089E-3</v>
      </c>
      <c r="G186" s="3">
        <v>1.0225944028949102E-2</v>
      </c>
    </row>
    <row r="187" spans="1:7" x14ac:dyDescent="0.3">
      <c r="A187" s="17">
        <v>1.3285312648269878E-2</v>
      </c>
      <c r="B187" s="3">
        <v>1.07946976623174E-2</v>
      </c>
      <c r="C187" s="3">
        <v>1.0153401722408995E-2</v>
      </c>
      <c r="D187" s="3">
        <v>8.5644543480124305E-3</v>
      </c>
      <c r="E187" s="3">
        <v>7.9216059581769908E-3</v>
      </c>
      <c r="F187" s="3">
        <v>1.5555885749760717E-2</v>
      </c>
      <c r="G187" s="3">
        <v>1.3829192994989487E-2</v>
      </c>
    </row>
    <row r="188" spans="1:7" x14ac:dyDescent="0.3">
      <c r="A188" s="17">
        <v>8.7467004595719461E-3</v>
      </c>
      <c r="B188" s="3">
        <v>1.2382853794398199E-2</v>
      </c>
      <c r="C188" s="3">
        <v>1.0475325732463058E-2</v>
      </c>
      <c r="D188" s="3">
        <v>9.1771544845061503E-3</v>
      </c>
      <c r="E188" s="3">
        <v>8.2405156921930792E-3</v>
      </c>
      <c r="F188" s="3">
        <v>1.2434953129916215E-2</v>
      </c>
      <c r="G188" s="3">
        <v>1.2182472001020142E-2</v>
      </c>
    </row>
    <row r="189" spans="1:7" x14ac:dyDescent="0.3">
      <c r="A189" s="17">
        <v>8.9962663340288091E-3</v>
      </c>
      <c r="B189" s="3">
        <v>1.18457408232153E-2</v>
      </c>
      <c r="C189" s="3">
        <v>1.0077587972824509E-2</v>
      </c>
      <c r="D189" s="3">
        <v>8.9513060535387993E-3</v>
      </c>
      <c r="E189" s="3">
        <v>7.7952153284251997E-3</v>
      </c>
      <c r="F189" s="3">
        <v>9.3357209961781769E-3</v>
      </c>
      <c r="G189" s="3">
        <v>8.902278477322955E-3</v>
      </c>
    </row>
    <row r="190" spans="1:7" x14ac:dyDescent="0.3">
      <c r="A190" s="17">
        <v>1.0862370589553154E-2</v>
      </c>
      <c r="B190" s="3">
        <v>1.0578567323153701E-2</v>
      </c>
      <c r="C190" s="3">
        <v>1.042976318448266E-2</v>
      </c>
      <c r="D190" s="3">
        <v>8.7421213137122804E-3</v>
      </c>
      <c r="E190" s="3">
        <v>7.5817930462930196E-3</v>
      </c>
      <c r="F190" s="3">
        <v>8.0859693324272681E-3</v>
      </c>
      <c r="G190" s="3">
        <v>8.8360546154353323E-3</v>
      </c>
    </row>
    <row r="191" spans="1:7" x14ac:dyDescent="0.3">
      <c r="A191" s="17">
        <v>8.5269755837849397E-3</v>
      </c>
      <c r="B191" s="3">
        <v>1.05288419103518E-2</v>
      </c>
      <c r="C191" s="3">
        <v>1.0720364184691486E-2</v>
      </c>
      <c r="D191" s="3">
        <v>8.8680148197338108E-3</v>
      </c>
      <c r="E191" s="3">
        <v>7.5315109578054703E-3</v>
      </c>
      <c r="F191" s="3">
        <v>1.0076363820322842E-2</v>
      </c>
      <c r="G191" s="3">
        <v>1.1373091689719225E-2</v>
      </c>
    </row>
    <row r="192" spans="1:7" x14ac:dyDescent="0.3">
      <c r="A192" s="17">
        <v>4.3622945156128554E-3</v>
      </c>
      <c r="B192" s="3">
        <v>1.0611985474714199E-2</v>
      </c>
      <c r="C192" s="3">
        <v>1.0166881194376887E-2</v>
      </c>
      <c r="D192" s="3">
        <v>8.5945086209879493E-3</v>
      </c>
      <c r="E192" s="3">
        <v>6.8484966557301004E-3</v>
      </c>
      <c r="F192" s="3">
        <v>9.5300091445874313E-3</v>
      </c>
      <c r="G192" s="3">
        <v>8.8953622023905214E-3</v>
      </c>
    </row>
    <row r="193" spans="1:7" x14ac:dyDescent="0.3">
      <c r="A193" s="17">
        <v>1.0543341754062005E-2</v>
      </c>
      <c r="B193" s="3">
        <v>1.0116894702811E-2</v>
      </c>
      <c r="C193" s="3">
        <v>9.0387476706838329E-3</v>
      </c>
      <c r="D193" s="3">
        <v>7.6274713931168796E-3</v>
      </c>
      <c r="E193" s="3">
        <v>5.8039547920511296E-3</v>
      </c>
      <c r="F193" s="3">
        <v>4.0346980655375448E-3</v>
      </c>
      <c r="G193" s="3">
        <v>4.5474973056608275E-3</v>
      </c>
    </row>
    <row r="194" spans="1:7" x14ac:dyDescent="0.3">
      <c r="A194" s="17">
        <v>9.6993901511840397E-3</v>
      </c>
      <c r="B194" s="3">
        <v>9.5795709640245693E-3</v>
      </c>
      <c r="C194" s="3">
        <v>9.2059888019943008E-3</v>
      </c>
      <c r="D194" s="3">
        <v>7.8177537646652393E-3</v>
      </c>
      <c r="E194" s="3">
        <v>6.07264401092307E-3</v>
      </c>
      <c r="F194" s="3">
        <v>9.3175163983906916E-3</v>
      </c>
      <c r="G194" s="3">
        <v>9.72285259355226E-3</v>
      </c>
    </row>
    <row r="195" spans="1:7" x14ac:dyDescent="0.3">
      <c r="A195" s="17">
        <v>4.2291427154152531E-3</v>
      </c>
      <c r="B195" s="3">
        <v>8.6465183688031206E-3</v>
      </c>
      <c r="C195" s="3">
        <v>9.3181778609780098E-3</v>
      </c>
      <c r="D195" s="3">
        <v>7.9279907898155803E-3</v>
      </c>
      <c r="E195" s="3">
        <v>6.3403318527894504E-3</v>
      </c>
      <c r="F195" s="3">
        <v>8.5734722907355263E-3</v>
      </c>
      <c r="G195" s="3">
        <v>8.9602806330062543E-3</v>
      </c>
    </row>
    <row r="196" spans="1:7" x14ac:dyDescent="0.3">
      <c r="A196" s="17">
        <v>1.4598799949637864E-2</v>
      </c>
      <c r="B196" s="3">
        <v>8.0490577694499899E-3</v>
      </c>
      <c r="C196" s="3">
        <v>8.5974292071377949E-3</v>
      </c>
      <c r="D196" s="3">
        <v>7.11659671492692E-3</v>
      </c>
      <c r="E196" s="3">
        <v>5.9851405122902197E-3</v>
      </c>
      <c r="F196" s="3">
        <v>4.4740713701922237E-3</v>
      </c>
      <c r="G196" s="3">
        <v>5.5988825243901011E-3</v>
      </c>
    </row>
    <row r="197" spans="1:7" x14ac:dyDescent="0.3">
      <c r="A197" s="17">
        <v>1.0037269474280061E-2</v>
      </c>
      <c r="B197" s="3">
        <v>8.59686646465096E-3</v>
      </c>
      <c r="C197" s="3">
        <v>9.3156911241363966E-3</v>
      </c>
      <c r="D197" s="3">
        <v>8.1510729573138901E-3</v>
      </c>
      <c r="E197" s="3">
        <v>7.1312064489605902E-3</v>
      </c>
      <c r="F197" s="3">
        <v>1.5152269636590216E-2</v>
      </c>
      <c r="G197" s="3">
        <v>1.4131019446523368E-2</v>
      </c>
    </row>
    <row r="198" spans="1:7" x14ac:dyDescent="0.3">
      <c r="A198" s="17">
        <v>7.6177209106169175E-3</v>
      </c>
      <c r="B198" s="3">
        <v>8.5370978667426208E-3</v>
      </c>
      <c r="C198" s="3">
        <v>9.8538658179761745E-3</v>
      </c>
      <c r="D198" s="3">
        <v>8.3809385628316399E-3</v>
      </c>
      <c r="E198" s="3">
        <v>7.4800784200073503E-3</v>
      </c>
      <c r="F198" s="3">
        <v>8.8393928053701401E-3</v>
      </c>
      <c r="G198" s="3">
        <v>9.0884288861480481E-3</v>
      </c>
    </row>
    <row r="199" spans="1:7" x14ac:dyDescent="0.3">
      <c r="A199" s="17">
        <v>6.5559987328227126E-3</v>
      </c>
      <c r="B199" s="3">
        <v>8.3218668238685106E-3</v>
      </c>
      <c r="C199" s="3">
        <v>9.4268363262897514E-3</v>
      </c>
      <c r="D199" s="3">
        <v>8.1293524743301596E-3</v>
      </c>
      <c r="E199" s="3">
        <v>7.2569119942496804E-3</v>
      </c>
      <c r="F199" s="3">
        <v>9.3946957889792931E-3</v>
      </c>
      <c r="G199" s="3">
        <v>8.3965924459426557E-3</v>
      </c>
    </row>
    <row r="200" spans="1:7" x14ac:dyDescent="0.3">
      <c r="A200" s="17">
        <v>7.2431358667543093E-3</v>
      </c>
      <c r="B200" s="3">
        <v>7.7987448191077198E-3</v>
      </c>
      <c r="C200" s="3">
        <v>8.9281712222527791E-3</v>
      </c>
      <c r="D200" s="3">
        <v>7.6791657796594897E-3</v>
      </c>
      <c r="E200" s="3">
        <v>6.8958044276620101E-3</v>
      </c>
      <c r="F200" s="3">
        <v>5.9037550137897759E-3</v>
      </c>
      <c r="G200" s="3">
        <v>6.0525953289944185E-3</v>
      </c>
    </row>
    <row r="201" spans="1:7" x14ac:dyDescent="0.3">
      <c r="A201" s="17">
        <v>9.4379062797859542E-3</v>
      </c>
      <c r="B201" s="3">
        <v>7.4185285758118303E-3</v>
      </c>
      <c r="C201" s="3">
        <v>9.1928460800122479E-3</v>
      </c>
      <c r="D201" s="3">
        <v>7.3851264912465102E-3</v>
      </c>
      <c r="E201" s="3">
        <v>6.8881777589084401E-3</v>
      </c>
      <c r="F201" s="3">
        <v>6.3949733679352517E-3</v>
      </c>
      <c r="G201" s="3">
        <v>6.3990494927026846E-3</v>
      </c>
    </row>
    <row r="202" spans="1:7" x14ac:dyDescent="0.3">
      <c r="A202" s="17">
        <v>4.4998878036199208E-3</v>
      </c>
      <c r="B202" s="3">
        <v>7.9701483156182501E-3</v>
      </c>
      <c r="C202" s="3">
        <v>8.6156349658321786E-3</v>
      </c>
      <c r="D202" s="3">
        <v>7.5240541018515503E-3</v>
      </c>
      <c r="E202" s="3">
        <v>7.4763827231234502E-3</v>
      </c>
      <c r="F202" s="3">
        <v>9.0156120807127899E-3</v>
      </c>
      <c r="G202" s="3">
        <v>1.0484316598023144E-2</v>
      </c>
    </row>
    <row r="203" spans="1:7" x14ac:dyDescent="0.3">
      <c r="A203" s="17">
        <v>7.096105989239169E-3</v>
      </c>
      <c r="B203" s="3">
        <v>7.4210461572185296E-3</v>
      </c>
      <c r="C203" s="3">
        <v>7.9604975366375456E-3</v>
      </c>
      <c r="D203" s="3">
        <v>6.8453201193519903E-3</v>
      </c>
      <c r="E203" s="3">
        <v>7.05744612057084E-3</v>
      </c>
      <c r="F203" s="3">
        <v>4.0732486548448014E-3</v>
      </c>
      <c r="G203" s="3">
        <v>4.1803009230883805E-3</v>
      </c>
    </row>
    <row r="204" spans="1:7" x14ac:dyDescent="0.3">
      <c r="A204" s="17">
        <v>1.0793066736710972E-2</v>
      </c>
      <c r="B204" s="3">
        <v>7.1488476074600803E-3</v>
      </c>
      <c r="C204" s="3">
        <v>7.8888871083598929E-3</v>
      </c>
      <c r="D204" s="3">
        <v>6.67211916546878E-3</v>
      </c>
      <c r="E204" s="3">
        <v>7.1652487301659597E-3</v>
      </c>
      <c r="F204" s="3">
        <v>8.6305733172807771E-3</v>
      </c>
      <c r="G204" s="3">
        <v>1.1004715130916092E-2</v>
      </c>
    </row>
    <row r="205" spans="1:7" x14ac:dyDescent="0.3">
      <c r="A205" s="17">
        <v>6.7006138468930724E-3</v>
      </c>
      <c r="B205" s="3">
        <v>7.5352890575393601E-3</v>
      </c>
      <c r="C205" s="3">
        <v>8.2846475972675037E-3</v>
      </c>
      <c r="D205" s="3">
        <v>7.1976013092008E-3</v>
      </c>
      <c r="E205" s="3">
        <v>7.8056685377102799E-3</v>
      </c>
      <c r="F205" s="3">
        <v>1.3418190198346589E-2</v>
      </c>
      <c r="G205" s="3">
        <v>1.6739818254312359E-2</v>
      </c>
    </row>
    <row r="206" spans="1:7" x14ac:dyDescent="0.3">
      <c r="A206" s="17">
        <v>5.6957232229790274E-3</v>
      </c>
      <c r="B206" s="3">
        <v>7.1226404011213102E-3</v>
      </c>
      <c r="C206" s="3">
        <v>8.1578429388728564E-3</v>
      </c>
      <c r="D206" s="3">
        <v>7.01925509230237E-3</v>
      </c>
      <c r="E206" s="3">
        <v>7.3513732806848196E-3</v>
      </c>
      <c r="F206" s="3">
        <v>6.1077144413257678E-3</v>
      </c>
      <c r="G206" s="3">
        <v>6.8622181307725471E-3</v>
      </c>
    </row>
    <row r="207" spans="1:7" x14ac:dyDescent="0.3">
      <c r="A207" s="17">
        <v>6.6536772152060129E-3</v>
      </c>
      <c r="B207" s="3">
        <v>6.9681241252039497E-3</v>
      </c>
      <c r="C207" s="3">
        <v>7.7934021137830156E-3</v>
      </c>
      <c r="D207" s="3">
        <v>6.6640375021146296E-3</v>
      </c>
      <c r="E207" s="3">
        <v>6.5353800011156704E-3</v>
      </c>
      <c r="F207" s="3">
        <v>5.109588914414512E-3</v>
      </c>
      <c r="G207" s="3">
        <v>5.2402702455182143E-3</v>
      </c>
    </row>
    <row r="208" spans="1:7" x14ac:dyDescent="0.3">
      <c r="A208" s="17">
        <v>1.4157065123009909E-2</v>
      </c>
      <c r="B208" s="3">
        <v>7.0737627884387396E-3</v>
      </c>
      <c r="C208" s="3">
        <v>7.9989755536882846E-3</v>
      </c>
      <c r="D208" s="3">
        <v>6.5053283207019801E-3</v>
      </c>
      <c r="E208" s="3">
        <v>5.9476031336722799E-3</v>
      </c>
      <c r="F208" s="3">
        <v>7.8889139970552552E-3</v>
      </c>
      <c r="G208" s="3">
        <v>7.2624671571383716E-3</v>
      </c>
    </row>
    <row r="209" spans="1:7" x14ac:dyDescent="0.3">
      <c r="A209" s="17">
        <v>9.6236608885524599E-3</v>
      </c>
      <c r="B209" s="3">
        <v>8.4407527059511007E-3</v>
      </c>
      <c r="C209" s="3">
        <v>8.6842824244046501E-3</v>
      </c>
      <c r="D209" s="3">
        <v>7.67129476195376E-3</v>
      </c>
      <c r="E209" s="3">
        <v>7.1828567619521503E-3</v>
      </c>
      <c r="F209" s="3">
        <v>1.925960212077138E-2</v>
      </c>
      <c r="G209" s="3">
        <v>2.4005954078864342E-2</v>
      </c>
    </row>
    <row r="210" spans="1:7" x14ac:dyDescent="0.3">
      <c r="A210" s="17">
        <v>1.1463811500951309E-2</v>
      </c>
      <c r="B210" s="3">
        <v>8.6853469379460906E-3</v>
      </c>
      <c r="C210" s="3">
        <v>8.5118736899931578E-3</v>
      </c>
      <c r="D210" s="3">
        <v>7.9925028020291899E-3</v>
      </c>
      <c r="E210" s="3">
        <v>7.4663358979047004E-3</v>
      </c>
      <c r="F210" s="3">
        <v>9.0730174907799298E-3</v>
      </c>
      <c r="G210" s="3">
        <v>1.0444537811836099E-2</v>
      </c>
    </row>
    <row r="211" spans="1:7" x14ac:dyDescent="0.3">
      <c r="A211" s="17">
        <v>9.0007898087934614E-3</v>
      </c>
      <c r="B211" s="3">
        <v>8.8790853621525303E-3</v>
      </c>
      <c r="C211" s="3">
        <v>9.0214601230438479E-3</v>
      </c>
      <c r="D211" s="3">
        <v>8.5316953849112597E-3</v>
      </c>
      <c r="E211" s="3">
        <v>7.9573249787437492E-3</v>
      </c>
      <c r="F211" s="3">
        <v>1.1277744423690684E-2</v>
      </c>
      <c r="G211" s="3">
        <v>1.3180348082389321E-2</v>
      </c>
    </row>
    <row r="212" spans="1:7" x14ac:dyDescent="0.3">
      <c r="A212" s="17">
        <v>1.2324295717604111E-2</v>
      </c>
      <c r="B212" s="3">
        <v>8.9598215163741394E-3</v>
      </c>
      <c r="C212" s="3">
        <v>9.3475009333457825E-3</v>
      </c>
      <c r="D212" s="3">
        <v>8.5450801334818298E-3</v>
      </c>
      <c r="E212" s="3">
        <v>7.8459569484965203E-3</v>
      </c>
      <c r="F212" s="3">
        <v>8.7726555611854547E-3</v>
      </c>
      <c r="G212" s="3">
        <v>1.0347805585962643E-2</v>
      </c>
    </row>
    <row r="213" spans="1:7" x14ac:dyDescent="0.3">
      <c r="A213" s="17">
        <v>1.7412904493941998E-2</v>
      </c>
      <c r="B213" s="3">
        <v>1.0342154934329001E-2</v>
      </c>
      <c r="C213" s="3">
        <v>9.9196483290608598E-3</v>
      </c>
      <c r="D213" s="3">
        <v>9.06526729375314E-3</v>
      </c>
      <c r="E213" s="3">
        <v>8.3422588366588394E-3</v>
      </c>
      <c r="F213" s="3">
        <v>1.0800149056300038E-2</v>
      </c>
      <c r="G213" s="3">
        <v>1.0537772963592068E-2</v>
      </c>
    </row>
    <row r="214" spans="1:7" x14ac:dyDescent="0.3">
      <c r="A214" s="17">
        <v>9.109449626821399E-3</v>
      </c>
      <c r="B214" s="3">
        <v>1.1151716035324E-2</v>
      </c>
      <c r="C214" s="3">
        <v>1.0389548519332473E-2</v>
      </c>
      <c r="D214" s="3">
        <v>1.0398706099461899E-2</v>
      </c>
      <c r="E214" s="3">
        <v>9.6549694624230402E-3</v>
      </c>
      <c r="F214" s="3">
        <v>1.6002740732827189E-2</v>
      </c>
      <c r="G214" s="3">
        <v>1.7399840328761771E-2</v>
      </c>
    </row>
    <row r="215" spans="1:7" x14ac:dyDescent="0.3">
      <c r="A215" s="17">
        <v>9.7224524013991131E-3</v>
      </c>
      <c r="B215" s="3">
        <v>1.12130611606656E-2</v>
      </c>
      <c r="C215" s="3">
        <v>1.0441646764919583E-2</v>
      </c>
      <c r="D215" s="3">
        <v>1.0122948260769499E-2</v>
      </c>
      <c r="E215" s="3">
        <v>9.2825285118101394E-3</v>
      </c>
      <c r="F215" s="3">
        <v>8.309065272006198E-3</v>
      </c>
      <c r="G215" s="3">
        <v>9.2846960293202583E-3</v>
      </c>
    </row>
    <row r="216" spans="1:7" x14ac:dyDescent="0.3">
      <c r="A216" s="17">
        <v>1.0342905192347502E-2</v>
      </c>
      <c r="B216" s="3">
        <v>1.07739071785745E-2</v>
      </c>
      <c r="C216" s="3">
        <v>1.0256143908945352E-2</v>
      </c>
      <c r="D216" s="3">
        <v>9.8545610753504702E-3</v>
      </c>
      <c r="E216" s="3">
        <v>8.7437209243593304E-3</v>
      </c>
      <c r="F216" s="3">
        <v>1.1024421567611268E-2</v>
      </c>
      <c r="G216" s="3">
        <v>1.0122085998140578E-2</v>
      </c>
    </row>
    <row r="217" spans="1:7" x14ac:dyDescent="0.3">
      <c r="A217" s="17">
        <v>7.8310430432620877E-3</v>
      </c>
      <c r="B217" s="3">
        <v>1.1030094277829101E-2</v>
      </c>
      <c r="C217" s="3">
        <v>1.0397307930058417E-2</v>
      </c>
      <c r="D217" s="3">
        <v>9.6777159517496599E-3</v>
      </c>
      <c r="E217" s="3">
        <v>8.32183398644799E-3</v>
      </c>
      <c r="F217" s="3">
        <v>9.3222208344857661E-3</v>
      </c>
      <c r="G217" s="3">
        <v>9.3429283605521232E-3</v>
      </c>
    </row>
    <row r="218" spans="1:7" x14ac:dyDescent="0.3">
      <c r="A218" s="17">
        <v>6.1805305034446541E-3</v>
      </c>
      <c r="B218" s="3">
        <v>9.8190625927583094E-3</v>
      </c>
      <c r="C218" s="3">
        <v>1.0030833376142531E-2</v>
      </c>
      <c r="D218" s="3">
        <v>9.0815291378108405E-3</v>
      </c>
      <c r="E218" s="3">
        <v>7.6442394348712299E-3</v>
      </c>
      <c r="F218" s="3">
        <v>8.9696319666068038E-3</v>
      </c>
      <c r="G218" s="3">
        <v>8.3154637621214635E-3</v>
      </c>
    </row>
    <row r="219" spans="1:7" x14ac:dyDescent="0.3">
      <c r="A219" s="17">
        <v>2.2264835963504846E-2</v>
      </c>
      <c r="B219" s="3">
        <v>9.2169788295156495E-3</v>
      </c>
      <c r="C219" s="3">
        <v>8.7874160473678572E-3</v>
      </c>
      <c r="D219" s="3">
        <v>8.2639945802357399E-3</v>
      </c>
      <c r="E219" s="3">
        <v>7.0047179499998502E-3</v>
      </c>
      <c r="F219" s="3">
        <v>6.678439133130926E-3</v>
      </c>
      <c r="G219" s="3">
        <v>6.4744562168981444E-3</v>
      </c>
    </row>
    <row r="220" spans="1:7" x14ac:dyDescent="0.3">
      <c r="A220" s="17">
        <v>8.7426233982011645E-3</v>
      </c>
      <c r="B220" s="3">
        <v>1.15862682758541E-2</v>
      </c>
      <c r="C220" s="3">
        <v>1.0261059296511721E-2</v>
      </c>
      <c r="D220" s="3">
        <v>1.03459435774467E-2</v>
      </c>
      <c r="E220" s="3">
        <v>9.5518010570930702E-3</v>
      </c>
      <c r="F220" s="3">
        <v>2.7078471939396057E-2</v>
      </c>
      <c r="G220" s="3">
        <v>3.1973547923800111E-2</v>
      </c>
    </row>
    <row r="221" spans="1:7" x14ac:dyDescent="0.3">
      <c r="A221" s="17">
        <v>1.1771594386870733E-2</v>
      </c>
      <c r="B221" s="3">
        <v>1.14155777640726E-2</v>
      </c>
      <c r="C221" s="3">
        <v>1.0211175305905908E-2</v>
      </c>
      <c r="D221" s="3">
        <v>9.9893522535610697E-3</v>
      </c>
      <c r="E221" s="3">
        <v>9.1773437415194892E-3</v>
      </c>
      <c r="F221" s="3">
        <v>7.7284682724997767E-3</v>
      </c>
      <c r="G221" s="3">
        <v>7.7543923168282491E-3</v>
      </c>
    </row>
    <row r="222" spans="1:7" x14ac:dyDescent="0.3">
      <c r="A222" s="17">
        <v>1.0927982241114478E-2</v>
      </c>
      <c r="B222" s="3">
        <v>1.19683901733989E-2</v>
      </c>
      <c r="C222" s="3">
        <v>1.0439996872323927E-2</v>
      </c>
      <c r="D222" s="3">
        <v>1.00770508424713E-2</v>
      </c>
      <c r="E222" s="3">
        <v>9.3870333827617506E-3</v>
      </c>
      <c r="F222" s="3">
        <v>1.1570291974421613E-2</v>
      </c>
      <c r="G222" s="3">
        <v>1.3494556433394802E-2</v>
      </c>
    </row>
    <row r="223" spans="1:7" x14ac:dyDescent="0.3">
      <c r="A223" s="17">
        <v>1.0138851005375336E-2</v>
      </c>
      <c r="B223" s="3">
        <v>1.18994614233656E-2</v>
      </c>
      <c r="C223" s="3">
        <v>1.0810165342841807E-2</v>
      </c>
      <c r="D223" s="3">
        <v>9.9836810245652607E-3</v>
      </c>
      <c r="E223" s="3">
        <v>9.6814272040045193E-3</v>
      </c>
      <c r="F223" s="3">
        <v>1.0203245956552635E-2</v>
      </c>
      <c r="G223" s="3">
        <v>1.15779218321297E-2</v>
      </c>
    </row>
    <row r="224" spans="1:7" x14ac:dyDescent="0.3">
      <c r="A224" s="17">
        <v>1.108924712450717E-2</v>
      </c>
      <c r="B224" s="3">
        <v>1.09248004338162E-2</v>
      </c>
      <c r="C224" s="3">
        <v>1.1209408581738075E-2</v>
      </c>
      <c r="D224" s="3">
        <v>9.7417677842390402E-3</v>
      </c>
      <c r="E224" s="3">
        <v>9.6818426620372405E-3</v>
      </c>
      <c r="F224" s="3">
        <v>9.1755595852044351E-3</v>
      </c>
      <c r="G224" s="3">
        <v>9.2075910583964554E-3</v>
      </c>
    </row>
    <row r="225" spans="1:7" x14ac:dyDescent="0.3">
      <c r="A225" s="17">
        <v>1.7957784313463277E-2</v>
      </c>
      <c r="B225" s="3">
        <v>1.07282357033132E-2</v>
      </c>
      <c r="C225" s="3">
        <v>1.0241347668008743E-2</v>
      </c>
      <c r="D225" s="3">
        <v>9.6819249758752397E-3</v>
      </c>
      <c r="E225" s="3">
        <v>9.7142146852857904E-3</v>
      </c>
      <c r="F225" s="3">
        <v>1.1038685515110752E-2</v>
      </c>
      <c r="G225" s="3">
        <v>1.2995293190629869E-2</v>
      </c>
    </row>
    <row r="226" spans="1:7" x14ac:dyDescent="0.3">
      <c r="A226" s="17">
        <v>6.6233372043455084E-3</v>
      </c>
      <c r="B226" s="3">
        <v>1.1481095146604E-2</v>
      </c>
      <c r="C226" s="3">
        <v>1.1323709118582272E-2</v>
      </c>
      <c r="D226" s="3">
        <v>1.08401014169783E-2</v>
      </c>
      <c r="E226" s="3">
        <v>1.08667548969777E-2</v>
      </c>
      <c r="F226" s="3">
        <v>1.7460774118379145E-2</v>
      </c>
      <c r="G226" s="3">
        <v>1.9703123164582479E-2</v>
      </c>
    </row>
    <row r="227" spans="1:7" x14ac:dyDescent="0.3">
      <c r="A227" s="17">
        <v>1.7616885251740322E-2</v>
      </c>
      <c r="B227" s="3">
        <v>1.09268955729713E-2</v>
      </c>
      <c r="C227" s="3">
        <v>1.0767524814630714E-2</v>
      </c>
      <c r="D227" s="3">
        <v>9.9391395161023896E-3</v>
      </c>
      <c r="E227" s="3">
        <v>9.9984255718139192E-3</v>
      </c>
      <c r="F227" s="3">
        <v>7.1293276372162767E-3</v>
      </c>
      <c r="G227" s="3">
        <v>8.8674868082628863E-3</v>
      </c>
    </row>
    <row r="228" spans="1:7" x14ac:dyDescent="0.3">
      <c r="A228" s="17">
        <v>1.2907255912701225E-2</v>
      </c>
      <c r="B228" s="3">
        <v>1.20414745903393E-2</v>
      </c>
      <c r="C228" s="3">
        <v>1.1597619255715303E-2</v>
      </c>
      <c r="D228" s="3">
        <v>1.09494828967259E-2</v>
      </c>
      <c r="E228" s="3">
        <v>1.10525009334699E-2</v>
      </c>
      <c r="F228" s="3">
        <v>1.7217707338128319E-2</v>
      </c>
      <c r="G228" s="3">
        <v>1.9503311743859823E-2</v>
      </c>
    </row>
    <row r="229" spans="1:7" x14ac:dyDescent="0.3">
      <c r="A229" s="17">
        <v>1.8004796864392471E-2</v>
      </c>
      <c r="B229" s="3">
        <v>1.21601192701537E-2</v>
      </c>
      <c r="C229" s="3">
        <v>1.2007464995042969E-2</v>
      </c>
      <c r="D229" s="3">
        <v>1.1083356308049901E-2</v>
      </c>
      <c r="E229" s="3">
        <v>1.09538591410893E-2</v>
      </c>
      <c r="F229" s="3">
        <v>1.2286234633730285E-2</v>
      </c>
      <c r="G229" s="3">
        <v>1.4000777043668143E-2</v>
      </c>
    </row>
    <row r="230" spans="1:7" x14ac:dyDescent="0.3">
      <c r="A230" s="17">
        <v>1.4125682913715366E-2</v>
      </c>
      <c r="B230" s="3">
        <v>1.29992006799158E-2</v>
      </c>
      <c r="C230" s="3">
        <v>1.2878383812994212E-2</v>
      </c>
      <c r="D230" s="3">
        <v>1.2041774564128201E-2</v>
      </c>
      <c r="E230" s="3">
        <v>1.1455463466327601E-2</v>
      </c>
      <c r="F230" s="3">
        <v>1.5771333617823142E-2</v>
      </c>
      <c r="G230" s="3">
        <v>1.5563402340909758E-2</v>
      </c>
    </row>
    <row r="231" spans="1:7" x14ac:dyDescent="0.3">
      <c r="A231" s="17">
        <v>1.5719956928127134E-2</v>
      </c>
      <c r="B231" s="3">
        <v>1.37227176726889E-2</v>
      </c>
      <c r="C231" s="3">
        <v>1.2512238465731662E-2</v>
      </c>
      <c r="D231" s="3">
        <v>1.22009150830148E-2</v>
      </c>
      <c r="E231" s="3">
        <v>1.09015075401236E-2</v>
      </c>
      <c r="F231" s="3">
        <v>1.4455328366707487E-2</v>
      </c>
      <c r="G231" s="3">
        <v>1.3603826730324054E-2</v>
      </c>
    </row>
    <row r="232" spans="1:7" x14ac:dyDescent="0.3">
      <c r="A232" s="17">
        <v>1.5627220452271443E-2</v>
      </c>
      <c r="B232" s="3">
        <v>1.44225526682327E-2</v>
      </c>
      <c r="C232" s="3">
        <v>1.3505557763940555E-2</v>
      </c>
      <c r="D232" s="3">
        <v>1.2540311240585101E-2</v>
      </c>
      <c r="E232" s="3">
        <v>1.10962873583008E-2</v>
      </c>
      <c r="F232" s="3">
        <v>1.6637675325884126E-2</v>
      </c>
      <c r="G232" s="3">
        <v>1.9543054560537017E-2</v>
      </c>
    </row>
    <row r="233" spans="1:7" x14ac:dyDescent="0.3">
      <c r="A233" s="17">
        <v>1.5222748669589855E-2</v>
      </c>
      <c r="B233" s="3">
        <v>1.47419828541517E-2</v>
      </c>
      <c r="C233" s="3">
        <v>1.3388403994636632E-2</v>
      </c>
      <c r="D233" s="3">
        <v>1.27817409681307E-2</v>
      </c>
      <c r="E233" s="3">
        <v>1.12433750572552E-2</v>
      </c>
      <c r="F233" s="3">
        <v>1.5264346971564202E-2</v>
      </c>
      <c r="G233" s="3">
        <v>1.7427166701107836E-2</v>
      </c>
    </row>
    <row r="234" spans="1:7" x14ac:dyDescent="0.3">
      <c r="A234" s="17">
        <v>1.4659378900029373E-2</v>
      </c>
      <c r="B234" s="3">
        <v>1.4231281098776E-2</v>
      </c>
      <c r="C234" s="3">
        <v>1.372819020165013E-2</v>
      </c>
      <c r="D234" s="3">
        <v>1.28810270121252E-2</v>
      </c>
      <c r="E234" s="3">
        <v>1.11724775652625E-2</v>
      </c>
      <c r="F234" s="3">
        <v>1.6662245570974402E-2</v>
      </c>
      <c r="G234" s="3">
        <v>1.5089292414998134E-2</v>
      </c>
    </row>
    <row r="235" spans="1:7" x14ac:dyDescent="0.3">
      <c r="A235" s="17">
        <v>1.7249849742295698E-2</v>
      </c>
      <c r="B235" s="3">
        <v>1.4057976932508201E-2</v>
      </c>
      <c r="C235" s="3">
        <v>1.344659138239989E-2</v>
      </c>
      <c r="D235" s="3">
        <v>1.2830087061074099E-2</v>
      </c>
      <c r="E235" s="3">
        <v>1.0753934383967099E-2</v>
      </c>
      <c r="F235" s="3">
        <v>1.7509199606679238E-2</v>
      </c>
      <c r="G235" s="3">
        <v>1.5194374768499145E-2</v>
      </c>
    </row>
    <row r="236" spans="1:7" x14ac:dyDescent="0.3">
      <c r="A236" s="17">
        <v>1.0502493920196278E-2</v>
      </c>
      <c r="B236" s="3">
        <v>1.3986351481624E-2</v>
      </c>
      <c r="C236" s="3">
        <v>1.3742694288833039E-2</v>
      </c>
      <c r="D236" s="3">
        <v>1.3213148441209899E-2</v>
      </c>
      <c r="E236" s="3">
        <v>1.1085699335800701E-2</v>
      </c>
      <c r="F236" s="3">
        <v>1.5114617208614541E-2</v>
      </c>
      <c r="G236" s="3">
        <v>1.4968555431283288E-2</v>
      </c>
    </row>
    <row r="237" spans="1:7" x14ac:dyDescent="0.3">
      <c r="A237" s="17">
        <v>1.5997124059991281E-2</v>
      </c>
      <c r="B237" s="3">
        <v>1.31791882724206E-2</v>
      </c>
      <c r="C237" s="3">
        <v>1.3273144964372202E-2</v>
      </c>
      <c r="D237" s="3">
        <v>1.2362467980681E-2</v>
      </c>
      <c r="E237" s="3">
        <v>1.0424116446065401E-2</v>
      </c>
      <c r="F237" s="3">
        <v>1.0388272322912772E-2</v>
      </c>
      <c r="G237" s="3">
        <v>1.2235667546092866E-2</v>
      </c>
    </row>
    <row r="238" spans="1:7" x14ac:dyDescent="0.3">
      <c r="A238" s="17">
        <v>1.1175606752798451E-2</v>
      </c>
      <c r="B238" s="3">
        <v>1.34463651975886E-2</v>
      </c>
      <c r="C238" s="3">
        <v>1.3413845825818673E-2</v>
      </c>
      <c r="D238" s="3">
        <v>1.25174513266786E-2</v>
      </c>
      <c r="E238" s="3">
        <v>1.11336928403358E-2</v>
      </c>
      <c r="F238" s="3">
        <v>1.8629163825367907E-2</v>
      </c>
      <c r="G238" s="3">
        <v>2.2336255907726307E-2</v>
      </c>
    </row>
    <row r="239" spans="1:7" x14ac:dyDescent="0.3">
      <c r="A239" s="17">
        <v>1.4511664194967293E-2</v>
      </c>
      <c r="B239" s="3">
        <v>1.29763904338632E-2</v>
      </c>
      <c r="C239" s="3">
        <v>1.3044327790760119E-2</v>
      </c>
      <c r="D239" s="3">
        <v>1.1856110841473999E-2</v>
      </c>
      <c r="E239" s="3">
        <v>1.09933133951078E-2</v>
      </c>
      <c r="F239" s="3">
        <v>1.0449296176956667E-2</v>
      </c>
      <c r="G239" s="3">
        <v>1.185628273130819E-2</v>
      </c>
    </row>
    <row r="240" spans="1:7" x14ac:dyDescent="0.3">
      <c r="A240" s="17">
        <v>6.5029490787143615E-3</v>
      </c>
      <c r="B240" s="3">
        <v>1.28680105912622E-2</v>
      </c>
      <c r="C240" s="3">
        <v>1.3146078530244595E-2</v>
      </c>
      <c r="D240" s="3">
        <v>1.1845028935946E-2</v>
      </c>
      <c r="E240" s="3">
        <v>1.12916654101194E-2</v>
      </c>
      <c r="F240" s="3">
        <v>1.3087750864653577E-2</v>
      </c>
      <c r="G240" s="3">
        <v>1.4072647408294019E-2</v>
      </c>
    </row>
    <row r="241" spans="1:7" x14ac:dyDescent="0.3">
      <c r="A241" s="17">
        <v>3.1952186639827643E-2</v>
      </c>
      <c r="B241" s="3">
        <v>1.21997143839525E-2</v>
      </c>
      <c r="C241" s="3">
        <v>1.2121486367561633E-2</v>
      </c>
      <c r="D241" s="3">
        <v>1.0488202629998999E-2</v>
      </c>
      <c r="E241" s="3">
        <v>9.9354120603361191E-3</v>
      </c>
      <c r="F241" s="3">
        <v>6.0675541124052363E-3</v>
      </c>
      <c r="G241" s="3">
        <v>7.0197972078848009E-3</v>
      </c>
    </row>
    <row r="242" spans="1:7" x14ac:dyDescent="0.3">
      <c r="A242" s="17">
        <v>1.8933007276769487E-2</v>
      </c>
      <c r="B242" s="3">
        <v>1.5625337143082001E-2</v>
      </c>
      <c r="C242" s="3">
        <v>1.4338122289544114E-2</v>
      </c>
      <c r="D242" s="3">
        <v>1.37456126780114E-2</v>
      </c>
      <c r="E242" s="3">
        <v>1.2819578111709799E-2</v>
      </c>
      <c r="F242" s="3">
        <v>2.9600436552800792E-2</v>
      </c>
      <c r="G242" s="3">
        <v>2.7309820425423164E-2</v>
      </c>
    </row>
    <row r="243" spans="1:7" x14ac:dyDescent="0.3">
      <c r="A243" s="17">
        <v>1.7082151604580278E-2</v>
      </c>
      <c r="B243" s="3">
        <v>1.6819130241692501E-2</v>
      </c>
      <c r="C243" s="3">
        <v>1.4834019198013982E-2</v>
      </c>
      <c r="D243" s="3">
        <v>1.4548720925301999E-2</v>
      </c>
      <c r="E243" s="3">
        <v>1.3269500365074099E-2</v>
      </c>
      <c r="F243" s="3">
        <v>1.9559329267037361E-2</v>
      </c>
      <c r="G243" s="3">
        <v>2.2518987447054547E-2</v>
      </c>
    </row>
    <row r="244" spans="1:7" x14ac:dyDescent="0.3">
      <c r="A244" s="17">
        <v>2.2649638758307451E-2</v>
      </c>
      <c r="B244" s="3">
        <v>1.6718598081401099E-2</v>
      </c>
      <c r="C244" s="3">
        <v>1.5509033813005181E-2</v>
      </c>
      <c r="D244" s="3">
        <v>1.47755571223254E-2</v>
      </c>
      <c r="E244" s="3">
        <v>1.28029325685017E-2</v>
      </c>
      <c r="F244" s="3">
        <v>1.8111799337074741E-2</v>
      </c>
      <c r="G244" s="3">
        <v>1.6528106722187914E-2</v>
      </c>
    </row>
    <row r="245" spans="1:7" x14ac:dyDescent="0.3">
      <c r="A245" s="17">
        <v>1.1839376725830955E-2</v>
      </c>
      <c r="B245" s="3">
        <v>1.7287862477514199E-2</v>
      </c>
      <c r="C245" s="3">
        <v>1.6504757466067173E-2</v>
      </c>
      <c r="D245" s="3">
        <v>1.5837947477899902E-2</v>
      </c>
      <c r="E245" s="3">
        <v>1.32704103542753E-2</v>
      </c>
      <c r="F245" s="3">
        <v>2.0175890167927604E-2</v>
      </c>
      <c r="G245" s="3">
        <v>1.9163416319452831E-2</v>
      </c>
    </row>
    <row r="246" spans="1:7" x14ac:dyDescent="0.3">
      <c r="A246" s="17">
        <v>1.5265427627052186E-2</v>
      </c>
      <c r="B246" s="3">
        <v>1.6919013686573899E-2</v>
      </c>
      <c r="C246" s="3">
        <v>1.7074718036102027E-2</v>
      </c>
      <c r="D246" s="3">
        <v>1.4789650288415101E-2</v>
      </c>
      <c r="E246" s="3">
        <v>1.2209843865945799E-2</v>
      </c>
      <c r="F246" s="3">
        <v>1.0879471789869279E-2</v>
      </c>
      <c r="G246" s="3">
        <v>1.211001269721605E-2</v>
      </c>
    </row>
    <row r="247" spans="1:7" x14ac:dyDescent="0.3">
      <c r="A247" s="17">
        <v>1.4096669416017015E-2</v>
      </c>
      <c r="B247" s="3">
        <v>1.6645534236201E-2</v>
      </c>
      <c r="C247" s="3">
        <v>1.5521963872379339E-2</v>
      </c>
      <c r="D247" s="3">
        <v>1.43265033771729E-2</v>
      </c>
      <c r="E247" s="3">
        <v>1.19125606345472E-2</v>
      </c>
      <c r="F247" s="3">
        <v>1.3876433318558512E-2</v>
      </c>
      <c r="G247" s="3">
        <v>1.5032824303536543E-2</v>
      </c>
    </row>
    <row r="248" spans="1:7" x14ac:dyDescent="0.3">
      <c r="A248" s="17">
        <v>1.1227050280454783E-2</v>
      </c>
      <c r="B248" s="3">
        <v>1.6415462905963001E-2</v>
      </c>
      <c r="C248" s="3">
        <v>1.4983098560462139E-2</v>
      </c>
      <c r="D248" s="3">
        <v>1.37131434336943E-2</v>
      </c>
      <c r="E248" s="3">
        <v>1.1363386040492E-2</v>
      </c>
      <c r="F248" s="3">
        <v>1.5356405756699986E-2</v>
      </c>
      <c r="G248" s="3">
        <v>1.4017736068238151E-2</v>
      </c>
    </row>
    <row r="249" spans="1:7" x14ac:dyDescent="0.3">
      <c r="A249" s="17">
        <v>7.0191991679504784E-3</v>
      </c>
      <c r="B249" s="3">
        <v>1.4186459740950201E-2</v>
      </c>
      <c r="C249" s="3">
        <v>1.45031646505279E-2</v>
      </c>
      <c r="D249" s="3">
        <v>1.26867663544538E-2</v>
      </c>
      <c r="E249" s="3">
        <v>1.06549912062742E-2</v>
      </c>
      <c r="F249" s="3">
        <v>1.0747050959277648E-2</v>
      </c>
      <c r="G249" s="3">
        <v>1.0572736945687512E-2</v>
      </c>
    </row>
    <row r="250" spans="1:7" x14ac:dyDescent="0.3">
      <c r="A250" s="17">
        <v>1.6352181366951983E-2</v>
      </c>
      <c r="B250" s="3">
        <v>1.30057049212051E-2</v>
      </c>
      <c r="C250" s="3">
        <v>1.2796827445058475E-2</v>
      </c>
      <c r="D250" s="3">
        <v>1.10773765641967E-2</v>
      </c>
      <c r="E250" s="3">
        <v>9.1748684931154904E-3</v>
      </c>
      <c r="F250" s="3">
        <v>8.7262703383179669E-3</v>
      </c>
      <c r="G250" s="3">
        <v>7.8097065770754009E-3</v>
      </c>
    </row>
    <row r="251" spans="1:7" x14ac:dyDescent="0.3">
      <c r="A251" s="17">
        <v>9.594673855023968E-3</v>
      </c>
      <c r="B251" s="3">
        <v>1.35210903758783E-2</v>
      </c>
      <c r="C251" s="3">
        <v>1.3281622671838461E-2</v>
      </c>
      <c r="D251" s="3">
        <v>1.13346766589641E-2</v>
      </c>
      <c r="E251" s="3">
        <v>9.5003438899575899E-3</v>
      </c>
      <c r="F251" s="3">
        <v>1.4724923208641464E-2</v>
      </c>
      <c r="G251" s="3">
        <v>1.5684273996210821E-2</v>
      </c>
    </row>
    <row r="252" spans="1:7" x14ac:dyDescent="0.3">
      <c r="A252" s="17">
        <v>1.0405955745163793E-2</v>
      </c>
      <c r="B252" s="3">
        <v>1.31501071497916E-2</v>
      </c>
      <c r="C252" s="3">
        <v>1.2588629024139436E-2</v>
      </c>
      <c r="D252" s="3">
        <v>1.05552903523873E-2</v>
      </c>
      <c r="E252" s="3">
        <v>8.8152659086682007E-3</v>
      </c>
      <c r="F252" s="3">
        <v>8.9630505991181875E-3</v>
      </c>
      <c r="G252" s="3">
        <v>1.0244106495857599E-2</v>
      </c>
    </row>
    <row r="253" spans="1:7" x14ac:dyDescent="0.3">
      <c r="A253" s="17">
        <v>7.022689068739432E-3</v>
      </c>
      <c r="B253" s="3">
        <v>1.28688724379903E-2</v>
      </c>
      <c r="C253" s="3">
        <v>1.2160133812250803E-2</v>
      </c>
      <c r="D253" s="3">
        <v>1.0042825137516699E-2</v>
      </c>
      <c r="E253" s="3">
        <v>8.3763827835617501E-3</v>
      </c>
      <c r="F253" s="3">
        <v>1.3196308201398908E-2</v>
      </c>
      <c r="G253" s="3">
        <v>1.1372671551493241E-2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LSTM models</vt:lpstr>
      <vt:lpstr>All Models</vt:lpstr>
      <vt:lpstr>DM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2023-05-07T19:39:46Z</dcterms:modified>
</cp:coreProperties>
</file>