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IME-USP\RLanguage\repository\rcode\code\sim\0027-CTT-Analysis\"/>
    </mc:Choice>
  </mc:AlternateContent>
  <xr:revisionPtr revIDLastSave="0" documentId="13_ncr:1_{7766F504-23E5-4ECD-8ACC-F448A2760A52}" xr6:coauthVersionLast="41" xr6:coauthVersionMax="41" xr10:uidLastSave="{00000000-0000-0000-0000-000000000000}"/>
  <bookViews>
    <workbookView xWindow="-120" yWindow="-120" windowWidth="29040" windowHeight="15840" activeTab="5" xr2:uid="{71CF3D9A-10D6-4C57-9BD6-A25A6700AA6F}"/>
  </bookViews>
  <sheets>
    <sheet name="LEITURA" sheetId="1" r:id="rId1"/>
    <sheet name="GABARITO" sheetId="2" r:id="rId2"/>
    <sheet name="SCORE" sheetId="3" r:id="rId3"/>
    <sheet name="ITEM_TYPE" sheetId="4" r:id="rId4"/>
    <sheet name="CHECK" sheetId="5" r:id="rId5"/>
    <sheet name="LIS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5" l="1"/>
  <c r="E9" i="5" s="1"/>
  <c r="C9" i="5"/>
  <c r="D9" i="5"/>
  <c r="F9" i="5"/>
  <c r="G9" i="5"/>
  <c r="H9" i="5"/>
  <c r="I9" i="5"/>
  <c r="J9" i="5"/>
  <c r="K9" i="5"/>
  <c r="L9" i="5"/>
  <c r="M9" i="5"/>
  <c r="N9" i="5"/>
  <c r="O9" i="5"/>
  <c r="P9" i="5"/>
  <c r="B9" i="5"/>
  <c r="C18" i="5"/>
  <c r="C16" i="5"/>
  <c r="D16" i="5"/>
  <c r="E16" i="5"/>
  <c r="F16" i="5"/>
  <c r="G16" i="5"/>
  <c r="H16" i="5"/>
  <c r="I16" i="5"/>
  <c r="J16" i="5"/>
  <c r="L16" i="5"/>
  <c r="M16" i="5"/>
  <c r="P16" i="5"/>
  <c r="B16" i="5"/>
  <c r="B4" i="5"/>
  <c r="B5" i="5"/>
  <c r="B6" i="5"/>
  <c r="B12" i="5"/>
  <c r="C14" i="5"/>
  <c r="C12" i="5"/>
  <c r="E12" i="5"/>
  <c r="F12" i="5"/>
  <c r="I12" i="5"/>
  <c r="J12" i="5"/>
  <c r="L12" i="5"/>
  <c r="M12" i="5"/>
  <c r="P12" i="5"/>
  <c r="P7" i="5"/>
  <c r="O7" i="5"/>
  <c r="N7" i="5"/>
  <c r="M7" i="5"/>
  <c r="P6" i="5"/>
  <c r="O6" i="5"/>
  <c r="M6" i="5"/>
  <c r="L6" i="5"/>
  <c r="P5" i="5"/>
  <c r="O5" i="5"/>
  <c r="N5" i="5"/>
  <c r="L5" i="5"/>
  <c r="P4" i="5"/>
  <c r="O4" i="5"/>
  <c r="N4" i="5"/>
  <c r="N16" i="5" s="1"/>
  <c r="M4" i="5"/>
  <c r="L4" i="5"/>
  <c r="K7" i="5"/>
  <c r="J7" i="5"/>
  <c r="I7" i="5"/>
  <c r="H7" i="5"/>
  <c r="F7" i="5"/>
  <c r="E7" i="5"/>
  <c r="D7" i="5"/>
  <c r="C7" i="5"/>
  <c r="K6" i="5"/>
  <c r="J6" i="5"/>
  <c r="H6" i="5"/>
  <c r="G6" i="5"/>
  <c r="F6" i="5"/>
  <c r="E6" i="5"/>
  <c r="C6" i="5"/>
  <c r="K5" i="5"/>
  <c r="J5" i="5"/>
  <c r="I5" i="5"/>
  <c r="G5" i="5"/>
  <c r="F5" i="5"/>
  <c r="E5" i="5"/>
  <c r="D5" i="5"/>
  <c r="K4" i="5"/>
  <c r="K16" i="5" s="1"/>
  <c r="J4" i="5"/>
  <c r="I4" i="5"/>
  <c r="H4" i="5"/>
  <c r="G4" i="5"/>
  <c r="F4" i="5"/>
  <c r="D4" i="5"/>
  <c r="C4" i="5"/>
  <c r="O12" i="5" l="1"/>
  <c r="D12" i="5"/>
  <c r="N12" i="5"/>
  <c r="G12" i="5"/>
  <c r="H12" i="5"/>
  <c r="K12" i="5"/>
  <c r="O16" i="5"/>
  <c r="B17" i="5" s="1"/>
  <c r="C17" i="5" s="1"/>
  <c r="P4" i="3"/>
  <c r="O5" i="3"/>
  <c r="N5" i="3"/>
  <c r="M5" i="3"/>
  <c r="P3" i="3"/>
  <c r="O4" i="3"/>
  <c r="M4" i="3"/>
  <c r="L4" i="3"/>
  <c r="P2" i="3"/>
  <c r="O3" i="3"/>
  <c r="N3" i="3"/>
  <c r="L3" i="3"/>
  <c r="P1" i="3"/>
  <c r="O2" i="3"/>
  <c r="N2" i="3"/>
  <c r="M2" i="3"/>
  <c r="L2" i="3"/>
  <c r="K5" i="3"/>
  <c r="J5" i="3"/>
  <c r="I5" i="3"/>
  <c r="H5" i="3"/>
  <c r="K4" i="3"/>
  <c r="J4" i="3"/>
  <c r="H4" i="3"/>
  <c r="G4" i="3"/>
  <c r="K3" i="3"/>
  <c r="J3" i="3"/>
  <c r="I3" i="3"/>
  <c r="G3" i="3"/>
  <c r="K2" i="3"/>
  <c r="J2" i="3"/>
  <c r="I2" i="3"/>
  <c r="H2" i="3"/>
  <c r="G2" i="3"/>
  <c r="B3" i="3"/>
  <c r="D3" i="3"/>
  <c r="E3" i="3"/>
  <c r="F3" i="3"/>
  <c r="B4" i="3"/>
  <c r="C4" i="3"/>
  <c r="E4" i="3"/>
  <c r="F4" i="3"/>
  <c r="C5" i="3"/>
  <c r="D5" i="3"/>
  <c r="E5" i="3"/>
  <c r="F5" i="3"/>
  <c r="C2" i="3"/>
  <c r="D2" i="3"/>
  <c r="E2" i="3"/>
  <c r="F2" i="3"/>
  <c r="B2" i="3"/>
  <c r="B13" i="5" l="1"/>
  <c r="C13" i="5" s="1"/>
</calcChain>
</file>

<file path=xl/sharedStrings.xml><?xml version="1.0" encoding="utf-8"?>
<sst xmlns="http://schemas.openxmlformats.org/spreadsheetml/2006/main" count="172" uniqueCount="25">
  <si>
    <t>A</t>
  </si>
  <si>
    <t>B</t>
  </si>
  <si>
    <t>C</t>
  </si>
  <si>
    <t>D</t>
  </si>
  <si>
    <t>E</t>
  </si>
  <si>
    <t>*</t>
  </si>
  <si>
    <t>GABARITO</t>
  </si>
  <si>
    <t>RA</t>
  </si>
  <si>
    <t>Item</t>
  </si>
  <si>
    <t>type</t>
  </si>
  <si>
    <t>SUBTYPE</t>
  </si>
  <si>
    <t>A1</t>
  </si>
  <si>
    <t>B1</t>
  </si>
  <si>
    <t>C1</t>
  </si>
  <si>
    <t>A2</t>
  </si>
  <si>
    <t>C2</t>
  </si>
  <si>
    <t>c</t>
  </si>
  <si>
    <t>TYPE</t>
  </si>
  <si>
    <t>c2</t>
  </si>
  <si>
    <t>Colegio</t>
  </si>
  <si>
    <t>Turma</t>
  </si>
  <si>
    <t>ABC</t>
  </si>
  <si>
    <t>DEF</t>
  </si>
  <si>
    <t>TA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</si>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</sst>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123A-D34F-4E5D-8EC4-179638C9264C}">
  <dimension ref="A1:P6"/>
  <sheetViews>
    <sheetView workbookViewId="0">
      <selection activeCell="B1" sqref="B1:P1"/>
    </sheetView>
  </sheetViews>
  <sheetFormatPr defaultRowHeight="15" x14ac:dyDescent="0.25"/>
  <sheetData>
    <row r="1" spans="1:16" x14ac:dyDescent="0.25">
      <c r="A1" t="s">
        <v>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</row>
    <row r="2" spans="1:16" x14ac:dyDescent="0.25">
      <c r="A2">
        <v>12333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</row>
    <row r="3" spans="1:16" x14ac:dyDescent="0.25">
      <c r="A3">
        <v>232343</v>
      </c>
      <c r="B3" s="1" t="s">
        <v>0</v>
      </c>
      <c r="C3" s="1"/>
      <c r="D3" s="1" t="s">
        <v>2</v>
      </c>
      <c r="E3" s="1" t="s">
        <v>3</v>
      </c>
      <c r="F3" s="1" t="s">
        <v>4</v>
      </c>
      <c r="G3" s="1" t="s">
        <v>0</v>
      </c>
      <c r="H3" s="1"/>
      <c r="I3" s="1" t="s">
        <v>2</v>
      </c>
      <c r="J3" s="1" t="s">
        <v>3</v>
      </c>
      <c r="K3" s="1" t="s">
        <v>4</v>
      </c>
      <c r="L3" s="1" t="s">
        <v>0</v>
      </c>
      <c r="M3" s="1"/>
      <c r="N3" s="1" t="s">
        <v>2</v>
      </c>
      <c r="O3" s="1" t="s">
        <v>3</v>
      </c>
      <c r="P3" s="1" t="s">
        <v>4</v>
      </c>
    </row>
    <row r="4" spans="1:16" x14ac:dyDescent="0.25">
      <c r="A4">
        <v>332423</v>
      </c>
      <c r="B4" s="1" t="s">
        <v>0</v>
      </c>
      <c r="C4" s="1" t="s">
        <v>1</v>
      </c>
      <c r="D4" s="1" t="s">
        <v>5</v>
      </c>
      <c r="E4" s="1" t="s">
        <v>3</v>
      </c>
      <c r="F4" s="1" t="s">
        <v>4</v>
      </c>
      <c r="G4" s="1" t="s">
        <v>0</v>
      </c>
      <c r="H4" s="1" t="s">
        <v>1</v>
      </c>
      <c r="I4" s="1" t="s">
        <v>5</v>
      </c>
      <c r="J4" s="1" t="s">
        <v>3</v>
      </c>
      <c r="K4" s="1" t="s">
        <v>4</v>
      </c>
      <c r="L4" s="1" t="s">
        <v>0</v>
      </c>
      <c r="M4" s="1" t="s">
        <v>1</v>
      </c>
      <c r="N4" s="1" t="s">
        <v>5</v>
      </c>
      <c r="O4" s="1" t="s">
        <v>3</v>
      </c>
      <c r="P4" s="1" t="s">
        <v>4</v>
      </c>
    </row>
    <row r="5" spans="1:16" x14ac:dyDescent="0.25">
      <c r="A5">
        <v>46756</v>
      </c>
      <c r="B5" s="1" t="s">
        <v>1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1</v>
      </c>
      <c r="H5" s="1" t="s">
        <v>1</v>
      </c>
      <c r="I5" s="1" t="s">
        <v>2</v>
      </c>
      <c r="J5" s="1" t="s">
        <v>3</v>
      </c>
      <c r="K5" s="1" t="s">
        <v>4</v>
      </c>
      <c r="L5" s="1" t="s">
        <v>1</v>
      </c>
      <c r="M5" s="1" t="s">
        <v>1</v>
      </c>
      <c r="N5" s="1" t="s">
        <v>2</v>
      </c>
      <c r="O5" s="1" t="s">
        <v>3</v>
      </c>
      <c r="P5" s="1" t="s">
        <v>4</v>
      </c>
    </row>
    <row r="6" spans="1:16" x14ac:dyDescent="0.25">
      <c r="A6">
        <v>456787</v>
      </c>
      <c r="B6" s="1" t="s">
        <v>1</v>
      </c>
      <c r="C6" s="1" t="s">
        <v>1</v>
      </c>
      <c r="D6" s="1" t="s">
        <v>3</v>
      </c>
      <c r="E6" s="1" t="s">
        <v>3</v>
      </c>
      <c r="F6" s="1" t="s">
        <v>0</v>
      </c>
      <c r="G6" s="1" t="s">
        <v>1</v>
      </c>
      <c r="H6" s="1" t="s">
        <v>1</v>
      </c>
      <c r="I6" s="1" t="s">
        <v>3</v>
      </c>
      <c r="J6" s="1" t="s">
        <v>3</v>
      </c>
      <c r="K6" s="1" t="s">
        <v>0</v>
      </c>
      <c r="L6" s="1" t="s">
        <v>1</v>
      </c>
      <c r="M6" s="1" t="s">
        <v>1</v>
      </c>
      <c r="N6" s="1" t="s">
        <v>3</v>
      </c>
      <c r="O6" s="1" t="s">
        <v>3</v>
      </c>
      <c r="P6" s="1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9C51-8B95-4613-ADF8-AB63264E9F62}">
  <dimension ref="A1:P2"/>
  <sheetViews>
    <sheetView workbookViewId="0">
      <selection activeCell="L2" sqref="L2:P2"/>
    </sheetView>
  </sheetViews>
  <sheetFormatPr defaultRowHeight="15" x14ac:dyDescent="0.25"/>
  <sheetData>
    <row r="1" spans="1:16" x14ac:dyDescent="0.25">
      <c r="A1" t="s">
        <v>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</row>
    <row r="2" spans="1:16" x14ac:dyDescent="0.25">
      <c r="A2" t="s">
        <v>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D439-C434-44EF-816F-01601EEF151C}">
  <dimension ref="A1:P6"/>
  <sheetViews>
    <sheetView workbookViewId="0">
      <selection sqref="A1:XFD1"/>
    </sheetView>
  </sheetViews>
  <sheetFormatPr defaultRowHeight="15" x14ac:dyDescent="0.25"/>
  <sheetData>
    <row r="1" spans="1:16" x14ac:dyDescent="0.25">
      <c r="A1" t="s">
        <v>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f>IF(LEITURA!P$2=GABARITO!P$2,1,0)</f>
        <v>1</v>
      </c>
    </row>
    <row r="2" spans="1:16" x14ac:dyDescent="0.25">
      <c r="A2">
        <v>12333</v>
      </c>
      <c r="B2" s="1">
        <f>IF(LEITURA!B$2=GABARITO!B$2,1,0)</f>
        <v>1</v>
      </c>
      <c r="C2" s="1">
        <f>IF(LEITURA!C$2=GABARITO!C$2,1,0)</f>
        <v>1</v>
      </c>
      <c r="D2" s="1">
        <f>IF(LEITURA!D$2=GABARITO!D$2,1,0)</f>
        <v>1</v>
      </c>
      <c r="E2" s="1">
        <f>IF(LEITURA!E$2=GABARITO!E$2,1,0)</f>
        <v>1</v>
      </c>
      <c r="F2" s="1">
        <f>IF(LEITURA!F$2=GABARITO!F$2,1,0)</f>
        <v>1</v>
      </c>
      <c r="G2" s="1">
        <f>IF(LEITURA!G$2=GABARITO!G$2,1,0)</f>
        <v>1</v>
      </c>
      <c r="H2" s="1">
        <f>IF(LEITURA!H$2=GABARITO!H$2,1,0)</f>
        <v>1</v>
      </c>
      <c r="I2" s="1">
        <f>IF(LEITURA!I$2=GABARITO!I$2,1,0)</f>
        <v>1</v>
      </c>
      <c r="J2" s="1">
        <f>IF(LEITURA!J$2=GABARITO!J$2,1,0)</f>
        <v>1</v>
      </c>
      <c r="K2" s="1">
        <f>IF(LEITURA!K$2=GABARITO!K$2,1,0)</f>
        <v>1</v>
      </c>
      <c r="L2" s="1">
        <f>IF(LEITURA!L$2=GABARITO!L$2,1,0)</f>
        <v>1</v>
      </c>
      <c r="M2" s="1">
        <f>IF(LEITURA!M$2=GABARITO!M$2,1,0)</f>
        <v>1</v>
      </c>
      <c r="N2" s="1">
        <f>IF(LEITURA!N$2=GABARITO!N$2,1,0)</f>
        <v>1</v>
      </c>
      <c r="O2" s="1">
        <f>IF(LEITURA!O$2=GABARITO!O$2,1,0)</f>
        <v>1</v>
      </c>
      <c r="P2" s="1">
        <f>IF(LEITURA!P$2=GABARITO!P$2,1,0)</f>
        <v>1</v>
      </c>
    </row>
    <row r="3" spans="1:16" x14ac:dyDescent="0.25">
      <c r="A3">
        <v>232343</v>
      </c>
      <c r="B3" s="1">
        <f>IF(LEITURA!B$2=GABARITO!B$2,1,0)</f>
        <v>1</v>
      </c>
      <c r="C3" s="1">
        <v>0</v>
      </c>
      <c r="D3" s="1">
        <f>IF(LEITURA!D$2=GABARITO!D$2,1,0)</f>
        <v>1</v>
      </c>
      <c r="E3" s="1">
        <f>IF(LEITURA!E$2=GABARITO!E$2,1,0)</f>
        <v>1</v>
      </c>
      <c r="F3" s="1">
        <f>IF(LEITURA!F$2=GABARITO!F$2,1,0)</f>
        <v>1</v>
      </c>
      <c r="G3" s="1">
        <f>IF(LEITURA!G$2=GABARITO!G$2,1,0)</f>
        <v>1</v>
      </c>
      <c r="H3" s="1">
        <v>0</v>
      </c>
      <c r="I3" s="1">
        <f>IF(LEITURA!I$2=GABARITO!I$2,1,0)</f>
        <v>1</v>
      </c>
      <c r="J3" s="1">
        <f>IF(LEITURA!J$2=GABARITO!J$2,1,0)</f>
        <v>1</v>
      </c>
      <c r="K3" s="1">
        <f>IF(LEITURA!K$2=GABARITO!K$2,1,0)</f>
        <v>1</v>
      </c>
      <c r="L3" s="1">
        <f>IF(LEITURA!L$2=GABARITO!L$2,1,0)</f>
        <v>1</v>
      </c>
      <c r="M3" s="1">
        <v>0</v>
      </c>
      <c r="N3" s="1">
        <f>IF(LEITURA!N$2=GABARITO!N$2,1,0)</f>
        <v>1</v>
      </c>
      <c r="O3" s="1">
        <f>IF(LEITURA!O$2=GABARITO!O$2,1,0)</f>
        <v>1</v>
      </c>
      <c r="P3" s="1">
        <f>IF(LEITURA!P$2=GABARITO!P$2,1,0)</f>
        <v>1</v>
      </c>
    </row>
    <row r="4" spans="1:16" x14ac:dyDescent="0.25">
      <c r="A4">
        <v>332423</v>
      </c>
      <c r="B4" s="1">
        <f>IF(LEITURA!B$2=GABARITO!B$2,1,0)</f>
        <v>1</v>
      </c>
      <c r="C4" s="1">
        <f>IF(LEITURA!C$2=GABARITO!C$2,1,0)</f>
        <v>1</v>
      </c>
      <c r="D4" s="1">
        <v>0</v>
      </c>
      <c r="E4" s="1">
        <f>IF(LEITURA!E$2=GABARITO!E$2,1,0)</f>
        <v>1</v>
      </c>
      <c r="F4" s="1">
        <f>IF(LEITURA!F$2=GABARITO!F$2,1,0)</f>
        <v>1</v>
      </c>
      <c r="G4" s="1">
        <f>IF(LEITURA!G$2=GABARITO!G$2,1,0)</f>
        <v>1</v>
      </c>
      <c r="H4" s="1">
        <f>IF(LEITURA!H$2=GABARITO!H$2,1,0)</f>
        <v>1</v>
      </c>
      <c r="I4" s="1">
        <v>0</v>
      </c>
      <c r="J4" s="1">
        <f>IF(LEITURA!J$2=GABARITO!J$2,1,0)</f>
        <v>1</v>
      </c>
      <c r="K4" s="1">
        <f>IF(LEITURA!K$2=GABARITO!K$2,1,0)</f>
        <v>1</v>
      </c>
      <c r="L4" s="1">
        <f>IF(LEITURA!L$2=GABARITO!L$2,1,0)</f>
        <v>1</v>
      </c>
      <c r="M4" s="1">
        <f>IF(LEITURA!M$2=GABARITO!M$2,1,0)</f>
        <v>1</v>
      </c>
      <c r="N4" s="1">
        <v>0</v>
      </c>
      <c r="O4" s="1">
        <f>IF(LEITURA!O$2=GABARITO!O$2,1,0)</f>
        <v>1</v>
      </c>
      <c r="P4" s="1">
        <f>IF(LEITURA!P$2=GABARITO!P$2,1,0)</f>
        <v>1</v>
      </c>
    </row>
    <row r="5" spans="1:16" x14ac:dyDescent="0.25">
      <c r="A5">
        <v>46756</v>
      </c>
      <c r="B5" s="1">
        <v>0</v>
      </c>
      <c r="C5" s="1">
        <f>IF(LEITURA!C$2=GABARITO!C$2,1,0)</f>
        <v>1</v>
      </c>
      <c r="D5" s="1">
        <f>IF(LEITURA!D$2=GABARITO!D$2,1,0)</f>
        <v>1</v>
      </c>
      <c r="E5" s="1">
        <f>IF(LEITURA!E$2=GABARITO!E$2,1,0)</f>
        <v>1</v>
      </c>
      <c r="F5" s="1">
        <f>IF(LEITURA!F$2=GABARITO!F$2,1,0)</f>
        <v>1</v>
      </c>
      <c r="G5" s="1">
        <v>0</v>
      </c>
      <c r="H5" s="1">
        <f>IF(LEITURA!H$2=GABARITO!H$2,1,0)</f>
        <v>1</v>
      </c>
      <c r="I5" s="1">
        <f>IF(LEITURA!I$2=GABARITO!I$2,1,0)</f>
        <v>1</v>
      </c>
      <c r="J5" s="1">
        <f>IF(LEITURA!J$2=GABARITO!J$2,1,0)</f>
        <v>1</v>
      </c>
      <c r="K5" s="1">
        <f>IF(LEITURA!K$2=GABARITO!K$2,1,0)</f>
        <v>1</v>
      </c>
      <c r="L5" s="1">
        <v>0</v>
      </c>
      <c r="M5" s="1">
        <f>IF(LEITURA!M$2=GABARITO!M$2,1,0)</f>
        <v>1</v>
      </c>
      <c r="N5" s="1">
        <f>IF(LEITURA!N$2=GABARITO!N$2,1,0)</f>
        <v>1</v>
      </c>
      <c r="O5" s="1">
        <f>IF(LEITURA!O$2=GABARITO!O$2,1,0)</f>
        <v>1</v>
      </c>
      <c r="P5" s="1">
        <v>0</v>
      </c>
    </row>
    <row r="6" spans="1:16" x14ac:dyDescent="0.25">
      <c r="A6">
        <v>456787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5021-7A99-4BB5-8025-51BFA2618FA3}">
  <dimension ref="A1:C17"/>
  <sheetViews>
    <sheetView workbookViewId="0">
      <selection activeCell="C2" sqref="C2:C16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1</v>
      </c>
      <c r="B2" t="s">
        <v>0</v>
      </c>
      <c r="C2" t="s">
        <v>11</v>
      </c>
    </row>
    <row r="3" spans="1:3" x14ac:dyDescent="0.25">
      <c r="A3">
        <v>2</v>
      </c>
      <c r="B3" t="s">
        <v>1</v>
      </c>
      <c r="C3" t="s">
        <v>12</v>
      </c>
    </row>
    <row r="4" spans="1:3" x14ac:dyDescent="0.25">
      <c r="A4">
        <v>3</v>
      </c>
      <c r="B4" t="s">
        <v>2</v>
      </c>
      <c r="C4" t="s">
        <v>13</v>
      </c>
    </row>
    <row r="5" spans="1:3" x14ac:dyDescent="0.25">
      <c r="A5">
        <v>4</v>
      </c>
      <c r="B5" t="s">
        <v>0</v>
      </c>
      <c r="C5" t="s">
        <v>11</v>
      </c>
    </row>
    <row r="6" spans="1:3" x14ac:dyDescent="0.25">
      <c r="A6">
        <v>5</v>
      </c>
      <c r="B6" t="s">
        <v>0</v>
      </c>
      <c r="C6" t="s">
        <v>14</v>
      </c>
    </row>
    <row r="7" spans="1:3" x14ac:dyDescent="0.25">
      <c r="A7">
        <v>6</v>
      </c>
      <c r="B7" t="s">
        <v>2</v>
      </c>
      <c r="C7" t="s">
        <v>13</v>
      </c>
    </row>
    <row r="8" spans="1:3" x14ac:dyDescent="0.25">
      <c r="A8">
        <v>7</v>
      </c>
      <c r="B8" t="s">
        <v>2</v>
      </c>
      <c r="C8" t="s">
        <v>13</v>
      </c>
    </row>
    <row r="9" spans="1:3" x14ac:dyDescent="0.25">
      <c r="A9">
        <v>8</v>
      </c>
      <c r="B9" t="s">
        <v>0</v>
      </c>
      <c r="C9" t="s">
        <v>11</v>
      </c>
    </row>
    <row r="10" spans="1:3" x14ac:dyDescent="0.25">
      <c r="A10">
        <v>9</v>
      </c>
      <c r="B10" t="s">
        <v>1</v>
      </c>
      <c r="C10" t="s">
        <v>12</v>
      </c>
    </row>
    <row r="11" spans="1:3" x14ac:dyDescent="0.25">
      <c r="A11">
        <v>10</v>
      </c>
      <c r="B11" t="s">
        <v>2</v>
      </c>
      <c r="C11" t="s">
        <v>15</v>
      </c>
    </row>
    <row r="12" spans="1:3" x14ac:dyDescent="0.25">
      <c r="A12">
        <v>11</v>
      </c>
      <c r="B12" t="s">
        <v>0</v>
      </c>
      <c r="C12" t="s">
        <v>11</v>
      </c>
    </row>
    <row r="13" spans="1:3" x14ac:dyDescent="0.25">
      <c r="A13">
        <v>12</v>
      </c>
      <c r="B13" t="s">
        <v>0</v>
      </c>
      <c r="C13" t="s">
        <v>14</v>
      </c>
    </row>
    <row r="14" spans="1:3" x14ac:dyDescent="0.25">
      <c r="A14">
        <v>13</v>
      </c>
      <c r="B14" t="s">
        <v>2</v>
      </c>
      <c r="C14" t="s">
        <v>15</v>
      </c>
    </row>
    <row r="15" spans="1:3" x14ac:dyDescent="0.25">
      <c r="A15">
        <v>14</v>
      </c>
      <c r="B15" t="s">
        <v>2</v>
      </c>
      <c r="C15" t="s">
        <v>15</v>
      </c>
    </row>
    <row r="16" spans="1:3" x14ac:dyDescent="0.25">
      <c r="A16">
        <v>15</v>
      </c>
      <c r="B16" t="s">
        <v>1</v>
      </c>
      <c r="C16" t="s">
        <v>12</v>
      </c>
    </row>
    <row r="17" spans="3:3" x14ac:dyDescent="0.25">
      <c r="C17" s="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5F6F-29BF-4CDA-94D3-085F90E40E8B}">
  <dimension ref="A1:Q18"/>
  <sheetViews>
    <sheetView workbookViewId="0">
      <selection activeCell="A3" sqref="A3:A8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0</v>
      </c>
      <c r="F1" t="s">
        <v>0</v>
      </c>
      <c r="G1" t="s">
        <v>2</v>
      </c>
      <c r="H1" t="s">
        <v>2</v>
      </c>
      <c r="I1" t="s">
        <v>0</v>
      </c>
      <c r="J1" t="s">
        <v>1</v>
      </c>
      <c r="K1" t="s">
        <v>2</v>
      </c>
      <c r="L1" t="s">
        <v>0</v>
      </c>
      <c r="M1" t="s">
        <v>0</v>
      </c>
      <c r="N1" t="s">
        <v>2</v>
      </c>
      <c r="O1" t="s">
        <v>2</v>
      </c>
      <c r="P1" t="s">
        <v>1</v>
      </c>
      <c r="Q1" s="1"/>
    </row>
    <row r="2" spans="1:17" x14ac:dyDescent="0.25">
      <c r="B2" t="s">
        <v>11</v>
      </c>
      <c r="C2" t="s">
        <v>12</v>
      </c>
      <c r="D2" t="s">
        <v>13</v>
      </c>
      <c r="E2" t="s">
        <v>11</v>
      </c>
      <c r="F2" t="s">
        <v>14</v>
      </c>
      <c r="G2" t="s">
        <v>13</v>
      </c>
      <c r="H2" t="s">
        <v>13</v>
      </c>
      <c r="I2" t="s">
        <v>11</v>
      </c>
      <c r="J2" t="s">
        <v>12</v>
      </c>
      <c r="K2" t="s">
        <v>15</v>
      </c>
      <c r="L2" t="s">
        <v>11</v>
      </c>
      <c r="M2" t="s">
        <v>14</v>
      </c>
      <c r="N2" t="s">
        <v>15</v>
      </c>
      <c r="O2" t="s">
        <v>15</v>
      </c>
      <c r="P2" t="s">
        <v>12</v>
      </c>
      <c r="Q2" s="1"/>
    </row>
    <row r="3" spans="1:17" x14ac:dyDescent="0.25">
      <c r="A3" t="s">
        <v>7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</row>
    <row r="4" spans="1:17" x14ac:dyDescent="0.25">
      <c r="A4">
        <v>12333</v>
      </c>
      <c r="B4" s="1">
        <f>IF(LEITURA!B$2=GABARITO!B$2,1,0)</f>
        <v>1</v>
      </c>
      <c r="C4" s="1">
        <f>IF(LEITURA!C$2=GABARITO!C$2,1,0)</f>
        <v>1</v>
      </c>
      <c r="D4" s="1">
        <f>IF(LEITURA!D$2=GABARITO!D$2,1,0)</f>
        <v>1</v>
      </c>
      <c r="E4" s="1">
        <f>IF(LEITURA!E$2=GABARITO!E$2,1,0)</f>
        <v>1</v>
      </c>
      <c r="F4" s="1">
        <f>IF(LEITURA!F$2=GABARITO!F$2,1,0)</f>
        <v>1</v>
      </c>
      <c r="G4" s="1">
        <f>IF(LEITURA!G$2=GABARITO!G$2,1,0)</f>
        <v>1</v>
      </c>
      <c r="H4" s="1">
        <f>IF(LEITURA!H$2=GABARITO!H$2,1,0)</f>
        <v>1</v>
      </c>
      <c r="I4" s="1">
        <f>IF(LEITURA!I$2=GABARITO!I$2,1,0)</f>
        <v>1</v>
      </c>
      <c r="J4" s="1">
        <f>IF(LEITURA!J$2=GABARITO!J$2,1,0)</f>
        <v>1</v>
      </c>
      <c r="K4" s="1">
        <f>IF(LEITURA!K$2=GABARITO!K$2,1,0)</f>
        <v>1</v>
      </c>
      <c r="L4" s="1">
        <f>IF(LEITURA!L$2=GABARITO!L$2,1,0)</f>
        <v>1</v>
      </c>
      <c r="M4" s="1">
        <f>IF(LEITURA!M$2=GABARITO!M$2,1,0)</f>
        <v>1</v>
      </c>
      <c r="N4" s="1">
        <f>IF(LEITURA!N$2=GABARITO!N$2,1,0)</f>
        <v>1</v>
      </c>
      <c r="O4" s="1">
        <f>IF(LEITURA!O$2=GABARITO!O$2,1,0)</f>
        <v>1</v>
      </c>
      <c r="P4" s="1">
        <f>IF(LEITURA!P$2=GABARITO!P$2,1,0)</f>
        <v>1</v>
      </c>
    </row>
    <row r="5" spans="1:17" x14ac:dyDescent="0.25">
      <c r="A5">
        <v>232343</v>
      </c>
      <c r="B5" s="3">
        <f>IF(LEITURA!B$2=GABARITO!B$2,1,0)</f>
        <v>1</v>
      </c>
      <c r="C5" s="3">
        <v>0</v>
      </c>
      <c r="D5" s="3">
        <f>IF(LEITURA!D$2=GABARITO!D$2,1,0)</f>
        <v>1</v>
      </c>
      <c r="E5" s="3">
        <f>IF(LEITURA!E$2=GABARITO!E$2,1,0)</f>
        <v>1</v>
      </c>
      <c r="F5" s="3">
        <f>IF(LEITURA!F$2=GABARITO!F$2,1,0)</f>
        <v>1</v>
      </c>
      <c r="G5" s="3">
        <f>IF(LEITURA!G$2=GABARITO!G$2,1,0)</f>
        <v>1</v>
      </c>
      <c r="H5" s="3">
        <v>0</v>
      </c>
      <c r="I5" s="3">
        <f>IF(LEITURA!I$2=GABARITO!I$2,1,0)</f>
        <v>1</v>
      </c>
      <c r="J5" s="3">
        <f>IF(LEITURA!J$2=GABARITO!J$2,1,0)</f>
        <v>1</v>
      </c>
      <c r="K5" s="3">
        <f>IF(LEITURA!K$2=GABARITO!K$2,1,0)</f>
        <v>1</v>
      </c>
      <c r="L5" s="3">
        <f>IF(LEITURA!L$2=GABARITO!L$2,1,0)</f>
        <v>1</v>
      </c>
      <c r="M5" s="3">
        <v>0</v>
      </c>
      <c r="N5" s="3">
        <f>IF(LEITURA!N$2=GABARITO!N$2,1,0)</f>
        <v>1</v>
      </c>
      <c r="O5" s="3">
        <f>IF(LEITURA!O$2=GABARITO!O$2,1,0)</f>
        <v>1</v>
      </c>
      <c r="P5" s="3">
        <f>IF(LEITURA!P$2=GABARITO!P$2,1,0)</f>
        <v>1</v>
      </c>
    </row>
    <row r="6" spans="1:17" x14ac:dyDescent="0.25">
      <c r="A6">
        <v>332423</v>
      </c>
      <c r="B6" s="1">
        <f>IF(LEITURA!B$2=GABARITO!B$2,1,0)</f>
        <v>1</v>
      </c>
      <c r="C6" s="1">
        <f>IF(LEITURA!C$2=GABARITO!C$2,1,0)</f>
        <v>1</v>
      </c>
      <c r="D6" s="1">
        <v>0</v>
      </c>
      <c r="E6" s="1">
        <f>IF(LEITURA!E$2=GABARITO!E$2,1,0)</f>
        <v>1</v>
      </c>
      <c r="F6" s="1">
        <f>IF(LEITURA!F$2=GABARITO!F$2,1,0)</f>
        <v>1</v>
      </c>
      <c r="G6" s="1">
        <f>IF(LEITURA!G$2=GABARITO!G$2,1,0)</f>
        <v>1</v>
      </c>
      <c r="H6" s="1">
        <f>IF(LEITURA!H$2=GABARITO!H$2,1,0)</f>
        <v>1</v>
      </c>
      <c r="I6" s="1">
        <v>0</v>
      </c>
      <c r="J6" s="1">
        <f>IF(LEITURA!J$2=GABARITO!J$2,1,0)</f>
        <v>1</v>
      </c>
      <c r="K6" s="1">
        <f>IF(LEITURA!K$2=GABARITO!K$2,1,0)</f>
        <v>1</v>
      </c>
      <c r="L6" s="1">
        <f>IF(LEITURA!L$2=GABARITO!L$2,1,0)</f>
        <v>1</v>
      </c>
      <c r="M6" s="1">
        <f>IF(LEITURA!M$2=GABARITO!M$2,1,0)</f>
        <v>1</v>
      </c>
      <c r="N6" s="1">
        <v>0</v>
      </c>
      <c r="O6" s="1">
        <f>IF(LEITURA!O$2=GABARITO!O$2,1,0)</f>
        <v>1</v>
      </c>
      <c r="P6" s="1">
        <f>IF(LEITURA!P$2=GABARITO!P$2,1,0)</f>
        <v>1</v>
      </c>
    </row>
    <row r="7" spans="1:17" x14ac:dyDescent="0.25">
      <c r="A7">
        <v>46756</v>
      </c>
      <c r="B7" s="1">
        <v>0</v>
      </c>
      <c r="C7" s="1">
        <f>IF(LEITURA!C$2=GABARITO!C$2,1,0)</f>
        <v>1</v>
      </c>
      <c r="D7" s="1">
        <f>IF(LEITURA!D$2=GABARITO!D$2,1,0)</f>
        <v>1</v>
      </c>
      <c r="E7" s="1">
        <f>IF(LEITURA!E$2=GABARITO!E$2,1,0)</f>
        <v>1</v>
      </c>
      <c r="F7" s="1">
        <f>IF(LEITURA!F$2=GABARITO!F$2,1,0)</f>
        <v>1</v>
      </c>
      <c r="G7" s="1">
        <v>0</v>
      </c>
      <c r="H7" s="1">
        <f>IF(LEITURA!H$2=GABARITO!H$2,1,0)</f>
        <v>1</v>
      </c>
      <c r="I7" s="1">
        <f>IF(LEITURA!I$2=GABARITO!I$2,1,0)</f>
        <v>1</v>
      </c>
      <c r="J7" s="1">
        <f>IF(LEITURA!J$2=GABARITO!J$2,1,0)</f>
        <v>1</v>
      </c>
      <c r="K7" s="1">
        <f>IF(LEITURA!K$2=GABARITO!K$2,1,0)</f>
        <v>1</v>
      </c>
      <c r="L7" s="1">
        <v>0</v>
      </c>
      <c r="M7" s="1">
        <f>IF(LEITURA!M$2=GABARITO!M$2,1,0)</f>
        <v>1</v>
      </c>
      <c r="N7" s="1">
        <f>IF(LEITURA!N$2=GABARITO!N$2,1,0)</f>
        <v>1</v>
      </c>
      <c r="O7" s="1">
        <f>IF(LEITURA!O$2=GABARITO!O$2,1,0)</f>
        <v>1</v>
      </c>
      <c r="P7" s="1">
        <f>IF(LEITURA!P$2=GABARITO!P$2,1,0)</f>
        <v>1</v>
      </c>
    </row>
    <row r="8" spans="1:17" x14ac:dyDescent="0.25">
      <c r="A8">
        <v>456787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7" x14ac:dyDescent="0.25">
      <c r="B9" s="1">
        <f>SUM(B4:B8)/5</f>
        <v>0.6</v>
      </c>
      <c r="C9" s="1">
        <f t="shared" ref="C9:P9" si="0">SUM(C4:C8)/5</f>
        <v>0.6</v>
      </c>
      <c r="D9" s="1">
        <f t="shared" si="0"/>
        <v>0.6</v>
      </c>
      <c r="E9" s="1">
        <f t="shared" si="0"/>
        <v>0.8</v>
      </c>
      <c r="F9" s="1">
        <f t="shared" si="0"/>
        <v>0.8</v>
      </c>
      <c r="G9" s="1">
        <f t="shared" si="0"/>
        <v>0.6</v>
      </c>
      <c r="H9" s="1">
        <f t="shared" si="0"/>
        <v>0.6</v>
      </c>
      <c r="I9" s="1">
        <f t="shared" si="0"/>
        <v>0.6</v>
      </c>
      <c r="J9" s="1">
        <f t="shared" si="0"/>
        <v>0.8</v>
      </c>
      <c r="K9" s="1">
        <f t="shared" si="0"/>
        <v>0.8</v>
      </c>
      <c r="L9" s="1">
        <f t="shared" si="0"/>
        <v>0.6</v>
      </c>
      <c r="M9" s="1">
        <f t="shared" si="0"/>
        <v>0.6</v>
      </c>
      <c r="N9" s="1">
        <f t="shared" si="0"/>
        <v>0.6</v>
      </c>
      <c r="O9" s="1">
        <f t="shared" si="0"/>
        <v>0.8</v>
      </c>
      <c r="P9" s="1">
        <f t="shared" si="0"/>
        <v>0.8</v>
      </c>
    </row>
    <row r="10" spans="1:17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2" spans="1:17" x14ac:dyDescent="0.25">
      <c r="A12" t="s">
        <v>17</v>
      </c>
      <c r="B12">
        <f>IF(B1=$B$14,SUM(B4:B8),0)</f>
        <v>0</v>
      </c>
      <c r="C12">
        <f>IF(C1=$B$14,SUM(C4:C8),0)</f>
        <v>0</v>
      </c>
      <c r="D12">
        <f>IF(D1=$B$14,SUM(D4:D8),0)</f>
        <v>3</v>
      </c>
      <c r="E12">
        <f>IF(E1=$B$14,SUM(E4:E8),0)</f>
        <v>0</v>
      </c>
      <c r="F12">
        <f>IF(F1=$B$14,SUM(F4:F8),0)</f>
        <v>0</v>
      </c>
      <c r="G12">
        <f>IF(G1=$B$14,SUM(G4:G8),0)</f>
        <v>3</v>
      </c>
      <c r="H12">
        <f>IF(H1=$B$14,SUM(H4:H8),0)</f>
        <v>3</v>
      </c>
      <c r="I12">
        <f>IF(I1=$B$14,SUM(I4:I8),0)</f>
        <v>0</v>
      </c>
      <c r="J12">
        <f>IF(J1=$B$14,SUM(J4:J8),0)</f>
        <v>0</v>
      </c>
      <c r="K12">
        <f>IF(K1=$B$14,SUM(K4:K8),0)</f>
        <v>4</v>
      </c>
      <c r="L12">
        <f>IF(L1=$B$14,SUM(L4:L8),0)</f>
        <v>0</v>
      </c>
      <c r="M12">
        <f>IF(M1=$B$14,SUM(M4:M8),0)</f>
        <v>0</v>
      </c>
      <c r="N12">
        <f>IF(N1=$B$14,SUM(N4:N8),0)</f>
        <v>3</v>
      </c>
      <c r="O12">
        <f>IF(O1=$B$14,SUM(O4:O8),0)</f>
        <v>4</v>
      </c>
      <c r="P12">
        <f>IF(P1=$B$14,SUM(P4:P8),0)</f>
        <v>0</v>
      </c>
    </row>
    <row r="13" spans="1:17" x14ac:dyDescent="0.25">
      <c r="B13">
        <f>SUM(B12:P12)</f>
        <v>20</v>
      </c>
      <c r="C13">
        <f>B13/C14/5</f>
        <v>0.66666666666666674</v>
      </c>
    </row>
    <row r="14" spans="1:17" x14ac:dyDescent="0.25">
      <c r="B14" t="s">
        <v>16</v>
      </c>
      <c r="C14">
        <f>COUNTIF(B1:P1,B14)</f>
        <v>6</v>
      </c>
    </row>
    <row r="16" spans="1:17" x14ac:dyDescent="0.25">
      <c r="A16" t="s">
        <v>10</v>
      </c>
      <c r="B16">
        <f>IF(B2=$B$18,SUM(B4:B8),0)</f>
        <v>0</v>
      </c>
      <c r="C16">
        <f>IF(C2=$B$18,SUM(C4:C8),0)</f>
        <v>0</v>
      </c>
      <c r="D16">
        <f>IF(D2=$B$18,SUM(D4:D8),0)</f>
        <v>0</v>
      </c>
      <c r="E16">
        <f>IF(E2=$B$18,SUM(E4:E8),0)</f>
        <v>0</v>
      </c>
      <c r="F16">
        <f>IF(F2=$B$18,SUM(F4:F8),0)</f>
        <v>0</v>
      </c>
      <c r="G16">
        <f>IF(G2=$B$18,SUM(G4:G8),0)</f>
        <v>0</v>
      </c>
      <c r="H16">
        <f>IF(H2=$B$18,SUM(H4:H8),0)</f>
        <v>0</v>
      </c>
      <c r="I16">
        <f>IF(I2=$B$18,SUM(I4:I8),0)</f>
        <v>0</v>
      </c>
      <c r="J16">
        <f>IF(J2=$B$18,SUM(J4:J8),0)</f>
        <v>0</v>
      </c>
      <c r="K16">
        <f>IF(K2=$B$18,SUM(K4:K8),0)</f>
        <v>4</v>
      </c>
      <c r="L16">
        <f>IF(L2=$B$18,SUM(L4:L8),0)</f>
        <v>0</v>
      </c>
      <c r="M16">
        <f>IF(M2=$B$18,SUM(M4:M8),0)</f>
        <v>0</v>
      </c>
      <c r="N16">
        <f>IF(N2=$B$18,SUM(N4:N8),0)</f>
        <v>3</v>
      </c>
      <c r="O16">
        <f>IF(O2=$B$18,SUM(O4:O8),0)</f>
        <v>4</v>
      </c>
      <c r="P16">
        <f>IF(P2=$B$18,SUM(P4:P8),0)</f>
        <v>0</v>
      </c>
    </row>
    <row r="17" spans="2:3" x14ac:dyDescent="0.25">
      <c r="B17">
        <f>SUM(B16:P16)</f>
        <v>11</v>
      </c>
      <c r="C17">
        <f>B17/C18/5</f>
        <v>0.73333333333333328</v>
      </c>
    </row>
    <row r="18" spans="2:3" x14ac:dyDescent="0.25">
      <c r="B18" t="s">
        <v>18</v>
      </c>
      <c r="C18">
        <f>COUNTIF(B2:P2,B18)</f>
        <v>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55F7-1CD1-44F9-8043-F8A299D906EC}">
  <dimension ref="A2:C7"/>
  <sheetViews>
    <sheetView tabSelected="1" workbookViewId="0">
      <selection activeCell="C5" sqref="C5"/>
    </sheetView>
  </sheetViews>
  <sheetFormatPr defaultRowHeight="15" x14ac:dyDescent="0.25"/>
  <sheetData>
    <row r="2" spans="1:3" x14ac:dyDescent="0.25">
      <c r="A2" t="s">
        <v>7</v>
      </c>
      <c r="B2" t="s">
        <v>19</v>
      </c>
      <c r="C2" t="s">
        <v>20</v>
      </c>
    </row>
    <row r="3" spans="1:3" x14ac:dyDescent="0.25">
      <c r="A3">
        <v>12333</v>
      </c>
      <c r="B3" t="s">
        <v>21</v>
      </c>
      <c r="C3" t="s">
        <v>23</v>
      </c>
    </row>
    <row r="4" spans="1:3" x14ac:dyDescent="0.25">
      <c r="A4">
        <v>232343</v>
      </c>
      <c r="B4" t="s">
        <v>21</v>
      </c>
      <c r="C4" t="s">
        <v>24</v>
      </c>
    </row>
    <row r="5" spans="1:3" x14ac:dyDescent="0.25">
      <c r="A5">
        <v>332423</v>
      </c>
      <c r="B5" t="s">
        <v>21</v>
      </c>
      <c r="C5" t="s">
        <v>23</v>
      </c>
    </row>
    <row r="6" spans="1:3" x14ac:dyDescent="0.25">
      <c r="A6">
        <v>46756</v>
      </c>
      <c r="B6" t="s">
        <v>22</v>
      </c>
      <c r="C6" t="s">
        <v>23</v>
      </c>
    </row>
    <row r="7" spans="1:3" x14ac:dyDescent="0.25">
      <c r="A7">
        <v>456787</v>
      </c>
      <c r="B7" t="s">
        <v>22</v>
      </c>
      <c r="C7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LEITURA</vt:lpstr>
      <vt:lpstr>GABARITO</vt:lpstr>
      <vt:lpstr>SCORE</vt:lpstr>
      <vt:lpstr>ITEM_TYPE</vt:lpstr>
      <vt:lpstr>CHECK</vt:lpstr>
      <vt:lpstr>LISTING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2019-03-28T20:06:03Z</dcterms:created>
  <dcterms:modified xsi:type="dcterms:W3CDTF">2019-04-02T12:45:08Z</dcterms:modified>
</cp:coreProperties>
</file>