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\"/>
    </mc:Choice>
  </mc:AlternateContent>
  <bookViews>
    <workbookView xWindow="0" yWindow="0" windowWidth="20460" windowHeight="8880" tabRatio="762" activeTab="1"/>
  </bookViews>
  <sheets>
    <sheet name="ORIENTAÇÕES" sheetId="4" r:id="rId1"/>
    <sheet name="DADOS CENARIOS" sheetId="7" r:id="rId2"/>
    <sheet name="gpn 16.06.21" sheetId="5" r:id="rId3"/>
    <sheet name="vertices" sheetId="2" r:id="rId4"/>
    <sheet name="criacao arestas" sheetId="6" r:id="rId5"/>
    <sheet name="arestas" sheetId="3" r:id="rId6"/>
    <sheet name="aeronaves_roteiros" sheetId="1" r:id="rId7"/>
  </sheets>
  <definedNames>
    <definedName name="_xlnm._FilterDatabase" localSheetId="6" hidden="1">aeronaves_roteiros!$A$1:$AL$337</definedName>
    <definedName name="_xlnm._FilterDatabase" localSheetId="2" hidden="1">'gpn 16.06.21'!$A$18:$U$186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H3" i="1"/>
  <c r="I3" i="1"/>
  <c r="J3" i="1"/>
  <c r="K3" i="1"/>
  <c r="L3" i="1"/>
  <c r="M3" i="1"/>
  <c r="N3" i="1"/>
  <c r="O3" i="1"/>
  <c r="P3" i="1"/>
  <c r="Q3" i="1"/>
  <c r="R3" i="1"/>
  <c r="S3" i="1"/>
  <c r="T3" i="1"/>
  <c r="H4" i="1"/>
  <c r="I4" i="1"/>
  <c r="J4" i="1"/>
  <c r="K4" i="1"/>
  <c r="L4" i="1"/>
  <c r="M4" i="1"/>
  <c r="N4" i="1"/>
  <c r="O4" i="1"/>
  <c r="P4" i="1"/>
  <c r="Q4" i="1"/>
  <c r="R4" i="1"/>
  <c r="S4" i="1"/>
  <c r="T4" i="1"/>
  <c r="H5" i="1"/>
  <c r="I5" i="1"/>
  <c r="J5" i="1"/>
  <c r="K5" i="1"/>
  <c r="L5" i="1"/>
  <c r="M5" i="1"/>
  <c r="N5" i="1"/>
  <c r="O5" i="1"/>
  <c r="P5" i="1"/>
  <c r="Q5" i="1"/>
  <c r="R5" i="1"/>
  <c r="S5" i="1"/>
  <c r="T5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H8" i="1"/>
  <c r="I8" i="1"/>
  <c r="J8" i="1"/>
  <c r="K8" i="1"/>
  <c r="L8" i="1"/>
  <c r="M8" i="1"/>
  <c r="N8" i="1"/>
  <c r="O8" i="1"/>
  <c r="P8" i="1"/>
  <c r="Q8" i="1"/>
  <c r="R8" i="1"/>
  <c r="S8" i="1"/>
  <c r="T8" i="1"/>
  <c r="H9" i="1"/>
  <c r="I9" i="1"/>
  <c r="J9" i="1"/>
  <c r="K9" i="1"/>
  <c r="L9" i="1"/>
  <c r="M9" i="1"/>
  <c r="N9" i="1"/>
  <c r="O9" i="1"/>
  <c r="P9" i="1"/>
  <c r="Q9" i="1"/>
  <c r="R9" i="1"/>
  <c r="S9" i="1"/>
  <c r="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T2" i="1"/>
  <c r="S2" i="1"/>
  <c r="R2" i="1"/>
  <c r="Q2" i="1"/>
  <c r="P2" i="1"/>
  <c r="O2" i="1"/>
  <c r="N2" i="1"/>
  <c r="M2" i="1"/>
  <c r="L2" i="1"/>
  <c r="K2" i="1"/>
  <c r="J2" i="1"/>
  <c r="I2" i="1"/>
  <c r="H2" i="1"/>
  <c r="D2" i="1"/>
  <c r="C2" i="1"/>
  <c r="B2" i="1"/>
  <c r="C2" i="7"/>
  <c r="C3" i="7"/>
  <c r="C4" i="7"/>
  <c r="C5" i="7"/>
  <c r="C6" i="7"/>
  <c r="C7" i="7"/>
  <c r="C8" i="7"/>
  <c r="C9" i="7"/>
  <c r="C1" i="7"/>
  <c r="G9" i="7"/>
  <c r="E9" i="7"/>
  <c r="G7" i="7"/>
  <c r="E7" i="7"/>
  <c r="G5" i="7"/>
  <c r="E5" i="7"/>
  <c r="G3" i="7" l="1"/>
  <c r="E3" i="7"/>
  <c r="C172" i="1" l="1"/>
  <c r="C176" i="1"/>
  <c r="C180" i="1"/>
  <c r="C184" i="1"/>
  <c r="C188" i="1"/>
  <c r="C192" i="1"/>
  <c r="C196" i="1"/>
  <c r="C200" i="1"/>
  <c r="C204" i="1"/>
  <c r="C208" i="1"/>
  <c r="C171" i="1"/>
  <c r="C175" i="1"/>
  <c r="C179" i="1"/>
  <c r="C183" i="1"/>
  <c r="C187" i="1"/>
  <c r="C191" i="1"/>
  <c r="C195" i="1"/>
  <c r="C199" i="1"/>
  <c r="C203" i="1"/>
  <c r="C207" i="1"/>
  <c r="C211" i="1"/>
  <c r="C181" i="1"/>
  <c r="C189" i="1"/>
  <c r="C197" i="1"/>
  <c r="C209" i="1"/>
  <c r="C170" i="1"/>
  <c r="C174" i="1"/>
  <c r="C178" i="1"/>
  <c r="C182" i="1"/>
  <c r="C186" i="1"/>
  <c r="C190" i="1"/>
  <c r="C194" i="1"/>
  <c r="C198" i="1"/>
  <c r="C202" i="1"/>
  <c r="C206" i="1"/>
  <c r="C210" i="1"/>
  <c r="C173" i="1"/>
  <c r="C177" i="1"/>
  <c r="C185" i="1"/>
  <c r="C193" i="1"/>
  <c r="C201" i="1"/>
  <c r="C205" i="1"/>
  <c r="D2" i="6"/>
  <c r="D3" i="6"/>
  <c r="E2" i="6"/>
  <c r="F2" i="6"/>
  <c r="G2" i="6"/>
  <c r="H2" i="6"/>
  <c r="E3" i="6"/>
  <c r="F3" i="6"/>
  <c r="G3" i="6"/>
  <c r="H3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C609" i="6" l="1"/>
  <c r="D609" i="6"/>
  <c r="C611" i="6"/>
  <c r="D611" i="6"/>
  <c r="C613" i="6"/>
  <c r="D613" i="6"/>
  <c r="C615" i="6"/>
  <c r="D615" i="6"/>
  <c r="C617" i="6"/>
  <c r="D617" i="6"/>
  <c r="C619" i="6"/>
  <c r="D619" i="6"/>
  <c r="C621" i="6"/>
  <c r="D621" i="6"/>
  <c r="C623" i="6"/>
  <c r="D623" i="6"/>
  <c r="C625" i="6"/>
  <c r="D625" i="6"/>
  <c r="C627" i="6"/>
  <c r="D627" i="6"/>
  <c r="C629" i="6"/>
  <c r="D629" i="6"/>
  <c r="C631" i="6"/>
  <c r="D631" i="6"/>
  <c r="C633" i="6"/>
  <c r="D633" i="6"/>
  <c r="C635" i="6"/>
  <c r="D635" i="6"/>
  <c r="C637" i="6"/>
  <c r="D637" i="6"/>
  <c r="C639" i="6"/>
  <c r="D639" i="6"/>
  <c r="C641" i="6"/>
  <c r="D641" i="6"/>
  <c r="C643" i="6"/>
  <c r="D643" i="6"/>
  <c r="C645" i="6"/>
  <c r="D645" i="6"/>
  <c r="C647" i="6"/>
  <c r="D647" i="6"/>
  <c r="C649" i="6"/>
  <c r="D649" i="6"/>
  <c r="C651" i="6"/>
  <c r="D651" i="6"/>
  <c r="C653" i="6"/>
  <c r="D653" i="6"/>
  <c r="C655" i="6"/>
  <c r="D655" i="6"/>
  <c r="C657" i="6"/>
  <c r="D657" i="6"/>
  <c r="C659" i="6"/>
  <c r="D659" i="6"/>
  <c r="C661" i="6"/>
  <c r="D661" i="6"/>
  <c r="C663" i="6"/>
  <c r="D663" i="6"/>
  <c r="C665" i="6"/>
  <c r="D665" i="6"/>
  <c r="C591" i="6"/>
  <c r="D591" i="6"/>
  <c r="C593" i="6"/>
  <c r="D593" i="6"/>
  <c r="C595" i="6"/>
  <c r="D595" i="6"/>
  <c r="C597" i="6"/>
  <c r="D597" i="6"/>
  <c r="C599" i="6"/>
  <c r="D599" i="6"/>
  <c r="C601" i="6"/>
  <c r="D601" i="6"/>
  <c r="C603" i="6"/>
  <c r="D603" i="6"/>
  <c r="C605" i="6"/>
  <c r="D605" i="6"/>
  <c r="C607" i="6"/>
  <c r="D607" i="6"/>
  <c r="C573" i="6"/>
  <c r="D573" i="6"/>
  <c r="C575" i="6"/>
  <c r="D575" i="6"/>
  <c r="C577" i="6"/>
  <c r="D577" i="6"/>
  <c r="C579" i="6"/>
  <c r="D579" i="6"/>
  <c r="C581" i="6"/>
  <c r="D581" i="6"/>
  <c r="C583" i="6"/>
  <c r="D583" i="6"/>
  <c r="C585" i="6"/>
  <c r="D585" i="6"/>
  <c r="C587" i="6"/>
  <c r="D587" i="6"/>
  <c r="C589" i="6"/>
  <c r="D589" i="6"/>
  <c r="C571" i="6"/>
  <c r="D571" i="6"/>
  <c r="B664" i="6"/>
  <c r="C664" i="6" s="1"/>
  <c r="B662" i="6"/>
  <c r="C662" i="6" s="1"/>
  <c r="B660" i="6"/>
  <c r="C660" i="6" s="1"/>
  <c r="B658" i="6"/>
  <c r="D658" i="6" s="1"/>
  <c r="B656" i="6"/>
  <c r="C656" i="6" s="1"/>
  <c r="B654" i="6"/>
  <c r="C654" i="6" s="1"/>
  <c r="B652" i="6"/>
  <c r="C652" i="6" s="1"/>
  <c r="B650" i="6"/>
  <c r="D650" i="6" s="1"/>
  <c r="B648" i="6"/>
  <c r="C648" i="6" s="1"/>
  <c r="B646" i="6"/>
  <c r="C646" i="6" s="1"/>
  <c r="B644" i="6"/>
  <c r="C644" i="6" s="1"/>
  <c r="B642" i="6"/>
  <c r="C642" i="6" s="1"/>
  <c r="B640" i="6"/>
  <c r="C640" i="6" s="1"/>
  <c r="B638" i="6"/>
  <c r="C638" i="6" s="1"/>
  <c r="B636" i="6"/>
  <c r="C636" i="6" s="1"/>
  <c r="B634" i="6"/>
  <c r="C634" i="6" s="1"/>
  <c r="B632" i="6"/>
  <c r="C632" i="6" s="1"/>
  <c r="B630" i="6"/>
  <c r="C630" i="6" s="1"/>
  <c r="B628" i="6"/>
  <c r="C628" i="6" s="1"/>
  <c r="B626" i="6"/>
  <c r="D626" i="6" s="1"/>
  <c r="B624" i="6"/>
  <c r="C624" i="6" s="1"/>
  <c r="B622" i="6"/>
  <c r="C622" i="6" s="1"/>
  <c r="B620" i="6"/>
  <c r="C620" i="6" s="1"/>
  <c r="B618" i="6"/>
  <c r="D618" i="6" s="1"/>
  <c r="B616" i="6"/>
  <c r="C616" i="6" s="1"/>
  <c r="B614" i="6"/>
  <c r="C614" i="6" s="1"/>
  <c r="B612" i="6"/>
  <c r="C612" i="6" s="1"/>
  <c r="B610" i="6"/>
  <c r="D610" i="6" s="1"/>
  <c r="B608" i="6"/>
  <c r="C608" i="6" s="1"/>
  <c r="B606" i="6"/>
  <c r="C606" i="6" s="1"/>
  <c r="B604" i="6"/>
  <c r="C604" i="6" s="1"/>
  <c r="B602" i="6"/>
  <c r="C602" i="6" s="1"/>
  <c r="B600" i="6"/>
  <c r="C600" i="6" s="1"/>
  <c r="B598" i="6"/>
  <c r="C598" i="6" s="1"/>
  <c r="B596" i="6"/>
  <c r="C596" i="6" s="1"/>
  <c r="B594" i="6"/>
  <c r="C594" i="6" s="1"/>
  <c r="B592" i="6"/>
  <c r="C592" i="6" s="1"/>
  <c r="B590" i="6"/>
  <c r="C590" i="6" s="1"/>
  <c r="B588" i="6"/>
  <c r="C588" i="6" s="1"/>
  <c r="B586" i="6"/>
  <c r="C586" i="6" s="1"/>
  <c r="B584" i="6"/>
  <c r="C584" i="6" s="1"/>
  <c r="B582" i="6"/>
  <c r="C582" i="6" s="1"/>
  <c r="B580" i="6"/>
  <c r="C580" i="6" s="1"/>
  <c r="B578" i="6"/>
  <c r="C578" i="6" s="1"/>
  <c r="B576" i="6"/>
  <c r="C576" i="6" s="1"/>
  <c r="B574" i="6"/>
  <c r="C574" i="6" s="1"/>
  <c r="B572" i="6"/>
  <c r="C572" i="6" s="1"/>
  <c r="B570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G140" i="6"/>
  <c r="H140" i="6"/>
  <c r="E141" i="6"/>
  <c r="F141" i="6"/>
  <c r="G141" i="6"/>
  <c r="H141" i="6"/>
  <c r="E142" i="6"/>
  <c r="F142" i="6"/>
  <c r="G142" i="6"/>
  <c r="H142" i="6"/>
  <c r="E143" i="6"/>
  <c r="F143" i="6"/>
  <c r="G143" i="6"/>
  <c r="H143" i="6"/>
  <c r="E144" i="6"/>
  <c r="F144" i="6"/>
  <c r="G144" i="6"/>
  <c r="H144" i="6"/>
  <c r="E145" i="6"/>
  <c r="F145" i="6"/>
  <c r="G145" i="6"/>
  <c r="H145" i="6"/>
  <c r="E146" i="6"/>
  <c r="F146" i="6"/>
  <c r="G146" i="6"/>
  <c r="H146" i="6"/>
  <c r="E147" i="6"/>
  <c r="F147" i="6"/>
  <c r="G147" i="6"/>
  <c r="H147" i="6"/>
  <c r="E148" i="6"/>
  <c r="F148" i="6"/>
  <c r="G148" i="6"/>
  <c r="H148" i="6"/>
  <c r="E149" i="6"/>
  <c r="F149" i="6"/>
  <c r="G149" i="6"/>
  <c r="H149" i="6"/>
  <c r="E150" i="6"/>
  <c r="F150" i="6"/>
  <c r="G150" i="6"/>
  <c r="H150" i="6"/>
  <c r="E151" i="6"/>
  <c r="F151" i="6"/>
  <c r="G151" i="6"/>
  <c r="H151" i="6"/>
  <c r="E152" i="6"/>
  <c r="F152" i="6"/>
  <c r="G152" i="6"/>
  <c r="H152" i="6"/>
  <c r="E153" i="6"/>
  <c r="F153" i="6"/>
  <c r="G153" i="6"/>
  <c r="H153" i="6"/>
  <c r="E154" i="6"/>
  <c r="F154" i="6"/>
  <c r="G154" i="6"/>
  <c r="H154" i="6"/>
  <c r="E155" i="6"/>
  <c r="F155" i="6"/>
  <c r="G155" i="6"/>
  <c r="H155" i="6"/>
  <c r="E156" i="6"/>
  <c r="F156" i="6"/>
  <c r="G156" i="6"/>
  <c r="H156" i="6"/>
  <c r="E157" i="6"/>
  <c r="F157" i="6"/>
  <c r="G157" i="6"/>
  <c r="H157" i="6"/>
  <c r="E158" i="6"/>
  <c r="F158" i="6"/>
  <c r="G158" i="6"/>
  <c r="H158" i="6"/>
  <c r="E159" i="6"/>
  <c r="F159" i="6"/>
  <c r="G159" i="6"/>
  <c r="H159" i="6"/>
  <c r="E160" i="6"/>
  <c r="F160" i="6"/>
  <c r="G160" i="6"/>
  <c r="H160" i="6"/>
  <c r="E161" i="6"/>
  <c r="F161" i="6"/>
  <c r="G161" i="6"/>
  <c r="H161" i="6"/>
  <c r="E162" i="6"/>
  <c r="F162" i="6"/>
  <c r="G162" i="6"/>
  <c r="H162" i="6"/>
  <c r="E163" i="6"/>
  <c r="F163" i="6"/>
  <c r="G163" i="6"/>
  <c r="H163" i="6"/>
  <c r="E164" i="6"/>
  <c r="F164" i="6"/>
  <c r="G164" i="6"/>
  <c r="H164" i="6"/>
  <c r="E165" i="6"/>
  <c r="F165" i="6"/>
  <c r="G165" i="6"/>
  <c r="H165" i="6"/>
  <c r="E166" i="6"/>
  <c r="F166" i="6"/>
  <c r="G166" i="6"/>
  <c r="H166" i="6"/>
  <c r="E167" i="6"/>
  <c r="F167" i="6"/>
  <c r="G167" i="6"/>
  <c r="H167" i="6"/>
  <c r="E168" i="6"/>
  <c r="F168" i="6"/>
  <c r="G168" i="6"/>
  <c r="H168" i="6"/>
  <c r="E169" i="6"/>
  <c r="F169" i="6"/>
  <c r="G169" i="6"/>
  <c r="H169" i="6"/>
  <c r="E170" i="6"/>
  <c r="F170" i="6"/>
  <c r="G170" i="6"/>
  <c r="H170" i="6"/>
  <c r="E171" i="6"/>
  <c r="F171" i="6"/>
  <c r="G171" i="6"/>
  <c r="H171" i="6"/>
  <c r="E172" i="6"/>
  <c r="F172" i="6"/>
  <c r="G172" i="6"/>
  <c r="H172" i="6"/>
  <c r="E173" i="6"/>
  <c r="F173" i="6"/>
  <c r="G173" i="6"/>
  <c r="H173" i="6"/>
  <c r="E174" i="6"/>
  <c r="F174" i="6"/>
  <c r="G174" i="6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E178" i="6"/>
  <c r="F178" i="6"/>
  <c r="G178" i="6"/>
  <c r="H178" i="6"/>
  <c r="E179" i="6"/>
  <c r="F179" i="6"/>
  <c r="G179" i="6"/>
  <c r="H179" i="6"/>
  <c r="E180" i="6"/>
  <c r="F180" i="6"/>
  <c r="G180" i="6"/>
  <c r="H180" i="6"/>
  <c r="E181" i="6"/>
  <c r="F181" i="6"/>
  <c r="G181" i="6"/>
  <c r="H181" i="6"/>
  <c r="E182" i="6"/>
  <c r="F182" i="6"/>
  <c r="G182" i="6"/>
  <c r="H182" i="6"/>
  <c r="E183" i="6"/>
  <c r="F183" i="6"/>
  <c r="G183" i="6"/>
  <c r="H183" i="6"/>
  <c r="E184" i="6"/>
  <c r="F184" i="6"/>
  <c r="G184" i="6"/>
  <c r="H184" i="6"/>
  <c r="E185" i="6"/>
  <c r="F185" i="6"/>
  <c r="G185" i="6"/>
  <c r="H185" i="6"/>
  <c r="E186" i="6"/>
  <c r="F186" i="6"/>
  <c r="G186" i="6"/>
  <c r="H186" i="6"/>
  <c r="E187" i="6"/>
  <c r="F187" i="6"/>
  <c r="G187" i="6"/>
  <c r="H187" i="6"/>
  <c r="E188" i="6"/>
  <c r="F188" i="6"/>
  <c r="G188" i="6"/>
  <c r="H188" i="6"/>
  <c r="E189" i="6"/>
  <c r="F189" i="6"/>
  <c r="G189" i="6"/>
  <c r="H189" i="6"/>
  <c r="E190" i="6"/>
  <c r="F190" i="6"/>
  <c r="G190" i="6"/>
  <c r="H190" i="6"/>
  <c r="E191" i="6"/>
  <c r="F191" i="6"/>
  <c r="G191" i="6"/>
  <c r="H191" i="6"/>
  <c r="E192" i="6"/>
  <c r="F192" i="6"/>
  <c r="G192" i="6"/>
  <c r="H192" i="6"/>
  <c r="E193" i="6"/>
  <c r="F193" i="6"/>
  <c r="G193" i="6"/>
  <c r="H193" i="6"/>
  <c r="E194" i="6"/>
  <c r="F194" i="6"/>
  <c r="G194" i="6"/>
  <c r="H194" i="6"/>
  <c r="E195" i="6"/>
  <c r="F195" i="6"/>
  <c r="G195" i="6"/>
  <c r="H195" i="6"/>
  <c r="E196" i="6"/>
  <c r="F196" i="6"/>
  <c r="G196" i="6"/>
  <c r="H196" i="6"/>
  <c r="E197" i="6"/>
  <c r="F197" i="6"/>
  <c r="G197" i="6"/>
  <c r="H197" i="6"/>
  <c r="E198" i="6"/>
  <c r="F198" i="6"/>
  <c r="G198" i="6"/>
  <c r="H198" i="6"/>
  <c r="E199" i="6"/>
  <c r="F199" i="6"/>
  <c r="G199" i="6"/>
  <c r="H199" i="6"/>
  <c r="E200" i="6"/>
  <c r="F200" i="6"/>
  <c r="G200" i="6"/>
  <c r="H200" i="6"/>
  <c r="E201" i="6"/>
  <c r="F201" i="6"/>
  <c r="G201" i="6"/>
  <c r="H201" i="6"/>
  <c r="E202" i="6"/>
  <c r="F202" i="6"/>
  <c r="G202" i="6"/>
  <c r="H202" i="6"/>
  <c r="E203" i="6"/>
  <c r="F203" i="6"/>
  <c r="G203" i="6"/>
  <c r="H203" i="6"/>
  <c r="E204" i="6"/>
  <c r="F204" i="6"/>
  <c r="G204" i="6"/>
  <c r="H204" i="6"/>
  <c r="E205" i="6"/>
  <c r="F205" i="6"/>
  <c r="G205" i="6"/>
  <c r="H205" i="6"/>
  <c r="E206" i="6"/>
  <c r="F206" i="6"/>
  <c r="G206" i="6"/>
  <c r="H206" i="6"/>
  <c r="E207" i="6"/>
  <c r="F207" i="6"/>
  <c r="G207" i="6"/>
  <c r="H207" i="6"/>
  <c r="E208" i="6"/>
  <c r="F208" i="6"/>
  <c r="G208" i="6"/>
  <c r="H208" i="6"/>
  <c r="E209" i="6"/>
  <c r="F209" i="6"/>
  <c r="G209" i="6"/>
  <c r="H209" i="6"/>
  <c r="E210" i="6"/>
  <c r="F210" i="6"/>
  <c r="G210" i="6"/>
  <c r="H210" i="6"/>
  <c r="E211" i="6"/>
  <c r="F211" i="6"/>
  <c r="G211" i="6"/>
  <c r="H211" i="6"/>
  <c r="E212" i="6"/>
  <c r="F212" i="6"/>
  <c r="G212" i="6"/>
  <c r="H212" i="6"/>
  <c r="E213" i="6"/>
  <c r="F213" i="6"/>
  <c r="G213" i="6"/>
  <c r="H213" i="6"/>
  <c r="E214" i="6"/>
  <c r="F214" i="6"/>
  <c r="G214" i="6"/>
  <c r="H214" i="6"/>
  <c r="E215" i="6"/>
  <c r="F215" i="6"/>
  <c r="G215" i="6"/>
  <c r="H215" i="6"/>
  <c r="E216" i="6"/>
  <c r="F216" i="6"/>
  <c r="G216" i="6"/>
  <c r="H216" i="6"/>
  <c r="E217" i="6"/>
  <c r="F217" i="6"/>
  <c r="G217" i="6"/>
  <c r="H217" i="6"/>
  <c r="E218" i="6"/>
  <c r="F218" i="6"/>
  <c r="G218" i="6"/>
  <c r="H218" i="6"/>
  <c r="E219" i="6"/>
  <c r="F219" i="6"/>
  <c r="G219" i="6"/>
  <c r="H219" i="6"/>
  <c r="E220" i="6"/>
  <c r="F220" i="6"/>
  <c r="G220" i="6"/>
  <c r="H220" i="6"/>
  <c r="E221" i="6"/>
  <c r="F221" i="6"/>
  <c r="G221" i="6"/>
  <c r="H221" i="6"/>
  <c r="E222" i="6"/>
  <c r="F222" i="6"/>
  <c r="G222" i="6"/>
  <c r="H222" i="6"/>
  <c r="E223" i="6"/>
  <c r="F223" i="6"/>
  <c r="G223" i="6"/>
  <c r="H223" i="6"/>
  <c r="E224" i="6"/>
  <c r="F224" i="6"/>
  <c r="G224" i="6"/>
  <c r="H224" i="6"/>
  <c r="E225" i="6"/>
  <c r="F225" i="6"/>
  <c r="G225" i="6"/>
  <c r="H225" i="6"/>
  <c r="E226" i="6"/>
  <c r="F226" i="6"/>
  <c r="G226" i="6"/>
  <c r="H226" i="6"/>
  <c r="E227" i="6"/>
  <c r="F227" i="6"/>
  <c r="G227" i="6"/>
  <c r="H227" i="6"/>
  <c r="E228" i="6"/>
  <c r="F228" i="6"/>
  <c r="G228" i="6"/>
  <c r="H228" i="6"/>
  <c r="E229" i="6"/>
  <c r="F229" i="6"/>
  <c r="G229" i="6"/>
  <c r="H229" i="6"/>
  <c r="E230" i="6"/>
  <c r="F230" i="6"/>
  <c r="G230" i="6"/>
  <c r="H230" i="6"/>
  <c r="E231" i="6"/>
  <c r="F231" i="6"/>
  <c r="G231" i="6"/>
  <c r="H231" i="6"/>
  <c r="E232" i="6"/>
  <c r="F232" i="6"/>
  <c r="G232" i="6"/>
  <c r="H232" i="6"/>
  <c r="E233" i="6"/>
  <c r="F233" i="6"/>
  <c r="G233" i="6"/>
  <c r="H233" i="6"/>
  <c r="E234" i="6"/>
  <c r="F234" i="6"/>
  <c r="G234" i="6"/>
  <c r="H234" i="6"/>
  <c r="E235" i="6"/>
  <c r="F235" i="6"/>
  <c r="G235" i="6"/>
  <c r="H235" i="6"/>
  <c r="E236" i="6"/>
  <c r="F236" i="6"/>
  <c r="G236" i="6"/>
  <c r="H236" i="6"/>
  <c r="E237" i="6"/>
  <c r="F237" i="6"/>
  <c r="G237" i="6"/>
  <c r="H237" i="6"/>
  <c r="E238" i="6"/>
  <c r="F238" i="6"/>
  <c r="G238" i="6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E242" i="6"/>
  <c r="F242" i="6"/>
  <c r="G242" i="6"/>
  <c r="H242" i="6"/>
  <c r="E243" i="6"/>
  <c r="F243" i="6"/>
  <c r="G243" i="6"/>
  <c r="H243" i="6"/>
  <c r="E244" i="6"/>
  <c r="F244" i="6"/>
  <c r="G244" i="6"/>
  <c r="H244" i="6"/>
  <c r="E245" i="6"/>
  <c r="F245" i="6"/>
  <c r="G245" i="6"/>
  <c r="H245" i="6"/>
  <c r="E246" i="6"/>
  <c r="F246" i="6"/>
  <c r="G246" i="6"/>
  <c r="H246" i="6"/>
  <c r="E247" i="6"/>
  <c r="F247" i="6"/>
  <c r="G247" i="6"/>
  <c r="H247" i="6"/>
  <c r="E248" i="6"/>
  <c r="F248" i="6"/>
  <c r="G248" i="6"/>
  <c r="H248" i="6"/>
  <c r="E249" i="6"/>
  <c r="F249" i="6"/>
  <c r="G249" i="6"/>
  <c r="H249" i="6"/>
  <c r="E250" i="6"/>
  <c r="F250" i="6"/>
  <c r="G250" i="6"/>
  <c r="H250" i="6"/>
  <c r="E251" i="6"/>
  <c r="F251" i="6"/>
  <c r="G251" i="6"/>
  <c r="H251" i="6"/>
  <c r="E252" i="6"/>
  <c r="F252" i="6"/>
  <c r="G252" i="6"/>
  <c r="H252" i="6"/>
  <c r="E253" i="6"/>
  <c r="F253" i="6"/>
  <c r="G253" i="6"/>
  <c r="H253" i="6"/>
  <c r="E254" i="6"/>
  <c r="F254" i="6"/>
  <c r="G254" i="6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E258" i="6"/>
  <c r="F258" i="6"/>
  <c r="G258" i="6"/>
  <c r="H258" i="6"/>
  <c r="E259" i="6"/>
  <c r="F259" i="6"/>
  <c r="G259" i="6"/>
  <c r="H259" i="6"/>
  <c r="E260" i="6"/>
  <c r="F260" i="6"/>
  <c r="G260" i="6"/>
  <c r="H260" i="6"/>
  <c r="E261" i="6"/>
  <c r="F261" i="6"/>
  <c r="G261" i="6"/>
  <c r="H261" i="6"/>
  <c r="E262" i="6"/>
  <c r="F262" i="6"/>
  <c r="G262" i="6"/>
  <c r="H262" i="6"/>
  <c r="E263" i="6"/>
  <c r="F263" i="6"/>
  <c r="G263" i="6"/>
  <c r="H263" i="6"/>
  <c r="E264" i="6"/>
  <c r="F264" i="6"/>
  <c r="G264" i="6"/>
  <c r="H264" i="6"/>
  <c r="E265" i="6"/>
  <c r="F265" i="6"/>
  <c r="G265" i="6"/>
  <c r="H265" i="6"/>
  <c r="E266" i="6"/>
  <c r="F266" i="6"/>
  <c r="G266" i="6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E274" i="6"/>
  <c r="F274" i="6"/>
  <c r="G274" i="6"/>
  <c r="H274" i="6"/>
  <c r="E275" i="6"/>
  <c r="F275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H4" i="6"/>
  <c r="G4" i="6"/>
  <c r="F4" i="6"/>
  <c r="E4" i="6"/>
  <c r="D614" i="6" l="1"/>
  <c r="D620" i="6"/>
  <c r="D662" i="6"/>
  <c r="L662" i="6" s="1"/>
  <c r="D656" i="6"/>
  <c r="K656" i="6" s="1"/>
  <c r="C570" i="6"/>
  <c r="D664" i="6"/>
  <c r="N664" i="6" s="1"/>
  <c r="D628" i="6"/>
  <c r="D622" i="6"/>
  <c r="D616" i="6"/>
  <c r="AU616" i="6" s="1"/>
  <c r="D652" i="6"/>
  <c r="M652" i="6" s="1"/>
  <c r="D630" i="6"/>
  <c r="AV630" i="6" s="1"/>
  <c r="D624" i="6"/>
  <c r="D660" i="6"/>
  <c r="M660" i="6" s="1"/>
  <c r="D654" i="6"/>
  <c r="L654" i="6" s="1"/>
  <c r="D632" i="6"/>
  <c r="D612" i="6"/>
  <c r="D570" i="6"/>
  <c r="C658" i="6"/>
  <c r="C650" i="6"/>
  <c r="C626" i="6"/>
  <c r="C618" i="6"/>
  <c r="C610" i="6"/>
  <c r="D572" i="6"/>
  <c r="AK572" i="6" s="1"/>
  <c r="D590" i="6"/>
  <c r="AJ590" i="6" s="1"/>
  <c r="D588" i="6"/>
  <c r="AS588" i="6" s="1"/>
  <c r="D586" i="6"/>
  <c r="D584" i="6"/>
  <c r="D582" i="6"/>
  <c r="AU582" i="6" s="1"/>
  <c r="D580" i="6"/>
  <c r="D578" i="6"/>
  <c r="D576" i="6"/>
  <c r="AQ576" i="6" s="1"/>
  <c r="D574" i="6"/>
  <c r="D608" i="6"/>
  <c r="AU608" i="6" s="1"/>
  <c r="D606" i="6"/>
  <c r="D604" i="6"/>
  <c r="AU604" i="6" s="1"/>
  <c r="D602" i="6"/>
  <c r="D600" i="6"/>
  <c r="D598" i="6"/>
  <c r="D596" i="6"/>
  <c r="AU596" i="6" s="1"/>
  <c r="D594" i="6"/>
  <c r="D592" i="6"/>
  <c r="AP592" i="6" s="1"/>
  <c r="D648" i="6"/>
  <c r="L648" i="6" s="1"/>
  <c r="D646" i="6"/>
  <c r="L646" i="6" s="1"/>
  <c r="D644" i="6"/>
  <c r="M644" i="6" s="1"/>
  <c r="D642" i="6"/>
  <c r="K642" i="6" s="1"/>
  <c r="D640" i="6"/>
  <c r="L640" i="6" s="1"/>
  <c r="D638" i="6"/>
  <c r="K638" i="6" s="1"/>
  <c r="D636" i="6"/>
  <c r="I636" i="6" s="1"/>
  <c r="D634" i="6"/>
  <c r="AS620" i="6"/>
  <c r="U614" i="6"/>
  <c r="AS606" i="6"/>
  <c r="L606" i="6"/>
  <c r="AU598" i="6"/>
  <c r="AV596" i="6"/>
  <c r="G518" i="6"/>
  <c r="F518" i="6"/>
  <c r="G514" i="6"/>
  <c r="F514" i="6"/>
  <c r="G510" i="6"/>
  <c r="F510" i="6"/>
  <c r="G506" i="6"/>
  <c r="F506" i="6"/>
  <c r="G502" i="6"/>
  <c r="F502" i="6"/>
  <c r="G498" i="6"/>
  <c r="F498" i="6"/>
  <c r="G494" i="6"/>
  <c r="F494" i="6"/>
  <c r="G490" i="6"/>
  <c r="F490" i="6"/>
  <c r="G486" i="6"/>
  <c r="F486" i="6"/>
  <c r="G482" i="6"/>
  <c r="F482" i="6"/>
  <c r="G478" i="6"/>
  <c r="F478" i="6"/>
  <c r="G474" i="6"/>
  <c r="F474" i="6"/>
  <c r="G470" i="6"/>
  <c r="F470" i="6"/>
  <c r="G466" i="6"/>
  <c r="F466" i="6"/>
  <c r="G462" i="6"/>
  <c r="F462" i="6"/>
  <c r="G458" i="6"/>
  <c r="F458" i="6"/>
  <c r="G454" i="6"/>
  <c r="F454" i="6"/>
  <c r="G450" i="6"/>
  <c r="F450" i="6"/>
  <c r="G446" i="6"/>
  <c r="F446" i="6"/>
  <c r="G442" i="6"/>
  <c r="F442" i="6"/>
  <c r="G438" i="6"/>
  <c r="F438" i="6"/>
  <c r="G434" i="6"/>
  <c r="F434" i="6"/>
  <c r="G430" i="6"/>
  <c r="F430" i="6"/>
  <c r="G426" i="6"/>
  <c r="F426" i="6"/>
  <c r="G422" i="6"/>
  <c r="F422" i="6"/>
  <c r="G418" i="6"/>
  <c r="F418" i="6"/>
  <c r="G414" i="6"/>
  <c r="F414" i="6"/>
  <c r="G410" i="6"/>
  <c r="F410" i="6"/>
  <c r="G406" i="6"/>
  <c r="F406" i="6"/>
  <c r="G402" i="6"/>
  <c r="F402" i="6"/>
  <c r="G398" i="6"/>
  <c r="F398" i="6"/>
  <c r="G394" i="6"/>
  <c r="F394" i="6"/>
  <c r="G390" i="6"/>
  <c r="F390" i="6"/>
  <c r="G386" i="6"/>
  <c r="F386" i="6"/>
  <c r="G382" i="6"/>
  <c r="F382" i="6"/>
  <c r="G378" i="6"/>
  <c r="F378" i="6"/>
  <c r="G374" i="6"/>
  <c r="F374" i="6"/>
  <c r="G370" i="6"/>
  <c r="F370" i="6"/>
  <c r="G366" i="6"/>
  <c r="F366" i="6"/>
  <c r="G362" i="6"/>
  <c r="F362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D274" i="6"/>
  <c r="D273" i="6"/>
  <c r="D272" i="6"/>
  <c r="D271" i="6"/>
  <c r="D270" i="6"/>
  <c r="D269" i="6"/>
  <c r="D268" i="6"/>
  <c r="D266" i="6"/>
  <c r="D265" i="6"/>
  <c r="D264" i="6"/>
  <c r="D262" i="6"/>
  <c r="D261" i="6"/>
  <c r="D260" i="6"/>
  <c r="D258" i="6"/>
  <c r="D257" i="6"/>
  <c r="D256" i="6"/>
  <c r="D255" i="6"/>
  <c r="D254" i="6"/>
  <c r="D253" i="6"/>
  <c r="D252" i="6"/>
  <c r="D250" i="6"/>
  <c r="D249" i="6"/>
  <c r="D248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I664" i="6" l="1"/>
  <c r="U664" i="6"/>
  <c r="M664" i="6"/>
  <c r="AF664" i="6"/>
  <c r="L664" i="6"/>
  <c r="AA664" i="6"/>
  <c r="AL664" i="6"/>
  <c r="R664" i="6"/>
  <c r="AG648" i="6"/>
  <c r="N648" i="6"/>
  <c r="I640" i="6"/>
  <c r="AE640" i="6"/>
  <c r="AN640" i="6"/>
  <c r="J662" i="6"/>
  <c r="AG662" i="6"/>
  <c r="V654" i="6"/>
  <c r="AU654" i="6"/>
  <c r="AN654" i="6"/>
  <c r="N646" i="6"/>
  <c r="AG646" i="6"/>
  <c r="AS638" i="6"/>
  <c r="AD638" i="6"/>
  <c r="AM638" i="6"/>
  <c r="AH642" i="6"/>
  <c r="AK642" i="6"/>
  <c r="K660" i="6"/>
  <c r="AR660" i="6"/>
  <c r="AO660" i="6"/>
  <c r="I652" i="6"/>
  <c r="AH652" i="6"/>
  <c r="AO664" i="6"/>
  <c r="AG664" i="6"/>
  <c r="AV664" i="6"/>
  <c r="AB664" i="6"/>
  <c r="AQ664" i="6"/>
  <c r="W664" i="6"/>
  <c r="AH664" i="6"/>
  <c r="J664" i="6"/>
  <c r="O648" i="6"/>
  <c r="AH648" i="6"/>
  <c r="AM640" i="6"/>
  <c r="J640" i="6"/>
  <c r="X640" i="6"/>
  <c r="AL662" i="6"/>
  <c r="Q662" i="6"/>
  <c r="S654" i="6"/>
  <c r="O654" i="6"/>
  <c r="X654" i="6"/>
  <c r="S646" i="6"/>
  <c r="Q646" i="6"/>
  <c r="J638" i="6"/>
  <c r="AV638" i="6"/>
  <c r="W638" i="6"/>
  <c r="AR642" i="6"/>
  <c r="P642" i="6"/>
  <c r="X660" i="6"/>
  <c r="L660" i="6"/>
  <c r="Y660" i="6"/>
  <c r="AI652" i="6"/>
  <c r="R652" i="6"/>
  <c r="Y664" i="6"/>
  <c r="Q664" i="6"/>
  <c r="AR664" i="6"/>
  <c r="T664" i="6"/>
  <c r="AM664" i="6"/>
  <c r="S664" i="6"/>
  <c r="Z664" i="6"/>
  <c r="Q648" i="6"/>
  <c r="J648" i="6"/>
  <c r="M648" i="6"/>
  <c r="AV640" i="6"/>
  <c r="AT640" i="6"/>
  <c r="I662" i="6"/>
  <c r="AQ662" i="6"/>
  <c r="AN662" i="6"/>
  <c r="AQ654" i="6"/>
  <c r="AG654" i="6"/>
  <c r="AU646" i="6"/>
  <c r="AP646" i="6"/>
  <c r="AN646" i="6"/>
  <c r="R638" i="6"/>
  <c r="AF638" i="6"/>
  <c r="AT642" i="6"/>
  <c r="V642" i="6"/>
  <c r="AM642" i="6"/>
  <c r="AV660" i="6"/>
  <c r="AH660" i="6"/>
  <c r="AU652" i="6"/>
  <c r="AV652" i="6"/>
  <c r="AO652" i="6"/>
  <c r="AT664" i="6"/>
  <c r="AP664" i="6"/>
  <c r="AJ664" i="6"/>
  <c r="P664" i="6"/>
  <c r="AI664" i="6"/>
  <c r="K664" i="6"/>
  <c r="V664" i="6"/>
  <c r="AA648" i="6"/>
  <c r="AI648" i="6"/>
  <c r="X648" i="6"/>
  <c r="K640" i="6"/>
  <c r="Y640" i="6"/>
  <c r="AE662" i="6"/>
  <c r="K662" i="6"/>
  <c r="X662" i="6"/>
  <c r="AH654" i="6"/>
  <c r="Q654" i="6"/>
  <c r="AE646" i="6"/>
  <c r="J646" i="6"/>
  <c r="X646" i="6"/>
  <c r="Q638" i="6"/>
  <c r="P638" i="6"/>
  <c r="AJ642" i="6"/>
  <c r="AC642" i="6"/>
  <c r="W642" i="6"/>
  <c r="AM660" i="6"/>
  <c r="R660" i="6"/>
  <c r="AB652" i="6"/>
  <c r="P652" i="6"/>
  <c r="Y652" i="6"/>
  <c r="AP656" i="6"/>
  <c r="AL656" i="6"/>
  <c r="P656" i="6"/>
  <c r="W656" i="6"/>
  <c r="AN644" i="6"/>
  <c r="AR644" i="6"/>
  <c r="AQ644" i="6"/>
  <c r="AH644" i="6"/>
  <c r="Y644" i="6"/>
  <c r="P636" i="6"/>
  <c r="AB636" i="6"/>
  <c r="AU636" i="6"/>
  <c r="O636" i="6"/>
  <c r="V636" i="6"/>
  <c r="J650" i="6"/>
  <c r="N650" i="6"/>
  <c r="R650" i="6"/>
  <c r="V650" i="6"/>
  <c r="K650" i="6"/>
  <c r="O650" i="6"/>
  <c r="S650" i="6"/>
  <c r="W650" i="6"/>
  <c r="AA650" i="6"/>
  <c r="AE650" i="6"/>
  <c r="AI650" i="6"/>
  <c r="AM650" i="6"/>
  <c r="AQ650" i="6"/>
  <c r="AU650" i="6"/>
  <c r="Q650" i="6"/>
  <c r="Y650" i="6"/>
  <c r="AD650" i="6"/>
  <c r="AJ650" i="6"/>
  <c r="AO650" i="6"/>
  <c r="AT650" i="6"/>
  <c r="L650" i="6"/>
  <c r="T650" i="6"/>
  <c r="Z650" i="6"/>
  <c r="AF650" i="6"/>
  <c r="AK650" i="6"/>
  <c r="AP650" i="6"/>
  <c r="AV650" i="6"/>
  <c r="M650" i="6"/>
  <c r="AB650" i="6"/>
  <c r="AL650" i="6"/>
  <c r="U650" i="6"/>
  <c r="P650" i="6"/>
  <c r="AC650" i="6"/>
  <c r="AN650" i="6"/>
  <c r="I650" i="6"/>
  <c r="AG650" i="6"/>
  <c r="AR650" i="6"/>
  <c r="X650" i="6"/>
  <c r="AH650" i="6"/>
  <c r="AS650" i="6"/>
  <c r="AS656" i="6"/>
  <c r="Z656" i="6"/>
  <c r="AH656" i="6"/>
  <c r="Y656" i="6"/>
  <c r="AD656" i="6"/>
  <c r="AR656" i="6"/>
  <c r="AB656" i="6"/>
  <c r="L656" i="6"/>
  <c r="AI656" i="6"/>
  <c r="S656" i="6"/>
  <c r="AT648" i="6"/>
  <c r="AS648" i="6"/>
  <c r="V648" i="6"/>
  <c r="AO648" i="6"/>
  <c r="AV648" i="6"/>
  <c r="AD648" i="6"/>
  <c r="AU648" i="6"/>
  <c r="AC648" i="6"/>
  <c r="AJ648" i="6"/>
  <c r="T648" i="6"/>
  <c r="AC640" i="6"/>
  <c r="R640" i="6"/>
  <c r="AL640" i="6"/>
  <c r="AU640" i="6"/>
  <c r="Z640" i="6"/>
  <c r="AQ640" i="6"/>
  <c r="AO640" i="6"/>
  <c r="S640" i="6"/>
  <c r="AJ640" i="6"/>
  <c r="T640" i="6"/>
  <c r="AH662" i="6"/>
  <c r="O662" i="6"/>
  <c r="AM662" i="6"/>
  <c r="AD662" i="6"/>
  <c r="AI662" i="6"/>
  <c r="AS662" i="6"/>
  <c r="AC662" i="6"/>
  <c r="M662" i="6"/>
  <c r="AJ662" i="6"/>
  <c r="T662" i="6"/>
  <c r="I654" i="6"/>
  <c r="AT654" i="6"/>
  <c r="AA654" i="6"/>
  <c r="Z654" i="6"/>
  <c r="AM654" i="6"/>
  <c r="AS654" i="6"/>
  <c r="AC654" i="6"/>
  <c r="M654" i="6"/>
  <c r="AJ654" i="6"/>
  <c r="T654" i="6"/>
  <c r="O646" i="6"/>
  <c r="W646" i="6"/>
  <c r="AQ646" i="6"/>
  <c r="K646" i="6"/>
  <c r="AH646" i="6"/>
  <c r="AS646" i="6"/>
  <c r="AC646" i="6"/>
  <c r="M646" i="6"/>
  <c r="AJ646" i="6"/>
  <c r="T646" i="6"/>
  <c r="AK638" i="6"/>
  <c r="AP638" i="6"/>
  <c r="AO638" i="6"/>
  <c r="I638" i="6"/>
  <c r="V638" i="6"/>
  <c r="AR638" i="6"/>
  <c r="AB638" i="6"/>
  <c r="L638" i="6"/>
  <c r="AI638" i="6"/>
  <c r="S638" i="6"/>
  <c r="Y642" i="6"/>
  <c r="N642" i="6"/>
  <c r="X642" i="6"/>
  <c r="AL642" i="6"/>
  <c r="Q642" i="6"/>
  <c r="R642" i="6"/>
  <c r="AF642" i="6"/>
  <c r="J642" i="6"/>
  <c r="AI642" i="6"/>
  <c r="S642" i="6"/>
  <c r="AQ660" i="6"/>
  <c r="AI660" i="6"/>
  <c r="AF660" i="6"/>
  <c r="AE660" i="6"/>
  <c r="AJ660" i="6"/>
  <c r="AT660" i="6"/>
  <c r="AD660" i="6"/>
  <c r="N660" i="6"/>
  <c r="AK660" i="6"/>
  <c r="U660" i="6"/>
  <c r="AE652" i="6"/>
  <c r="L652" i="6"/>
  <c r="AJ652" i="6"/>
  <c r="AA652" i="6"/>
  <c r="AN652" i="6"/>
  <c r="AT652" i="6"/>
  <c r="AD652" i="6"/>
  <c r="N652" i="6"/>
  <c r="AK652" i="6"/>
  <c r="U652" i="6"/>
  <c r="AF644" i="6"/>
  <c r="AM644" i="6"/>
  <c r="AJ644" i="6"/>
  <c r="AU644" i="6"/>
  <c r="AI644" i="6"/>
  <c r="AT644" i="6"/>
  <c r="AD644" i="6"/>
  <c r="N644" i="6"/>
  <c r="AK644" i="6"/>
  <c r="U644" i="6"/>
  <c r="AN636" i="6"/>
  <c r="AS636" i="6"/>
  <c r="M636" i="6"/>
  <c r="T636" i="6"/>
  <c r="AG636" i="6"/>
  <c r="AQ636" i="6"/>
  <c r="AA636" i="6"/>
  <c r="K636" i="6"/>
  <c r="AH636" i="6"/>
  <c r="R636" i="6"/>
  <c r="I656" i="6"/>
  <c r="AG656" i="6"/>
  <c r="AF656" i="6"/>
  <c r="AM656" i="6"/>
  <c r="P644" i="6"/>
  <c r="L644" i="6"/>
  <c r="K644" i="6"/>
  <c r="R644" i="6"/>
  <c r="AO644" i="6"/>
  <c r="AV636" i="6"/>
  <c r="U636" i="6"/>
  <c r="AO636" i="6"/>
  <c r="AE636" i="6"/>
  <c r="AL636" i="6"/>
  <c r="P572" i="6"/>
  <c r="J658" i="6"/>
  <c r="N658" i="6"/>
  <c r="R658" i="6"/>
  <c r="V658" i="6"/>
  <c r="Z658" i="6"/>
  <c r="AD658" i="6"/>
  <c r="AH658" i="6"/>
  <c r="AL658" i="6"/>
  <c r="AP658" i="6"/>
  <c r="AT658" i="6"/>
  <c r="K658" i="6"/>
  <c r="O658" i="6"/>
  <c r="S658" i="6"/>
  <c r="W658" i="6"/>
  <c r="AA658" i="6"/>
  <c r="AE658" i="6"/>
  <c r="AI658" i="6"/>
  <c r="AM658" i="6"/>
  <c r="AQ658" i="6"/>
  <c r="AU658" i="6"/>
  <c r="M658" i="6"/>
  <c r="U658" i="6"/>
  <c r="AC658" i="6"/>
  <c r="AK658" i="6"/>
  <c r="AS658" i="6"/>
  <c r="P658" i="6"/>
  <c r="X658" i="6"/>
  <c r="AF658" i="6"/>
  <c r="AN658" i="6"/>
  <c r="AV658" i="6"/>
  <c r="Y658" i="6"/>
  <c r="AO658" i="6"/>
  <c r="L658" i="6"/>
  <c r="AB658" i="6"/>
  <c r="AR658" i="6"/>
  <c r="I658" i="6"/>
  <c r="Q658" i="6"/>
  <c r="AG658" i="6"/>
  <c r="T658" i="6"/>
  <c r="AJ658" i="6"/>
  <c r="AK664" i="6"/>
  <c r="AS664" i="6"/>
  <c r="AC664" i="6"/>
  <c r="AN664" i="6"/>
  <c r="X664" i="6"/>
  <c r="AU664" i="6"/>
  <c r="AE664" i="6"/>
  <c r="O664" i="6"/>
  <c r="AD664" i="6"/>
  <c r="AC656" i="6"/>
  <c r="AK656" i="6"/>
  <c r="R656" i="6"/>
  <c r="Q656" i="6"/>
  <c r="V656" i="6"/>
  <c r="AN656" i="6"/>
  <c r="X656" i="6"/>
  <c r="AU656" i="6"/>
  <c r="AE656" i="6"/>
  <c r="O656" i="6"/>
  <c r="I648" i="6"/>
  <c r="Z648" i="6"/>
  <c r="K648" i="6"/>
  <c r="AE648" i="6"/>
  <c r="AR648" i="6"/>
  <c r="Y648" i="6"/>
  <c r="AQ648" i="6"/>
  <c r="W648" i="6"/>
  <c r="AF648" i="6"/>
  <c r="P648" i="6"/>
  <c r="AS640" i="6"/>
  <c r="AH640" i="6"/>
  <c r="AA640" i="6"/>
  <c r="AP640" i="6"/>
  <c r="U640" i="6"/>
  <c r="AG640" i="6"/>
  <c r="AI640" i="6"/>
  <c r="N640" i="6"/>
  <c r="AF640" i="6"/>
  <c r="P640" i="6"/>
  <c r="R662" i="6"/>
  <c r="AP662" i="6"/>
  <c r="W662" i="6"/>
  <c r="V662" i="6"/>
  <c r="AA662" i="6"/>
  <c r="AO662" i="6"/>
  <c r="Y662" i="6"/>
  <c r="AV662" i="6"/>
  <c r="AF662" i="6"/>
  <c r="P662" i="6"/>
  <c r="AL654" i="6"/>
  <c r="AD654" i="6"/>
  <c r="K654" i="6"/>
  <c r="R654" i="6"/>
  <c r="AE654" i="6"/>
  <c r="AO654" i="6"/>
  <c r="Y654" i="6"/>
  <c r="AV654" i="6"/>
  <c r="AF654" i="6"/>
  <c r="P654" i="6"/>
  <c r="I646" i="6"/>
  <c r="AT646" i="6"/>
  <c r="AI646" i="6"/>
  <c r="AL646" i="6"/>
  <c r="Z646" i="6"/>
  <c r="AO646" i="6"/>
  <c r="Y646" i="6"/>
  <c r="AV646" i="6"/>
  <c r="AF646" i="6"/>
  <c r="P646" i="6"/>
  <c r="AC638" i="6"/>
  <c r="AH638" i="6"/>
  <c r="AG638" i="6"/>
  <c r="AT638" i="6"/>
  <c r="N638" i="6"/>
  <c r="AN638" i="6"/>
  <c r="X638" i="6"/>
  <c r="AU638" i="6"/>
  <c r="AE638" i="6"/>
  <c r="O638" i="6"/>
  <c r="AO642" i="6"/>
  <c r="AD642" i="6"/>
  <c r="M642" i="6"/>
  <c r="AG642" i="6"/>
  <c r="L642" i="6"/>
  <c r="AV642" i="6"/>
  <c r="Z642" i="6"/>
  <c r="AU642" i="6"/>
  <c r="AE642" i="6"/>
  <c r="O642" i="6"/>
  <c r="AA660" i="6"/>
  <c r="S660" i="6"/>
  <c r="P660" i="6"/>
  <c r="W660" i="6"/>
  <c r="AB660" i="6"/>
  <c r="AP660" i="6"/>
  <c r="Z660" i="6"/>
  <c r="J660" i="6"/>
  <c r="AG660" i="6"/>
  <c r="Q660" i="6"/>
  <c r="O652" i="6"/>
  <c r="AM652" i="6"/>
  <c r="T652" i="6"/>
  <c r="S652" i="6"/>
  <c r="AF652" i="6"/>
  <c r="AP652" i="6"/>
  <c r="Z652" i="6"/>
  <c r="J652" i="6"/>
  <c r="AG652" i="6"/>
  <c r="Q652" i="6"/>
  <c r="X644" i="6"/>
  <c r="AE644" i="6"/>
  <c r="AB644" i="6"/>
  <c r="W644" i="6"/>
  <c r="AA644" i="6"/>
  <c r="AP644" i="6"/>
  <c r="Z644" i="6"/>
  <c r="J644" i="6"/>
  <c r="AG644" i="6"/>
  <c r="Q644" i="6"/>
  <c r="AF636" i="6"/>
  <c r="AK636" i="6"/>
  <c r="AR636" i="6"/>
  <c r="L636" i="6"/>
  <c r="Y636" i="6"/>
  <c r="AM636" i="6"/>
  <c r="W636" i="6"/>
  <c r="AT636" i="6"/>
  <c r="AD636" i="6"/>
  <c r="N636" i="6"/>
  <c r="J656" i="6"/>
  <c r="AV656" i="6"/>
  <c r="M656" i="6"/>
  <c r="U656" i="6"/>
  <c r="AO656" i="6"/>
  <c r="AT656" i="6"/>
  <c r="N656" i="6"/>
  <c r="AJ656" i="6"/>
  <c r="T656" i="6"/>
  <c r="AQ656" i="6"/>
  <c r="AA656" i="6"/>
  <c r="AL648" i="6"/>
  <c r="AP648" i="6"/>
  <c r="AK648" i="6"/>
  <c r="U648" i="6"/>
  <c r="AN648" i="6"/>
  <c r="S648" i="6"/>
  <c r="AM648" i="6"/>
  <c r="R648" i="6"/>
  <c r="AB648" i="6"/>
  <c r="W640" i="6"/>
  <c r="M640" i="6"/>
  <c r="V640" i="6"/>
  <c r="AK640" i="6"/>
  <c r="O640" i="6"/>
  <c r="Q640" i="6"/>
  <c r="AD640" i="6"/>
  <c r="AR640" i="6"/>
  <c r="AB640" i="6"/>
  <c r="AU662" i="6"/>
  <c r="Z662" i="6"/>
  <c r="AT662" i="6"/>
  <c r="N662" i="6"/>
  <c r="S662" i="6"/>
  <c r="AK662" i="6"/>
  <c r="U662" i="6"/>
  <c r="AR662" i="6"/>
  <c r="AB662" i="6"/>
  <c r="AI654" i="6"/>
  <c r="N654" i="6"/>
  <c r="AP654" i="6"/>
  <c r="J654" i="6"/>
  <c r="W654" i="6"/>
  <c r="AK654" i="6"/>
  <c r="U654" i="6"/>
  <c r="AR654" i="6"/>
  <c r="AB654" i="6"/>
  <c r="AM646" i="6"/>
  <c r="AD646" i="6"/>
  <c r="AA646" i="6"/>
  <c r="V646" i="6"/>
  <c r="R646" i="6"/>
  <c r="AK646" i="6"/>
  <c r="U646" i="6"/>
  <c r="AR646" i="6"/>
  <c r="AB646" i="6"/>
  <c r="U638" i="6"/>
  <c r="Z638" i="6"/>
  <c r="Y638" i="6"/>
  <c r="AL638" i="6"/>
  <c r="M638" i="6"/>
  <c r="AJ638" i="6"/>
  <c r="T638" i="6"/>
  <c r="AQ638" i="6"/>
  <c r="AA638" i="6"/>
  <c r="T642" i="6"/>
  <c r="AN642" i="6"/>
  <c r="I642" i="6"/>
  <c r="AB642" i="6"/>
  <c r="AS642" i="6"/>
  <c r="AP642" i="6"/>
  <c r="U642" i="6"/>
  <c r="AQ642" i="6"/>
  <c r="AA642" i="6"/>
  <c r="AN660" i="6"/>
  <c r="I660" i="6"/>
  <c r="AU660" i="6"/>
  <c r="O660" i="6"/>
  <c r="T660" i="6"/>
  <c r="AL660" i="6"/>
  <c r="V660" i="6"/>
  <c r="AS660" i="6"/>
  <c r="AC660" i="6"/>
  <c r="AR652" i="6"/>
  <c r="W652" i="6"/>
  <c r="AQ652" i="6"/>
  <c r="K652" i="6"/>
  <c r="X652" i="6"/>
  <c r="AL652" i="6"/>
  <c r="V652" i="6"/>
  <c r="AS652" i="6"/>
  <c r="AC652" i="6"/>
  <c r="AV644" i="6"/>
  <c r="O644" i="6"/>
  <c r="T644" i="6"/>
  <c r="I644" i="6"/>
  <c r="S644" i="6"/>
  <c r="AL644" i="6"/>
  <c r="V644" i="6"/>
  <c r="AS644" i="6"/>
  <c r="AC644" i="6"/>
  <c r="X636" i="6"/>
  <c r="AC636" i="6"/>
  <c r="AJ636" i="6"/>
  <c r="J636" i="6"/>
  <c r="Q636" i="6"/>
  <c r="AI636" i="6"/>
  <c r="S636" i="6"/>
  <c r="AP636" i="6"/>
  <c r="Z636" i="6"/>
  <c r="T590" i="6"/>
  <c r="AE608" i="6"/>
  <c r="F319" i="6"/>
  <c r="E319" i="6"/>
  <c r="F323" i="6"/>
  <c r="E323" i="6"/>
  <c r="E327" i="6"/>
  <c r="F327" i="6"/>
  <c r="F331" i="6"/>
  <c r="E331" i="6"/>
  <c r="F335" i="6"/>
  <c r="E335" i="6"/>
  <c r="F339" i="6"/>
  <c r="E339" i="6"/>
  <c r="F343" i="6"/>
  <c r="E343" i="6"/>
  <c r="F347" i="6"/>
  <c r="E347" i="6"/>
  <c r="F317" i="6"/>
  <c r="E317" i="6"/>
  <c r="F321" i="6"/>
  <c r="E321" i="6"/>
  <c r="F325" i="6"/>
  <c r="E325" i="6"/>
  <c r="F329" i="6"/>
  <c r="E329" i="6"/>
  <c r="E333" i="6"/>
  <c r="F333" i="6"/>
  <c r="E337" i="6"/>
  <c r="F337" i="6"/>
  <c r="E341" i="6"/>
  <c r="F341" i="6"/>
  <c r="E345" i="6"/>
  <c r="F345" i="6"/>
  <c r="E318" i="6"/>
  <c r="F318" i="6"/>
  <c r="E322" i="6"/>
  <c r="F322" i="6"/>
  <c r="E326" i="6"/>
  <c r="F326" i="6"/>
  <c r="E330" i="6"/>
  <c r="F330" i="6"/>
  <c r="E334" i="6"/>
  <c r="F334" i="6"/>
  <c r="E338" i="6"/>
  <c r="F338" i="6"/>
  <c r="E342" i="6"/>
  <c r="F342" i="6"/>
  <c r="E346" i="6"/>
  <c r="F346" i="6"/>
  <c r="E316" i="6"/>
  <c r="F316" i="6"/>
  <c r="E320" i="6"/>
  <c r="F320" i="6"/>
  <c r="E324" i="6"/>
  <c r="F324" i="6"/>
  <c r="E328" i="6"/>
  <c r="F328" i="6"/>
  <c r="E332" i="6"/>
  <c r="F332" i="6"/>
  <c r="E336" i="6"/>
  <c r="F336" i="6"/>
  <c r="E340" i="6"/>
  <c r="F340" i="6"/>
  <c r="E344" i="6"/>
  <c r="F344" i="6"/>
  <c r="AO622" i="6"/>
  <c r="AG630" i="6"/>
  <c r="AI610" i="6"/>
  <c r="AI600" i="6"/>
  <c r="AR588" i="6"/>
  <c r="AR580" i="6"/>
  <c r="AN574" i="6"/>
  <c r="P630" i="6"/>
  <c r="AA630" i="6"/>
  <c r="AR630" i="6"/>
  <c r="Q630" i="6"/>
  <c r="AB630" i="6"/>
  <c r="L630" i="6"/>
  <c r="W630" i="6"/>
  <c r="AM630" i="6"/>
  <c r="K630" i="6"/>
  <c r="U630" i="6"/>
  <c r="Y622" i="6"/>
  <c r="I622" i="6"/>
  <c r="AE622" i="6"/>
  <c r="T622" i="6"/>
  <c r="Z620" i="6"/>
  <c r="AU620" i="6"/>
  <c r="AP620" i="6"/>
  <c r="J620" i="6"/>
  <c r="AE620" i="6"/>
  <c r="U620" i="6"/>
  <c r="O620" i="6"/>
  <c r="AK620" i="6"/>
  <c r="AE616" i="6"/>
  <c r="I616" i="6"/>
  <c r="AO614" i="6"/>
  <c r="AK614" i="6"/>
  <c r="W608" i="6"/>
  <c r="AN608" i="6"/>
  <c r="X608" i="6"/>
  <c r="AV608" i="6"/>
  <c r="P608" i="6"/>
  <c r="AF608" i="6"/>
  <c r="O608" i="6"/>
  <c r="AD606" i="6"/>
  <c r="Y606" i="6"/>
  <c r="I604" i="6"/>
  <c r="Y604" i="6"/>
  <c r="AO604" i="6"/>
  <c r="M604" i="6"/>
  <c r="AC604" i="6"/>
  <c r="AS604" i="6"/>
  <c r="Q604" i="6"/>
  <c r="AG604" i="6"/>
  <c r="AV604" i="6"/>
  <c r="U604" i="6"/>
  <c r="AK604" i="6"/>
  <c r="S600" i="6"/>
  <c r="AJ598" i="6"/>
  <c r="AB598" i="6"/>
  <c r="AV598" i="6"/>
  <c r="AR598" i="6"/>
  <c r="L598" i="6"/>
  <c r="AF598" i="6"/>
  <c r="X598" i="6"/>
  <c r="P598" i="6"/>
  <c r="AN598" i="6"/>
  <c r="Q596" i="6"/>
  <c r="AG596" i="6"/>
  <c r="U596" i="6"/>
  <c r="AK596" i="6"/>
  <c r="M596" i="6"/>
  <c r="AC596" i="6"/>
  <c r="AS596" i="6"/>
  <c r="I596" i="6"/>
  <c r="Y596" i="6"/>
  <c r="AO596" i="6"/>
  <c r="W592" i="6"/>
  <c r="N592" i="6"/>
  <c r="AD592" i="6"/>
  <c r="AT592" i="6"/>
  <c r="AM592" i="6"/>
  <c r="O592" i="6"/>
  <c r="AE592" i="6"/>
  <c r="AU592" i="6"/>
  <c r="V592" i="6"/>
  <c r="AL592" i="6"/>
  <c r="L590" i="6"/>
  <c r="AR590" i="6"/>
  <c r="AV590" i="6"/>
  <c r="AB590" i="6"/>
  <c r="Q588" i="6"/>
  <c r="AN588" i="6"/>
  <c r="I588" i="6"/>
  <c r="U588" i="6"/>
  <c r="AF588" i="6"/>
  <c r="AO588" i="6"/>
  <c r="AC588" i="6"/>
  <c r="M588" i="6"/>
  <c r="X588" i="6"/>
  <c r="AG588" i="6"/>
  <c r="AU588" i="6"/>
  <c r="P588" i="6"/>
  <c r="Y588" i="6"/>
  <c r="AK588" i="6"/>
  <c r="AV588" i="6"/>
  <c r="U580" i="6"/>
  <c r="AQ580" i="6"/>
  <c r="AV580" i="6"/>
  <c r="K580" i="6"/>
  <c r="AF580" i="6"/>
  <c r="AA580" i="6"/>
  <c r="P580" i="6"/>
  <c r="AK580" i="6"/>
  <c r="S576" i="6"/>
  <c r="AO576" i="6"/>
  <c r="AA576" i="6"/>
  <c r="Q576" i="6"/>
  <c r="AL576" i="6"/>
  <c r="I576" i="6"/>
  <c r="AD576" i="6"/>
  <c r="S574" i="6"/>
  <c r="AD574" i="6"/>
  <c r="AN572" i="6"/>
  <c r="X572" i="6"/>
  <c r="AS572" i="6"/>
  <c r="AA572" i="6"/>
  <c r="AV572" i="6"/>
  <c r="M572" i="6"/>
  <c r="AI572" i="6"/>
  <c r="D251" i="6"/>
  <c r="D267" i="6"/>
  <c r="AB570" i="6"/>
  <c r="AS574" i="6"/>
  <c r="AO574" i="6"/>
  <c r="AK574" i="6"/>
  <c r="AG574" i="6"/>
  <c r="AC574" i="6"/>
  <c r="Y574" i="6"/>
  <c r="U574" i="6"/>
  <c r="Q574" i="6"/>
  <c r="M574" i="6"/>
  <c r="I574" i="6"/>
  <c r="AU574" i="6"/>
  <c r="AP574" i="6"/>
  <c r="AJ574" i="6"/>
  <c r="AE574" i="6"/>
  <c r="Z574" i="6"/>
  <c r="T574" i="6"/>
  <c r="O574" i="6"/>
  <c r="J574" i="6"/>
  <c r="AR574" i="6"/>
  <c r="AM574" i="6"/>
  <c r="AH574" i="6"/>
  <c r="AB574" i="6"/>
  <c r="W574" i="6"/>
  <c r="R574" i="6"/>
  <c r="L574" i="6"/>
  <c r="K574" i="6"/>
  <c r="V574" i="6"/>
  <c r="AF574" i="6"/>
  <c r="AQ574" i="6"/>
  <c r="AT582" i="6"/>
  <c r="AP582" i="6"/>
  <c r="AL582" i="6"/>
  <c r="AH582" i="6"/>
  <c r="AD582" i="6"/>
  <c r="AS582" i="6"/>
  <c r="AO582" i="6"/>
  <c r="AK582" i="6"/>
  <c r="AG582" i="6"/>
  <c r="AC582" i="6"/>
  <c r="Y582" i="6"/>
  <c r="U582" i="6"/>
  <c r="Q582" i="6"/>
  <c r="M582" i="6"/>
  <c r="I582" i="6"/>
  <c r="AR582" i="6"/>
  <c r="AJ582" i="6"/>
  <c r="AB582" i="6"/>
  <c r="W582" i="6"/>
  <c r="R582" i="6"/>
  <c r="L582" i="6"/>
  <c r="AQ582" i="6"/>
  <c r="AI582" i="6"/>
  <c r="AA582" i="6"/>
  <c r="V582" i="6"/>
  <c r="P582" i="6"/>
  <c r="K582" i="6"/>
  <c r="AV582" i="6"/>
  <c r="AN582" i="6"/>
  <c r="AF582" i="6"/>
  <c r="Z582" i="6"/>
  <c r="T582" i="6"/>
  <c r="O582" i="6"/>
  <c r="J582" i="6"/>
  <c r="X582" i="6"/>
  <c r="D247" i="6"/>
  <c r="D263" i="6"/>
  <c r="S572" i="6"/>
  <c r="AC572" i="6"/>
  <c r="N574" i="6"/>
  <c r="X574" i="6"/>
  <c r="AI574" i="6"/>
  <c r="AT574" i="6"/>
  <c r="K576" i="6"/>
  <c r="V576" i="6"/>
  <c r="AG576" i="6"/>
  <c r="AE582" i="6"/>
  <c r="S582" i="6"/>
  <c r="AS610" i="6"/>
  <c r="AO610" i="6"/>
  <c r="AK610" i="6"/>
  <c r="AG610" i="6"/>
  <c r="AC610" i="6"/>
  <c r="Y610" i="6"/>
  <c r="U610" i="6"/>
  <c r="Q610" i="6"/>
  <c r="M610" i="6"/>
  <c r="I610" i="6"/>
  <c r="AV610" i="6"/>
  <c r="AR610" i="6"/>
  <c r="AN610" i="6"/>
  <c r="AJ610" i="6"/>
  <c r="AF610" i="6"/>
  <c r="AB610" i="6"/>
  <c r="X610" i="6"/>
  <c r="T610" i="6"/>
  <c r="P610" i="6"/>
  <c r="L610" i="6"/>
  <c r="AP610" i="6"/>
  <c r="AH610" i="6"/>
  <c r="Z610" i="6"/>
  <c r="R610" i="6"/>
  <c r="J610" i="6"/>
  <c r="AU610" i="6"/>
  <c r="AM610" i="6"/>
  <c r="AE610" i="6"/>
  <c r="W610" i="6"/>
  <c r="O610" i="6"/>
  <c r="AT610" i="6"/>
  <c r="AL610" i="6"/>
  <c r="AD610" i="6"/>
  <c r="V610" i="6"/>
  <c r="N610" i="6"/>
  <c r="AA610" i="6"/>
  <c r="S610" i="6"/>
  <c r="AQ610" i="6"/>
  <c r="K610" i="6"/>
  <c r="D259" i="6"/>
  <c r="D275" i="6"/>
  <c r="AT572" i="6"/>
  <c r="AP572" i="6"/>
  <c r="AL572" i="6"/>
  <c r="AH572" i="6"/>
  <c r="AD572" i="6"/>
  <c r="Z572" i="6"/>
  <c r="V572" i="6"/>
  <c r="R572" i="6"/>
  <c r="N572" i="6"/>
  <c r="J572" i="6"/>
  <c r="AR572" i="6"/>
  <c r="AM572" i="6"/>
  <c r="AG572" i="6"/>
  <c r="AB572" i="6"/>
  <c r="W572" i="6"/>
  <c r="Q572" i="6"/>
  <c r="L572" i="6"/>
  <c r="AU572" i="6"/>
  <c r="AO572" i="6"/>
  <c r="AJ572" i="6"/>
  <c r="AE572" i="6"/>
  <c r="Y572" i="6"/>
  <c r="T572" i="6"/>
  <c r="O572" i="6"/>
  <c r="I572" i="6"/>
  <c r="K572" i="6"/>
  <c r="U572" i="6"/>
  <c r="AF572" i="6"/>
  <c r="AQ572" i="6"/>
  <c r="P574" i="6"/>
  <c r="AA574" i="6"/>
  <c r="AL574" i="6"/>
  <c r="AV574" i="6"/>
  <c r="AV576" i="6"/>
  <c r="AR576" i="6"/>
  <c r="AN576" i="6"/>
  <c r="AJ576" i="6"/>
  <c r="AF576" i="6"/>
  <c r="AB576" i="6"/>
  <c r="X576" i="6"/>
  <c r="T576" i="6"/>
  <c r="P576" i="6"/>
  <c r="L576" i="6"/>
  <c r="AS576" i="6"/>
  <c r="AM576" i="6"/>
  <c r="AH576" i="6"/>
  <c r="AC576" i="6"/>
  <c r="W576" i="6"/>
  <c r="R576" i="6"/>
  <c r="M576" i="6"/>
  <c r="AU576" i="6"/>
  <c r="AP576" i="6"/>
  <c r="AK576" i="6"/>
  <c r="AE576" i="6"/>
  <c r="Z576" i="6"/>
  <c r="U576" i="6"/>
  <c r="O576" i="6"/>
  <c r="J576" i="6"/>
  <c r="N576" i="6"/>
  <c r="Y576" i="6"/>
  <c r="AI576" i="6"/>
  <c r="AT576" i="6"/>
  <c r="N582" i="6"/>
  <c r="AM582" i="6"/>
  <c r="AT600" i="6"/>
  <c r="AP600" i="6"/>
  <c r="AL600" i="6"/>
  <c r="AH600" i="6"/>
  <c r="AD600" i="6"/>
  <c r="Z600" i="6"/>
  <c r="V600" i="6"/>
  <c r="R600" i="6"/>
  <c r="N600" i="6"/>
  <c r="J600" i="6"/>
  <c r="AS600" i="6"/>
  <c r="AO600" i="6"/>
  <c r="AK600" i="6"/>
  <c r="AG600" i="6"/>
  <c r="AC600" i="6"/>
  <c r="Y600" i="6"/>
  <c r="U600" i="6"/>
  <c r="Q600" i="6"/>
  <c r="M600" i="6"/>
  <c r="I600" i="6"/>
  <c r="AV600" i="6"/>
  <c r="AR600" i="6"/>
  <c r="AN600" i="6"/>
  <c r="AJ600" i="6"/>
  <c r="AF600" i="6"/>
  <c r="AB600" i="6"/>
  <c r="X600" i="6"/>
  <c r="T600" i="6"/>
  <c r="P600" i="6"/>
  <c r="L600" i="6"/>
  <c r="AU600" i="6"/>
  <c r="AE600" i="6"/>
  <c r="O600" i="6"/>
  <c r="AQ600" i="6"/>
  <c r="AA600" i="6"/>
  <c r="K600" i="6"/>
  <c r="AM600" i="6"/>
  <c r="W600" i="6"/>
  <c r="L580" i="6"/>
  <c r="Q580" i="6"/>
  <c r="W580" i="6"/>
  <c r="AB580" i="6"/>
  <c r="AG580" i="6"/>
  <c r="AM580" i="6"/>
  <c r="L588" i="6"/>
  <c r="T588" i="6"/>
  <c r="AB588" i="6"/>
  <c r="AJ588" i="6"/>
  <c r="O590" i="6"/>
  <c r="W590" i="6"/>
  <c r="AE590" i="6"/>
  <c r="AM590" i="6"/>
  <c r="AU590" i="6"/>
  <c r="J592" i="6"/>
  <c r="R592" i="6"/>
  <c r="Z592" i="6"/>
  <c r="AH592" i="6"/>
  <c r="T598" i="6"/>
  <c r="AO606" i="6"/>
  <c r="P606" i="6"/>
  <c r="AK606" i="6"/>
  <c r="AT580" i="6"/>
  <c r="AP580" i="6"/>
  <c r="AL580" i="6"/>
  <c r="AH580" i="6"/>
  <c r="AD580" i="6"/>
  <c r="Z580" i="6"/>
  <c r="V580" i="6"/>
  <c r="R580" i="6"/>
  <c r="N580" i="6"/>
  <c r="J580" i="6"/>
  <c r="M580" i="6"/>
  <c r="S580" i="6"/>
  <c r="X580" i="6"/>
  <c r="AC580" i="6"/>
  <c r="AI580" i="6"/>
  <c r="AN580" i="6"/>
  <c r="AS580" i="6"/>
  <c r="P590" i="6"/>
  <c r="X590" i="6"/>
  <c r="AF590" i="6"/>
  <c r="AN590" i="6"/>
  <c r="AS592" i="6"/>
  <c r="AO592" i="6"/>
  <c r="AK592" i="6"/>
  <c r="AG592" i="6"/>
  <c r="AC592" i="6"/>
  <c r="Y592" i="6"/>
  <c r="U592" i="6"/>
  <c r="Q592" i="6"/>
  <c r="M592" i="6"/>
  <c r="I592" i="6"/>
  <c r="AV592" i="6"/>
  <c r="AR592" i="6"/>
  <c r="AN592" i="6"/>
  <c r="AJ592" i="6"/>
  <c r="AF592" i="6"/>
  <c r="AB592" i="6"/>
  <c r="X592" i="6"/>
  <c r="T592" i="6"/>
  <c r="P592" i="6"/>
  <c r="L592" i="6"/>
  <c r="K592" i="6"/>
  <c r="S592" i="6"/>
  <c r="AA592" i="6"/>
  <c r="AI592" i="6"/>
  <c r="AQ592" i="6"/>
  <c r="T606" i="6"/>
  <c r="I580" i="6"/>
  <c r="O580" i="6"/>
  <c r="T580" i="6"/>
  <c r="Y580" i="6"/>
  <c r="AE580" i="6"/>
  <c r="AJ580" i="6"/>
  <c r="AO580" i="6"/>
  <c r="AU580" i="6"/>
  <c r="AT590" i="6"/>
  <c r="AP590" i="6"/>
  <c r="AL590" i="6"/>
  <c r="AH590" i="6"/>
  <c r="AD590" i="6"/>
  <c r="Z590" i="6"/>
  <c r="V590" i="6"/>
  <c r="R590" i="6"/>
  <c r="N590" i="6"/>
  <c r="J590" i="6"/>
  <c r="AS590" i="6"/>
  <c r="AO590" i="6"/>
  <c r="AK590" i="6"/>
  <c r="AG590" i="6"/>
  <c r="AC590" i="6"/>
  <c r="Y590" i="6"/>
  <c r="U590" i="6"/>
  <c r="Q590" i="6"/>
  <c r="M590" i="6"/>
  <c r="I590" i="6"/>
  <c r="K590" i="6"/>
  <c r="S590" i="6"/>
  <c r="AA590" i="6"/>
  <c r="AI590" i="6"/>
  <c r="AQ590" i="6"/>
  <c r="AP632" i="6"/>
  <c r="T632" i="6"/>
  <c r="AJ632" i="6"/>
  <c r="O632" i="6"/>
  <c r="AE632" i="6"/>
  <c r="J632" i="6"/>
  <c r="AU632" i="6"/>
  <c r="Z632" i="6"/>
  <c r="J588" i="6"/>
  <c r="N588" i="6"/>
  <c r="R588" i="6"/>
  <c r="V588" i="6"/>
  <c r="Z588" i="6"/>
  <c r="AD588" i="6"/>
  <c r="AH588" i="6"/>
  <c r="AL588" i="6"/>
  <c r="AP588" i="6"/>
  <c r="AT588" i="6"/>
  <c r="J596" i="6"/>
  <c r="N596" i="6"/>
  <c r="R596" i="6"/>
  <c r="V596" i="6"/>
  <c r="Z596" i="6"/>
  <c r="AD596" i="6"/>
  <c r="AH596" i="6"/>
  <c r="AL596" i="6"/>
  <c r="AP596" i="6"/>
  <c r="AT596" i="6"/>
  <c r="I598" i="6"/>
  <c r="M598" i="6"/>
  <c r="Q598" i="6"/>
  <c r="U598" i="6"/>
  <c r="Y598" i="6"/>
  <c r="AC598" i="6"/>
  <c r="AG598" i="6"/>
  <c r="AK598" i="6"/>
  <c r="AO598" i="6"/>
  <c r="AS598" i="6"/>
  <c r="J604" i="6"/>
  <c r="N604" i="6"/>
  <c r="R604" i="6"/>
  <c r="V604" i="6"/>
  <c r="Z604" i="6"/>
  <c r="AD604" i="6"/>
  <c r="AH604" i="6"/>
  <c r="AL604" i="6"/>
  <c r="AP604" i="6"/>
  <c r="AT604" i="6"/>
  <c r="I606" i="6"/>
  <c r="M606" i="6"/>
  <c r="Q606" i="6"/>
  <c r="U606" i="6"/>
  <c r="Z606" i="6"/>
  <c r="AF606" i="6"/>
  <c r="AN606" i="6"/>
  <c r="AV606" i="6"/>
  <c r="AT608" i="6"/>
  <c r="AP608" i="6"/>
  <c r="AL608" i="6"/>
  <c r="AH608" i="6"/>
  <c r="AD608" i="6"/>
  <c r="Z608" i="6"/>
  <c r="V608" i="6"/>
  <c r="R608" i="6"/>
  <c r="N608" i="6"/>
  <c r="J608" i="6"/>
  <c r="AS608" i="6"/>
  <c r="AO608" i="6"/>
  <c r="AK608" i="6"/>
  <c r="AG608" i="6"/>
  <c r="AC608" i="6"/>
  <c r="Y608" i="6"/>
  <c r="U608" i="6"/>
  <c r="Q608" i="6"/>
  <c r="M608" i="6"/>
  <c r="I608" i="6"/>
  <c r="K608" i="6"/>
  <c r="S608" i="6"/>
  <c r="AA608" i="6"/>
  <c r="AI608" i="6"/>
  <c r="AQ608" i="6"/>
  <c r="I614" i="6"/>
  <c r="Y614" i="6"/>
  <c r="O616" i="6"/>
  <c r="AJ616" i="6"/>
  <c r="N622" i="6"/>
  <c r="AM622" i="6"/>
  <c r="K588" i="6"/>
  <c r="O588" i="6"/>
  <c r="S588" i="6"/>
  <c r="W588" i="6"/>
  <c r="AA588" i="6"/>
  <c r="AE588" i="6"/>
  <c r="AI588" i="6"/>
  <c r="AM588" i="6"/>
  <c r="AQ588" i="6"/>
  <c r="K596" i="6"/>
  <c r="O596" i="6"/>
  <c r="S596" i="6"/>
  <c r="W596" i="6"/>
  <c r="AA596" i="6"/>
  <c r="AE596" i="6"/>
  <c r="AI596" i="6"/>
  <c r="AM596" i="6"/>
  <c r="AQ596" i="6"/>
  <c r="J598" i="6"/>
  <c r="N598" i="6"/>
  <c r="R598" i="6"/>
  <c r="V598" i="6"/>
  <c r="Z598" i="6"/>
  <c r="AD598" i="6"/>
  <c r="AH598" i="6"/>
  <c r="AL598" i="6"/>
  <c r="AP598" i="6"/>
  <c r="AT598" i="6"/>
  <c r="K604" i="6"/>
  <c r="O604" i="6"/>
  <c r="S604" i="6"/>
  <c r="W604" i="6"/>
  <c r="AA604" i="6"/>
  <c r="AE604" i="6"/>
  <c r="AI604" i="6"/>
  <c r="AM604" i="6"/>
  <c r="AQ604" i="6"/>
  <c r="J606" i="6"/>
  <c r="N606" i="6"/>
  <c r="R606" i="6"/>
  <c r="V606" i="6"/>
  <c r="AB606" i="6"/>
  <c r="AG606" i="6"/>
  <c r="L608" i="6"/>
  <c r="T608" i="6"/>
  <c r="AB608" i="6"/>
  <c r="AJ608" i="6"/>
  <c r="AR608" i="6"/>
  <c r="AV614" i="6"/>
  <c r="AR614" i="6"/>
  <c r="AN614" i="6"/>
  <c r="AJ614" i="6"/>
  <c r="AF614" i="6"/>
  <c r="AB614" i="6"/>
  <c r="X614" i="6"/>
  <c r="T614" i="6"/>
  <c r="P614" i="6"/>
  <c r="L614" i="6"/>
  <c r="AU614" i="6"/>
  <c r="AQ614" i="6"/>
  <c r="AM614" i="6"/>
  <c r="AI614" i="6"/>
  <c r="AE614" i="6"/>
  <c r="AA614" i="6"/>
  <c r="W614" i="6"/>
  <c r="S614" i="6"/>
  <c r="O614" i="6"/>
  <c r="K614" i="6"/>
  <c r="AT614" i="6"/>
  <c r="AP614" i="6"/>
  <c r="AL614" i="6"/>
  <c r="AH614" i="6"/>
  <c r="AD614" i="6"/>
  <c r="Z614" i="6"/>
  <c r="V614" i="6"/>
  <c r="R614" i="6"/>
  <c r="N614" i="6"/>
  <c r="J614" i="6"/>
  <c r="M614" i="6"/>
  <c r="AC614" i="6"/>
  <c r="AS614" i="6"/>
  <c r="AR616" i="6"/>
  <c r="T616" i="6"/>
  <c r="AO616" i="6"/>
  <c r="AS622" i="6"/>
  <c r="L596" i="6"/>
  <c r="P596" i="6"/>
  <c r="T596" i="6"/>
  <c r="X596" i="6"/>
  <c r="AB596" i="6"/>
  <c r="AF596" i="6"/>
  <c r="AJ596" i="6"/>
  <c r="AN596" i="6"/>
  <c r="AR596" i="6"/>
  <c r="K598" i="6"/>
  <c r="O598" i="6"/>
  <c r="S598" i="6"/>
  <c r="W598" i="6"/>
  <c r="AA598" i="6"/>
  <c r="AE598" i="6"/>
  <c r="AI598" i="6"/>
  <c r="AM598" i="6"/>
  <c r="AQ598" i="6"/>
  <c r="L604" i="6"/>
  <c r="P604" i="6"/>
  <c r="T604" i="6"/>
  <c r="X604" i="6"/>
  <c r="AB604" i="6"/>
  <c r="AF604" i="6"/>
  <c r="AJ604" i="6"/>
  <c r="AN604" i="6"/>
  <c r="AR604" i="6"/>
  <c r="AU606" i="6"/>
  <c r="AQ606" i="6"/>
  <c r="AM606" i="6"/>
  <c r="AI606" i="6"/>
  <c r="AE606" i="6"/>
  <c r="AA606" i="6"/>
  <c r="W606" i="6"/>
  <c r="AT606" i="6"/>
  <c r="AP606" i="6"/>
  <c r="AL606" i="6"/>
  <c r="AH606" i="6"/>
  <c r="K606" i="6"/>
  <c r="O606" i="6"/>
  <c r="S606" i="6"/>
  <c r="X606" i="6"/>
  <c r="AC606" i="6"/>
  <c r="AJ606" i="6"/>
  <c r="AR606" i="6"/>
  <c r="AM608" i="6"/>
  <c r="Q614" i="6"/>
  <c r="AG614" i="6"/>
  <c r="Y616" i="6"/>
  <c r="K616" i="6"/>
  <c r="P616" i="6"/>
  <c r="U616" i="6"/>
  <c r="AA616" i="6"/>
  <c r="AF616" i="6"/>
  <c r="AK616" i="6"/>
  <c r="AQ616" i="6"/>
  <c r="AV616" i="6"/>
  <c r="K620" i="6"/>
  <c r="Q620" i="6"/>
  <c r="V620" i="6"/>
  <c r="AA620" i="6"/>
  <c r="AG620" i="6"/>
  <c r="AL620" i="6"/>
  <c r="AQ620" i="6"/>
  <c r="J622" i="6"/>
  <c r="P622" i="6"/>
  <c r="U622" i="6"/>
  <c r="Z622" i="6"/>
  <c r="AG622" i="6"/>
  <c r="AN622" i="6"/>
  <c r="AU622" i="6"/>
  <c r="L616" i="6"/>
  <c r="Q616" i="6"/>
  <c r="W616" i="6"/>
  <c r="AB616" i="6"/>
  <c r="AG616" i="6"/>
  <c r="AM616" i="6"/>
  <c r="M620" i="6"/>
  <c r="R620" i="6"/>
  <c r="W620" i="6"/>
  <c r="AC620" i="6"/>
  <c r="AH620" i="6"/>
  <c r="AM620" i="6"/>
  <c r="L622" i="6"/>
  <c r="Q622" i="6"/>
  <c r="V622" i="6"/>
  <c r="AB622" i="6"/>
  <c r="AI622" i="6"/>
  <c r="AT616" i="6"/>
  <c r="AP616" i="6"/>
  <c r="AL616" i="6"/>
  <c r="AH616" i="6"/>
  <c r="AD616" i="6"/>
  <c r="Z616" i="6"/>
  <c r="V616" i="6"/>
  <c r="R616" i="6"/>
  <c r="N616" i="6"/>
  <c r="J616" i="6"/>
  <c r="M616" i="6"/>
  <c r="S616" i="6"/>
  <c r="X616" i="6"/>
  <c r="AC616" i="6"/>
  <c r="AI616" i="6"/>
  <c r="AN616" i="6"/>
  <c r="AS616" i="6"/>
  <c r="AV620" i="6"/>
  <c r="AR620" i="6"/>
  <c r="AN620" i="6"/>
  <c r="AJ620" i="6"/>
  <c r="AF620" i="6"/>
  <c r="AB620" i="6"/>
  <c r="X620" i="6"/>
  <c r="T620" i="6"/>
  <c r="P620" i="6"/>
  <c r="L620" i="6"/>
  <c r="I620" i="6"/>
  <c r="N620" i="6"/>
  <c r="S620" i="6"/>
  <c r="Y620" i="6"/>
  <c r="AD620" i="6"/>
  <c r="AI620" i="6"/>
  <c r="AO620" i="6"/>
  <c r="AT620" i="6"/>
  <c r="AT622" i="6"/>
  <c r="AP622" i="6"/>
  <c r="AL622" i="6"/>
  <c r="AH622" i="6"/>
  <c r="AD622" i="6"/>
  <c r="AV622" i="6"/>
  <c r="AQ622" i="6"/>
  <c r="AK622" i="6"/>
  <c r="AF622" i="6"/>
  <c r="AA622" i="6"/>
  <c r="W622" i="6"/>
  <c r="S622" i="6"/>
  <c r="O622" i="6"/>
  <c r="K622" i="6"/>
  <c r="M622" i="6"/>
  <c r="R622" i="6"/>
  <c r="X622" i="6"/>
  <c r="AC622" i="6"/>
  <c r="AJ622" i="6"/>
  <c r="AR622" i="6"/>
  <c r="AR632" i="6"/>
  <c r="AT630" i="6"/>
  <c r="AP630" i="6"/>
  <c r="AL630" i="6"/>
  <c r="AH630" i="6"/>
  <c r="AD630" i="6"/>
  <c r="Z630" i="6"/>
  <c r="V630" i="6"/>
  <c r="R630" i="6"/>
  <c r="N630" i="6"/>
  <c r="J630" i="6"/>
  <c r="M630" i="6"/>
  <c r="S630" i="6"/>
  <c r="X630" i="6"/>
  <c r="AC630" i="6"/>
  <c r="AI630" i="6"/>
  <c r="AN630" i="6"/>
  <c r="AS630" i="6"/>
  <c r="K632" i="6"/>
  <c r="P632" i="6"/>
  <c r="V632" i="6"/>
  <c r="AA632" i="6"/>
  <c r="AF632" i="6"/>
  <c r="AL632" i="6"/>
  <c r="AQ632" i="6"/>
  <c r="AV632" i="6"/>
  <c r="I630" i="6"/>
  <c r="O630" i="6"/>
  <c r="T630" i="6"/>
  <c r="Y630" i="6"/>
  <c r="AE630" i="6"/>
  <c r="AJ630" i="6"/>
  <c r="AO630" i="6"/>
  <c r="AU630" i="6"/>
  <c r="L632" i="6"/>
  <c r="R632" i="6"/>
  <c r="W632" i="6"/>
  <c r="AB632" i="6"/>
  <c r="AH632" i="6"/>
  <c r="AM632" i="6"/>
  <c r="AF630" i="6"/>
  <c r="AK630" i="6"/>
  <c r="AQ630" i="6"/>
  <c r="AS632" i="6"/>
  <c r="AO632" i="6"/>
  <c r="AK632" i="6"/>
  <c r="AG632" i="6"/>
  <c r="AC632" i="6"/>
  <c r="Y632" i="6"/>
  <c r="U632" i="6"/>
  <c r="Q632" i="6"/>
  <c r="M632" i="6"/>
  <c r="I632" i="6"/>
  <c r="N632" i="6"/>
  <c r="S632" i="6"/>
  <c r="X632" i="6"/>
  <c r="AD632" i="6"/>
  <c r="AI632" i="6"/>
  <c r="AN632" i="6"/>
  <c r="AT632" i="6"/>
  <c r="E622" i="6" l="1"/>
  <c r="F622" i="6" s="1"/>
  <c r="E616" i="6"/>
  <c r="F616" i="6" s="1"/>
  <c r="H616" i="6" s="1"/>
  <c r="C339" i="6" s="1"/>
  <c r="E604" i="6"/>
  <c r="F604" i="6" s="1"/>
  <c r="H604" i="6" s="1"/>
  <c r="C333" i="6" s="1"/>
  <c r="E596" i="6"/>
  <c r="F596" i="6" s="1"/>
  <c r="G596" i="6" s="1"/>
  <c r="B289" i="6" s="1"/>
  <c r="E588" i="6"/>
  <c r="F588" i="6" s="1"/>
  <c r="G588" i="6" s="1"/>
  <c r="B285" i="6" s="1"/>
  <c r="E576" i="6"/>
  <c r="F576" i="6" s="1"/>
  <c r="G576" i="6" s="1"/>
  <c r="B279" i="6" s="1"/>
  <c r="E572" i="6"/>
  <c r="F572" i="6" s="1"/>
  <c r="H572" i="6" s="1"/>
  <c r="C317" i="6" s="1"/>
  <c r="AN570" i="6"/>
  <c r="Z570" i="6"/>
  <c r="M570" i="6"/>
  <c r="AC570" i="6"/>
  <c r="AS570" i="6"/>
  <c r="W570" i="6"/>
  <c r="AM570" i="6"/>
  <c r="AD570" i="6"/>
  <c r="X570" i="6"/>
  <c r="AP570" i="6"/>
  <c r="J570" i="6"/>
  <c r="U570" i="6"/>
  <c r="AK570" i="6"/>
  <c r="O570" i="6"/>
  <c r="AE570" i="6"/>
  <c r="AU570" i="6"/>
  <c r="N570" i="6"/>
  <c r="T570" i="6"/>
  <c r="AV570" i="6"/>
  <c r="P570" i="6"/>
  <c r="AH570" i="6"/>
  <c r="I570" i="6"/>
  <c r="Y570" i="6"/>
  <c r="AO570" i="6"/>
  <c r="S570" i="6"/>
  <c r="AI570" i="6"/>
  <c r="AL570" i="6"/>
  <c r="AF570" i="6"/>
  <c r="R570" i="6"/>
  <c r="Q570" i="6"/>
  <c r="AG570" i="6"/>
  <c r="K570" i="6"/>
  <c r="AA570" i="6"/>
  <c r="AQ570" i="6"/>
  <c r="V570" i="6"/>
  <c r="AJ570" i="6"/>
  <c r="G622" i="6"/>
  <c r="H622" i="6"/>
  <c r="C342" i="6" s="1"/>
  <c r="G616" i="6"/>
  <c r="B299" i="6" s="1"/>
  <c r="AS618" i="6"/>
  <c r="AO618" i="6"/>
  <c r="AK618" i="6"/>
  <c r="AG618" i="6"/>
  <c r="AC618" i="6"/>
  <c r="Y618" i="6"/>
  <c r="U618" i="6"/>
  <c r="Q618" i="6"/>
  <c r="M618" i="6"/>
  <c r="I618" i="6"/>
  <c r="AV618" i="6"/>
  <c r="AQ618" i="6"/>
  <c r="AL618" i="6"/>
  <c r="AF618" i="6"/>
  <c r="AA618" i="6"/>
  <c r="V618" i="6"/>
  <c r="P618" i="6"/>
  <c r="K618" i="6"/>
  <c r="AU618" i="6"/>
  <c r="AP618" i="6"/>
  <c r="AJ618" i="6"/>
  <c r="AE618" i="6"/>
  <c r="Z618" i="6"/>
  <c r="T618" i="6"/>
  <c r="O618" i="6"/>
  <c r="J618" i="6"/>
  <c r="AT618" i="6"/>
  <c r="AN618" i="6"/>
  <c r="AI618" i="6"/>
  <c r="AD618" i="6"/>
  <c r="X618" i="6"/>
  <c r="S618" i="6"/>
  <c r="N618" i="6"/>
  <c r="AB618" i="6"/>
  <c r="AR618" i="6"/>
  <c r="W618" i="6"/>
  <c r="AM618" i="6"/>
  <c r="R618" i="6"/>
  <c r="AH618" i="6"/>
  <c r="L618" i="6"/>
  <c r="E658" i="6"/>
  <c r="F658" i="6" s="1"/>
  <c r="E592" i="6"/>
  <c r="F592" i="6" s="1"/>
  <c r="E610" i="6"/>
  <c r="F610" i="6" s="1"/>
  <c r="E582" i="6"/>
  <c r="F582" i="6" s="1"/>
  <c r="E662" i="6"/>
  <c r="F662" i="6" s="1"/>
  <c r="AV634" i="6"/>
  <c r="AR634" i="6"/>
  <c r="AN634" i="6"/>
  <c r="AJ634" i="6"/>
  <c r="AF634" i="6"/>
  <c r="AB634" i="6"/>
  <c r="X634" i="6"/>
  <c r="T634" i="6"/>
  <c r="P634" i="6"/>
  <c r="L634" i="6"/>
  <c r="AQ634" i="6"/>
  <c r="AL634" i="6"/>
  <c r="AG634" i="6"/>
  <c r="AA634" i="6"/>
  <c r="V634" i="6"/>
  <c r="Q634" i="6"/>
  <c r="K634" i="6"/>
  <c r="AU634" i="6"/>
  <c r="AP634" i="6"/>
  <c r="AK634" i="6"/>
  <c r="AE634" i="6"/>
  <c r="Z634" i="6"/>
  <c r="U634" i="6"/>
  <c r="O634" i="6"/>
  <c r="J634" i="6"/>
  <c r="AT634" i="6"/>
  <c r="AO634" i="6"/>
  <c r="AI634" i="6"/>
  <c r="AD634" i="6"/>
  <c r="Y634" i="6"/>
  <c r="S634" i="6"/>
  <c r="N634" i="6"/>
  <c r="I634" i="6"/>
  <c r="AS634" i="6"/>
  <c r="W634" i="6"/>
  <c r="AM634" i="6"/>
  <c r="R634" i="6"/>
  <c r="AH634" i="6"/>
  <c r="M634" i="6"/>
  <c r="AC634" i="6"/>
  <c r="E606" i="6"/>
  <c r="F606" i="6" s="1"/>
  <c r="E598" i="6"/>
  <c r="F598" i="6" s="1"/>
  <c r="E580" i="6"/>
  <c r="F580" i="6" s="1"/>
  <c r="AR570" i="6"/>
  <c r="L570" i="6"/>
  <c r="AT570" i="6"/>
  <c r="AV626" i="6"/>
  <c r="AR626" i="6"/>
  <c r="AN626" i="6"/>
  <c r="AJ626" i="6"/>
  <c r="AF626" i="6"/>
  <c r="AB626" i="6"/>
  <c r="X626" i="6"/>
  <c r="T626" i="6"/>
  <c r="P626" i="6"/>
  <c r="L626" i="6"/>
  <c r="AS626" i="6"/>
  <c r="AM626" i="6"/>
  <c r="AH626" i="6"/>
  <c r="AC626" i="6"/>
  <c r="W626" i="6"/>
  <c r="R626" i="6"/>
  <c r="AQ626" i="6"/>
  <c r="AL626" i="6"/>
  <c r="AG626" i="6"/>
  <c r="AA626" i="6"/>
  <c r="V626" i="6"/>
  <c r="Q626" i="6"/>
  <c r="K626" i="6"/>
  <c r="AP626" i="6"/>
  <c r="AE626" i="6"/>
  <c r="U626" i="6"/>
  <c r="M626" i="6"/>
  <c r="AO626" i="6"/>
  <c r="AD626" i="6"/>
  <c r="S626" i="6"/>
  <c r="J626" i="6"/>
  <c r="AU626" i="6"/>
  <c r="AK626" i="6"/>
  <c r="Z626" i="6"/>
  <c r="O626" i="6"/>
  <c r="I626" i="6"/>
  <c r="AT626" i="6"/>
  <c r="AI626" i="6"/>
  <c r="Y626" i="6"/>
  <c r="N626" i="6"/>
  <c r="AS624" i="6"/>
  <c r="AO624" i="6"/>
  <c r="AK624" i="6"/>
  <c r="AG624" i="6"/>
  <c r="AC624" i="6"/>
  <c r="Y624" i="6"/>
  <c r="U624" i="6"/>
  <c r="Q624" i="6"/>
  <c r="M624" i="6"/>
  <c r="I624" i="6"/>
  <c r="AT624" i="6"/>
  <c r="AN624" i="6"/>
  <c r="AI624" i="6"/>
  <c r="AD624" i="6"/>
  <c r="X624" i="6"/>
  <c r="S624" i="6"/>
  <c r="N624" i="6"/>
  <c r="AQ624" i="6"/>
  <c r="AJ624" i="6"/>
  <c r="AB624" i="6"/>
  <c r="V624" i="6"/>
  <c r="O624" i="6"/>
  <c r="AV624" i="6"/>
  <c r="AP624" i="6"/>
  <c r="AH624" i="6"/>
  <c r="AA624" i="6"/>
  <c r="T624" i="6"/>
  <c r="L624" i="6"/>
  <c r="AU624" i="6"/>
  <c r="AM624" i="6"/>
  <c r="AF624" i="6"/>
  <c r="Z624" i="6"/>
  <c r="R624" i="6"/>
  <c r="K624" i="6"/>
  <c r="AR624" i="6"/>
  <c r="P624" i="6"/>
  <c r="AL624" i="6"/>
  <c r="J624" i="6"/>
  <c r="AE624" i="6"/>
  <c r="W624" i="6"/>
  <c r="E632" i="6"/>
  <c r="F632" i="6" s="1"/>
  <c r="E630" i="6"/>
  <c r="F630" i="6" s="1"/>
  <c r="E642" i="6"/>
  <c r="F642" i="6" s="1"/>
  <c r="AU628" i="6"/>
  <c r="AQ628" i="6"/>
  <c r="AM628" i="6"/>
  <c r="AI628" i="6"/>
  <c r="AE628" i="6"/>
  <c r="AA628" i="6"/>
  <c r="W628" i="6"/>
  <c r="S628" i="6"/>
  <c r="O628" i="6"/>
  <c r="K628" i="6"/>
  <c r="AR628" i="6"/>
  <c r="AL628" i="6"/>
  <c r="AG628" i="6"/>
  <c r="AB628" i="6"/>
  <c r="V628" i="6"/>
  <c r="Q628" i="6"/>
  <c r="L628" i="6"/>
  <c r="AV628" i="6"/>
  <c r="AP628" i="6"/>
  <c r="AK628" i="6"/>
  <c r="AF628" i="6"/>
  <c r="Z628" i="6"/>
  <c r="U628" i="6"/>
  <c r="P628" i="6"/>
  <c r="J628" i="6"/>
  <c r="AO628" i="6"/>
  <c r="AD628" i="6"/>
  <c r="T628" i="6"/>
  <c r="I628" i="6"/>
  <c r="AN628" i="6"/>
  <c r="AC628" i="6"/>
  <c r="R628" i="6"/>
  <c r="AT628" i="6"/>
  <c r="AJ628" i="6"/>
  <c r="Y628" i="6"/>
  <c r="N628" i="6"/>
  <c r="M628" i="6"/>
  <c r="AS628" i="6"/>
  <c r="AH628" i="6"/>
  <c r="X628" i="6"/>
  <c r="E614" i="6"/>
  <c r="F614" i="6" s="1"/>
  <c r="E608" i="6"/>
  <c r="F608" i="6" s="1"/>
  <c r="E590" i="6"/>
  <c r="F590" i="6" s="1"/>
  <c r="AV586" i="6"/>
  <c r="AR586" i="6"/>
  <c r="AN586" i="6"/>
  <c r="AJ586" i="6"/>
  <c r="AF586" i="6"/>
  <c r="AB586" i="6"/>
  <c r="X586" i="6"/>
  <c r="T586" i="6"/>
  <c r="P586" i="6"/>
  <c r="L586" i="6"/>
  <c r="AU586" i="6"/>
  <c r="AQ586" i="6"/>
  <c r="AM586" i="6"/>
  <c r="AI586" i="6"/>
  <c r="AE586" i="6"/>
  <c r="AA586" i="6"/>
  <c r="W586" i="6"/>
  <c r="S586" i="6"/>
  <c r="O586" i="6"/>
  <c r="K586" i="6"/>
  <c r="AS586" i="6"/>
  <c r="AK586" i="6"/>
  <c r="AC586" i="6"/>
  <c r="U586" i="6"/>
  <c r="M586" i="6"/>
  <c r="AP586" i="6"/>
  <c r="AH586" i="6"/>
  <c r="Z586" i="6"/>
  <c r="R586" i="6"/>
  <c r="J586" i="6"/>
  <c r="AO586" i="6"/>
  <c r="AG586" i="6"/>
  <c r="Y586" i="6"/>
  <c r="Q586" i="6"/>
  <c r="I586" i="6"/>
  <c r="AD586" i="6"/>
  <c r="AL586" i="6"/>
  <c r="V586" i="6"/>
  <c r="AT586" i="6"/>
  <c r="N586" i="6"/>
  <c r="E600" i="6"/>
  <c r="F600" i="6" s="1"/>
  <c r="AU578" i="6"/>
  <c r="AQ578" i="6"/>
  <c r="AM578" i="6"/>
  <c r="AI578" i="6"/>
  <c r="AE578" i="6"/>
  <c r="AA578" i="6"/>
  <c r="W578" i="6"/>
  <c r="S578" i="6"/>
  <c r="O578" i="6"/>
  <c r="K578" i="6"/>
  <c r="AR578" i="6"/>
  <c r="AL578" i="6"/>
  <c r="AG578" i="6"/>
  <c r="AB578" i="6"/>
  <c r="V578" i="6"/>
  <c r="Q578" i="6"/>
  <c r="L578" i="6"/>
  <c r="AT578" i="6"/>
  <c r="AO578" i="6"/>
  <c r="AJ578" i="6"/>
  <c r="AD578" i="6"/>
  <c r="Y578" i="6"/>
  <c r="T578" i="6"/>
  <c r="N578" i="6"/>
  <c r="I578" i="6"/>
  <c r="AV578" i="6"/>
  <c r="AK578" i="6"/>
  <c r="Z578" i="6"/>
  <c r="P578" i="6"/>
  <c r="AN578" i="6"/>
  <c r="AC578" i="6"/>
  <c r="R578" i="6"/>
  <c r="AS578" i="6"/>
  <c r="AH578" i="6"/>
  <c r="X578" i="6"/>
  <c r="M578" i="6"/>
  <c r="AP578" i="6"/>
  <c r="AF578" i="6"/>
  <c r="U578" i="6"/>
  <c r="J578" i="6"/>
  <c r="E648" i="6"/>
  <c r="F648" i="6" s="1"/>
  <c r="E620" i="6"/>
  <c r="F620" i="6" s="1"/>
  <c r="E638" i="6"/>
  <c r="F638" i="6" s="1"/>
  <c r="AS612" i="6"/>
  <c r="AO612" i="6"/>
  <c r="AK612" i="6"/>
  <c r="AG612" i="6"/>
  <c r="AC612" i="6"/>
  <c r="Y612" i="6"/>
  <c r="U612" i="6"/>
  <c r="Q612" i="6"/>
  <c r="AV612" i="6"/>
  <c r="AR612" i="6"/>
  <c r="AN612" i="6"/>
  <c r="AJ612" i="6"/>
  <c r="AF612" i="6"/>
  <c r="AB612" i="6"/>
  <c r="X612" i="6"/>
  <c r="T612" i="6"/>
  <c r="P612" i="6"/>
  <c r="L612" i="6"/>
  <c r="AU612" i="6"/>
  <c r="AQ612" i="6"/>
  <c r="AM612" i="6"/>
  <c r="AI612" i="6"/>
  <c r="AE612" i="6"/>
  <c r="AA612" i="6"/>
  <c r="W612" i="6"/>
  <c r="S612" i="6"/>
  <c r="O612" i="6"/>
  <c r="K612" i="6"/>
  <c r="AT612" i="6"/>
  <c r="AD612" i="6"/>
  <c r="N612" i="6"/>
  <c r="AP612" i="6"/>
  <c r="Z612" i="6"/>
  <c r="M612" i="6"/>
  <c r="AL612" i="6"/>
  <c r="V612" i="6"/>
  <c r="J612" i="6"/>
  <c r="AH612" i="6"/>
  <c r="R612" i="6"/>
  <c r="I612" i="6"/>
  <c r="AS594" i="6"/>
  <c r="AV594" i="6"/>
  <c r="AR594" i="6"/>
  <c r="AN594" i="6"/>
  <c r="AJ594" i="6"/>
  <c r="AF594" i="6"/>
  <c r="AB594" i="6"/>
  <c r="X594" i="6"/>
  <c r="T594" i="6"/>
  <c r="P594" i="6"/>
  <c r="L594" i="6"/>
  <c r="AU594" i="6"/>
  <c r="AQ594" i="6"/>
  <c r="AM594" i="6"/>
  <c r="AI594" i="6"/>
  <c r="AE594" i="6"/>
  <c r="AA594" i="6"/>
  <c r="W594" i="6"/>
  <c r="S594" i="6"/>
  <c r="O594" i="6"/>
  <c r="K594" i="6"/>
  <c r="AP594" i="6"/>
  <c r="AH594" i="6"/>
  <c r="Z594" i="6"/>
  <c r="R594" i="6"/>
  <c r="J594" i="6"/>
  <c r="AO594" i="6"/>
  <c r="AG594" i="6"/>
  <c r="Y594" i="6"/>
  <c r="Q594" i="6"/>
  <c r="I594" i="6"/>
  <c r="AL594" i="6"/>
  <c r="AD594" i="6"/>
  <c r="V594" i="6"/>
  <c r="N594" i="6"/>
  <c r="AT594" i="6"/>
  <c r="M594" i="6"/>
  <c r="U594" i="6"/>
  <c r="AK594" i="6"/>
  <c r="AC594" i="6"/>
  <c r="AS602" i="6"/>
  <c r="AO602" i="6"/>
  <c r="AK602" i="6"/>
  <c r="AG602" i="6"/>
  <c r="AC602" i="6"/>
  <c r="Y602" i="6"/>
  <c r="U602" i="6"/>
  <c r="Q602" i="6"/>
  <c r="M602" i="6"/>
  <c r="I602" i="6"/>
  <c r="AV602" i="6"/>
  <c r="AR602" i="6"/>
  <c r="AN602" i="6"/>
  <c r="AJ602" i="6"/>
  <c r="AF602" i="6"/>
  <c r="AB602" i="6"/>
  <c r="X602" i="6"/>
  <c r="T602" i="6"/>
  <c r="P602" i="6"/>
  <c r="L602" i="6"/>
  <c r="AU602" i="6"/>
  <c r="AQ602" i="6"/>
  <c r="AM602" i="6"/>
  <c r="AI602" i="6"/>
  <c r="AE602" i="6"/>
  <c r="AA602" i="6"/>
  <c r="W602" i="6"/>
  <c r="S602" i="6"/>
  <c r="O602" i="6"/>
  <c r="K602" i="6"/>
  <c r="AL602" i="6"/>
  <c r="V602" i="6"/>
  <c r="AH602" i="6"/>
  <c r="R602" i="6"/>
  <c r="AT602" i="6"/>
  <c r="AD602" i="6"/>
  <c r="N602" i="6"/>
  <c r="AP602" i="6"/>
  <c r="Z602" i="6"/>
  <c r="J602" i="6"/>
  <c r="AS584" i="6"/>
  <c r="AO584" i="6"/>
  <c r="AK584" i="6"/>
  <c r="AG584" i="6"/>
  <c r="AC584" i="6"/>
  <c r="Y584" i="6"/>
  <c r="U584" i="6"/>
  <c r="Q584" i="6"/>
  <c r="M584" i="6"/>
  <c r="I584" i="6"/>
  <c r="AV584" i="6"/>
  <c r="AR584" i="6"/>
  <c r="AN584" i="6"/>
  <c r="AJ584" i="6"/>
  <c r="AF584" i="6"/>
  <c r="AB584" i="6"/>
  <c r="X584" i="6"/>
  <c r="T584" i="6"/>
  <c r="P584" i="6"/>
  <c r="L584" i="6"/>
  <c r="AU584" i="6"/>
  <c r="AM584" i="6"/>
  <c r="AE584" i="6"/>
  <c r="W584" i="6"/>
  <c r="O584" i="6"/>
  <c r="AT584" i="6"/>
  <c r="AL584" i="6"/>
  <c r="AD584" i="6"/>
  <c r="V584" i="6"/>
  <c r="N584" i="6"/>
  <c r="AQ584" i="6"/>
  <c r="AI584" i="6"/>
  <c r="AA584" i="6"/>
  <c r="S584" i="6"/>
  <c r="K584" i="6"/>
  <c r="AH584" i="6"/>
  <c r="AP584" i="6"/>
  <c r="J584" i="6"/>
  <c r="Z584" i="6"/>
  <c r="R584" i="6"/>
  <c r="E574" i="6"/>
  <c r="F574" i="6" s="1"/>
  <c r="G572" i="6" l="1"/>
  <c r="B277" i="6" s="1"/>
  <c r="H588" i="6"/>
  <c r="C325" i="6" s="1"/>
  <c r="H325" i="6" s="1"/>
  <c r="H576" i="6"/>
  <c r="C319" i="6" s="1"/>
  <c r="G319" i="6" s="1"/>
  <c r="G604" i="6"/>
  <c r="B293" i="6" s="1"/>
  <c r="F293" i="6" s="1"/>
  <c r="H596" i="6"/>
  <c r="C329" i="6" s="1"/>
  <c r="H329" i="6" s="1"/>
  <c r="B302" i="6"/>
  <c r="E302" i="6" s="1"/>
  <c r="E636" i="6"/>
  <c r="F636" i="6" s="1"/>
  <c r="G636" i="6" s="1"/>
  <c r="B309" i="6" s="1"/>
  <c r="E279" i="6"/>
  <c r="F279" i="6"/>
  <c r="H342" i="6"/>
  <c r="G342" i="6"/>
  <c r="H319" i="6"/>
  <c r="H339" i="6"/>
  <c r="G339" i="6"/>
  <c r="E299" i="6"/>
  <c r="F299" i="6"/>
  <c r="H317" i="6"/>
  <c r="G317" i="6"/>
  <c r="E289" i="6"/>
  <c r="F289" i="6"/>
  <c r="E277" i="6"/>
  <c r="F277" i="6"/>
  <c r="H333" i="6"/>
  <c r="G333" i="6"/>
  <c r="E285" i="6"/>
  <c r="F285" i="6"/>
  <c r="E644" i="6"/>
  <c r="F644" i="6" s="1"/>
  <c r="E634" i="6"/>
  <c r="F634" i="6" s="1"/>
  <c r="E594" i="6"/>
  <c r="F594" i="6" s="1"/>
  <c r="E660" i="6"/>
  <c r="F660" i="6" s="1"/>
  <c r="G608" i="6"/>
  <c r="B295" i="6" s="1"/>
  <c r="H608" i="6"/>
  <c r="C335" i="6" s="1"/>
  <c r="H632" i="6"/>
  <c r="G632" i="6"/>
  <c r="E626" i="6"/>
  <c r="F626" i="6" s="1"/>
  <c r="G598" i="6"/>
  <c r="H598" i="6"/>
  <c r="H614" i="6"/>
  <c r="G614" i="6"/>
  <c r="B298" i="6" s="1"/>
  <c r="E570" i="6"/>
  <c r="F570" i="6" s="1"/>
  <c r="G606" i="6"/>
  <c r="B294" i="6" s="1"/>
  <c r="H606" i="6"/>
  <c r="C334" i="6" s="1"/>
  <c r="H592" i="6"/>
  <c r="C327" i="6" s="1"/>
  <c r="G592" i="6"/>
  <c r="B287" i="6" s="1"/>
  <c r="H600" i="6"/>
  <c r="C331" i="6" s="1"/>
  <c r="G600" i="6"/>
  <c r="B291" i="6" s="1"/>
  <c r="H642" i="6"/>
  <c r="C352" i="6" s="1"/>
  <c r="G642" i="6"/>
  <c r="B312" i="6" s="1"/>
  <c r="E624" i="6"/>
  <c r="F624" i="6" s="1"/>
  <c r="H662" i="6"/>
  <c r="G662" i="6"/>
  <c r="H658" i="6"/>
  <c r="G658" i="6"/>
  <c r="E664" i="6"/>
  <c r="F664" i="6" s="1"/>
  <c r="E646" i="6"/>
  <c r="F646" i="6" s="1"/>
  <c r="H620" i="6"/>
  <c r="C341" i="6" s="1"/>
  <c r="G620" i="6"/>
  <c r="B301" i="6" s="1"/>
  <c r="E586" i="6"/>
  <c r="F586" i="6" s="1"/>
  <c r="E652" i="6"/>
  <c r="F652" i="6" s="1"/>
  <c r="H610" i="6"/>
  <c r="G610" i="6"/>
  <c r="E584" i="6"/>
  <c r="F584" i="6" s="1"/>
  <c r="E650" i="6"/>
  <c r="F650" i="6" s="1"/>
  <c r="E602" i="6"/>
  <c r="F602" i="6" s="1"/>
  <c r="G648" i="6"/>
  <c r="B315" i="6" s="1"/>
  <c r="H648" i="6"/>
  <c r="C355" i="6" s="1"/>
  <c r="E578" i="6"/>
  <c r="F578" i="6" s="1"/>
  <c r="E628" i="6"/>
  <c r="F628" i="6" s="1"/>
  <c r="E654" i="6"/>
  <c r="F654" i="6" s="1"/>
  <c r="E618" i="6"/>
  <c r="F618" i="6" s="1"/>
  <c r="G574" i="6"/>
  <c r="B278" i="6" s="1"/>
  <c r="H574" i="6"/>
  <c r="C318" i="6" s="1"/>
  <c r="E612" i="6"/>
  <c r="F612" i="6" s="1"/>
  <c r="H638" i="6"/>
  <c r="C350" i="6" s="1"/>
  <c r="G638" i="6"/>
  <c r="B310" i="6" s="1"/>
  <c r="H590" i="6"/>
  <c r="G590" i="6"/>
  <c r="H630" i="6"/>
  <c r="G630" i="6"/>
  <c r="B306" i="6" s="1"/>
  <c r="H580" i="6"/>
  <c r="C321" i="6" s="1"/>
  <c r="G580" i="6"/>
  <c r="B281" i="6" s="1"/>
  <c r="E640" i="6"/>
  <c r="F640" i="6" s="1"/>
  <c r="G582" i="6"/>
  <c r="B282" i="6" s="1"/>
  <c r="H582" i="6"/>
  <c r="C322" i="6" s="1"/>
  <c r="E656" i="6"/>
  <c r="F656" i="6" s="1"/>
  <c r="G325" i="6" l="1"/>
  <c r="D325" i="6" s="1"/>
  <c r="H352" i="6"/>
  <c r="G352" i="6"/>
  <c r="H350" i="6"/>
  <c r="G350" i="6"/>
  <c r="G355" i="6"/>
  <c r="H355" i="6"/>
  <c r="F310" i="6"/>
  <c r="E310" i="6"/>
  <c r="F315" i="6"/>
  <c r="E315" i="6"/>
  <c r="F309" i="6"/>
  <c r="E309" i="6"/>
  <c r="F312" i="6"/>
  <c r="E312" i="6"/>
  <c r="E293" i="6"/>
  <c r="D293" i="6" s="1"/>
  <c r="H636" i="6"/>
  <c r="C349" i="6" s="1"/>
  <c r="G329" i="6"/>
  <c r="D329" i="6" s="1"/>
  <c r="F302" i="6"/>
  <c r="D302" i="6" s="1"/>
  <c r="C346" i="6"/>
  <c r="G346" i="6" s="1"/>
  <c r="D285" i="6"/>
  <c r="D277" i="6"/>
  <c r="D317" i="6"/>
  <c r="D319" i="6"/>
  <c r="C338" i="6"/>
  <c r="H338" i="6" s="1"/>
  <c r="B296" i="6"/>
  <c r="E296" i="6" s="1"/>
  <c r="C336" i="6"/>
  <c r="H336" i="6" s="1"/>
  <c r="B286" i="6"/>
  <c r="E286" i="6" s="1"/>
  <c r="C326" i="6"/>
  <c r="H326" i="6" s="1"/>
  <c r="D339" i="6"/>
  <c r="D342" i="6"/>
  <c r="E281" i="6"/>
  <c r="F281" i="6"/>
  <c r="E301" i="6"/>
  <c r="F301" i="6"/>
  <c r="E287" i="6"/>
  <c r="F287" i="6"/>
  <c r="H322" i="6"/>
  <c r="G322" i="6"/>
  <c r="E291" i="6"/>
  <c r="F291" i="6"/>
  <c r="H335" i="6"/>
  <c r="G335" i="6"/>
  <c r="H321" i="6"/>
  <c r="G321" i="6"/>
  <c r="H341" i="6"/>
  <c r="G341" i="6"/>
  <c r="H327" i="6"/>
  <c r="G327" i="6"/>
  <c r="E298" i="6"/>
  <c r="F298" i="6"/>
  <c r="E295" i="6"/>
  <c r="F295" i="6"/>
  <c r="E282" i="6"/>
  <c r="F282" i="6"/>
  <c r="H318" i="6"/>
  <c r="G318" i="6"/>
  <c r="H331" i="6"/>
  <c r="G331" i="6"/>
  <c r="H334" i="6"/>
  <c r="G334" i="6"/>
  <c r="E306" i="6"/>
  <c r="F306" i="6"/>
  <c r="E278" i="6"/>
  <c r="F278" i="6"/>
  <c r="E294" i="6"/>
  <c r="F294" i="6"/>
  <c r="H586" i="6"/>
  <c r="G586" i="6"/>
  <c r="B284" i="6" s="1"/>
  <c r="G660" i="6"/>
  <c r="H660" i="6"/>
  <c r="H656" i="6"/>
  <c r="G656" i="6"/>
  <c r="H602" i="6"/>
  <c r="G602" i="6"/>
  <c r="H650" i="6"/>
  <c r="G650" i="6"/>
  <c r="H594" i="6"/>
  <c r="C328" i="6" s="1"/>
  <c r="G594" i="6"/>
  <c r="B288" i="6" s="1"/>
  <c r="H618" i="6"/>
  <c r="G618" i="6"/>
  <c r="H584" i="6"/>
  <c r="C323" i="6" s="1"/>
  <c r="G584" i="6"/>
  <c r="B283" i="6" s="1"/>
  <c r="H664" i="6"/>
  <c r="G664" i="6"/>
  <c r="H634" i="6"/>
  <c r="C348" i="6" s="1"/>
  <c r="G634" i="6"/>
  <c r="B308" i="6" s="1"/>
  <c r="H640" i="6"/>
  <c r="C351" i="6" s="1"/>
  <c r="G640" i="6"/>
  <c r="B311" i="6" s="1"/>
  <c r="G628" i="6"/>
  <c r="B305" i="6" s="1"/>
  <c r="H628" i="6"/>
  <c r="C345" i="6" s="1"/>
  <c r="G570" i="6"/>
  <c r="B276" i="6" s="1"/>
  <c r="H570" i="6"/>
  <c r="C316" i="6" s="1"/>
  <c r="G578" i="6"/>
  <c r="B280" i="6" s="1"/>
  <c r="H578" i="6"/>
  <c r="C320" i="6" s="1"/>
  <c r="H646" i="6"/>
  <c r="C354" i="6" s="1"/>
  <c r="G646" i="6"/>
  <c r="B314" i="6" s="1"/>
  <c r="D333" i="6"/>
  <c r="H612" i="6"/>
  <c r="C337" i="6" s="1"/>
  <c r="G612" i="6"/>
  <c r="B297" i="6" s="1"/>
  <c r="H654" i="6"/>
  <c r="G654" i="6"/>
  <c r="H652" i="6"/>
  <c r="G652" i="6"/>
  <c r="D289" i="6"/>
  <c r="H624" i="6"/>
  <c r="C343" i="6" s="1"/>
  <c r="G624" i="6"/>
  <c r="B303" i="6" s="1"/>
  <c r="D279" i="6"/>
  <c r="H626" i="6"/>
  <c r="C344" i="6" s="1"/>
  <c r="G626" i="6"/>
  <c r="B304" i="6" s="1"/>
  <c r="D299" i="6"/>
  <c r="H644" i="6"/>
  <c r="C353" i="6" s="1"/>
  <c r="G644" i="6"/>
  <c r="B313" i="6" s="1"/>
  <c r="D312" i="6" l="1"/>
  <c r="D352" i="6"/>
  <c r="D309" i="6"/>
  <c r="D310" i="6"/>
  <c r="D350" i="6"/>
  <c r="D315" i="6"/>
  <c r="D355" i="6"/>
  <c r="H353" i="6"/>
  <c r="G353" i="6"/>
  <c r="H354" i="6"/>
  <c r="G354" i="6"/>
  <c r="G351" i="6"/>
  <c r="H351" i="6"/>
  <c r="H349" i="6"/>
  <c r="G349" i="6"/>
  <c r="H348" i="6"/>
  <c r="G348" i="6"/>
  <c r="F311" i="6"/>
  <c r="E311" i="6"/>
  <c r="F313" i="6"/>
  <c r="E313" i="6"/>
  <c r="F314" i="6"/>
  <c r="E314" i="6"/>
  <c r="F308" i="6"/>
  <c r="E308" i="6"/>
  <c r="C347" i="6"/>
  <c r="B307" i="6"/>
  <c r="H346" i="6"/>
  <c r="D346" i="6" s="1"/>
  <c r="G336" i="6"/>
  <c r="D336" i="6" s="1"/>
  <c r="G338" i="6"/>
  <c r="D338" i="6" s="1"/>
  <c r="B300" i="6"/>
  <c r="E300" i="6" s="1"/>
  <c r="F296" i="6"/>
  <c r="D296" i="6" s="1"/>
  <c r="C340" i="6"/>
  <c r="H340" i="6" s="1"/>
  <c r="D306" i="6"/>
  <c r="F286" i="6"/>
  <c r="D286" i="6" s="1"/>
  <c r="D335" i="6"/>
  <c r="D334" i="6"/>
  <c r="D318" i="6"/>
  <c r="B292" i="6"/>
  <c r="F292" i="6" s="1"/>
  <c r="C332" i="6"/>
  <c r="G332" i="6" s="1"/>
  <c r="G326" i="6"/>
  <c r="D326" i="6" s="1"/>
  <c r="B290" i="6"/>
  <c r="C330" i="6"/>
  <c r="C324" i="6"/>
  <c r="G324" i="6" s="1"/>
  <c r="D322" i="6"/>
  <c r="D294" i="6"/>
  <c r="D301" i="6"/>
  <c r="D331" i="6"/>
  <c r="D327" i="6"/>
  <c r="D321" i="6"/>
  <c r="D291" i="6"/>
  <c r="E297" i="6"/>
  <c r="F297" i="6"/>
  <c r="H328" i="6"/>
  <c r="G328" i="6"/>
  <c r="H337" i="6"/>
  <c r="G337" i="6"/>
  <c r="H323" i="6"/>
  <c r="G323" i="6"/>
  <c r="E304" i="6"/>
  <c r="F304" i="6"/>
  <c r="G344" i="6"/>
  <c r="H344" i="6"/>
  <c r="H345" i="6"/>
  <c r="G345" i="6"/>
  <c r="E280" i="6"/>
  <c r="F280" i="6"/>
  <c r="E284" i="6"/>
  <c r="F284" i="6"/>
  <c r="E303" i="6"/>
  <c r="F303" i="6"/>
  <c r="E276" i="6"/>
  <c r="F276" i="6"/>
  <c r="E283" i="6"/>
  <c r="F283" i="6"/>
  <c r="H343" i="6"/>
  <c r="G343" i="6"/>
  <c r="H320" i="6"/>
  <c r="G320" i="6"/>
  <c r="E305" i="6"/>
  <c r="F305" i="6"/>
  <c r="H316" i="6"/>
  <c r="G316" i="6"/>
  <c r="E288" i="6"/>
  <c r="F288" i="6"/>
  <c r="D281" i="6"/>
  <c r="D282" i="6"/>
  <c r="D278" i="6"/>
  <c r="D341" i="6"/>
  <c r="D298" i="6"/>
  <c r="D287" i="6"/>
  <c r="D295" i="6"/>
  <c r="D314" i="6" l="1"/>
  <c r="D311" i="6"/>
  <c r="D354" i="6"/>
  <c r="D308" i="6"/>
  <c r="E292" i="6"/>
  <c r="D353" i="6"/>
  <c r="D349" i="6"/>
  <c r="D313" i="6"/>
  <c r="D348" i="6"/>
  <c r="D351" i="6"/>
  <c r="F307" i="6"/>
  <c r="E307" i="6"/>
  <c r="G347" i="6"/>
  <c r="H347" i="6"/>
  <c r="F300" i="6"/>
  <c r="D300" i="6" s="1"/>
  <c r="G340" i="6"/>
  <c r="D340" i="6" s="1"/>
  <c r="H332" i="6"/>
  <c r="D332" i="6" s="1"/>
  <c r="H324" i="6"/>
  <c r="D324" i="6" s="1"/>
  <c r="D345" i="6"/>
  <c r="D297" i="6"/>
  <c r="G330" i="6"/>
  <c r="H330" i="6"/>
  <c r="E290" i="6"/>
  <c r="F290" i="6"/>
  <c r="D316" i="6"/>
  <c r="D304" i="6"/>
  <c r="D337" i="6"/>
  <c r="D288" i="6"/>
  <c r="D320" i="6"/>
  <c r="D323" i="6"/>
  <c r="D344" i="6"/>
  <c r="D284" i="6"/>
  <c r="D283" i="6"/>
  <c r="D303" i="6"/>
  <c r="D328" i="6"/>
  <c r="D280" i="6"/>
  <c r="D292" i="6"/>
  <c r="D276" i="6"/>
  <c r="D343" i="6"/>
  <c r="D305" i="6"/>
  <c r="D4" i="6"/>
  <c r="D307" i="6" l="1"/>
  <c r="D347" i="6"/>
  <c r="D330" i="6"/>
  <c r="D290" i="6"/>
</calcChain>
</file>

<file path=xl/comments1.xml><?xml version="1.0" encoding="utf-8"?>
<comments xmlns="http://schemas.openxmlformats.org/spreadsheetml/2006/main">
  <authors>
    <author>Hugo Lustosa Pereira</author>
  </authors>
  <commentList>
    <comment ref="C78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<sst xmlns="http://schemas.openxmlformats.org/spreadsheetml/2006/main" count="6824" uniqueCount="1208">
  <si>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</si>
  <si>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</si>
  <si>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</si>
  <si>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</si>
  <si>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</si>
  <si>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</si>
  <si>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</si>
  <si>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</si>
  <si>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</si>
  <si>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</si>
  <si>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</si>
  <si>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</si>
  <si>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</si>
  <si>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</si>
  <si>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</si>
  <si>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</si>
  <si>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</si>
  <si>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</si>
  <si>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</si>
  <si>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</si>
  <si>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</si>
  <si>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</si>
  <si>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</si>
  <si>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</si>
  <si>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FPSO_SANTOS</t>
  </si>
  <si>
    <t>FPSO_SAO_PAULO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</si>
  <si>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</si>
  <si>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</si>
  <si>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</si>
  <si>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</si>
  <si>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</si>
  <si>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</si>
  <si>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</si>
  <si>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</si>
  <si>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</si>
  <si>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</si>
  <si>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</si>
  <si>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</si>
  <si>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</si>
  <si>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</si>
  <si>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</si>
  <si>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</si>
  <si>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</si>
  <si>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PMLZ_1</t>
  </si>
  <si>
    <t>PMXL_1</t>
  </si>
  <si>
    <t>FPSO_ANGRA_DOS_REIS</t>
  </si>
  <si>
    <t>FPSO_ILHABELA</t>
  </si>
  <si>
    <t>FPSO_ITAGUAI</t>
  </si>
  <si>
    <t>FPSO_MANGARATIBA</t>
  </si>
  <si>
    <t>FPSO_MARICA</t>
  </si>
  <si>
    <t>FPSO_PARATY</t>
  </si>
  <si>
    <t>FPSO_PIONEIRO_DE_LIBRA</t>
  </si>
  <si>
    <t>FPSO_SAQUAREMA</t>
  </si>
  <si>
    <t>NS_31</t>
  </si>
  <si>
    <t>NS_33</t>
  </si>
  <si>
    <t>NS_38</t>
  </si>
  <si>
    <t>NS_39</t>
  </si>
  <si>
    <t>NS_40</t>
  </si>
  <si>
    <t>NS_42</t>
  </si>
  <si>
    <t>NS_43</t>
  </si>
  <si>
    <t>NS_44</t>
  </si>
  <si>
    <t>P_69</t>
  </si>
  <si>
    <t>P_70</t>
  </si>
  <si>
    <t>P_74</t>
  </si>
  <si>
    <t>P_75</t>
  </si>
  <si>
    <t>P_76</t>
  </si>
  <si>
    <t>P_77</t>
  </si>
  <si>
    <t>SS_75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</si>
  <si>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</si>
  <si>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</si>
  <si>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</si>
  <si>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</si>
  <si>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</si>
  <si>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</si>
  <si>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</si>
  <si>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</si>
  <si>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</si>
  <si>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</si>
  <si>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</si>
  <si>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</si>
  <si>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</si>
  <si>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</si>
  <si>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</si>
  <si>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</si>
  <si>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</si>
  <si>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</si>
  <si>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</si>
  <si>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</si>
  <si>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</si>
  <si>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</si>
  <si>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</si>
  <si>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</si>
  <si>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</si>
  <si>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</si>
  <si>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</si>
  <si>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</si>
  <si>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</si>
  <si>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</si>
  <si>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</si>
  <si>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</si>
  <si>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</si>
  <si>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</si>
  <si>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</si>
  <si>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</si>
  <si>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</si>
  <si>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</si>
  <si>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</si>
  <si>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</si>
  <si>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</si>
  <si>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</si>
  <si>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</si>
  <si>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</si>
  <si>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</si>
  <si>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</si>
  <si>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</si>
  <si>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</si>
  <si>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</si>
  <si>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</si>
  <si>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</si>
  <si>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</si>
  <si>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</si>
  <si>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</si>
  <si>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</si>
  <si>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</si>
  <si>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</si>
  <si>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</si>
  <si>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</si>
  <si>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</si>
  <si>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</si>
  <si>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</si>
  <si>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</si>
  <si>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</si>
  <si>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</si>
  <si>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</si>
  <si>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</si>
  <si>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</si>
  <si>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</si>
  <si>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</si>
  <si>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</si>
  <si>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</si>
  <si>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</si>
  <si>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</si>
  <si>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</si>
  <si>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</si>
  <si>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</si>
  <si>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</si>
  <si>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</si>
  <si>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</si>
  <si>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</si>
  <si>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</si>
  <si>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</si>
  <si>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</si>
  <si>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</si>
  <si>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</si>
  <si>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</si>
  <si>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</si>
  <si>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</si>
  <si>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</si>
  <si>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</si>
  <si>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</si>
  <si>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</si>
  <si>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</si>
  <si>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</si>
  <si>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</si>
  <si>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</si>
  <si>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</si>
  <si>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</si>
  <si>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</si>
  <si>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</si>
  <si>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</si>
  <si>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</si>
  <si>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</si>
  <si>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</si>
  <si>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</si>
  <si>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</si>
  <si>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</si>
  <si>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</si>
  <si>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</si>
  <si>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</si>
  <si>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</si>
  <si>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</si>
  <si>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</si>
  <si>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</si>
  <si>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</si>
  <si>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</si>
  <si>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</si>
  <si>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</si>
  <si>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</si>
  <si>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</si>
  <si>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</si>
  <si>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</si>
  <si>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</si>
  <si>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</si>
  <si>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</si>
  <si>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</si>
  <si>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</si>
  <si>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</si>
  <si>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</si>
  <si>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</si>
  <si>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</si>
  <si>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</si>
  <si>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</si>
  <si>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</si>
  <si>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</si>
  <si>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</si>
  <si>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</si>
  <si>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</si>
  <si>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</si>
  <si>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</si>
  <si>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</si>
  <si>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</si>
  <si>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</si>
  <si>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</si>
  <si>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</si>
  <si>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</si>
  <si>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</si>
  <si>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</si>
  <si>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</si>
  <si>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</si>
  <si>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</si>
  <si>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1º PASSO</t>
  </si>
  <si>
    <t>ENTRAR NO GISSUB E CLICAR EM 'LINKS' (SUPERIOR DIREITO DA TELA)</t>
  </si>
  <si>
    <t>2º PASSO</t>
  </si>
  <si>
    <t>CLICAR EM "Monitoramento de Unidade Marítima" PARA ACESSAR O GPAN</t>
  </si>
  <si>
    <t>3º PASSO</t>
  </si>
  <si>
    <t>MARCAR "Unidades Marítimas de Produção" E DESMARCAR "Navio tanque"</t>
  </si>
  <si>
    <t>4º PASSO</t>
  </si>
  <si>
    <t>CLICAR EM EXPORTAR TABELA E ABRIR O EXCEL</t>
  </si>
  <si>
    <t>5º PASSO</t>
  </si>
  <si>
    <t>CLICAR EM SIM QUANDO PERGUNTAR "QUER MESMO ABRIR?"</t>
  </si>
  <si>
    <t>6º PASSO</t>
  </si>
  <si>
    <t>ALTERAR A REPRESENTAÇÃO DE DECIMAL DE "," PARA "."</t>
  </si>
  <si>
    <t>7º PASSO</t>
  </si>
  <si>
    <t>COPIAR TODO O CONTEUDO DA ABA "Monitoramento de Unidades Marít" EM UMA NOVA ABA AQUI</t>
  </si>
  <si>
    <t>8º PASSO</t>
  </si>
  <si>
    <t>RENOMEAR PARA: gpan xx.xx.21 (data do dia da planilha gpan)</t>
  </si>
  <si>
    <t>9º PASSO</t>
  </si>
  <si>
    <t>HABILITAR FILTRO NA LINHA 18 DA ABA gpan.xx.xx.21</t>
  </si>
  <si>
    <t>10º PASSO</t>
  </si>
  <si>
    <t>SELECIONAR TODA A COLUNA B E SUBSTITUIR TODOS OS ESPAÇOS POR _</t>
  </si>
  <si>
    <t>11º PASSO</t>
  </si>
  <si>
    <t>NA COLUNA B SUBSTITUIR TODOS OS - POR _ (EXEMPLO: P-66 POR P_66)</t>
  </si>
  <si>
    <t>12º PASSO</t>
  </si>
  <si>
    <t>NA COLUNA B SUBSTITUIR OS SINAIS DE ASSENTOS (EX. MARICÁ) POR NADA (MARICA)</t>
  </si>
  <si>
    <t>13º PASSO</t>
  </si>
  <si>
    <t>FILTRAR POR BACIA DE SANTOS NA COLUNA C</t>
  </si>
  <si>
    <t>14º PASSO</t>
  </si>
  <si>
    <t>OCULTAR AS LINHAS PMXL_1, PMLZ_1 E AS UNIDADES QUE ESTEJAM POR EXEMPLO NA BAIA DE GUANABARA, BAIA DE SEPETIBA, BAIA DE ANGRA DOS REIS...(DICA VERIFICAR NO MAPA DO GISSUB)</t>
  </si>
  <si>
    <t>15º PASSO</t>
  </si>
  <si>
    <t>COPIAR AS UNIDADES MARÍTIMAS E COORDENADAS NA COLUNA B, F E G DA ABA gpan PARA A ABA VERTICES A PARTIR DAS LINHAS VERMELHAS</t>
  </si>
  <si>
    <t>16º PASSO</t>
  </si>
  <si>
    <t>AJUSTAR A COLUNA E DA ABA VERTICES, CASO NECESSÁRIO</t>
  </si>
  <si>
    <t>17º PASSO</t>
  </si>
  <si>
    <t>ATUALIZAR A ABA VERTICES NAS LINHAS VERDES E AMARELAS COM AS UNIDADES E COORDENADAS CORRESPONDENTES</t>
  </si>
  <si>
    <t>Monitoramento de Unidades Marítimas</t>
  </si>
  <si>
    <t>Data: 16/06/2021 08:22:52</t>
  </si>
  <si>
    <t>Painel do Monitoriamento de Unidades Marítimas</t>
  </si>
  <si>
    <t xml:space="preserve">Fonte de dados: </t>
  </si>
  <si>
    <t>Dados monitorados: GISSUB</t>
  </si>
  <si>
    <t>Dados SITOP: Canal Integração</t>
  </si>
  <si>
    <t>Legenda:</t>
  </si>
  <si>
    <r>
      <t xml:space="preserve">Texto preto ou </t>
    </r>
    <r>
      <rPr>
        <sz val="11"/>
        <color rgb="FF0000FF"/>
        <rFont val="Calibri"/>
        <family val="2"/>
        <scheme val="minor"/>
      </rPr>
      <t xml:space="preserve">azul </t>
    </r>
    <r>
      <rPr>
        <sz val="11"/>
        <color theme="1"/>
        <rFont val="Calibri"/>
        <family val="2"/>
        <scheme val="minor"/>
      </rPr>
      <t>: GISSUB</t>
    </r>
  </si>
  <si>
    <r>
      <t xml:space="preserve">Texto </t>
    </r>
    <r>
      <rPr>
        <sz val="11"/>
        <color rgb="FF006400"/>
        <rFont val="Calibri"/>
        <family val="2"/>
        <scheme val="minor"/>
      </rPr>
      <t>verde</t>
    </r>
    <r>
      <rPr>
        <sz val="11"/>
        <color theme="1"/>
        <rFont val="Calibri"/>
        <family val="2"/>
        <scheme val="minor"/>
      </rPr>
      <t>: SITOP</t>
    </r>
  </si>
  <si>
    <t>Fundo vermelho: Mais de 12h sem enviar dados.</t>
  </si>
  <si>
    <t>Unidade_marítima</t>
  </si>
  <si>
    <t>Bacia</t>
  </si>
  <si>
    <t>Bloco</t>
  </si>
  <si>
    <t>Aproamento ( ° )</t>
  </si>
  <si>
    <t>Latitude</t>
  </si>
  <si>
    <t>Longitude</t>
  </si>
  <si>
    <t>Latitude GMS</t>
  </si>
  <si>
    <t>Longitude GMS</t>
  </si>
  <si>
    <t>Data (UTC)</t>
  </si>
  <si>
    <t>Equipamento</t>
  </si>
  <si>
    <t>N</t>
  </si>
  <si>
    <t>E</t>
  </si>
  <si>
    <t>Meridiano Central</t>
  </si>
  <si>
    <t>Data SITOP</t>
  </si>
  <si>
    <t>Poço SITOP</t>
  </si>
  <si>
    <t>Término (mais cedo)</t>
  </si>
  <si>
    <t>Término (mais tarde)</t>
  </si>
  <si>
    <t>Próxima intervenção</t>
  </si>
  <si>
    <t>Status</t>
  </si>
  <si>
    <t>Operação</t>
  </si>
  <si>
    <t>FPSO_ANCHIETA</t>
  </si>
  <si>
    <t>CAMPOS (MAR)</t>
  </si>
  <si>
    <t>-21° 20' 8,3868''</t>
  </si>
  <si>
    <t>-40° 3' 30,7368''</t>
  </si>
  <si>
    <t>AIS</t>
  </si>
  <si>
    <t>7640333,93</t>
  </si>
  <si>
    <t>390230,62</t>
  </si>
  <si>
    <t>Produção</t>
  </si>
  <si>
    <t>SANTOS</t>
  </si>
  <si>
    <t>LULA</t>
  </si>
  <si>
    <t>-25° 32' 37,392''</t>
  </si>
  <si>
    <t>-42° 50' 24''</t>
  </si>
  <si>
    <t>7173080,15</t>
  </si>
  <si>
    <t>717028,5</t>
  </si>
  <si>
    <t>FPSO_CAMPOS_DOS_GOYTACAZES</t>
  </si>
  <si>
    <t>TARTARUGA VERDE</t>
  </si>
  <si>
    <t>-22° 57' 8,496''</t>
  </si>
  <si>
    <t>-40° 43' 30,972''</t>
  </si>
  <si>
    <t>7460715,18</t>
  </si>
  <si>
    <t>323110,98</t>
  </si>
  <si>
    <t>FPSO_CAPIXABA</t>
  </si>
  <si>
    <t>JUBARTE</t>
  </si>
  <si>
    <t>-21° 14' 6''</t>
  </si>
  <si>
    <t>-39° 57' 20,664''</t>
  </si>
  <si>
    <t>7651544,29</t>
  </si>
  <si>
    <t>400823,97</t>
  </si>
  <si>
    <t>FPSO_CARIOCA</t>
  </si>
  <si>
    <t>-23° 0' 12,276''</t>
  </si>
  <si>
    <t>-44° 15' 0,756''</t>
  </si>
  <si>
    <t>7455906,27</t>
  </si>
  <si>
    <t>576839,23</t>
  </si>
  <si>
    <t>NOROESTE DE SAPINHOÁ</t>
  </si>
  <si>
    <t>-25° 40' 18,876''</t>
  </si>
  <si>
    <t>-43° 12' 21,564''</t>
  </si>
  <si>
    <t>7159427,78</t>
  </si>
  <si>
    <t>680054,62</t>
  </si>
  <si>
    <t>-25° 8' 23,46''</t>
  </si>
  <si>
    <t>-42° 56' 39,012''</t>
  </si>
  <si>
    <t>7217986,7</t>
  </si>
  <si>
    <t>707246,39</t>
  </si>
  <si>
    <t>-25° 12' 10,8''</t>
  </si>
  <si>
    <t>-42° 52' 43,032''</t>
  </si>
  <si>
    <t>7210888,54</t>
  </si>
  <si>
    <t>713746,12</t>
  </si>
  <si>
    <t>-25° 26' 52,116''</t>
  </si>
  <si>
    <t>-42° 45' 10,944''</t>
  </si>
  <si>
    <t>7183561,01</t>
  </si>
  <si>
    <t>725948,15</t>
  </si>
  <si>
    <t>FPSO_NITEROI</t>
  </si>
  <si>
    <t>MARLIM LESTE, 9-MLL-79D-RJS</t>
  </si>
  <si>
    <t>-22° 29' 44,916''</t>
  </si>
  <si>
    <t>-39° 56' 12,696''</t>
  </si>
  <si>
    <t>7511990,69</t>
  </si>
  <si>
    <t>403633,22</t>
  </si>
  <si>
    <t>-25° 23' 36,672''</t>
  </si>
  <si>
    <t>-42° 45' 41,004''</t>
  </si>
  <si>
    <t>7189589,86</t>
  </si>
  <si>
    <t>725209,15</t>
  </si>
  <si>
    <t>MERO</t>
  </si>
  <si>
    <t>-24° 39' 25,884''</t>
  </si>
  <si>
    <t>-42° 14' 3,984''</t>
  </si>
  <si>
    <t>7270190,49</t>
  </si>
  <si>
    <t>779912,54</t>
  </si>
  <si>
    <t>URUGUÁ</t>
  </si>
  <si>
    <t>-24° 18' 3,636''</t>
  </si>
  <si>
    <t>-42° 42' 51,012''</t>
  </si>
  <si>
    <t>7310541,7</t>
  </si>
  <si>
    <t>731991,23</t>
  </si>
  <si>
    <t>-25° 47' 53,844''</t>
  </si>
  <si>
    <t>-43° 15' 45,756''</t>
  </si>
  <si>
    <t>7145504,51</t>
  </si>
  <si>
    <t>674176,47</t>
  </si>
  <si>
    <t>-25° 29' 24,792''</t>
  </si>
  <si>
    <t>-42° 46' 52,068''</t>
  </si>
  <si>
    <t>7178909,82</t>
  </si>
  <si>
    <t>723044,31</t>
  </si>
  <si>
    <t>FPSO_VITORIA</t>
  </si>
  <si>
    <t>ESPIRITO SANTO (MAR)</t>
  </si>
  <si>
    <t>GOLFINHO</t>
  </si>
  <si>
    <t>-20° 2' 31,38''</t>
  </si>
  <si>
    <t>-39° 31' 29,244''</t>
  </si>
  <si>
    <t>7783779,29</t>
  </si>
  <si>
    <t>445118,22</t>
  </si>
  <si>
    <t>FSO_MACAE</t>
  </si>
  <si>
    <t>-22° 9' 21,06''</t>
  </si>
  <si>
    <t>-40° 8' 58,992''</t>
  </si>
  <si>
    <t>7549473,86</t>
  </si>
  <si>
    <t>381449,31</t>
  </si>
  <si>
    <t>MOP_1</t>
  </si>
  <si>
    <t>-20° 59' 6,0216''</t>
  </si>
  <si>
    <t>-40° 24' 31,4532''</t>
  </si>
  <si>
    <t>GISBR</t>
  </si>
  <si>
    <t>7678867,01</t>
  </si>
  <si>
    <t>353565,97</t>
  </si>
  <si>
    <t>NS_29</t>
  </si>
  <si>
    <t>RONCADOR</t>
  </si>
  <si>
    <t>-21° 56' 30,768''</t>
  </si>
  <si>
    <t>-39° 42' 24,588''</t>
  </si>
  <si>
    <t>7573437,85</t>
  </si>
  <si>
    <t>427009,37</t>
  </si>
  <si>
    <t>7-RO-177D-RJS</t>
  </si>
  <si>
    <t>BHD do 7-RO-175H-RJS</t>
  </si>
  <si>
    <t>Perfuração e Unidade de Manutenção</t>
  </si>
  <si>
    <t>BÚZIOS, BÚZIOS_ECO</t>
  </si>
  <si>
    <t>-24° 33' 28,188''</t>
  </si>
  <si>
    <t>-42° 26' 59,388''</t>
  </si>
  <si>
    <t>7281621,47</t>
  </si>
  <si>
    <t>758306,44</t>
  </si>
  <si>
    <t>9-BUZ-52-RJS</t>
  </si>
  <si>
    <t>Completação inferior (PACI 2+1) e abandono temporário do 9-BUZ-52-RJS.</t>
  </si>
  <si>
    <t>NS_32</t>
  </si>
  <si>
    <t>CARATINGA</t>
  </si>
  <si>
    <t>-22° 38' 51,144''</t>
  </si>
  <si>
    <t>-40° 13' 14,052''</t>
  </si>
  <si>
    <t>7494982,15</t>
  </si>
  <si>
    <t>7-CRT-51D-RJS</t>
  </si>
  <si>
    <t>Docagem para mudança de contrato</t>
  </si>
  <si>
    <t>-24° 35' 48,804''</t>
  </si>
  <si>
    <t>-42° 38' 35,664''</t>
  </si>
  <si>
    <t>7277643,25</t>
  </si>
  <si>
    <t>738634,3</t>
  </si>
  <si>
    <t>9-BUZ-48D-RJS</t>
  </si>
  <si>
    <t>Avaliação (TP) via ANM do 9-BUZ-48D-RJS (ADR.1 de Búzios 12).</t>
  </si>
  <si>
    <t>-24° 43' 54,804''</t>
  </si>
  <si>
    <t>-42° 24' 52,992''</t>
  </si>
  <si>
    <t>7262269,77</t>
  </si>
  <si>
    <t>761501,19</t>
  </si>
  <si>
    <t>9-BUZ-54-RJS</t>
  </si>
  <si>
    <t>Completação Inferior do 9-BUZ-54-RJS (ADR2.BUZ-11).</t>
  </si>
  <si>
    <t>-24° 34' 16,572''</t>
  </si>
  <si>
    <t>-42° 14' 56,184''</t>
  </si>
  <si>
    <t>7279740,53</t>
  </si>
  <si>
    <t>778634,74</t>
  </si>
  <si>
    <t>8-MRO-14D-RJS</t>
  </si>
  <si>
    <t>Completação do poço 8-MRO-14D-RJS até o TH (PACI 3 zonas)</t>
  </si>
  <si>
    <t>-24° 35' 12,948''</t>
  </si>
  <si>
    <t>-42° 12' 5,688''</t>
  </si>
  <si>
    <t>7277908,53</t>
  </si>
  <si>
    <t>783398,7</t>
  </si>
  <si>
    <t>7-MRO-3-RJS</t>
  </si>
  <si>
    <t>Completação até ANM do 8-MRO-11-RJS.</t>
  </si>
  <si>
    <t>NS_41</t>
  </si>
  <si>
    <t>MARLIM SUL, 6-MLS-233-RJS</t>
  </si>
  <si>
    <t>-22° 34' 5,124''</t>
  </si>
  <si>
    <t>-40° 4' 44,112''</t>
  </si>
  <si>
    <t>7503890,41</t>
  </si>
  <si>
    <t>389077,32</t>
  </si>
  <si>
    <t>8-MLS-232D-RJS</t>
  </si>
  <si>
    <t>Completação do 9-BUZ-48D.</t>
  </si>
  <si>
    <t>SUL DE BERBIGÃO</t>
  </si>
  <si>
    <t>-25° 4' 40,476''</t>
  </si>
  <si>
    <t>-42° 38' 43,476''</t>
  </si>
  <si>
    <t>7224356,2</t>
  </si>
  <si>
    <t>737494,08</t>
  </si>
  <si>
    <t>8-SBBG-3D-RJS</t>
  </si>
  <si>
    <t>Completação do poço 8-SBBG-3D-RJS.</t>
  </si>
  <si>
    <t>-25° 9' 37,008''</t>
  </si>
  <si>
    <t>-42° 55' 29,856''</t>
  </si>
  <si>
    <t>7215693,84</t>
  </si>
  <si>
    <t>709148,63</t>
  </si>
  <si>
    <t>7-TUP-121DA-RJS</t>
  </si>
  <si>
    <t>Completação até TH do 7-TUP-121DA-RJS</t>
  </si>
  <si>
    <t>SURURU</t>
  </si>
  <si>
    <t>-24° 59' 21,588''</t>
  </si>
  <si>
    <t>-42° 38' 24''</t>
  </si>
  <si>
    <t>7234160,43</t>
  </si>
  <si>
    <t>738211,1</t>
  </si>
  <si>
    <t>8-SRR-4D-RJS</t>
  </si>
  <si>
    <t>Light Workover do poço 3-RJS-678 - Investigação de integridade da COP e revestimento de produção.</t>
  </si>
  <si>
    <t>NS_45</t>
  </si>
  <si>
    <t>ES-M-669</t>
  </si>
  <si>
    <t>-20° 39' 30,5928''</t>
  </si>
  <si>
    <t>-38° 53' 59,9928''</t>
  </si>
  <si>
    <t>7715643,36</t>
  </si>
  <si>
    <t>510416,55</t>
  </si>
  <si>
    <t>1-ESS-227D</t>
  </si>
  <si>
    <t>Perfuração do poço Curaçao.</t>
  </si>
  <si>
    <t>NS_47</t>
  </si>
  <si>
    <t>C-M-346</t>
  </si>
  <si>
    <t>-22° 38' 43,7928''</t>
  </si>
  <si>
    <t>-39° 7' 58,7928''</t>
  </si>
  <si>
    <t>7495716,52</t>
  </si>
  <si>
    <t>486334,82</t>
  </si>
  <si>
    <t>1-RJS-757D</t>
  </si>
  <si>
    <t>Avaliação exploratória do poço 1-RJS-757D (Mairarê)</t>
  </si>
  <si>
    <t>NS_51</t>
  </si>
  <si>
    <t>SERGIPE (MAR)</t>
  </si>
  <si>
    <t>PIRANEMA</t>
  </si>
  <si>
    <t>-11° 21' 51,174''</t>
  </si>
  <si>
    <t>-36° 58' 32,4912''</t>
  </si>
  <si>
    <t>8742979,46</t>
  </si>
  <si>
    <t>720909,94</t>
  </si>
  <si>
    <t>4-SES-149A</t>
  </si>
  <si>
    <t>Abandono permanente do poço 8-PRM-3-SES</t>
  </si>
  <si>
    <t>NS_52</t>
  </si>
  <si>
    <t>ALBACORA</t>
  </si>
  <si>
    <t>-22° 8' 33,972''</t>
  </si>
  <si>
    <t>-39° 55' 32,736''</t>
  </si>
  <si>
    <t>7551079,56</t>
  </si>
  <si>
    <t>404535,22</t>
  </si>
  <si>
    <t>7-AB-37D-RJS</t>
  </si>
  <si>
    <t>8-MRL-105D-RJS - Abandono Permanente Through Tubing</t>
  </si>
  <si>
    <t>PAG_1</t>
  </si>
  <si>
    <t>POTIGUAR (MAR)</t>
  </si>
  <si>
    <t>AGULHA</t>
  </si>
  <si>
    <t>-4° 54' 25,5456''</t>
  </si>
  <si>
    <t>-36° 15' 34,3548''</t>
  </si>
  <si>
    <t>9456983,01</t>
  </si>
  <si>
    <t>803948,97</t>
  </si>
  <si>
    <t>PAG_2</t>
  </si>
  <si>
    <t>-4° 52' 34,59''</t>
  </si>
  <si>
    <t>-36° 16' 7,7232''</t>
  </si>
  <si>
    <t>9460397,95</t>
  </si>
  <si>
    <t>802934,03</t>
  </si>
  <si>
    <t>PAG_3</t>
  </si>
  <si>
    <t>-4° 54' 58,7412''</t>
  </si>
  <si>
    <t>-36° 15' 22,284''</t>
  </si>
  <si>
    <t>9455961,05</t>
  </si>
  <si>
    <t>804316,95</t>
  </si>
  <si>
    <t>PARB_1</t>
  </si>
  <si>
    <t>ARABAIANA</t>
  </si>
  <si>
    <t>-4° 41' 41,0352''</t>
  </si>
  <si>
    <t>-36° 43' 28,5312''</t>
  </si>
  <si>
    <t>9480669,01</t>
  </si>
  <si>
    <t>752418,02</t>
  </si>
  <si>
    <t>PARB_3</t>
  </si>
  <si>
    <t>-4° 41' 57,0912''</t>
  </si>
  <si>
    <t>-36° 45' 2,2176''</t>
  </si>
  <si>
    <t>9480184,98</t>
  </si>
  <si>
    <t>749528,02</t>
  </si>
  <si>
    <t>PART_1</t>
  </si>
  <si>
    <t>-5° 2' 1,7916''</t>
  </si>
  <si>
    <t>-36° 34' 15,9672''</t>
  </si>
  <si>
    <t>9443094,96</t>
  </si>
  <si>
    <t>769320,01</t>
  </si>
  <si>
    <t>PART_2</t>
  </si>
  <si>
    <t>-5° 3' 25,2468''</t>
  </si>
  <si>
    <t>-36° 32' 22,704''</t>
  </si>
  <si>
    <t>9440517,03</t>
  </si>
  <si>
    <t>772800,99</t>
  </si>
  <si>
    <t>PAT_1</t>
  </si>
  <si>
    <t>CEARÁ</t>
  </si>
  <si>
    <t>ATUM</t>
  </si>
  <si>
    <t>-2° 58' 41,2392''</t>
  </si>
  <si>
    <t>-38° 57' 29,6532''</t>
  </si>
  <si>
    <t>9670824,97</t>
  </si>
  <si>
    <t>504640,94</t>
  </si>
  <si>
    <t>PAT_2</t>
  </si>
  <si>
    <t>-2° 57' 42,2856''</t>
  </si>
  <si>
    <t>-38° 58' 33,4344''</t>
  </si>
  <si>
    <t>9672635,12</t>
  </si>
  <si>
    <t>502672,17</t>
  </si>
  <si>
    <t>PAT_3</t>
  </si>
  <si>
    <t>-2° 58' 6,5712''</t>
  </si>
  <si>
    <t>-38° 58' 26,274''</t>
  </si>
  <si>
    <t>9671889,46</t>
  </si>
  <si>
    <t>502893,18</t>
  </si>
  <si>
    <t>PBIQ_1</t>
  </si>
  <si>
    <t>-4° 51' 25,2792''</t>
  </si>
  <si>
    <t>-36° 33' 37,8144''</t>
  </si>
  <si>
    <t>9462652,32</t>
  </si>
  <si>
    <t>770567,68</t>
  </si>
  <si>
    <t>PCA_1</t>
  </si>
  <si>
    <t>-19° 5' 57,4008''</t>
  </si>
  <si>
    <t>-39° 39' 15,2676''</t>
  </si>
  <si>
    <t>7888059,03</t>
  </si>
  <si>
    <t>431180,96</t>
  </si>
  <si>
    <t>PCA_2</t>
  </si>
  <si>
    <t>-19° 5' 56,4576''</t>
  </si>
  <si>
    <t>-39° 39' 15,2964''</t>
  </si>
  <si>
    <t>7888088,02</t>
  </si>
  <si>
    <t>431180,01</t>
  </si>
  <si>
    <t>PCA_3</t>
  </si>
  <si>
    <t>-19° 5' 58,1208''</t>
  </si>
  <si>
    <t>-39° 39' 14,2092''</t>
  </si>
  <si>
    <t>7888037,02</t>
  </si>
  <si>
    <t>431211,97</t>
  </si>
  <si>
    <t>PCB_1</t>
  </si>
  <si>
    <t>CAIOBA</t>
  </si>
  <si>
    <t>-11° 0' 29,538''</t>
  </si>
  <si>
    <t>-36° 55' 57,8928''</t>
  </si>
  <si>
    <t>725874,05</t>
  </si>
  <si>
    <t>PCB_2</t>
  </si>
  <si>
    <t>-11° 0' 1,8792''</t>
  </si>
  <si>
    <t>-36° 55' 29,0388''</t>
  </si>
  <si>
    <t>8783178,99</t>
  </si>
  <si>
    <t>726756,03</t>
  </si>
  <si>
    <t>PCB_3</t>
  </si>
  <si>
    <t>-10° 59' 45,5532''</t>
  </si>
  <si>
    <t>-36° 55' 25,302''</t>
  </si>
  <si>
    <t>8783679,95</t>
  </si>
  <si>
    <t>726872,96</t>
  </si>
  <si>
    <t>PCB_4</t>
  </si>
  <si>
    <t>-11° 0' 25,92''</t>
  </si>
  <si>
    <t>-36° 55' 32,9556''</t>
  </si>
  <si>
    <t>8782440,97</t>
  </si>
  <si>
    <t>726631,99</t>
  </si>
  <si>
    <t>PCH_1</t>
  </si>
  <si>
    <t>CHERNE</t>
  </si>
  <si>
    <t>-22° 25' 58,6524''</t>
  </si>
  <si>
    <t>-40° 28' 49,7532''</t>
  </si>
  <si>
    <t>PCH_2</t>
  </si>
  <si>
    <t>-22° 27' 57,6864''</t>
  </si>
  <si>
    <t>-40° 28' 7,6008''</t>
  </si>
  <si>
    <t>7514848,95</t>
  </si>
  <si>
    <t>348880,04</t>
  </si>
  <si>
    <t>PCIO_1</t>
  </si>
  <si>
    <t>CIOBA</t>
  </si>
  <si>
    <t>-4° 57' 53,9568''</t>
  </si>
  <si>
    <t>-36° 25' 20,118''</t>
  </si>
  <si>
    <t>9450649,04</t>
  </si>
  <si>
    <t>785865,01</t>
  </si>
  <si>
    <t>PCM_1</t>
  </si>
  <si>
    <t>CAMORIM</t>
  </si>
  <si>
    <t>-10° 59' 38,256''</t>
  </si>
  <si>
    <t>-36° 59' 41,3448''</t>
  </si>
  <si>
    <t>8783957,04</t>
  </si>
  <si>
    <t>PCM_10</t>
  </si>
  <si>
    <t>-10° 58' 38,9244''</t>
  </si>
  <si>
    <t>-36° 57' 12,7944''</t>
  </si>
  <si>
    <t>8785750,01</t>
  </si>
  <si>
    <t>723622,98</t>
  </si>
  <si>
    <t>PCM_11</t>
  </si>
  <si>
    <t>-10° 59' 26,034''</t>
  </si>
  <si>
    <t>-36° 57' 21,3264''</t>
  </si>
  <si>
    <t>8784303,99</t>
  </si>
  <si>
    <t>723354,05</t>
  </si>
  <si>
    <t>PCM_2</t>
  </si>
  <si>
    <t>-10° 59' 4,3116''</t>
  </si>
  <si>
    <t>-36° 58' 55,9632''</t>
  </si>
  <si>
    <t>8784990,98</t>
  </si>
  <si>
    <t>720484,95</t>
  </si>
  <si>
    <t>PCM_3</t>
  </si>
  <si>
    <t>-10° 58' 4,2564''</t>
  </si>
  <si>
    <t>-36° 58' 38,5536''</t>
  </si>
  <si>
    <t>8786833,04</t>
  </si>
  <si>
    <t>PCM_4</t>
  </si>
  <si>
    <t>-10° 59' 7,8288''</t>
  </si>
  <si>
    <t>-36° 57' 53,1684''</t>
  </si>
  <si>
    <t>8784870,04</t>
  </si>
  <si>
    <t>722390,98</t>
  </si>
  <si>
    <t>PCM_5</t>
  </si>
  <si>
    <t>-10° 59' 58,3116''</t>
  </si>
  <si>
    <t>-36° 58' 19,6284''</t>
  </si>
  <si>
    <t>8783324,03</t>
  </si>
  <si>
    <t>721577,05</t>
  </si>
  <si>
    <t>PCM_6</t>
  </si>
  <si>
    <t>-10° 59' 0,0276''</t>
  </si>
  <si>
    <t>-36° 55' 58,3212''</t>
  </si>
  <si>
    <t>8785085,99</t>
  </si>
  <si>
    <t>725879,98</t>
  </si>
  <si>
    <t>PCM_7</t>
  </si>
  <si>
    <t>-11° 0' 50,3748''</t>
  </si>
  <si>
    <t>-36° 59' 18,3624''</t>
  </si>
  <si>
    <t>8781736,04</t>
  </si>
  <si>
    <t>719782,97</t>
  </si>
  <si>
    <t>PCM_8</t>
  </si>
  <si>
    <t>-10° 59' 17,1384''</t>
  </si>
  <si>
    <t>-36° 56' 16,8396''</t>
  </si>
  <si>
    <t>8784563,99</t>
  </si>
  <si>
    <t>725314,05</t>
  </si>
  <si>
    <t>PCM_9</t>
  </si>
  <si>
    <t>-10° 59' 13,5852''</t>
  </si>
  <si>
    <t>-36° 56' 54,5064''</t>
  </si>
  <si>
    <t>8784681,02</t>
  </si>
  <si>
    <t>724171,04</t>
  </si>
  <si>
    <t>PCR_1</t>
  </si>
  <si>
    <t>CURIMÃ</t>
  </si>
  <si>
    <t>-3° 5' 27,0204''</t>
  </si>
  <si>
    <t>-38° 47' 36,7152''</t>
  </si>
  <si>
    <t>9658363,87</t>
  </si>
  <si>
    <t>522941,57</t>
  </si>
  <si>
    <t>PCR_2</t>
  </si>
  <si>
    <t>-3° 5' 27,69''</t>
  </si>
  <si>
    <t>-38° 47' 39,1488''</t>
  </si>
  <si>
    <t>9658343,32</t>
  </si>
  <si>
    <t>522866,45</t>
  </si>
  <si>
    <t>PDO_1</t>
  </si>
  <si>
    <t>DOURADO</t>
  </si>
  <si>
    <t>-11° 5' 54,1212''</t>
  </si>
  <si>
    <t>-36° 57' 35,1468''</t>
  </si>
  <si>
    <t>8772380,03</t>
  </si>
  <si>
    <t>722853,01</t>
  </si>
  <si>
    <t>PDO_2</t>
  </si>
  <si>
    <t>-11° 6' 54,6156''</t>
  </si>
  <si>
    <t>-36° 57' 59,634''</t>
  </si>
  <si>
    <t>8770525,99</t>
  </si>
  <si>
    <t>722097,02</t>
  </si>
  <si>
    <t>PDO_3</t>
  </si>
  <si>
    <t>-11° 7' 11,64''</t>
  </si>
  <si>
    <t>-36° 58' 44,3244''</t>
  </si>
  <si>
    <t>8770012,05</t>
  </si>
  <si>
    <t>720737,05</t>
  </si>
  <si>
    <t>PDO_4</t>
  </si>
  <si>
    <t>-11° 6' 14,0796''</t>
  </si>
  <si>
    <t>-36° 56' 48,6852''</t>
  </si>
  <si>
    <t>8771756,96</t>
  </si>
  <si>
    <t>724259,04</t>
  </si>
  <si>
    <t>PDO_4A</t>
  </si>
  <si>
    <t>PDO_5</t>
  </si>
  <si>
    <t>-11° 4' 16,968''</t>
  </si>
  <si>
    <t>-36° 56' 41,4852''</t>
  </si>
  <si>
    <t>8775354,6</t>
  </si>
  <si>
    <t>724502,42</t>
  </si>
  <si>
    <t>PDO_6</t>
  </si>
  <si>
    <t>-11° 6' 13,4784''</t>
  </si>
  <si>
    <t>-36° 58' 51,7116''</t>
  </si>
  <si>
    <t>720524,98</t>
  </si>
  <si>
    <t>PEP_1</t>
  </si>
  <si>
    <t>ESPADA</t>
  </si>
  <si>
    <t>-3° 7' 59,2608''</t>
  </si>
  <si>
    <t>-38° 49' 13,4832''</t>
  </si>
  <si>
    <t>9653690,04</t>
  </si>
  <si>
    <t>519954,01</t>
  </si>
  <si>
    <t>PGA_1</t>
  </si>
  <si>
    <t>GUARICEMA</t>
  </si>
  <si>
    <t>-11° 8' 57,3432''</t>
  </si>
  <si>
    <t>-37° 2' 56,9652''</t>
  </si>
  <si>
    <t>8766814,98</t>
  </si>
  <si>
    <t>713047,99</t>
  </si>
  <si>
    <t>PGA_2</t>
  </si>
  <si>
    <t>-11° 9' 52,2216''</t>
  </si>
  <si>
    <t>-37° 3' 9,252''</t>
  </si>
  <si>
    <t>8765130,97</t>
  </si>
  <si>
    <t>712664,03</t>
  </si>
  <si>
    <t>PGA_3</t>
  </si>
  <si>
    <t>-11° 8' 33,9576''</t>
  </si>
  <si>
    <t>-37° 2' 23,9712''</t>
  </si>
  <si>
    <t>8767527,03</t>
  </si>
  <si>
    <t>PGA_4</t>
  </si>
  <si>
    <t>-11° 7' 54,3396''</t>
  </si>
  <si>
    <t>-37° 2' 51,1224''</t>
  </si>
  <si>
    <t>8768749,97</t>
  </si>
  <si>
    <t>713238,05</t>
  </si>
  <si>
    <t>PGA_5</t>
  </si>
  <si>
    <t>-11° 9' 13,2264''</t>
  </si>
  <si>
    <t>-37° 3' 42,7644''</t>
  </si>
  <si>
    <t>711654,95</t>
  </si>
  <si>
    <t>PGA_7</t>
  </si>
  <si>
    <t>-11° 12' 8,3808''</t>
  </si>
  <si>
    <t>-37° 4' 46,4304''</t>
  </si>
  <si>
    <t>8760966,02</t>
  </si>
  <si>
    <t>709687,98</t>
  </si>
  <si>
    <t>PGA_8</t>
  </si>
  <si>
    <t>-11° 10' 39,1512''</t>
  </si>
  <si>
    <t>-37° 1' 6,6072''</t>
  </si>
  <si>
    <t>8763664,04</t>
  </si>
  <si>
    <t>716376,04</t>
  </si>
  <si>
    <t>PGP_1</t>
  </si>
  <si>
    <t>GAROUPA</t>
  </si>
  <si>
    <t>-22° 22' 29,1396''</t>
  </si>
  <si>
    <t>-40° 25' 2,838''</t>
  </si>
  <si>
    <t>7525004,05</t>
  </si>
  <si>
    <t>354065,99</t>
  </si>
  <si>
    <t>MERLUZA</t>
  </si>
  <si>
    <t>-25° 16' 0,9804''</t>
  </si>
  <si>
    <t>-45° 15' 10,1304''</t>
  </si>
  <si>
    <t>7205469,97</t>
  </si>
  <si>
    <t>474543,95</t>
  </si>
  <si>
    <t>PMNT_1</t>
  </si>
  <si>
    <t>CAMAMU (MAR)</t>
  </si>
  <si>
    <t>MANATI</t>
  </si>
  <si>
    <t>-13° 29' 23,4852''</t>
  </si>
  <si>
    <t>-38° 48' 44,7408''</t>
  </si>
  <si>
    <t>8508684,05</t>
  </si>
  <si>
    <t>520299,96</t>
  </si>
  <si>
    <t>-24° 21' 11,3688''</t>
  </si>
  <si>
    <t>-44° 22' 58,1304''</t>
  </si>
  <si>
    <t>7306534,01</t>
  </si>
  <si>
    <t>562602,96</t>
  </si>
  <si>
    <t>PNA_1</t>
  </si>
  <si>
    <t>NAMORADO</t>
  </si>
  <si>
    <t>-22° 26' 19,1616''</t>
  </si>
  <si>
    <t>-40° 25' 28,2576''</t>
  </si>
  <si>
    <t>7517922,99</t>
  </si>
  <si>
    <t>353405,98</t>
  </si>
  <si>
    <t>PNA_2</t>
  </si>
  <si>
    <t>-22° 27' 2,682''</t>
  </si>
  <si>
    <t>-40° 24' 42,3504''</t>
  </si>
  <si>
    <t>7516596,95</t>
  </si>
  <si>
    <t>354731,04</t>
  </si>
  <si>
    <t>POUB_1</t>
  </si>
  <si>
    <t>OESTE DE UBARANA</t>
  </si>
  <si>
    <t>-4° 53' 35,9988''</t>
  </si>
  <si>
    <t>-36° 27' 5,076''</t>
  </si>
  <si>
    <t>9458589,98</t>
  </si>
  <si>
    <t>782659,99</t>
  </si>
  <si>
    <t>POUB_2</t>
  </si>
  <si>
    <t>-4° 53' 19,0392''</t>
  </si>
  <si>
    <t>-36° 25' 54,8148''</t>
  </si>
  <si>
    <t>9459102,98</t>
  </si>
  <si>
    <t>784828,02</t>
  </si>
  <si>
    <t>PPER_1</t>
  </si>
  <si>
    <t>PEROÁ</t>
  </si>
  <si>
    <t>-19° 33' 52,074''</t>
  </si>
  <si>
    <t>-39° 15' 14,2596''</t>
  </si>
  <si>
    <t>7836694,05</t>
  </si>
  <si>
    <t>473361,98</t>
  </si>
  <si>
    <t>PPE_1A</t>
  </si>
  <si>
    <t>PESCADA</t>
  </si>
  <si>
    <t>-4° 42' 16,794''</t>
  </si>
  <si>
    <t>-36° 49' 32,5488''</t>
  </si>
  <si>
    <t>9479605,95</t>
  </si>
  <si>
    <t>741192,01</t>
  </si>
  <si>
    <t>PPE_1B</t>
  </si>
  <si>
    <t>-4° 42' 16,2396''</t>
  </si>
  <si>
    <t>-36° 49' 32,1924''</t>
  </si>
  <si>
    <t>9479622,95</t>
  </si>
  <si>
    <t>741203,05</t>
  </si>
  <si>
    <t>PPE_2</t>
  </si>
  <si>
    <t>-4° 43' 6,1464''</t>
  </si>
  <si>
    <t>-36° 50' 8,9556''</t>
  </si>
  <si>
    <t>740064,95</t>
  </si>
  <si>
    <t>PPE_3</t>
  </si>
  <si>
    <t>DENTÃO</t>
  </si>
  <si>
    <t>-4° 41' 3,8508''</t>
  </si>
  <si>
    <t>-36° 49' 29,9856''</t>
  </si>
  <si>
    <t>9481847,01</t>
  </si>
  <si>
    <t>PRA_1</t>
  </si>
  <si>
    <t>-22° 10' 16,4532''</t>
  </si>
  <si>
    <t>-40° 7' 18,3072''</t>
  </si>
  <si>
    <t>7547792,02</t>
  </si>
  <si>
    <t>384346,01</t>
  </si>
  <si>
    <t>PRB_1</t>
  </si>
  <si>
    <t>-10° 39' 12,744''</t>
  </si>
  <si>
    <t>-36° 38' 7,0728''</t>
  </si>
  <si>
    <t>8821341,05</t>
  </si>
  <si>
    <t>PUB_1</t>
  </si>
  <si>
    <t>UBARANA</t>
  </si>
  <si>
    <t>-4° 55' 1,5348''</t>
  </si>
  <si>
    <t>-36° 20' 17,106''</t>
  </si>
  <si>
    <t>9455911,96</t>
  </si>
  <si>
    <t>795227,02</t>
  </si>
  <si>
    <t>PUB_10</t>
  </si>
  <si>
    <t>-4° 56' 57,5592''</t>
  </si>
  <si>
    <t>-36° 21' 41,5332''</t>
  </si>
  <si>
    <t>792610,04</t>
  </si>
  <si>
    <t>PUB_11</t>
  </si>
  <si>
    <t>-4° 56' 30,2604''</t>
  </si>
  <si>
    <t>-36° 21' 15,9516''</t>
  </si>
  <si>
    <t>9453191,96</t>
  </si>
  <si>
    <t>793402,01</t>
  </si>
  <si>
    <t>PUB_12</t>
  </si>
  <si>
    <t>-4° 55' 26,3424''</t>
  </si>
  <si>
    <t>-36° 21' 2,8728''</t>
  </si>
  <si>
    <t>9455155,04</t>
  </si>
  <si>
    <t>793813,02</t>
  </si>
  <si>
    <t>PUB_13</t>
  </si>
  <si>
    <t>-4° 55' 11,8524''</t>
  </si>
  <si>
    <t>-36° 19' 29,7408''</t>
  </si>
  <si>
    <t>9455588,98</t>
  </si>
  <si>
    <t>796686,01</t>
  </si>
  <si>
    <t>PUB_15</t>
  </si>
  <si>
    <t>-4° 55' 47,118''</t>
  </si>
  <si>
    <t>-36° 24' 17,3196''</t>
  </si>
  <si>
    <t>9454540,04</t>
  </si>
  <si>
    <t>787816,05</t>
  </si>
  <si>
    <t>PUB_2</t>
  </si>
  <si>
    <t>-4° 55' 52,032''</t>
  </si>
  <si>
    <t>-36° 20' 19,176''</t>
  </si>
  <si>
    <t>9454360,03</t>
  </si>
  <si>
    <t>795157,01</t>
  </si>
  <si>
    <t>PUB_3</t>
  </si>
  <si>
    <t>-4° 55' 27,354''</t>
  </si>
  <si>
    <t>-36° 22' 25,7808''</t>
  </si>
  <si>
    <t>9455134,05</t>
  </si>
  <si>
    <t>791256,95</t>
  </si>
  <si>
    <t>PUB_4</t>
  </si>
  <si>
    <t>-4° 54' 36,4356''</t>
  </si>
  <si>
    <t>-36° 24' 38,0304''</t>
  </si>
  <si>
    <t>9456715,03</t>
  </si>
  <si>
    <t>787186,02</t>
  </si>
  <si>
    <t>PUB_5</t>
  </si>
  <si>
    <t>-4° 56' 4,47''</t>
  </si>
  <si>
    <t>-36° 21' 43,3008''</t>
  </si>
  <si>
    <t>9453988,04</t>
  </si>
  <si>
    <t>792562,03</t>
  </si>
  <si>
    <t>PUB_6</t>
  </si>
  <si>
    <t>-4° 56' 42,9972''</t>
  </si>
  <si>
    <t>-36° 22' 9,8148''</t>
  </si>
  <si>
    <t>9452807,05</t>
  </si>
  <si>
    <t>791739,97</t>
  </si>
  <si>
    <t>PUB_7</t>
  </si>
  <si>
    <t>-4° 56' 31,2684''</t>
  </si>
  <si>
    <t>-36° 21' 15,948''</t>
  </si>
  <si>
    <t>9453160,97</t>
  </si>
  <si>
    <t>PUB_8</t>
  </si>
  <si>
    <t>-4° 55' 27,5484''</t>
  </si>
  <si>
    <t>-36° 21' 2,9016''</t>
  </si>
  <si>
    <t>9455117,97</t>
  </si>
  <si>
    <t>793811,99</t>
  </si>
  <si>
    <t>PUB_9</t>
  </si>
  <si>
    <t>-4° 55' 12,8604''</t>
  </si>
  <si>
    <t>-36° 19' 29,64''</t>
  </si>
  <si>
    <t>9455557,98</t>
  </si>
  <si>
    <t>PXA_1</t>
  </si>
  <si>
    <t>XARÉU</t>
  </si>
  <si>
    <t>-3° 1' 50,5308''</t>
  </si>
  <si>
    <t>-39° 2' 30,0876''</t>
  </si>
  <si>
    <t>9665013,03</t>
  </si>
  <si>
    <t>495367,28</t>
  </si>
  <si>
    <t>PXA_2</t>
  </si>
  <si>
    <t>-3° 2' 21,9012''</t>
  </si>
  <si>
    <t>-39° 2' 20,1948''</t>
  </si>
  <si>
    <t>9664049,86</t>
  </si>
  <si>
    <t>495672,67</t>
  </si>
  <si>
    <t>PXA_3</t>
  </si>
  <si>
    <t>-3° 2' 6,5148''</t>
  </si>
  <si>
    <t>-39° 1' 22,8648''</t>
  </si>
  <si>
    <t>9664522,33</t>
  </si>
  <si>
    <t>497442,24</t>
  </si>
  <si>
    <t>P_07</t>
  </si>
  <si>
    <t>-22° 45' 34,596''</t>
  </si>
  <si>
    <t>-40° 41' 0,888''</t>
  </si>
  <si>
    <t>7482108,25</t>
  </si>
  <si>
    <t>327142,59</t>
  </si>
  <si>
    <t>P_09</t>
  </si>
  <si>
    <t>CORVINA</t>
  </si>
  <si>
    <t>-22° 34' 24,348''</t>
  </si>
  <si>
    <t>-40° 31' 39,18''</t>
  </si>
  <si>
    <t>7502896,4</t>
  </si>
  <si>
    <t>342953,55</t>
  </si>
  <si>
    <t>P_15</t>
  </si>
  <si>
    <t>-22° 40' 43,896''</t>
  </si>
  <si>
    <t>-40° 36' 16,056''</t>
  </si>
  <si>
    <t>7491139,63</t>
  </si>
  <si>
    <t>335170,85</t>
  </si>
  <si>
    <t>P_18</t>
  </si>
  <si>
    <t>MARLIM</t>
  </si>
  <si>
    <t>-22° 25' 42,168''</t>
  </si>
  <si>
    <t>-40° 1' 43,248''</t>
  </si>
  <si>
    <t>7519393,53</t>
  </si>
  <si>
    <t>394136,58</t>
  </si>
  <si>
    <t>P_19</t>
  </si>
  <si>
    <t>-22° 23' 33,252''</t>
  </si>
  <si>
    <t>-40° 3' 15,84''</t>
  </si>
  <si>
    <t>7523339,52</t>
  </si>
  <si>
    <t>391461,66</t>
  </si>
  <si>
    <t>P_20</t>
  </si>
  <si>
    <t>-22° 21' 32,004''</t>
  </si>
  <si>
    <t>-40° 5' 19,356''</t>
  </si>
  <si>
    <t>7527042,91</t>
  </si>
  <si>
    <t>387902,56</t>
  </si>
  <si>
    <t>P_25</t>
  </si>
  <si>
    <t>-22° 6' 33,804''</t>
  </si>
  <si>
    <t>-39° 54' 59,76''</t>
  </si>
  <si>
    <t>7554780,38</t>
  </si>
  <si>
    <t>405457,6</t>
  </si>
  <si>
    <t>P_26</t>
  </si>
  <si>
    <t>6-MLS-233-RJS, MARLIM</t>
  </si>
  <si>
    <t>-22° 28' 6,096''</t>
  </si>
  <si>
    <t>-40° 1' 43,14''</t>
  </si>
  <si>
    <t>7514967,58</t>
  </si>
  <si>
    <t>394170,01</t>
  </si>
  <si>
    <t>P_31</t>
  </si>
  <si>
    <t>-22° 7' 57,576''</t>
  </si>
  <si>
    <t>-39° 57' 59,868''</t>
  </si>
  <si>
    <t>7552172,49</t>
  </si>
  <si>
    <t>400313,29</t>
  </si>
  <si>
    <t>P_32</t>
  </si>
  <si>
    <t>VIOLA</t>
  </si>
  <si>
    <t>-22° 20' 46,932''</t>
  </si>
  <si>
    <t>-40° 14' 25,908''</t>
  </si>
  <si>
    <t>7528308,09</t>
  </si>
  <si>
    <t>372257,58</t>
  </si>
  <si>
    <t>P_33</t>
  </si>
  <si>
    <t>-22° 22' 11,532''</t>
  </si>
  <si>
    <t>-40° 1' 29,028''</t>
  </si>
  <si>
    <t>7525873,61</t>
  </si>
  <si>
    <t>394498,96</t>
  </si>
  <si>
    <t>P_35</t>
  </si>
  <si>
    <t>-22° 26' 5,424''</t>
  </si>
  <si>
    <t>-40° 4' 10,452''</t>
  </si>
  <si>
    <t>7518648,97</t>
  </si>
  <si>
    <t>389933,26</t>
  </si>
  <si>
    <t>P_37</t>
  </si>
  <si>
    <t>-22° 28' 58,548''</t>
  </si>
  <si>
    <t>-40° 5' 45,708''</t>
  </si>
  <si>
    <t>7513305,45</t>
  </si>
  <si>
    <t>387249,01</t>
  </si>
  <si>
    <t>P_38</t>
  </si>
  <si>
    <t>MARLIM SUL</t>
  </si>
  <si>
    <t>-22° 33' 24,948''</t>
  </si>
  <si>
    <t>-40° 7' 15,06''</t>
  </si>
  <si>
    <t>7505094,15</t>
  </si>
  <si>
    <t>384756,88</t>
  </si>
  <si>
    <t>P_40</t>
  </si>
  <si>
    <t>6-MLS-233-RJS, MARLIM SUL</t>
  </si>
  <si>
    <t>-22° 32' 48,84''</t>
  </si>
  <si>
    <t>-40° 4' 2,352''</t>
  </si>
  <si>
    <t>7506244,87</t>
  </si>
  <si>
    <t>390253,24</t>
  </si>
  <si>
    <t>P_43</t>
  </si>
  <si>
    <t>BARRACUDA</t>
  </si>
  <si>
    <t>-22° 33' 0,216''</t>
  </si>
  <si>
    <t>-40° 15' 33,804''</t>
  </si>
  <si>
    <t>7505741,22</t>
  </si>
  <si>
    <t>370504,58</t>
  </si>
  <si>
    <t>P_47</t>
  </si>
  <si>
    <t>-22° 20' 27,636''</t>
  </si>
  <si>
    <t>-40° 11' 32,1''</t>
  </si>
  <si>
    <t>7528941,62</t>
  </si>
  <si>
    <t>P_48</t>
  </si>
  <si>
    <t>-22° 39' 46,728''</t>
  </si>
  <si>
    <t>-40° 14' 22,524''</t>
  </si>
  <si>
    <t>7493256,58</t>
  </si>
  <si>
    <t>372644,7</t>
  </si>
  <si>
    <t>P_50</t>
  </si>
  <si>
    <t>ALBACORA LESTE</t>
  </si>
  <si>
    <t>-22° 5' 6,8712''</t>
  </si>
  <si>
    <t>-39° 49' 38,7732''</t>
  </si>
  <si>
    <t>7557506,15</t>
  </si>
  <si>
    <t>414640,25</t>
  </si>
  <si>
    <t>P_51</t>
  </si>
  <si>
    <t>-22° 38' 2,4''</t>
  </si>
  <si>
    <t>-40° 5' 36,528''</t>
  </si>
  <si>
    <t>7496582,72</t>
  </si>
  <si>
    <t>387633,82</t>
  </si>
  <si>
    <t>P_52</t>
  </si>
  <si>
    <t>-21° 54' 23,004''</t>
  </si>
  <si>
    <t>-39° 44' 9,78''</t>
  </si>
  <si>
    <t>7577352,1</t>
  </si>
  <si>
    <t>423973,02</t>
  </si>
  <si>
    <t>P_53</t>
  </si>
  <si>
    <t>MARLIM LESTE</t>
  </si>
  <si>
    <t>-22° 25' 33,312''</t>
  </si>
  <si>
    <t>-39° 57' 23,436''</t>
  </si>
  <si>
    <t>7519714,96</t>
  </si>
  <si>
    <t>401562,51</t>
  </si>
  <si>
    <t>P_54</t>
  </si>
  <si>
    <t>-21° 58' 5,484''</t>
  </si>
  <si>
    <t>-39° 49' 28,452''</t>
  </si>
  <si>
    <t>7570464,78</t>
  </si>
  <si>
    <t>414866,09</t>
  </si>
  <si>
    <t>P_55</t>
  </si>
  <si>
    <t>-21° 59' 35,844''</t>
  </si>
  <si>
    <t>-39° 44' 21,732''</t>
  </si>
  <si>
    <t>7567731,31</t>
  </si>
  <si>
    <t>423676,48</t>
  </si>
  <si>
    <t>P_56</t>
  </si>
  <si>
    <t>-22° 37' 25,32''</t>
  </si>
  <si>
    <t>-39° 59' 23,064''</t>
  </si>
  <si>
    <t>7497797,59</t>
  </si>
  <si>
    <t>398287,37</t>
  </si>
  <si>
    <t>P_57</t>
  </si>
  <si>
    <t>-21° 14' 20,8392''</t>
  </si>
  <si>
    <t>-40° 2' 51,756''</t>
  </si>
  <si>
    <t>7651027,59</t>
  </si>
  <si>
    <t>391282,61</t>
  </si>
  <si>
    <t>P_58</t>
  </si>
  <si>
    <t>-21° 12' 50,616''</t>
  </si>
  <si>
    <t>-39° 59' 50,316''</t>
  </si>
  <si>
    <t>7653835,47</t>
  </si>
  <si>
    <t>396495,37</t>
  </si>
  <si>
    <t>P_61</t>
  </si>
  <si>
    <t>PAPA-TERRA</t>
  </si>
  <si>
    <t>-23° 30' 58,176''</t>
  </si>
  <si>
    <t>-41° 3' 39,96''</t>
  </si>
  <si>
    <t>7397828,85</t>
  </si>
  <si>
    <t>289555,84</t>
  </si>
  <si>
    <t>P_62</t>
  </si>
  <si>
    <t>-21° 56' 23,1036''</t>
  </si>
  <si>
    <t>-39° 47' 7,278''</t>
  </si>
  <si>
    <t>7573634,05</t>
  </si>
  <si>
    <t>418898,95</t>
  </si>
  <si>
    <t>P_63</t>
  </si>
  <si>
    <t>-23° 30' 46,872''</t>
  </si>
  <si>
    <t>-41° 3' 50,544''</t>
  </si>
  <si>
    <t>7398172,31</t>
  </si>
  <si>
    <t>289250,57</t>
  </si>
  <si>
    <t>-25° 36' 6,516''</t>
  </si>
  <si>
    <t>-42° 49' 13,872''</t>
  </si>
  <si>
    <t>7166612,5</t>
  </si>
  <si>
    <t>718880,64</t>
  </si>
  <si>
    <t>-25° 19' 43,248''</t>
  </si>
  <si>
    <t>-42° 41' 32,028''</t>
  </si>
  <si>
    <t>7196655,08</t>
  </si>
  <si>
    <t>732293,16</t>
  </si>
  <si>
    <t>BERBIGÃO</t>
  </si>
  <si>
    <t>-25° 1' 18,768''</t>
  </si>
  <si>
    <t>-42° 40' 2,28''</t>
  </si>
  <si>
    <t>735392,43</t>
  </si>
  <si>
    <t>-25° 39' 24,696''</t>
  </si>
  <si>
    <t>-42° 51' 31,608''</t>
  </si>
  <si>
    <t>7160576,34</t>
  </si>
  <si>
    <t>714938,5</t>
  </si>
  <si>
    <t>ATAPU</t>
  </si>
  <si>
    <t>-24° 57' 3,924''</t>
  </si>
  <si>
    <t>-42° 28' 5,232''</t>
  </si>
  <si>
    <t>7238084,16</t>
  </si>
  <si>
    <t>755646,29</t>
  </si>
  <si>
    <t>-24° 38' 55,248''</t>
  </si>
  <si>
    <t>-42° 30' 51,66''</t>
  </si>
  <si>
    <t>7271675,57</t>
  </si>
  <si>
    <t>751586,56</t>
  </si>
  <si>
    <t>-24° 47' 16,8''</t>
  </si>
  <si>
    <t>-42° 30' 32,796''</t>
  </si>
  <si>
    <t>7256230,29</t>
  </si>
  <si>
    <t>751836,36</t>
  </si>
  <si>
    <t>-24° 41' 15,252''</t>
  </si>
  <si>
    <t>-42° 30' 19,44''</t>
  </si>
  <si>
    <t>7267350,42</t>
  </si>
  <si>
    <t>752414,47</t>
  </si>
  <si>
    <t>-24° 38' 7,332''</t>
  </si>
  <si>
    <t>-42° 24' 41,832''</t>
  </si>
  <si>
    <t>7272958,06</t>
  </si>
  <si>
    <t>762016,79</t>
  </si>
  <si>
    <t>SS_45</t>
  </si>
  <si>
    <t>CONGRO</t>
  </si>
  <si>
    <t>-22° 30' 34,776''</t>
  </si>
  <si>
    <t>-40° 24' 30,204''</t>
  </si>
  <si>
    <t>7510077,36</t>
  </si>
  <si>
    <t>355139,6</t>
  </si>
  <si>
    <t>1-RJS-512HA</t>
  </si>
  <si>
    <t>7-AB-47D-RJS - Abandono permanente Through Tubing.</t>
  </si>
  <si>
    <t>SS_70</t>
  </si>
  <si>
    <t>-22° 29' 25,8''</t>
  </si>
  <si>
    <t>-39° 51' 41,508''</t>
  </si>
  <si>
    <t>7512625,05</t>
  </si>
  <si>
    <t>411378,82</t>
  </si>
  <si>
    <t>7-ABL-8H-RJS</t>
  </si>
  <si>
    <t>LWO: Remoção de incrustação no poço 7-MLS-223HA-RJS</t>
  </si>
  <si>
    <t>SS_73</t>
  </si>
  <si>
    <t>-22° 32' 43,224''</t>
  </si>
  <si>
    <t>-40° 17' 8,988''</t>
  </si>
  <si>
    <t>7506240,62</t>
  </si>
  <si>
    <t>367781,09</t>
  </si>
  <si>
    <t>7-BR-56H-RJS</t>
  </si>
  <si>
    <t>A definir</t>
  </si>
  <si>
    <t>NORDESTE DE SAPINHOÁ</t>
  </si>
  <si>
    <t>-25° 41' 28,428''</t>
  </si>
  <si>
    <t>-43° 6' 30,816''</t>
  </si>
  <si>
    <t>7157151,25</t>
  </si>
  <si>
    <t>689804,67</t>
  </si>
  <si>
    <t>SS_79</t>
  </si>
  <si>
    <t>-22° 29' 43,62''</t>
  </si>
  <si>
    <t>-40° 7' 4,404''</t>
  </si>
  <si>
    <t>7511902,77</t>
  </si>
  <si>
    <t>385010,37</t>
  </si>
  <si>
    <t>8-MLS-49HPA-RJS</t>
  </si>
  <si>
    <t>a definir</t>
  </si>
  <si>
    <t>SS_81</t>
  </si>
  <si>
    <t>-22° 7' 14,052''</t>
  </si>
  <si>
    <t>-39° 55' 9,624''</t>
  </si>
  <si>
    <t>7553541,07</t>
  </si>
  <si>
    <t>405182,44</t>
  </si>
  <si>
    <t>7-AB-136D-RJS</t>
  </si>
  <si>
    <t>Completação do 7-AB-136D-RJS</t>
  </si>
  <si>
    <t>SS_83</t>
  </si>
  <si>
    <t>ESPADARTE</t>
  </si>
  <si>
    <t>-22° 52' 7,356''</t>
  </si>
  <si>
    <t>-40° 20' 58,776''</t>
  </si>
  <si>
    <t>7470380,06</t>
  </si>
  <si>
    <t>361542,38</t>
  </si>
  <si>
    <t>9-ESP-18DP-RJS</t>
  </si>
  <si>
    <t>Abandono Permanente 7-MRL-86D-RJS</t>
  </si>
  <si>
    <t>SS_88</t>
  </si>
  <si>
    <t>-23° 31' 1,452''</t>
  </si>
  <si>
    <t>-41° 3' 42,84''</t>
  </si>
  <si>
    <t>7397726,89</t>
  </si>
  <si>
    <t>289475,58</t>
  </si>
  <si>
    <t>-</t>
  </si>
  <si>
    <t>N/A.</t>
  </si>
  <si>
    <t>UMCP</t>
  </si>
  <si>
    <t>-22° 52' 50,124''</t>
  </si>
  <si>
    <t>-43° 8' 5,748''</t>
  </si>
  <si>
    <t>7468487,74</t>
  </si>
  <si>
    <t>691326,67</t>
  </si>
  <si>
    <t>UMGR</t>
  </si>
  <si>
    <t>-21° 12' 55,3428''</t>
  </si>
  <si>
    <t>-39° 59' 57,2568''</t>
  </si>
  <si>
    <t>7653688,87</t>
  </si>
  <si>
    <t>396296,18</t>
  </si>
  <si>
    <t>UMLI</t>
  </si>
  <si>
    <t>-22° 6' 36,036''</t>
  </si>
  <si>
    <t>-39° 54' 56,088''</t>
  </si>
  <si>
    <t>7554712,38</t>
  </si>
  <si>
    <t>405563,22</t>
  </si>
  <si>
    <t>-24° 38' 59,172''</t>
  </si>
  <si>
    <t>-42° 30' 56,16''</t>
  </si>
  <si>
    <t>7271557,1</t>
  </si>
  <si>
    <t>751457,8</t>
  </si>
  <si>
    <t>-25° 36' 11,448''</t>
  </si>
  <si>
    <t>-42° 49' 20,892''</t>
  </si>
  <si>
    <t>7166463,94</t>
  </si>
  <si>
    <t>718682,26</t>
  </si>
  <si>
    <t>-24° 41' 19,356''</t>
  </si>
  <si>
    <t>-42° 30' 24,048''</t>
  </si>
  <si>
    <t>7267226,47</t>
  </si>
  <si>
    <t>752282,6</t>
  </si>
  <si>
    <t>-24° 18' 11,988''</t>
  </si>
  <si>
    <t>7310284,7</t>
  </si>
  <si>
    <t>731987,01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</si>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</sst>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64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DFF5E7"/>
        <bgColor indexed="64"/>
      </patternFill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22" fontId="0" fillId="0" borderId="1" xfId="0" applyNumberForma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22" fontId="7" fillId="0" borderId="1" xfId="0" applyNumberFormat="1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" xfId="0" applyFont="1" applyFill="1" applyBorder="1" applyAlignment="1"/>
    <xf numFmtId="0" fontId="0" fillId="6" borderId="3" xfId="0" applyFont="1" applyFill="1" applyBorder="1" applyAlignment="1">
      <alignment horizontal="center" vertical="center"/>
    </xf>
    <xf numFmtId="2" fontId="0" fillId="0" borderId="0" xfId="0" applyNumberFormat="1"/>
    <xf numFmtId="0" fontId="0" fillId="6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0" xfId="0" applyAlignment="1">
      <alignment wrapText="1"/>
    </xf>
    <xf numFmtId="0" fontId="0" fillId="5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0" borderId="2" xfId="0" applyFill="1" applyBorder="1"/>
    <xf numFmtId="0" fontId="0" fillId="7" borderId="2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analintegracao.petrobras.biz/" TargetMode="External"/><Relationship Id="rId2" Type="http://schemas.openxmlformats.org/officeDocument/2006/relationships/hyperlink" Target="http://gissub2.petrobras.biz/" TargetMode="External"/><Relationship Id="rId1" Type="http://schemas.openxmlformats.org/officeDocument/2006/relationships/hyperlink" Target="http://gissub-prod.petrobras.biz/GPAN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20" sqref="D20"/>
    </sheetView>
  </sheetViews>
  <sheetFormatPr defaultRowHeight="18" customHeight="1" x14ac:dyDescent="0.25"/>
  <cols>
    <col min="1" max="1" width="10.42578125" bestFit="1" customWidth="1"/>
  </cols>
  <sheetData>
    <row r="1" spans="1:2" ht="18" customHeight="1" x14ac:dyDescent="0.25">
      <c r="A1" s="1" t="s">
        <v>220</v>
      </c>
      <c r="B1" t="s">
        <v>221</v>
      </c>
    </row>
    <row r="2" spans="1:2" ht="18" customHeight="1" x14ac:dyDescent="0.25">
      <c r="A2" s="1" t="s">
        <v>222</v>
      </c>
      <c r="B2" t="s">
        <v>223</v>
      </c>
    </row>
    <row r="3" spans="1:2" ht="18" customHeight="1" x14ac:dyDescent="0.25">
      <c r="A3" s="1" t="s">
        <v>224</v>
      </c>
      <c r="B3" t="s">
        <v>225</v>
      </c>
    </row>
    <row r="4" spans="1:2" ht="18" customHeight="1" x14ac:dyDescent="0.25">
      <c r="A4" s="1" t="s">
        <v>226</v>
      </c>
      <c r="B4" t="s">
        <v>227</v>
      </c>
    </row>
    <row r="5" spans="1:2" ht="18" customHeight="1" x14ac:dyDescent="0.25">
      <c r="A5" s="1" t="s">
        <v>228</v>
      </c>
      <c r="B5" t="s">
        <v>229</v>
      </c>
    </row>
    <row r="6" spans="1:2" ht="18" customHeight="1" x14ac:dyDescent="0.25">
      <c r="A6" s="1" t="s">
        <v>230</v>
      </c>
      <c r="B6" t="s">
        <v>231</v>
      </c>
    </row>
    <row r="7" spans="1:2" ht="18" customHeight="1" x14ac:dyDescent="0.25">
      <c r="A7" s="1" t="s">
        <v>232</v>
      </c>
      <c r="B7" t="s">
        <v>233</v>
      </c>
    </row>
    <row r="8" spans="1:2" ht="18" customHeight="1" x14ac:dyDescent="0.25">
      <c r="A8" s="1" t="s">
        <v>234</v>
      </c>
      <c r="B8" t="s">
        <v>235</v>
      </c>
    </row>
    <row r="9" spans="1:2" ht="18" customHeight="1" x14ac:dyDescent="0.25">
      <c r="A9" s="1" t="s">
        <v>236</v>
      </c>
      <c r="B9" t="s">
        <v>237</v>
      </c>
    </row>
    <row r="10" spans="1:2" ht="18" customHeight="1" x14ac:dyDescent="0.25">
      <c r="A10" s="1" t="s">
        <v>238</v>
      </c>
      <c r="B10" t="s">
        <v>239</v>
      </c>
    </row>
    <row r="11" spans="1:2" ht="18" customHeight="1" x14ac:dyDescent="0.25">
      <c r="A11" s="1" t="s">
        <v>240</v>
      </c>
      <c r="B11" t="s">
        <v>241</v>
      </c>
    </row>
    <row r="12" spans="1:2" ht="18" customHeight="1" x14ac:dyDescent="0.25">
      <c r="A12" s="1" t="s">
        <v>242</v>
      </c>
      <c r="B12" t="s">
        <v>243</v>
      </c>
    </row>
    <row r="13" spans="1:2" ht="18" customHeight="1" x14ac:dyDescent="0.25">
      <c r="A13" s="1" t="s">
        <v>244</v>
      </c>
      <c r="B13" t="s">
        <v>245</v>
      </c>
    </row>
    <row r="14" spans="1:2" ht="18" customHeight="1" x14ac:dyDescent="0.25">
      <c r="A14" s="1" t="s">
        <v>246</v>
      </c>
      <c r="B14" t="s">
        <v>247</v>
      </c>
    </row>
    <row r="15" spans="1:2" ht="18" customHeight="1" x14ac:dyDescent="0.25">
      <c r="A15" s="1" t="s">
        <v>248</v>
      </c>
      <c r="B15" t="s">
        <v>249</v>
      </c>
    </row>
    <row r="16" spans="1:2" ht="18" customHeight="1" x14ac:dyDescent="0.25">
      <c r="A16" s="1" t="s">
        <v>250</v>
      </c>
      <c r="B16" t="s">
        <v>251</v>
      </c>
    </row>
    <row r="17" spans="1:2" ht="18" customHeight="1" x14ac:dyDescent="0.25">
      <c r="A17" s="1" t="s">
        <v>252</v>
      </c>
      <c r="B17" t="s">
        <v>253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70" zoomScaleNormal="70" workbookViewId="0">
      <selection activeCell="E3" sqref="E3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20.140625" customWidth="1"/>
    <col min="13" max="13" width="24.42578125" customWidth="1"/>
    <col min="14" max="14" width="20.85546875" customWidth="1"/>
    <col min="15" max="15" width="16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44" customFormat="1" ht="37.5" customHeight="1" x14ac:dyDescent="0.25">
      <c r="A1" s="46" t="s">
        <v>1207</v>
      </c>
      <c r="B1" s="46" t="s">
        <v>2</v>
      </c>
      <c r="C1" s="46" t="str">
        <f>A1&amp;"-"&amp;B1</f>
        <v>PORTE-ORIGEM</v>
      </c>
      <c r="D1" s="46" t="s">
        <v>1205</v>
      </c>
      <c r="E1" s="46" t="s">
        <v>1202</v>
      </c>
      <c r="F1" s="46" t="s">
        <v>22</v>
      </c>
      <c r="G1" s="46" t="s">
        <v>23</v>
      </c>
      <c r="H1" s="46" t="s">
        <v>10</v>
      </c>
      <c r="I1" s="46" t="s">
        <v>11</v>
      </c>
      <c r="J1" s="46" t="s">
        <v>12</v>
      </c>
      <c r="K1" s="46" t="s">
        <v>13</v>
      </c>
      <c r="L1" s="46" t="s">
        <v>14</v>
      </c>
      <c r="M1" s="46" t="s">
        <v>15</v>
      </c>
      <c r="N1" s="46" t="s">
        <v>16</v>
      </c>
      <c r="O1" s="46" t="s">
        <v>17</v>
      </c>
      <c r="P1" s="46" t="s">
        <v>18</v>
      </c>
      <c r="Q1" s="46" t="s">
        <v>19</v>
      </c>
      <c r="R1" s="46" t="s">
        <v>20</v>
      </c>
      <c r="S1" s="46" t="s">
        <v>21</v>
      </c>
    </row>
    <row r="2" spans="1:19" ht="30" x14ac:dyDescent="0.25">
      <c r="A2" s="14" t="s">
        <v>1198</v>
      </c>
      <c r="B2" s="14" t="s">
        <v>0</v>
      </c>
      <c r="C2" s="46" t="str">
        <f t="shared" ref="C2:C9" si="0">A2&amp;"-"&amp;B2</f>
        <v>MP-SBJR</v>
      </c>
      <c r="D2" s="47">
        <v>5000</v>
      </c>
      <c r="E2" s="49">
        <v>5</v>
      </c>
      <c r="F2" s="47">
        <v>12</v>
      </c>
      <c r="G2" s="47">
        <v>107</v>
      </c>
      <c r="H2" s="47">
        <v>6800</v>
      </c>
      <c r="I2" s="47">
        <v>4680</v>
      </c>
      <c r="J2" s="47">
        <v>400</v>
      </c>
      <c r="K2" s="47">
        <v>320</v>
      </c>
      <c r="L2" s="47">
        <v>11</v>
      </c>
      <c r="M2" s="47">
        <v>8</v>
      </c>
      <c r="N2" s="47">
        <v>6</v>
      </c>
      <c r="O2" s="47">
        <v>4</v>
      </c>
      <c r="P2" s="47">
        <v>3000</v>
      </c>
      <c r="Q2" s="47">
        <v>800</v>
      </c>
      <c r="R2" s="47">
        <v>500</v>
      </c>
      <c r="S2" s="47">
        <v>155</v>
      </c>
    </row>
    <row r="3" spans="1:19" ht="30" x14ac:dyDescent="0.25">
      <c r="A3" s="14" t="s">
        <v>1200</v>
      </c>
      <c r="B3" s="14" t="s">
        <v>0</v>
      </c>
      <c r="C3" s="46" t="str">
        <f t="shared" si="0"/>
        <v>GP-SBJR</v>
      </c>
      <c r="D3" s="47">
        <v>9000</v>
      </c>
      <c r="E3" s="48">
        <f>E2</f>
        <v>5</v>
      </c>
      <c r="F3" s="47">
        <v>18</v>
      </c>
      <c r="G3" s="48">
        <f>G2</f>
        <v>107</v>
      </c>
      <c r="H3" s="47">
        <v>12020</v>
      </c>
      <c r="I3" s="47">
        <v>8216</v>
      </c>
      <c r="J3" s="47">
        <v>612.29999999999995</v>
      </c>
      <c r="K3" s="47">
        <v>306.2</v>
      </c>
      <c r="L3" s="47">
        <v>11</v>
      </c>
      <c r="M3" s="47">
        <v>10</v>
      </c>
      <c r="N3" s="47">
        <v>6</v>
      </c>
      <c r="O3" s="47">
        <v>4</v>
      </c>
      <c r="P3" s="47">
        <v>3000</v>
      </c>
      <c r="Q3" s="47">
        <v>800</v>
      </c>
      <c r="R3" s="47">
        <v>500</v>
      </c>
      <c r="S3" s="47">
        <v>145</v>
      </c>
    </row>
    <row r="4" spans="1:19" ht="30" x14ac:dyDescent="0.25">
      <c r="A4" s="14" t="s">
        <v>1198</v>
      </c>
      <c r="B4" s="14" t="s">
        <v>79</v>
      </c>
      <c r="C4" s="46" t="str">
        <f t="shared" si="0"/>
        <v>MP-SBMI</v>
      </c>
      <c r="D4" s="47">
        <v>5000</v>
      </c>
      <c r="E4" s="49">
        <v>5</v>
      </c>
      <c r="F4" s="47">
        <v>12</v>
      </c>
      <c r="G4" s="47">
        <v>107</v>
      </c>
      <c r="H4" s="47">
        <v>6800</v>
      </c>
      <c r="I4" s="47">
        <v>4680</v>
      </c>
      <c r="J4" s="47">
        <v>400</v>
      </c>
      <c r="K4" s="47">
        <v>320</v>
      </c>
      <c r="L4" s="47">
        <v>11</v>
      </c>
      <c r="M4" s="47">
        <v>8</v>
      </c>
      <c r="N4" s="47">
        <v>6</v>
      </c>
      <c r="O4" s="47">
        <v>4</v>
      </c>
      <c r="P4" s="47">
        <v>3000</v>
      </c>
      <c r="Q4" s="47">
        <v>800</v>
      </c>
      <c r="R4" s="47">
        <v>500</v>
      </c>
      <c r="S4" s="47">
        <v>155</v>
      </c>
    </row>
    <row r="5" spans="1:19" ht="30" x14ac:dyDescent="0.25">
      <c r="A5" s="14" t="s">
        <v>1200</v>
      </c>
      <c r="B5" s="14" t="s">
        <v>79</v>
      </c>
      <c r="C5" s="46" t="str">
        <f t="shared" si="0"/>
        <v>GP-SBMI</v>
      </c>
      <c r="D5" s="47">
        <v>9000</v>
      </c>
      <c r="E5" s="48">
        <f>E4</f>
        <v>5</v>
      </c>
      <c r="F5" s="47">
        <v>18</v>
      </c>
      <c r="G5" s="48">
        <f>G4</f>
        <v>107</v>
      </c>
      <c r="H5" s="47">
        <v>12020</v>
      </c>
      <c r="I5" s="47">
        <v>8216</v>
      </c>
      <c r="J5" s="47">
        <v>612.29999999999995</v>
      </c>
      <c r="K5" s="47">
        <v>306.2</v>
      </c>
      <c r="L5" s="47">
        <v>11</v>
      </c>
      <c r="M5" s="47">
        <v>10</v>
      </c>
      <c r="N5" s="47">
        <v>6</v>
      </c>
      <c r="O5" s="47">
        <v>4</v>
      </c>
      <c r="P5" s="47">
        <v>3000</v>
      </c>
      <c r="Q5" s="47">
        <v>800</v>
      </c>
      <c r="R5" s="47">
        <v>500</v>
      </c>
      <c r="S5" s="47">
        <v>145</v>
      </c>
    </row>
    <row r="6" spans="1:19" ht="30" x14ac:dyDescent="0.25">
      <c r="A6" s="14" t="s">
        <v>1198</v>
      </c>
      <c r="B6" s="14" t="s">
        <v>1</v>
      </c>
      <c r="C6" s="46" t="str">
        <f t="shared" si="0"/>
        <v>MP-SBCB</v>
      </c>
      <c r="D6" s="47">
        <v>5000</v>
      </c>
      <c r="E6" s="49">
        <v>5</v>
      </c>
      <c r="F6" s="47">
        <v>12</v>
      </c>
      <c r="G6" s="47">
        <v>107</v>
      </c>
      <c r="H6" s="47">
        <v>6800</v>
      </c>
      <c r="I6" s="47">
        <v>4680</v>
      </c>
      <c r="J6" s="47">
        <v>400</v>
      </c>
      <c r="K6" s="47">
        <v>320</v>
      </c>
      <c r="L6" s="47">
        <v>11</v>
      </c>
      <c r="M6" s="47">
        <v>8</v>
      </c>
      <c r="N6" s="47">
        <v>6</v>
      </c>
      <c r="O6" s="47">
        <v>4</v>
      </c>
      <c r="P6" s="47">
        <v>3000</v>
      </c>
      <c r="Q6" s="47">
        <v>800</v>
      </c>
      <c r="R6" s="47">
        <v>500</v>
      </c>
      <c r="S6" s="47">
        <v>155</v>
      </c>
    </row>
    <row r="7" spans="1:19" ht="30" x14ac:dyDescent="0.25">
      <c r="A7" s="14" t="s">
        <v>1200</v>
      </c>
      <c r="B7" s="14" t="s">
        <v>1</v>
      </c>
      <c r="C7" s="46" t="str">
        <f t="shared" si="0"/>
        <v>GP-SBCB</v>
      </c>
      <c r="D7" s="47">
        <v>9000</v>
      </c>
      <c r="E7" s="48">
        <f>E6</f>
        <v>5</v>
      </c>
      <c r="F7" s="47">
        <v>18</v>
      </c>
      <c r="G7" s="48">
        <f>G6</f>
        <v>107</v>
      </c>
      <c r="H7" s="47">
        <v>12020</v>
      </c>
      <c r="I7" s="47">
        <v>8216</v>
      </c>
      <c r="J7" s="47">
        <v>612.29999999999995</v>
      </c>
      <c r="K7" s="47">
        <v>306.2</v>
      </c>
      <c r="L7" s="47">
        <v>11</v>
      </c>
      <c r="M7" s="47">
        <v>10</v>
      </c>
      <c r="N7" s="47">
        <v>6</v>
      </c>
      <c r="O7" s="47">
        <v>4</v>
      </c>
      <c r="P7" s="47">
        <v>3000</v>
      </c>
      <c r="Q7" s="47">
        <v>800</v>
      </c>
      <c r="R7" s="47">
        <v>500</v>
      </c>
      <c r="S7" s="47">
        <v>145</v>
      </c>
    </row>
    <row r="8" spans="1:19" ht="30" x14ac:dyDescent="0.25">
      <c r="A8" s="14" t="s">
        <v>1198</v>
      </c>
      <c r="B8" s="14" t="s">
        <v>1199</v>
      </c>
      <c r="C8" s="46" t="str">
        <f t="shared" si="0"/>
        <v>MP-SBME</v>
      </c>
      <c r="D8" s="47">
        <v>5000</v>
      </c>
      <c r="E8" s="49">
        <v>5</v>
      </c>
      <c r="F8" s="47">
        <v>12</v>
      </c>
      <c r="G8" s="47">
        <v>107</v>
      </c>
      <c r="H8" s="47">
        <v>6800</v>
      </c>
      <c r="I8" s="47">
        <v>4680</v>
      </c>
      <c r="J8" s="47">
        <v>400</v>
      </c>
      <c r="K8" s="47">
        <v>320</v>
      </c>
      <c r="L8" s="47">
        <v>11</v>
      </c>
      <c r="M8" s="47">
        <v>8</v>
      </c>
      <c r="N8" s="47">
        <v>6</v>
      </c>
      <c r="O8" s="47">
        <v>4</v>
      </c>
      <c r="P8" s="47">
        <v>3000</v>
      </c>
      <c r="Q8" s="47">
        <v>800</v>
      </c>
      <c r="R8" s="47">
        <v>500</v>
      </c>
      <c r="S8" s="47">
        <v>155</v>
      </c>
    </row>
    <row r="9" spans="1:19" ht="30" x14ac:dyDescent="0.25">
      <c r="A9" s="14" t="s">
        <v>1200</v>
      </c>
      <c r="B9" s="14" t="s">
        <v>1199</v>
      </c>
      <c r="C9" s="46" t="str">
        <f t="shared" si="0"/>
        <v>GP-SBME</v>
      </c>
      <c r="D9" s="47">
        <v>9000</v>
      </c>
      <c r="E9" s="48">
        <f>E8</f>
        <v>5</v>
      </c>
      <c r="F9" s="47">
        <v>18</v>
      </c>
      <c r="G9" s="48">
        <f>G8</f>
        <v>107</v>
      </c>
      <c r="H9" s="47">
        <v>12020</v>
      </c>
      <c r="I9" s="47">
        <v>8216</v>
      </c>
      <c r="J9" s="47">
        <v>612.29999999999995</v>
      </c>
      <c r="K9" s="47">
        <v>306.2</v>
      </c>
      <c r="L9" s="47">
        <v>11</v>
      </c>
      <c r="M9" s="47">
        <v>10</v>
      </c>
      <c r="N9" s="47">
        <v>6</v>
      </c>
      <c r="O9" s="47">
        <v>4</v>
      </c>
      <c r="P9" s="47">
        <v>3000</v>
      </c>
      <c r="Q9" s="47">
        <v>800</v>
      </c>
      <c r="R9" s="47">
        <v>500</v>
      </c>
      <c r="S9" s="47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86"/>
  <sheetViews>
    <sheetView topLeftCell="A15" zoomScale="55" zoomScaleNormal="55" workbookViewId="0">
      <selection activeCell="D190" sqref="D190"/>
    </sheetView>
  </sheetViews>
  <sheetFormatPr defaultRowHeight="15" x14ac:dyDescent="0.25"/>
  <cols>
    <col min="1" max="1" width="4" customWidth="1"/>
    <col min="2" max="2" width="30.42578125" bestFit="1" customWidth="1"/>
    <col min="3" max="3" width="21.85546875" bestFit="1" customWidth="1"/>
    <col min="4" max="4" width="27.85546875" bestFit="1" customWidth="1"/>
    <col min="5" max="5" width="15.7109375" bestFit="1" customWidth="1"/>
    <col min="6" max="7" width="10.28515625" bestFit="1" customWidth="1"/>
    <col min="8" max="9" width="15.28515625" bestFit="1" customWidth="1"/>
    <col min="10" max="10" width="18" customWidth="1"/>
    <col min="11" max="11" width="12.85546875" bestFit="1" customWidth="1"/>
    <col min="12" max="12" width="10.5703125" bestFit="1" customWidth="1"/>
    <col min="13" max="13" width="9.5703125" bestFit="1" customWidth="1"/>
    <col min="14" max="14" width="17.42578125" bestFit="1" customWidth="1"/>
    <col min="15" max="15" width="15.85546875" bestFit="1" customWidth="1"/>
    <col min="16" max="16" width="16.42578125" bestFit="1" customWidth="1"/>
    <col min="17" max="17" width="19.42578125" bestFit="1" customWidth="1"/>
    <col min="18" max="18" width="19.85546875" bestFit="1" customWidth="1"/>
    <col min="19" max="19" width="36.5703125" bestFit="1" customWidth="1"/>
    <col min="20" max="20" width="6.42578125" customWidth="1"/>
    <col min="21" max="21" width="35" bestFit="1" customWidth="1"/>
  </cols>
  <sheetData>
    <row r="1" spans="1:1" ht="23.25" x14ac:dyDescent="0.35">
      <c r="A1" s="2" t="s">
        <v>254</v>
      </c>
    </row>
    <row r="3" spans="1:1" ht="15.75" x14ac:dyDescent="0.25">
      <c r="A3" s="3" t="s">
        <v>255</v>
      </c>
    </row>
    <row r="5" spans="1:1" x14ac:dyDescent="0.25">
      <c r="A5" s="4" t="s">
        <v>256</v>
      </c>
    </row>
    <row r="8" spans="1:1" x14ac:dyDescent="0.25">
      <c r="A8" s="1" t="s">
        <v>257</v>
      </c>
    </row>
    <row r="9" spans="1:1" x14ac:dyDescent="0.25">
      <c r="A9" s="4" t="s">
        <v>258</v>
      </c>
    </row>
    <row r="10" spans="1:1" x14ac:dyDescent="0.25">
      <c r="A10" s="4" t="s">
        <v>259</v>
      </c>
    </row>
    <row r="12" spans="1:1" x14ac:dyDescent="0.25">
      <c r="A12" s="1" t="s">
        <v>260</v>
      </c>
    </row>
    <row r="13" spans="1:1" x14ac:dyDescent="0.25">
      <c r="A13" t="s">
        <v>261</v>
      </c>
    </row>
    <row r="14" spans="1:1" x14ac:dyDescent="0.25">
      <c r="A14" t="s">
        <v>262</v>
      </c>
    </row>
    <row r="15" spans="1:1" x14ac:dyDescent="0.25">
      <c r="A15" t="s">
        <v>263</v>
      </c>
    </row>
    <row r="18" spans="1:21" ht="30" x14ac:dyDescent="0.25">
      <c r="A18" s="5"/>
      <c r="B18" s="6" t="s">
        <v>264</v>
      </c>
      <c r="C18" s="6" t="s">
        <v>265</v>
      </c>
      <c r="D18" s="6" t="s">
        <v>266</v>
      </c>
      <c r="E18" s="6" t="s">
        <v>267</v>
      </c>
      <c r="F18" s="6" t="s">
        <v>268</v>
      </c>
      <c r="G18" s="6" t="s">
        <v>269</v>
      </c>
      <c r="H18" s="6" t="s">
        <v>270</v>
      </c>
      <c r="I18" s="6" t="s">
        <v>271</v>
      </c>
      <c r="J18" s="6" t="s">
        <v>272</v>
      </c>
      <c r="K18" s="6" t="s">
        <v>273</v>
      </c>
      <c r="L18" s="6" t="s">
        <v>274</v>
      </c>
      <c r="M18" s="6" t="s">
        <v>275</v>
      </c>
      <c r="N18" s="6" t="s">
        <v>276</v>
      </c>
      <c r="O18" s="6" t="s">
        <v>277</v>
      </c>
      <c r="P18" s="6" t="s">
        <v>278</v>
      </c>
      <c r="Q18" s="6" t="s">
        <v>279</v>
      </c>
      <c r="R18" s="6" t="s">
        <v>280</v>
      </c>
      <c r="S18" s="6" t="s">
        <v>281</v>
      </c>
      <c r="T18" s="6" t="s">
        <v>282</v>
      </c>
      <c r="U18" s="6" t="s">
        <v>283</v>
      </c>
    </row>
    <row r="19" spans="1:21" hidden="1" x14ac:dyDescent="0.25">
      <c r="A19" s="7">
        <v>1</v>
      </c>
      <c r="B19" s="7" t="s">
        <v>284</v>
      </c>
      <c r="C19" s="7" t="s">
        <v>285</v>
      </c>
      <c r="D19" s="7"/>
      <c r="E19" s="7">
        <v>144</v>
      </c>
      <c r="F19" s="8">
        <v>-21.335663</v>
      </c>
      <c r="G19" s="8">
        <v>-40.058537999999999</v>
      </c>
      <c r="H19" s="7" t="s">
        <v>286</v>
      </c>
      <c r="I19" s="7" t="s">
        <v>287</v>
      </c>
      <c r="J19" s="9">
        <v>44363.330439814818</v>
      </c>
      <c r="K19" s="7" t="s">
        <v>288</v>
      </c>
      <c r="L19" s="10" t="s">
        <v>289</v>
      </c>
      <c r="M19" s="10" t="s">
        <v>290</v>
      </c>
      <c r="N19" s="10">
        <v>-39</v>
      </c>
      <c r="O19" s="11"/>
      <c r="P19" s="11"/>
      <c r="Q19" s="11"/>
      <c r="R19" s="11"/>
      <c r="S19" s="11"/>
      <c r="T19" s="11"/>
      <c r="U19" s="7" t="s">
        <v>291</v>
      </c>
    </row>
    <row r="20" spans="1:21" x14ac:dyDescent="0.25">
      <c r="A20" s="7">
        <v>2</v>
      </c>
      <c r="B20" s="7" t="s">
        <v>45</v>
      </c>
      <c r="C20" s="7" t="s">
        <v>292</v>
      </c>
      <c r="D20" s="7" t="s">
        <v>293</v>
      </c>
      <c r="E20" s="7"/>
      <c r="F20" s="8">
        <v>-25.54372</v>
      </c>
      <c r="G20" s="8">
        <v>-42.84</v>
      </c>
      <c r="H20" s="7" t="s">
        <v>294</v>
      </c>
      <c r="I20" s="7" t="s">
        <v>295</v>
      </c>
      <c r="J20" s="9">
        <v>44363.470104166663</v>
      </c>
      <c r="K20" s="7" t="s">
        <v>288</v>
      </c>
      <c r="L20" s="10" t="s">
        <v>296</v>
      </c>
      <c r="M20" s="10" t="s">
        <v>297</v>
      </c>
      <c r="N20" s="10">
        <v>-45</v>
      </c>
      <c r="O20" s="11"/>
      <c r="P20" s="11"/>
      <c r="Q20" s="11"/>
      <c r="R20" s="11"/>
      <c r="S20" s="11"/>
      <c r="T20" s="11"/>
      <c r="U20" s="7" t="s">
        <v>291</v>
      </c>
    </row>
    <row r="21" spans="1:21" ht="30" hidden="1" x14ac:dyDescent="0.25">
      <c r="A21" s="7">
        <v>3</v>
      </c>
      <c r="B21" s="7" t="s">
        <v>298</v>
      </c>
      <c r="C21" s="7" t="s">
        <v>285</v>
      </c>
      <c r="D21" s="7" t="s">
        <v>299</v>
      </c>
      <c r="E21" s="7">
        <v>193</v>
      </c>
      <c r="F21" s="8">
        <v>-22.952359999999999</v>
      </c>
      <c r="G21" s="8">
        <v>-40.725270000000002</v>
      </c>
      <c r="H21" s="7" t="s">
        <v>300</v>
      </c>
      <c r="I21" s="7" t="s">
        <v>301</v>
      </c>
      <c r="J21" s="9">
        <v>44363.469988425924</v>
      </c>
      <c r="K21" s="7" t="s">
        <v>288</v>
      </c>
      <c r="L21" s="10" t="s">
        <v>302</v>
      </c>
      <c r="M21" s="10" t="s">
        <v>303</v>
      </c>
      <c r="N21" s="10">
        <v>-39</v>
      </c>
      <c r="O21" s="11"/>
      <c r="P21" s="11"/>
      <c r="Q21" s="11"/>
      <c r="R21" s="11"/>
      <c r="S21" s="11"/>
      <c r="T21" s="11"/>
      <c r="U21" s="7" t="s">
        <v>291</v>
      </c>
    </row>
    <row r="22" spans="1:21" hidden="1" x14ac:dyDescent="0.25">
      <c r="A22" s="7">
        <v>4</v>
      </c>
      <c r="B22" s="7" t="s">
        <v>304</v>
      </c>
      <c r="C22" s="7" t="s">
        <v>285</v>
      </c>
      <c r="D22" s="7" t="s">
        <v>305</v>
      </c>
      <c r="E22" s="7">
        <v>184</v>
      </c>
      <c r="F22" s="8">
        <v>-21.234999999999999</v>
      </c>
      <c r="G22" s="8">
        <v>-39.955739999999999</v>
      </c>
      <c r="H22" s="7" t="s">
        <v>306</v>
      </c>
      <c r="I22" s="7" t="s">
        <v>307</v>
      </c>
      <c r="J22" s="9">
        <v>44360.574097222219</v>
      </c>
      <c r="K22" s="7" t="s">
        <v>288</v>
      </c>
      <c r="L22" s="10" t="s">
        <v>308</v>
      </c>
      <c r="M22" s="10" t="s">
        <v>309</v>
      </c>
      <c r="N22" s="10">
        <v>-39</v>
      </c>
      <c r="O22" s="11"/>
      <c r="P22" s="11"/>
      <c r="Q22" s="11"/>
      <c r="R22" s="11"/>
      <c r="S22" s="11"/>
      <c r="T22" s="11"/>
      <c r="U22" s="7" t="s">
        <v>291</v>
      </c>
    </row>
    <row r="23" spans="1:21" hidden="1" x14ac:dyDescent="0.25">
      <c r="A23" s="7">
        <v>5</v>
      </c>
      <c r="B23" s="7" t="s">
        <v>310</v>
      </c>
      <c r="C23" s="7" t="s">
        <v>292</v>
      </c>
      <c r="D23" s="7"/>
      <c r="E23" s="7">
        <v>36</v>
      </c>
      <c r="F23" s="8">
        <v>-23.003409999999999</v>
      </c>
      <c r="G23" s="8">
        <v>-44.250210000000003</v>
      </c>
      <c r="H23" s="7" t="s">
        <v>311</v>
      </c>
      <c r="I23" s="7" t="s">
        <v>312</v>
      </c>
      <c r="J23" s="9">
        <v>44363.469525462962</v>
      </c>
      <c r="K23" s="7" t="s">
        <v>288</v>
      </c>
      <c r="L23" s="10" t="s">
        <v>313</v>
      </c>
      <c r="M23" s="10" t="s">
        <v>314</v>
      </c>
      <c r="N23" s="10">
        <v>-45</v>
      </c>
      <c r="O23" s="11"/>
      <c r="P23" s="11"/>
      <c r="Q23" s="11"/>
      <c r="R23" s="11"/>
      <c r="S23" s="11"/>
      <c r="T23" s="11"/>
      <c r="U23" s="7" t="s">
        <v>291</v>
      </c>
    </row>
    <row r="24" spans="1:21" x14ac:dyDescent="0.25">
      <c r="A24" s="7">
        <v>6</v>
      </c>
      <c r="B24" s="7" t="s">
        <v>46</v>
      </c>
      <c r="C24" s="7" t="s">
        <v>292</v>
      </c>
      <c r="D24" s="7" t="s">
        <v>315</v>
      </c>
      <c r="E24" s="7">
        <v>195</v>
      </c>
      <c r="F24" s="8">
        <v>-25.67191</v>
      </c>
      <c r="G24" s="8">
        <v>-43.20599</v>
      </c>
      <c r="H24" s="7" t="s">
        <v>316</v>
      </c>
      <c r="I24" s="7" t="s">
        <v>317</v>
      </c>
      <c r="J24" s="9">
        <v>44363.468831018516</v>
      </c>
      <c r="K24" s="7" t="s">
        <v>288</v>
      </c>
      <c r="L24" s="10" t="s">
        <v>318</v>
      </c>
      <c r="M24" s="10" t="s">
        <v>319</v>
      </c>
      <c r="N24" s="10">
        <v>-45</v>
      </c>
      <c r="O24" s="11"/>
      <c r="P24" s="11"/>
      <c r="Q24" s="11"/>
      <c r="R24" s="11"/>
      <c r="S24" s="11"/>
      <c r="T24" s="11"/>
      <c r="U24" s="7" t="s">
        <v>291</v>
      </c>
    </row>
    <row r="25" spans="1:21" x14ac:dyDescent="0.25">
      <c r="A25" s="7">
        <v>7</v>
      </c>
      <c r="B25" s="7" t="s">
        <v>47</v>
      </c>
      <c r="C25" s="7" t="s">
        <v>292</v>
      </c>
      <c r="D25" s="7" t="s">
        <v>293</v>
      </c>
      <c r="E25" s="7">
        <v>199</v>
      </c>
      <c r="F25" s="8">
        <v>-25.139849999999999</v>
      </c>
      <c r="G25" s="8">
        <v>-42.94417</v>
      </c>
      <c r="H25" s="7" t="s">
        <v>320</v>
      </c>
      <c r="I25" s="7" t="s">
        <v>321</v>
      </c>
      <c r="J25" s="9">
        <v>44363.469525462962</v>
      </c>
      <c r="K25" s="7" t="s">
        <v>288</v>
      </c>
      <c r="L25" s="10" t="s">
        <v>322</v>
      </c>
      <c r="M25" s="10" t="s">
        <v>323</v>
      </c>
      <c r="N25" s="10">
        <v>-45</v>
      </c>
      <c r="O25" s="11"/>
      <c r="P25" s="11"/>
      <c r="Q25" s="11"/>
      <c r="R25" s="11"/>
      <c r="S25" s="11"/>
      <c r="T25" s="11"/>
      <c r="U25" s="7" t="s">
        <v>291</v>
      </c>
    </row>
    <row r="26" spans="1:21" x14ac:dyDescent="0.25">
      <c r="A26" s="7">
        <v>8</v>
      </c>
      <c r="B26" s="7" t="s">
        <v>48</v>
      </c>
      <c r="C26" s="7" t="s">
        <v>292</v>
      </c>
      <c r="D26" s="7" t="s">
        <v>293</v>
      </c>
      <c r="E26" s="7">
        <v>187</v>
      </c>
      <c r="F26" s="8">
        <v>-25.202999999999999</v>
      </c>
      <c r="G26" s="8">
        <v>-42.878619999999998</v>
      </c>
      <c r="H26" s="7" t="s">
        <v>324</v>
      </c>
      <c r="I26" s="7" t="s">
        <v>325</v>
      </c>
      <c r="J26" s="9">
        <v>44363.467673611114</v>
      </c>
      <c r="K26" s="7" t="s">
        <v>288</v>
      </c>
      <c r="L26" s="10" t="s">
        <v>326</v>
      </c>
      <c r="M26" s="10" t="s">
        <v>327</v>
      </c>
      <c r="N26" s="10">
        <v>-45</v>
      </c>
      <c r="O26" s="11"/>
      <c r="P26" s="11"/>
      <c r="Q26" s="11"/>
      <c r="R26" s="11"/>
      <c r="S26" s="11"/>
      <c r="T26" s="11"/>
      <c r="U26" s="7" t="s">
        <v>291</v>
      </c>
    </row>
    <row r="27" spans="1:21" x14ac:dyDescent="0.25">
      <c r="A27" s="7">
        <v>9</v>
      </c>
      <c r="B27" s="7" t="s">
        <v>49</v>
      </c>
      <c r="C27" s="7" t="s">
        <v>292</v>
      </c>
      <c r="D27" s="7" t="s">
        <v>293</v>
      </c>
      <c r="E27" s="7">
        <v>184</v>
      </c>
      <c r="F27" s="8">
        <v>-25.44781</v>
      </c>
      <c r="G27" s="8">
        <v>-42.753039999999999</v>
      </c>
      <c r="H27" s="7" t="s">
        <v>328</v>
      </c>
      <c r="I27" s="7" t="s">
        <v>329</v>
      </c>
      <c r="J27" s="9">
        <v>44363.469988425924</v>
      </c>
      <c r="K27" s="7" t="s">
        <v>288</v>
      </c>
      <c r="L27" s="10" t="s">
        <v>330</v>
      </c>
      <c r="M27" s="10" t="s">
        <v>331</v>
      </c>
      <c r="N27" s="10">
        <v>-45</v>
      </c>
      <c r="O27" s="11"/>
      <c r="P27" s="11"/>
      <c r="Q27" s="11"/>
      <c r="R27" s="11"/>
      <c r="S27" s="11"/>
      <c r="T27" s="11"/>
      <c r="U27" s="7" t="s">
        <v>291</v>
      </c>
    </row>
    <row r="28" spans="1:21" hidden="1" x14ac:dyDescent="0.25">
      <c r="A28" s="7">
        <v>10</v>
      </c>
      <c r="B28" s="7" t="s">
        <v>332</v>
      </c>
      <c r="C28" s="7" t="s">
        <v>285</v>
      </c>
      <c r="D28" s="7" t="s">
        <v>333</v>
      </c>
      <c r="E28" s="7">
        <v>213</v>
      </c>
      <c r="F28" s="8">
        <v>-22.495809999999999</v>
      </c>
      <c r="G28" s="8">
        <v>-39.936860000000003</v>
      </c>
      <c r="H28" s="7" t="s">
        <v>334</v>
      </c>
      <c r="I28" s="7" t="s">
        <v>335</v>
      </c>
      <c r="J28" s="9">
        <v>44363.469988425924</v>
      </c>
      <c r="K28" s="7" t="s">
        <v>288</v>
      </c>
      <c r="L28" s="10" t="s">
        <v>336</v>
      </c>
      <c r="M28" s="10" t="s">
        <v>337</v>
      </c>
      <c r="N28" s="10">
        <v>-39</v>
      </c>
      <c r="O28" s="11"/>
      <c r="P28" s="11"/>
      <c r="Q28" s="11"/>
      <c r="R28" s="11"/>
      <c r="S28" s="11"/>
      <c r="T28" s="11"/>
      <c r="U28" s="7" t="s">
        <v>291</v>
      </c>
    </row>
    <row r="29" spans="1:21" x14ac:dyDescent="0.25">
      <c r="A29" s="7">
        <v>11</v>
      </c>
      <c r="B29" s="7" t="s">
        <v>50</v>
      </c>
      <c r="C29" s="7" t="s">
        <v>292</v>
      </c>
      <c r="D29" s="7" t="s">
        <v>293</v>
      </c>
      <c r="E29" s="7">
        <v>195</v>
      </c>
      <c r="F29" s="8">
        <v>-25.393519999999999</v>
      </c>
      <c r="G29" s="8">
        <v>-42.761389999999999</v>
      </c>
      <c r="H29" s="7" t="s">
        <v>338</v>
      </c>
      <c r="I29" s="7" t="s">
        <v>339</v>
      </c>
      <c r="J29" s="9">
        <v>44363.469641203701</v>
      </c>
      <c r="K29" s="7" t="s">
        <v>288</v>
      </c>
      <c r="L29" s="10" t="s">
        <v>340</v>
      </c>
      <c r="M29" s="10" t="s">
        <v>341</v>
      </c>
      <c r="N29" s="10">
        <v>-45</v>
      </c>
      <c r="O29" s="11"/>
      <c r="P29" s="11"/>
      <c r="Q29" s="11"/>
      <c r="R29" s="11"/>
      <c r="S29" s="11"/>
      <c r="T29" s="11"/>
      <c r="U29" s="7" t="s">
        <v>291</v>
      </c>
    </row>
    <row r="30" spans="1:21" x14ac:dyDescent="0.25">
      <c r="A30" s="7">
        <v>12</v>
      </c>
      <c r="B30" s="7" t="s">
        <v>51</v>
      </c>
      <c r="C30" s="7" t="s">
        <v>292</v>
      </c>
      <c r="D30" s="7" t="s">
        <v>342</v>
      </c>
      <c r="E30" s="7">
        <v>110</v>
      </c>
      <c r="F30" s="8">
        <v>-24.65719</v>
      </c>
      <c r="G30" s="8">
        <v>-42.234439999999999</v>
      </c>
      <c r="H30" s="7" t="s">
        <v>343</v>
      </c>
      <c r="I30" s="7" t="s">
        <v>344</v>
      </c>
      <c r="J30" s="9">
        <v>44362.963275462964</v>
      </c>
      <c r="K30" s="7" t="s">
        <v>288</v>
      </c>
      <c r="L30" s="10" t="s">
        <v>345</v>
      </c>
      <c r="M30" s="10" t="s">
        <v>346</v>
      </c>
      <c r="N30" s="10">
        <v>-45</v>
      </c>
      <c r="O30" s="11"/>
      <c r="P30" s="11"/>
      <c r="Q30" s="11"/>
      <c r="R30" s="11"/>
      <c r="S30" s="11"/>
      <c r="T30" s="11"/>
      <c r="U30" s="7" t="s">
        <v>291</v>
      </c>
    </row>
    <row r="31" spans="1:21" x14ac:dyDescent="0.25">
      <c r="A31" s="7">
        <v>13</v>
      </c>
      <c r="B31" s="7" t="s">
        <v>24</v>
      </c>
      <c r="C31" s="7" t="s">
        <v>292</v>
      </c>
      <c r="D31" s="7" t="s">
        <v>347</v>
      </c>
      <c r="E31" s="7"/>
      <c r="F31" s="8">
        <v>-24.301010000000002</v>
      </c>
      <c r="G31" s="8">
        <v>-42.714170000000003</v>
      </c>
      <c r="H31" s="7" t="s">
        <v>348</v>
      </c>
      <c r="I31" s="7" t="s">
        <v>349</v>
      </c>
      <c r="J31" s="9">
        <v>44221.267546296294</v>
      </c>
      <c r="K31" s="7" t="s">
        <v>288</v>
      </c>
      <c r="L31" s="10" t="s">
        <v>350</v>
      </c>
      <c r="M31" s="10" t="s">
        <v>351</v>
      </c>
      <c r="N31" s="10">
        <v>-45</v>
      </c>
      <c r="O31" s="11"/>
      <c r="P31" s="11"/>
      <c r="Q31" s="11"/>
      <c r="R31" s="11"/>
      <c r="S31" s="11"/>
      <c r="T31" s="11"/>
      <c r="U31" s="7" t="s">
        <v>291</v>
      </c>
    </row>
    <row r="32" spans="1:21" x14ac:dyDescent="0.25">
      <c r="A32" s="7">
        <v>14</v>
      </c>
      <c r="B32" s="7" t="s">
        <v>25</v>
      </c>
      <c r="C32" s="7" t="s">
        <v>292</v>
      </c>
      <c r="D32" s="7"/>
      <c r="E32" s="7">
        <v>65</v>
      </c>
      <c r="F32" s="8">
        <v>-25.798290000000001</v>
      </c>
      <c r="G32" s="8">
        <v>-43.262709999999998</v>
      </c>
      <c r="H32" s="7" t="s">
        <v>352</v>
      </c>
      <c r="I32" s="7" t="s">
        <v>353</v>
      </c>
      <c r="J32" s="9">
        <v>44363.470104166663</v>
      </c>
      <c r="K32" s="7" t="s">
        <v>288</v>
      </c>
      <c r="L32" s="10" t="s">
        <v>354</v>
      </c>
      <c r="M32" s="10" t="s">
        <v>355</v>
      </c>
      <c r="N32" s="10">
        <v>-45</v>
      </c>
      <c r="O32" s="11"/>
      <c r="P32" s="11"/>
      <c r="Q32" s="11"/>
      <c r="R32" s="11"/>
      <c r="S32" s="11"/>
      <c r="T32" s="11"/>
      <c r="U32" s="7" t="s">
        <v>291</v>
      </c>
    </row>
    <row r="33" spans="1:21" x14ac:dyDescent="0.25">
      <c r="A33" s="7">
        <v>15</v>
      </c>
      <c r="B33" s="7" t="s">
        <v>52</v>
      </c>
      <c r="C33" s="7" t="s">
        <v>292</v>
      </c>
      <c r="D33" s="7" t="s">
        <v>293</v>
      </c>
      <c r="E33" s="7">
        <v>194</v>
      </c>
      <c r="F33" s="8">
        <v>-25.490220000000001</v>
      </c>
      <c r="G33" s="8">
        <v>-42.781129999999997</v>
      </c>
      <c r="H33" s="7" t="s">
        <v>356</v>
      </c>
      <c r="I33" s="7" t="s">
        <v>357</v>
      </c>
      <c r="J33" s="9">
        <v>44363.466863425929</v>
      </c>
      <c r="K33" s="7" t="s">
        <v>288</v>
      </c>
      <c r="L33" s="10" t="s">
        <v>358</v>
      </c>
      <c r="M33" s="10" t="s">
        <v>359</v>
      </c>
      <c r="N33" s="10">
        <v>-45</v>
      </c>
      <c r="O33" s="11"/>
      <c r="P33" s="11"/>
      <c r="Q33" s="11"/>
      <c r="R33" s="11"/>
      <c r="S33" s="11"/>
      <c r="T33" s="11"/>
      <c r="U33" s="7" t="s">
        <v>291</v>
      </c>
    </row>
    <row r="34" spans="1:21" hidden="1" x14ac:dyDescent="0.25">
      <c r="A34" s="7">
        <v>16</v>
      </c>
      <c r="B34" s="7" t="s">
        <v>360</v>
      </c>
      <c r="C34" s="7" t="s">
        <v>361</v>
      </c>
      <c r="D34" s="7" t="s">
        <v>362</v>
      </c>
      <c r="E34" s="7">
        <v>217</v>
      </c>
      <c r="F34" s="8">
        <v>-20.04205</v>
      </c>
      <c r="G34" s="8">
        <v>-39.524790000000003</v>
      </c>
      <c r="H34" s="7" t="s">
        <v>363</v>
      </c>
      <c r="I34" s="7" t="s">
        <v>364</v>
      </c>
      <c r="J34" s="9">
        <v>44363.470104166663</v>
      </c>
      <c r="K34" s="7" t="s">
        <v>288</v>
      </c>
      <c r="L34" s="10" t="s">
        <v>365</v>
      </c>
      <c r="M34" s="10" t="s">
        <v>366</v>
      </c>
      <c r="N34" s="10">
        <v>-39</v>
      </c>
      <c r="O34" s="11"/>
      <c r="P34" s="11"/>
      <c r="Q34" s="11"/>
      <c r="R34" s="11"/>
      <c r="S34" s="11"/>
      <c r="T34" s="11"/>
      <c r="U34" s="7" t="s">
        <v>291</v>
      </c>
    </row>
    <row r="35" spans="1:21" hidden="1" x14ac:dyDescent="0.25">
      <c r="A35" s="7">
        <v>17</v>
      </c>
      <c r="B35" s="7" t="s">
        <v>367</v>
      </c>
      <c r="C35" s="7" t="s">
        <v>285</v>
      </c>
      <c r="D35" s="7"/>
      <c r="E35" s="7">
        <v>124</v>
      </c>
      <c r="F35" s="8">
        <v>-22.155850000000001</v>
      </c>
      <c r="G35" s="8">
        <v>-40.149720000000002</v>
      </c>
      <c r="H35" s="7" t="s">
        <v>368</v>
      </c>
      <c r="I35" s="7" t="s">
        <v>369</v>
      </c>
      <c r="J35" s="9">
        <v>44363.469988425924</v>
      </c>
      <c r="K35" s="7" t="s">
        <v>288</v>
      </c>
      <c r="L35" s="10" t="s">
        <v>370</v>
      </c>
      <c r="M35" s="10" t="s">
        <v>371</v>
      </c>
      <c r="N35" s="10">
        <v>-39</v>
      </c>
      <c r="O35" s="11"/>
      <c r="P35" s="11"/>
      <c r="Q35" s="11"/>
      <c r="R35" s="11"/>
      <c r="S35" s="11"/>
      <c r="T35" s="11"/>
      <c r="U35" s="7" t="s">
        <v>291</v>
      </c>
    </row>
    <row r="36" spans="1:21" hidden="1" x14ac:dyDescent="0.25">
      <c r="A36" s="7">
        <v>18</v>
      </c>
      <c r="B36" s="7" t="s">
        <v>372</v>
      </c>
      <c r="C36" s="7" t="s">
        <v>285</v>
      </c>
      <c r="D36" s="7"/>
      <c r="E36" s="7"/>
      <c r="F36" s="8">
        <v>-20.985005999999998</v>
      </c>
      <c r="G36" s="8">
        <v>-40.408737000000002</v>
      </c>
      <c r="H36" s="7" t="s">
        <v>373</v>
      </c>
      <c r="I36" s="7" t="s">
        <v>374</v>
      </c>
      <c r="J36" s="9">
        <v>43264</v>
      </c>
      <c r="K36" s="7" t="s">
        <v>375</v>
      </c>
      <c r="L36" s="10" t="s">
        <v>376</v>
      </c>
      <c r="M36" s="10" t="s">
        <v>377</v>
      </c>
      <c r="N36" s="10">
        <v>-39</v>
      </c>
      <c r="O36" s="11"/>
      <c r="P36" s="11"/>
      <c r="Q36" s="11"/>
      <c r="R36" s="11"/>
      <c r="S36" s="11"/>
      <c r="T36" s="11"/>
      <c r="U36" s="7" t="s">
        <v>291</v>
      </c>
    </row>
    <row r="37" spans="1:21" hidden="1" x14ac:dyDescent="0.25">
      <c r="A37" s="7">
        <v>19</v>
      </c>
      <c r="B37" s="7" t="s">
        <v>378</v>
      </c>
      <c r="C37" s="7" t="s">
        <v>285</v>
      </c>
      <c r="D37" s="7" t="s">
        <v>379</v>
      </c>
      <c r="E37" s="7">
        <v>309</v>
      </c>
      <c r="F37" s="8">
        <v>-21.941880000000001</v>
      </c>
      <c r="G37" s="8">
        <v>-39.706829999999997</v>
      </c>
      <c r="H37" s="7" t="s">
        <v>380</v>
      </c>
      <c r="I37" s="7" t="s">
        <v>381</v>
      </c>
      <c r="J37" s="9">
        <v>44363.469988425924</v>
      </c>
      <c r="K37" s="7" t="s">
        <v>288</v>
      </c>
      <c r="L37" s="10" t="s">
        <v>382</v>
      </c>
      <c r="M37" s="10" t="s">
        <v>383</v>
      </c>
      <c r="N37" s="10">
        <v>-39</v>
      </c>
      <c r="O37" s="12">
        <v>44363</v>
      </c>
      <c r="P37" s="11" t="s">
        <v>384</v>
      </c>
      <c r="Q37" s="12">
        <v>44367</v>
      </c>
      <c r="R37" s="12">
        <v>44370</v>
      </c>
      <c r="S37" s="11" t="s">
        <v>385</v>
      </c>
      <c r="T37" s="11" t="s">
        <v>274</v>
      </c>
      <c r="U37" s="7" t="s">
        <v>386</v>
      </c>
    </row>
    <row r="38" spans="1:21" ht="30" x14ac:dyDescent="0.25">
      <c r="A38" s="7">
        <v>20</v>
      </c>
      <c r="B38" s="7" t="s">
        <v>53</v>
      </c>
      <c r="C38" s="7" t="s">
        <v>292</v>
      </c>
      <c r="D38" s="7" t="s">
        <v>387</v>
      </c>
      <c r="E38" s="7">
        <v>141</v>
      </c>
      <c r="F38" s="8">
        <v>-24.557829999999999</v>
      </c>
      <c r="G38" s="8">
        <v>-42.449829999999999</v>
      </c>
      <c r="H38" s="7" t="s">
        <v>388</v>
      </c>
      <c r="I38" s="7" t="s">
        <v>389</v>
      </c>
      <c r="J38" s="9">
        <v>44363.470104166663</v>
      </c>
      <c r="K38" s="7" t="s">
        <v>288</v>
      </c>
      <c r="L38" s="10" t="s">
        <v>390</v>
      </c>
      <c r="M38" s="10" t="s">
        <v>391</v>
      </c>
      <c r="N38" s="10">
        <v>-45</v>
      </c>
      <c r="O38" s="12">
        <v>44363</v>
      </c>
      <c r="P38" s="11" t="s">
        <v>392</v>
      </c>
      <c r="Q38" s="12">
        <v>44372</v>
      </c>
      <c r="R38" s="12">
        <v>44374</v>
      </c>
      <c r="S38" s="11" t="s">
        <v>393</v>
      </c>
      <c r="T38" s="11" t="s">
        <v>274</v>
      </c>
      <c r="U38" s="7" t="s">
        <v>386</v>
      </c>
    </row>
    <row r="39" spans="1:21" hidden="1" x14ac:dyDescent="0.25">
      <c r="A39" s="7">
        <v>21</v>
      </c>
      <c r="B39" s="7" t="s">
        <v>394</v>
      </c>
      <c r="C39" s="7" t="s">
        <v>285</v>
      </c>
      <c r="D39" s="7" t="s">
        <v>395</v>
      </c>
      <c r="E39" s="7">
        <v>135</v>
      </c>
      <c r="F39" s="8">
        <v>-22.647539999999999</v>
      </c>
      <c r="G39" s="8">
        <v>-40.220570000000002</v>
      </c>
      <c r="H39" s="7" t="s">
        <v>396</v>
      </c>
      <c r="I39" s="7" t="s">
        <v>397</v>
      </c>
      <c r="J39" s="9">
        <v>44363.469988425924</v>
      </c>
      <c r="K39" s="7" t="s">
        <v>288</v>
      </c>
      <c r="L39" s="10" t="s">
        <v>398</v>
      </c>
      <c r="M39" s="10">
        <v>374585</v>
      </c>
      <c r="N39" s="10">
        <v>-39</v>
      </c>
      <c r="O39" s="12">
        <v>44363</v>
      </c>
      <c r="P39" s="11" t="s">
        <v>399</v>
      </c>
      <c r="Q39" s="12">
        <v>44370</v>
      </c>
      <c r="R39" s="12">
        <v>44372</v>
      </c>
      <c r="S39" s="11" t="s">
        <v>400</v>
      </c>
      <c r="T39" s="11" t="s">
        <v>274</v>
      </c>
      <c r="U39" s="7" t="s">
        <v>386</v>
      </c>
    </row>
    <row r="40" spans="1:21" ht="30" x14ac:dyDescent="0.25">
      <c r="A40" s="7">
        <v>22</v>
      </c>
      <c r="B40" s="7" t="s">
        <v>54</v>
      </c>
      <c r="C40" s="7" t="s">
        <v>292</v>
      </c>
      <c r="D40" s="7" t="s">
        <v>387</v>
      </c>
      <c r="E40" s="7">
        <v>135</v>
      </c>
      <c r="F40" s="8">
        <v>-24.596889999999998</v>
      </c>
      <c r="G40" s="8">
        <v>-42.643239999999999</v>
      </c>
      <c r="H40" s="7" t="s">
        <v>401</v>
      </c>
      <c r="I40" s="7" t="s">
        <v>402</v>
      </c>
      <c r="J40" s="9">
        <v>44363.469988425924</v>
      </c>
      <c r="K40" s="7" t="s">
        <v>288</v>
      </c>
      <c r="L40" s="10" t="s">
        <v>403</v>
      </c>
      <c r="M40" s="10" t="s">
        <v>404</v>
      </c>
      <c r="N40" s="10">
        <v>-45</v>
      </c>
      <c r="O40" s="12">
        <v>44363</v>
      </c>
      <c r="P40" s="11" t="s">
        <v>405</v>
      </c>
      <c r="Q40" s="12">
        <v>44380</v>
      </c>
      <c r="R40" s="12">
        <v>44394</v>
      </c>
      <c r="S40" s="11" t="s">
        <v>406</v>
      </c>
      <c r="T40" s="11" t="s">
        <v>274</v>
      </c>
      <c r="U40" s="7" t="s">
        <v>386</v>
      </c>
    </row>
    <row r="41" spans="1:21" ht="30" x14ac:dyDescent="0.25">
      <c r="A41" s="7">
        <v>23</v>
      </c>
      <c r="B41" s="7" t="s">
        <v>55</v>
      </c>
      <c r="C41" s="7" t="s">
        <v>292</v>
      </c>
      <c r="D41" s="7" t="s">
        <v>387</v>
      </c>
      <c r="E41" s="7">
        <v>125</v>
      </c>
      <c r="F41" s="8">
        <v>-24.73189</v>
      </c>
      <c r="G41" s="8">
        <v>-42.414720000000003</v>
      </c>
      <c r="H41" s="7" t="s">
        <v>407</v>
      </c>
      <c r="I41" s="7" t="s">
        <v>408</v>
      </c>
      <c r="J41" s="9">
        <v>44363.469988425924</v>
      </c>
      <c r="K41" s="7" t="s">
        <v>288</v>
      </c>
      <c r="L41" s="10" t="s">
        <v>409</v>
      </c>
      <c r="M41" s="10" t="s">
        <v>410</v>
      </c>
      <c r="N41" s="10">
        <v>-45</v>
      </c>
      <c r="O41" s="12">
        <v>44363</v>
      </c>
      <c r="P41" s="11" t="s">
        <v>411</v>
      </c>
      <c r="Q41" s="12">
        <v>44391</v>
      </c>
      <c r="R41" s="12">
        <v>44410</v>
      </c>
      <c r="S41" s="11" t="s">
        <v>412</v>
      </c>
      <c r="T41" s="11" t="s">
        <v>274</v>
      </c>
      <c r="U41" s="7" t="s">
        <v>386</v>
      </c>
    </row>
    <row r="42" spans="1:21" ht="30" x14ac:dyDescent="0.25">
      <c r="A42" s="7">
        <v>24</v>
      </c>
      <c r="B42" s="7" t="s">
        <v>56</v>
      </c>
      <c r="C42" s="7" t="s">
        <v>292</v>
      </c>
      <c r="D42" s="7" t="s">
        <v>342</v>
      </c>
      <c r="E42" s="7">
        <v>129</v>
      </c>
      <c r="F42" s="8">
        <v>-24.571269999999998</v>
      </c>
      <c r="G42" s="8">
        <v>-42.248939999999997</v>
      </c>
      <c r="H42" s="7" t="s">
        <v>413</v>
      </c>
      <c r="I42" s="7" t="s">
        <v>414</v>
      </c>
      <c r="J42" s="9">
        <v>44363.469872685186</v>
      </c>
      <c r="K42" s="7" t="s">
        <v>288</v>
      </c>
      <c r="L42" s="10" t="s">
        <v>415</v>
      </c>
      <c r="M42" s="10" t="s">
        <v>416</v>
      </c>
      <c r="N42" s="10">
        <v>-45</v>
      </c>
      <c r="O42" s="12">
        <v>44363</v>
      </c>
      <c r="P42" s="11" t="s">
        <v>417</v>
      </c>
      <c r="Q42" s="12">
        <v>44383</v>
      </c>
      <c r="R42" s="12">
        <v>44392</v>
      </c>
      <c r="S42" s="11" t="s">
        <v>418</v>
      </c>
      <c r="T42" s="11" t="s">
        <v>274</v>
      </c>
      <c r="U42" s="7" t="s">
        <v>386</v>
      </c>
    </row>
    <row r="43" spans="1:21" ht="30" x14ac:dyDescent="0.25">
      <c r="A43" s="7">
        <v>25</v>
      </c>
      <c r="B43" s="7" t="s">
        <v>57</v>
      </c>
      <c r="C43" s="7" t="s">
        <v>292</v>
      </c>
      <c r="D43" s="7" t="s">
        <v>342</v>
      </c>
      <c r="E43" s="7">
        <v>120</v>
      </c>
      <c r="F43" s="8">
        <v>-24.586929999999999</v>
      </c>
      <c r="G43" s="8">
        <v>-42.20158</v>
      </c>
      <c r="H43" s="7" t="s">
        <v>419</v>
      </c>
      <c r="I43" s="7" t="s">
        <v>420</v>
      </c>
      <c r="J43" s="9">
        <v>44363.469988425924</v>
      </c>
      <c r="K43" s="7" t="s">
        <v>288</v>
      </c>
      <c r="L43" s="10" t="s">
        <v>421</v>
      </c>
      <c r="M43" s="10" t="s">
        <v>422</v>
      </c>
      <c r="N43" s="10">
        <v>-45</v>
      </c>
      <c r="O43" s="12">
        <v>44363</v>
      </c>
      <c r="P43" s="11" t="s">
        <v>423</v>
      </c>
      <c r="Q43" s="12">
        <v>44378</v>
      </c>
      <c r="R43" s="12">
        <v>44386</v>
      </c>
      <c r="S43" s="11" t="s">
        <v>424</v>
      </c>
      <c r="T43" s="11" t="s">
        <v>274</v>
      </c>
      <c r="U43" s="7" t="s">
        <v>386</v>
      </c>
    </row>
    <row r="44" spans="1:21" hidden="1" x14ac:dyDescent="0.25">
      <c r="A44" s="7">
        <v>26</v>
      </c>
      <c r="B44" s="7" t="s">
        <v>425</v>
      </c>
      <c r="C44" s="7" t="s">
        <v>285</v>
      </c>
      <c r="D44" s="7" t="s">
        <v>426</v>
      </c>
      <c r="E44" s="7">
        <v>124</v>
      </c>
      <c r="F44" s="8">
        <v>-22.568090000000002</v>
      </c>
      <c r="G44" s="8">
        <v>-40.078919999999997</v>
      </c>
      <c r="H44" s="7" t="s">
        <v>427</v>
      </c>
      <c r="I44" s="7" t="s">
        <v>428</v>
      </c>
      <c r="J44" s="9">
        <v>44363.469988425924</v>
      </c>
      <c r="K44" s="7" t="s">
        <v>288</v>
      </c>
      <c r="L44" s="10" t="s">
        <v>429</v>
      </c>
      <c r="M44" s="10" t="s">
        <v>430</v>
      </c>
      <c r="N44" s="10">
        <v>-39</v>
      </c>
      <c r="O44" s="12">
        <v>44363</v>
      </c>
      <c r="P44" s="11" t="s">
        <v>431</v>
      </c>
      <c r="Q44" s="12">
        <v>44383</v>
      </c>
      <c r="R44" s="12">
        <v>44386</v>
      </c>
      <c r="S44" s="11" t="s">
        <v>432</v>
      </c>
      <c r="T44" s="11" t="s">
        <v>274</v>
      </c>
      <c r="U44" s="7" t="s">
        <v>386</v>
      </c>
    </row>
    <row r="45" spans="1:21" x14ac:dyDescent="0.25">
      <c r="A45" s="7">
        <v>27</v>
      </c>
      <c r="B45" s="7" t="s">
        <v>58</v>
      </c>
      <c r="C45" s="7" t="s">
        <v>292</v>
      </c>
      <c r="D45" s="7" t="s">
        <v>433</v>
      </c>
      <c r="E45" s="7">
        <v>100</v>
      </c>
      <c r="F45" s="8">
        <v>-25.077909999999999</v>
      </c>
      <c r="G45" s="8">
        <v>-42.645409999999998</v>
      </c>
      <c r="H45" s="7" t="s">
        <v>434</v>
      </c>
      <c r="I45" s="7" t="s">
        <v>435</v>
      </c>
      <c r="J45" s="9">
        <v>44363.469988425924</v>
      </c>
      <c r="K45" s="7" t="s">
        <v>288</v>
      </c>
      <c r="L45" s="10" t="s">
        <v>436</v>
      </c>
      <c r="M45" s="10" t="s">
        <v>437</v>
      </c>
      <c r="N45" s="10">
        <v>-45</v>
      </c>
      <c r="O45" s="12">
        <v>44363</v>
      </c>
      <c r="P45" s="11" t="s">
        <v>438</v>
      </c>
      <c r="Q45" s="12">
        <v>44366</v>
      </c>
      <c r="R45" s="12">
        <v>44366</v>
      </c>
      <c r="S45" s="11" t="s">
        <v>439</v>
      </c>
      <c r="T45" s="11" t="s">
        <v>274</v>
      </c>
      <c r="U45" s="7" t="s">
        <v>386</v>
      </c>
    </row>
    <row r="46" spans="1:21" ht="30" x14ac:dyDescent="0.25">
      <c r="A46" s="7">
        <v>28</v>
      </c>
      <c r="B46" s="7" t="s">
        <v>59</v>
      </c>
      <c r="C46" s="7" t="s">
        <v>292</v>
      </c>
      <c r="D46" s="7" t="s">
        <v>293</v>
      </c>
      <c r="E46" s="7">
        <v>150</v>
      </c>
      <c r="F46" s="8">
        <v>-25.16028</v>
      </c>
      <c r="G46" s="8">
        <v>-42.924959999999999</v>
      </c>
      <c r="H46" s="7" t="s">
        <v>440</v>
      </c>
      <c r="I46" s="7" t="s">
        <v>441</v>
      </c>
      <c r="J46" s="9">
        <v>44363.470104166663</v>
      </c>
      <c r="K46" s="7" t="s">
        <v>288</v>
      </c>
      <c r="L46" s="10" t="s">
        <v>442</v>
      </c>
      <c r="M46" s="10" t="s">
        <v>443</v>
      </c>
      <c r="N46" s="10">
        <v>-45</v>
      </c>
      <c r="O46" s="12">
        <v>44363</v>
      </c>
      <c r="P46" s="11" t="s">
        <v>444</v>
      </c>
      <c r="Q46" s="12">
        <v>44389</v>
      </c>
      <c r="R46" s="12">
        <v>44391</v>
      </c>
      <c r="S46" s="11" t="s">
        <v>445</v>
      </c>
      <c r="T46" s="11" t="s">
        <v>274</v>
      </c>
      <c r="U46" s="7" t="s">
        <v>386</v>
      </c>
    </row>
    <row r="47" spans="1:21" ht="45" x14ac:dyDescent="0.25">
      <c r="A47" s="7">
        <v>29</v>
      </c>
      <c r="B47" s="7" t="s">
        <v>60</v>
      </c>
      <c r="C47" s="7" t="s">
        <v>292</v>
      </c>
      <c r="D47" s="7" t="s">
        <v>446</v>
      </c>
      <c r="E47" s="7">
        <v>308</v>
      </c>
      <c r="F47" s="8">
        <v>-24.989329999999999</v>
      </c>
      <c r="G47" s="8">
        <v>-42.64</v>
      </c>
      <c r="H47" s="7" t="s">
        <v>447</v>
      </c>
      <c r="I47" s="7" t="s">
        <v>448</v>
      </c>
      <c r="J47" s="9">
        <v>44363.470104166663</v>
      </c>
      <c r="K47" s="7" t="s">
        <v>288</v>
      </c>
      <c r="L47" s="10" t="s">
        <v>449</v>
      </c>
      <c r="M47" s="10" t="s">
        <v>450</v>
      </c>
      <c r="N47" s="10">
        <v>-45</v>
      </c>
      <c r="O47" s="12">
        <v>44363</v>
      </c>
      <c r="P47" s="11" t="s">
        <v>451</v>
      </c>
      <c r="Q47" s="12">
        <v>44374</v>
      </c>
      <c r="R47" s="12">
        <v>44381</v>
      </c>
      <c r="S47" s="11" t="s">
        <v>452</v>
      </c>
      <c r="T47" s="11" t="s">
        <v>274</v>
      </c>
      <c r="U47" s="7" t="s">
        <v>386</v>
      </c>
    </row>
    <row r="48" spans="1:21" hidden="1" x14ac:dyDescent="0.25">
      <c r="A48" s="7">
        <v>30</v>
      </c>
      <c r="B48" s="7" t="s">
        <v>453</v>
      </c>
      <c r="C48" s="7" t="s">
        <v>361</v>
      </c>
      <c r="D48" s="7" t="s">
        <v>454</v>
      </c>
      <c r="E48" s="7">
        <v>238</v>
      </c>
      <c r="F48" s="8">
        <v>-20.658498000000002</v>
      </c>
      <c r="G48" s="8">
        <v>-38.899997999999997</v>
      </c>
      <c r="H48" s="7" t="s">
        <v>455</v>
      </c>
      <c r="I48" s="7" t="s">
        <v>456</v>
      </c>
      <c r="J48" s="9">
        <v>44363.458483796298</v>
      </c>
      <c r="K48" s="7" t="s">
        <v>288</v>
      </c>
      <c r="L48" s="10" t="s">
        <v>457</v>
      </c>
      <c r="M48" s="10" t="s">
        <v>458</v>
      </c>
      <c r="N48" s="10">
        <v>-39</v>
      </c>
      <c r="O48" s="12">
        <v>44363</v>
      </c>
      <c r="P48" s="11" t="s">
        <v>459</v>
      </c>
      <c r="Q48" s="12">
        <v>44394</v>
      </c>
      <c r="R48" s="12">
        <v>44405</v>
      </c>
      <c r="S48" s="11" t="s">
        <v>460</v>
      </c>
      <c r="T48" s="11" t="s">
        <v>274</v>
      </c>
      <c r="U48" s="7" t="s">
        <v>386</v>
      </c>
    </row>
    <row r="49" spans="1:21" ht="30" hidden="1" x14ac:dyDescent="0.25">
      <c r="A49" s="7">
        <v>31</v>
      </c>
      <c r="B49" s="7" t="s">
        <v>461</v>
      </c>
      <c r="C49" s="7" t="s">
        <v>285</v>
      </c>
      <c r="D49" s="7" t="s">
        <v>462</v>
      </c>
      <c r="E49" s="7">
        <v>125</v>
      </c>
      <c r="F49" s="8">
        <v>-22.645498</v>
      </c>
      <c r="G49" s="8">
        <v>-39.132998000000001</v>
      </c>
      <c r="H49" s="7" t="s">
        <v>463</v>
      </c>
      <c r="I49" s="7" t="s">
        <v>464</v>
      </c>
      <c r="J49" s="9">
        <v>44363.433206018519</v>
      </c>
      <c r="K49" s="7" t="s">
        <v>288</v>
      </c>
      <c r="L49" s="10" t="s">
        <v>465</v>
      </c>
      <c r="M49" s="10" t="s">
        <v>466</v>
      </c>
      <c r="N49" s="10">
        <v>-39</v>
      </c>
      <c r="O49" s="12">
        <v>44363</v>
      </c>
      <c r="P49" s="11" t="s">
        <v>467</v>
      </c>
      <c r="Q49" s="12">
        <v>44446</v>
      </c>
      <c r="R49" s="12">
        <v>44471</v>
      </c>
      <c r="S49" s="11" t="s">
        <v>468</v>
      </c>
      <c r="T49" s="11" t="s">
        <v>274</v>
      </c>
      <c r="U49" s="7" t="s">
        <v>386</v>
      </c>
    </row>
    <row r="50" spans="1:21" ht="30" hidden="1" x14ac:dyDescent="0.25">
      <c r="A50" s="7">
        <v>32</v>
      </c>
      <c r="B50" s="7" t="s">
        <v>469</v>
      </c>
      <c r="C50" s="7" t="s">
        <v>470</v>
      </c>
      <c r="D50" s="7" t="s">
        <v>471</v>
      </c>
      <c r="E50" s="7">
        <v>115</v>
      </c>
      <c r="F50" s="8">
        <v>-11.364215</v>
      </c>
      <c r="G50" s="8">
        <v>-36.975692000000002</v>
      </c>
      <c r="H50" s="7" t="s">
        <v>472</v>
      </c>
      <c r="I50" s="7" t="s">
        <v>473</v>
      </c>
      <c r="J50" s="9">
        <v>44363.412708333337</v>
      </c>
      <c r="K50" s="7" t="s">
        <v>288</v>
      </c>
      <c r="L50" s="10" t="s">
        <v>474</v>
      </c>
      <c r="M50" s="10" t="s">
        <v>475</v>
      </c>
      <c r="N50" s="10">
        <v>-39</v>
      </c>
      <c r="O50" s="12">
        <v>44363</v>
      </c>
      <c r="P50" s="11" t="s">
        <v>476</v>
      </c>
      <c r="Q50" s="12">
        <v>44368</v>
      </c>
      <c r="R50" s="12">
        <v>44377</v>
      </c>
      <c r="S50" s="11" t="s">
        <v>477</v>
      </c>
      <c r="T50" s="11" t="s">
        <v>274</v>
      </c>
      <c r="U50" s="7" t="s">
        <v>386</v>
      </c>
    </row>
    <row r="51" spans="1:21" ht="30" hidden="1" x14ac:dyDescent="0.25">
      <c r="A51" s="7">
        <v>33</v>
      </c>
      <c r="B51" s="7" t="s">
        <v>478</v>
      </c>
      <c r="C51" s="7" t="s">
        <v>285</v>
      </c>
      <c r="D51" s="7" t="s">
        <v>479</v>
      </c>
      <c r="E51" s="7">
        <v>160</v>
      </c>
      <c r="F51" s="8">
        <v>-22.142769999999999</v>
      </c>
      <c r="G51" s="8">
        <v>-39.925759999999997</v>
      </c>
      <c r="H51" s="7" t="s">
        <v>480</v>
      </c>
      <c r="I51" s="7" t="s">
        <v>481</v>
      </c>
      <c r="J51" s="9">
        <v>44363.469988425924</v>
      </c>
      <c r="K51" s="7" t="s">
        <v>288</v>
      </c>
      <c r="L51" s="10" t="s">
        <v>482</v>
      </c>
      <c r="M51" s="10" t="s">
        <v>483</v>
      </c>
      <c r="N51" s="10">
        <v>-39</v>
      </c>
      <c r="O51" s="12">
        <v>44363</v>
      </c>
      <c r="P51" s="11" t="s">
        <v>484</v>
      </c>
      <c r="Q51" s="12">
        <v>44374</v>
      </c>
      <c r="R51" s="12">
        <v>44381</v>
      </c>
      <c r="S51" s="11" t="s">
        <v>485</v>
      </c>
      <c r="T51" s="11" t="s">
        <v>274</v>
      </c>
      <c r="U51" s="7" t="s">
        <v>386</v>
      </c>
    </row>
    <row r="52" spans="1:21" hidden="1" x14ac:dyDescent="0.25">
      <c r="A52" s="7">
        <v>34</v>
      </c>
      <c r="B52" s="7" t="s">
        <v>486</v>
      </c>
      <c r="C52" s="7" t="s">
        <v>487</v>
      </c>
      <c r="D52" s="7" t="s">
        <v>488</v>
      </c>
      <c r="E52" s="7"/>
      <c r="F52" s="8">
        <v>-4.9070960000000001</v>
      </c>
      <c r="G52" s="8">
        <v>-36.259543000000001</v>
      </c>
      <c r="H52" s="7" t="s">
        <v>489</v>
      </c>
      <c r="I52" s="7" t="s">
        <v>490</v>
      </c>
      <c r="J52" s="9">
        <v>38384</v>
      </c>
      <c r="K52" s="7" t="s">
        <v>375</v>
      </c>
      <c r="L52" s="10" t="s">
        <v>491</v>
      </c>
      <c r="M52" s="10" t="s">
        <v>492</v>
      </c>
      <c r="N52" s="10">
        <v>-39</v>
      </c>
      <c r="O52" s="11"/>
      <c r="P52" s="11"/>
      <c r="Q52" s="11"/>
      <c r="R52" s="11"/>
      <c r="S52" s="11"/>
      <c r="T52" s="11"/>
      <c r="U52" s="7" t="s">
        <v>291</v>
      </c>
    </row>
    <row r="53" spans="1:21" hidden="1" x14ac:dyDescent="0.25">
      <c r="A53" s="7">
        <v>35</v>
      </c>
      <c r="B53" s="7" t="s">
        <v>493</v>
      </c>
      <c r="C53" s="7" t="s">
        <v>487</v>
      </c>
      <c r="D53" s="7" t="s">
        <v>488</v>
      </c>
      <c r="E53" s="7"/>
      <c r="F53" s="8">
        <v>-4.8762749999999997</v>
      </c>
      <c r="G53" s="8">
        <v>-36.268811999999997</v>
      </c>
      <c r="H53" s="7" t="s">
        <v>494</v>
      </c>
      <c r="I53" s="7" t="s">
        <v>495</v>
      </c>
      <c r="J53" s="9">
        <v>38384</v>
      </c>
      <c r="K53" s="7" t="s">
        <v>375</v>
      </c>
      <c r="L53" s="10" t="s">
        <v>496</v>
      </c>
      <c r="M53" s="10" t="s">
        <v>497</v>
      </c>
      <c r="N53" s="10">
        <v>-39</v>
      </c>
      <c r="O53" s="11"/>
      <c r="P53" s="11"/>
      <c r="Q53" s="11"/>
      <c r="R53" s="11"/>
      <c r="S53" s="11"/>
      <c r="T53" s="11"/>
      <c r="U53" s="7" t="s">
        <v>291</v>
      </c>
    </row>
    <row r="54" spans="1:21" hidden="1" x14ac:dyDescent="0.25">
      <c r="A54" s="7">
        <v>36</v>
      </c>
      <c r="B54" s="7" t="s">
        <v>498</v>
      </c>
      <c r="C54" s="7" t="s">
        <v>487</v>
      </c>
      <c r="D54" s="7" t="s">
        <v>488</v>
      </c>
      <c r="E54" s="7"/>
      <c r="F54" s="8">
        <v>-4.9163170000000003</v>
      </c>
      <c r="G54" s="8">
        <v>-36.256189999999997</v>
      </c>
      <c r="H54" s="7" t="s">
        <v>499</v>
      </c>
      <c r="I54" s="7" t="s">
        <v>500</v>
      </c>
      <c r="J54" s="9">
        <v>38384</v>
      </c>
      <c r="K54" s="7" t="s">
        <v>375</v>
      </c>
      <c r="L54" s="10" t="s">
        <v>501</v>
      </c>
      <c r="M54" s="10" t="s">
        <v>502</v>
      </c>
      <c r="N54" s="10">
        <v>-39</v>
      </c>
      <c r="O54" s="11"/>
      <c r="P54" s="11"/>
      <c r="Q54" s="11"/>
      <c r="R54" s="11"/>
      <c r="S54" s="11"/>
      <c r="T54" s="11"/>
      <c r="U54" s="7" t="s">
        <v>291</v>
      </c>
    </row>
    <row r="55" spans="1:21" hidden="1" x14ac:dyDescent="0.25">
      <c r="A55" s="7">
        <v>37</v>
      </c>
      <c r="B55" s="7" t="s">
        <v>503</v>
      </c>
      <c r="C55" s="7" t="s">
        <v>487</v>
      </c>
      <c r="D55" s="7" t="s">
        <v>504</v>
      </c>
      <c r="E55" s="7"/>
      <c r="F55" s="8">
        <v>-4.6947320000000001</v>
      </c>
      <c r="G55" s="8">
        <v>-36.724592000000001</v>
      </c>
      <c r="H55" s="7" t="s">
        <v>505</v>
      </c>
      <c r="I55" s="7" t="s">
        <v>506</v>
      </c>
      <c r="J55" s="9">
        <v>38384</v>
      </c>
      <c r="K55" s="7" t="s">
        <v>375</v>
      </c>
      <c r="L55" s="10" t="s">
        <v>507</v>
      </c>
      <c r="M55" s="10" t="s">
        <v>508</v>
      </c>
      <c r="N55" s="10">
        <v>-39</v>
      </c>
      <c r="O55" s="11"/>
      <c r="P55" s="11"/>
      <c r="Q55" s="11"/>
      <c r="R55" s="11"/>
      <c r="S55" s="11"/>
      <c r="T55" s="11"/>
      <c r="U55" s="7" t="s">
        <v>291</v>
      </c>
    </row>
    <row r="56" spans="1:21" hidden="1" x14ac:dyDescent="0.25">
      <c r="A56" s="7">
        <v>38</v>
      </c>
      <c r="B56" s="7" t="s">
        <v>509</v>
      </c>
      <c r="C56" s="7" t="s">
        <v>487</v>
      </c>
      <c r="D56" s="7" t="s">
        <v>504</v>
      </c>
      <c r="E56" s="7"/>
      <c r="F56" s="8">
        <v>-4.699192</v>
      </c>
      <c r="G56" s="8">
        <v>-36.750616000000001</v>
      </c>
      <c r="H56" s="7" t="s">
        <v>510</v>
      </c>
      <c r="I56" s="7" t="s">
        <v>511</v>
      </c>
      <c r="J56" s="9">
        <v>38384</v>
      </c>
      <c r="K56" s="7" t="s">
        <v>375</v>
      </c>
      <c r="L56" s="10" t="s">
        <v>512</v>
      </c>
      <c r="M56" s="10" t="s">
        <v>513</v>
      </c>
      <c r="N56" s="10">
        <v>-39</v>
      </c>
      <c r="O56" s="11"/>
      <c r="P56" s="11"/>
      <c r="Q56" s="11"/>
      <c r="R56" s="11"/>
      <c r="S56" s="11"/>
      <c r="T56" s="11"/>
      <c r="U56" s="7" t="s">
        <v>291</v>
      </c>
    </row>
    <row r="57" spans="1:21" hidden="1" x14ac:dyDescent="0.25">
      <c r="A57" s="7">
        <v>39</v>
      </c>
      <c r="B57" s="7" t="s">
        <v>514</v>
      </c>
      <c r="C57" s="7" t="s">
        <v>487</v>
      </c>
      <c r="D57" s="7"/>
      <c r="E57" s="7"/>
      <c r="F57" s="8">
        <v>-5.0338310000000002</v>
      </c>
      <c r="G57" s="8">
        <v>-36.571102000000003</v>
      </c>
      <c r="H57" s="7" t="s">
        <v>515</v>
      </c>
      <c r="I57" s="7" t="s">
        <v>516</v>
      </c>
      <c r="J57" s="9">
        <v>38384</v>
      </c>
      <c r="K57" s="7" t="s">
        <v>375</v>
      </c>
      <c r="L57" s="10" t="s">
        <v>517</v>
      </c>
      <c r="M57" s="10" t="s">
        <v>518</v>
      </c>
      <c r="N57" s="10">
        <v>-39</v>
      </c>
      <c r="O57" s="11"/>
      <c r="P57" s="11"/>
      <c r="Q57" s="11"/>
      <c r="R57" s="11"/>
      <c r="S57" s="11"/>
      <c r="T57" s="11"/>
      <c r="U57" s="7" t="s">
        <v>291</v>
      </c>
    </row>
    <row r="58" spans="1:21" hidden="1" x14ac:dyDescent="0.25">
      <c r="A58" s="7">
        <v>40</v>
      </c>
      <c r="B58" s="7" t="s">
        <v>519</v>
      </c>
      <c r="C58" s="7" t="s">
        <v>487</v>
      </c>
      <c r="D58" s="7"/>
      <c r="E58" s="7"/>
      <c r="F58" s="8">
        <v>-5.0570130000000004</v>
      </c>
      <c r="G58" s="8">
        <v>-36.539639999999999</v>
      </c>
      <c r="H58" s="7" t="s">
        <v>520</v>
      </c>
      <c r="I58" s="7" t="s">
        <v>521</v>
      </c>
      <c r="J58" s="9">
        <v>38384</v>
      </c>
      <c r="K58" s="7" t="s">
        <v>375</v>
      </c>
      <c r="L58" s="10" t="s">
        <v>522</v>
      </c>
      <c r="M58" s="10" t="s">
        <v>523</v>
      </c>
      <c r="N58" s="10">
        <v>-39</v>
      </c>
      <c r="O58" s="11"/>
      <c r="P58" s="11"/>
      <c r="Q58" s="11"/>
      <c r="R58" s="11"/>
      <c r="S58" s="11"/>
      <c r="T58" s="11"/>
      <c r="U58" s="7" t="s">
        <v>291</v>
      </c>
    </row>
    <row r="59" spans="1:21" hidden="1" x14ac:dyDescent="0.25">
      <c r="A59" s="7">
        <v>41</v>
      </c>
      <c r="B59" s="7" t="s">
        <v>524</v>
      </c>
      <c r="C59" s="7" t="s">
        <v>525</v>
      </c>
      <c r="D59" s="7" t="s">
        <v>526</v>
      </c>
      <c r="E59" s="7"/>
      <c r="F59" s="8">
        <v>-2.9781219999999999</v>
      </c>
      <c r="G59" s="8">
        <v>-38.958236999999997</v>
      </c>
      <c r="H59" s="7" t="s">
        <v>527</v>
      </c>
      <c r="I59" s="7" t="s">
        <v>528</v>
      </c>
      <c r="J59" s="9">
        <v>42991</v>
      </c>
      <c r="K59" s="7" t="s">
        <v>375</v>
      </c>
      <c r="L59" s="10" t="s">
        <v>529</v>
      </c>
      <c r="M59" s="10" t="s">
        <v>530</v>
      </c>
      <c r="N59" s="10">
        <v>-39</v>
      </c>
      <c r="O59" s="11"/>
      <c r="P59" s="11"/>
      <c r="Q59" s="11"/>
      <c r="R59" s="11"/>
      <c r="S59" s="11"/>
      <c r="T59" s="11"/>
      <c r="U59" s="7" t="s">
        <v>291</v>
      </c>
    </row>
    <row r="60" spans="1:21" hidden="1" x14ac:dyDescent="0.25">
      <c r="A60" s="7">
        <v>42</v>
      </c>
      <c r="B60" s="7" t="s">
        <v>531</v>
      </c>
      <c r="C60" s="7" t="s">
        <v>525</v>
      </c>
      <c r="D60" s="7" t="s">
        <v>526</v>
      </c>
      <c r="E60" s="7"/>
      <c r="F60" s="8">
        <v>-2.9617460000000002</v>
      </c>
      <c r="G60" s="8">
        <v>-38.975954000000002</v>
      </c>
      <c r="H60" s="7" t="s">
        <v>532</v>
      </c>
      <c r="I60" s="7" t="s">
        <v>533</v>
      </c>
      <c r="J60" s="9">
        <v>42991</v>
      </c>
      <c r="K60" s="7" t="s">
        <v>375</v>
      </c>
      <c r="L60" s="10" t="s">
        <v>534</v>
      </c>
      <c r="M60" s="10" t="s">
        <v>535</v>
      </c>
      <c r="N60" s="10">
        <v>-39</v>
      </c>
      <c r="O60" s="11"/>
      <c r="P60" s="11"/>
      <c r="Q60" s="11"/>
      <c r="R60" s="11"/>
      <c r="S60" s="11"/>
      <c r="T60" s="11"/>
      <c r="U60" s="7" t="s">
        <v>291</v>
      </c>
    </row>
    <row r="61" spans="1:21" hidden="1" x14ac:dyDescent="0.25">
      <c r="A61" s="7">
        <v>43</v>
      </c>
      <c r="B61" s="7" t="s">
        <v>536</v>
      </c>
      <c r="C61" s="7" t="s">
        <v>525</v>
      </c>
      <c r="D61" s="7" t="s">
        <v>526</v>
      </c>
      <c r="E61" s="7"/>
      <c r="F61" s="8">
        <v>-2.9684919999999999</v>
      </c>
      <c r="G61" s="8">
        <v>-38.973965</v>
      </c>
      <c r="H61" s="7" t="s">
        <v>537</v>
      </c>
      <c r="I61" s="7" t="s">
        <v>538</v>
      </c>
      <c r="J61" s="9">
        <v>42991</v>
      </c>
      <c r="K61" s="7" t="s">
        <v>375</v>
      </c>
      <c r="L61" s="10" t="s">
        <v>539</v>
      </c>
      <c r="M61" s="10" t="s">
        <v>540</v>
      </c>
      <c r="N61" s="10">
        <v>-39</v>
      </c>
      <c r="O61" s="11"/>
      <c r="P61" s="11"/>
      <c r="Q61" s="11"/>
      <c r="R61" s="11"/>
      <c r="S61" s="11"/>
      <c r="T61" s="11"/>
      <c r="U61" s="7" t="s">
        <v>291</v>
      </c>
    </row>
    <row r="62" spans="1:21" hidden="1" x14ac:dyDescent="0.25">
      <c r="A62" s="7">
        <v>44</v>
      </c>
      <c r="B62" s="7" t="s">
        <v>541</v>
      </c>
      <c r="C62" s="7" t="s">
        <v>487</v>
      </c>
      <c r="D62" s="7"/>
      <c r="E62" s="7"/>
      <c r="F62" s="8">
        <v>-4.8570219999999997</v>
      </c>
      <c r="G62" s="8">
        <v>-36.560504000000002</v>
      </c>
      <c r="H62" s="7" t="s">
        <v>542</v>
      </c>
      <c r="I62" s="7" t="s">
        <v>543</v>
      </c>
      <c r="J62" s="9">
        <v>43364</v>
      </c>
      <c r="K62" s="7" t="s">
        <v>375</v>
      </c>
      <c r="L62" s="10" t="s">
        <v>544</v>
      </c>
      <c r="M62" s="10" t="s">
        <v>545</v>
      </c>
      <c r="N62" s="10">
        <v>-39</v>
      </c>
      <c r="O62" s="11"/>
      <c r="P62" s="11"/>
      <c r="Q62" s="11"/>
      <c r="R62" s="11"/>
      <c r="S62" s="11"/>
      <c r="T62" s="11"/>
      <c r="U62" s="7" t="s">
        <v>291</v>
      </c>
    </row>
    <row r="63" spans="1:21" hidden="1" x14ac:dyDescent="0.25">
      <c r="A63" s="7">
        <v>45</v>
      </c>
      <c r="B63" s="7" t="s">
        <v>546</v>
      </c>
      <c r="C63" s="7" t="s">
        <v>361</v>
      </c>
      <c r="D63" s="7"/>
      <c r="E63" s="7"/>
      <c r="F63" s="8">
        <v>-19.099278000000002</v>
      </c>
      <c r="G63" s="8">
        <v>-39.654240999999999</v>
      </c>
      <c r="H63" s="7" t="s">
        <v>547</v>
      </c>
      <c r="I63" s="7" t="s">
        <v>548</v>
      </c>
      <c r="J63" s="9">
        <v>41066</v>
      </c>
      <c r="K63" s="7" t="s">
        <v>375</v>
      </c>
      <c r="L63" s="10" t="s">
        <v>549</v>
      </c>
      <c r="M63" s="10" t="s">
        <v>550</v>
      </c>
      <c r="N63" s="10">
        <v>-39</v>
      </c>
      <c r="O63" s="11"/>
      <c r="P63" s="11"/>
      <c r="Q63" s="11"/>
      <c r="R63" s="11"/>
      <c r="S63" s="11"/>
      <c r="T63" s="11"/>
      <c r="U63" s="7" t="s">
        <v>291</v>
      </c>
    </row>
    <row r="64" spans="1:21" hidden="1" x14ac:dyDescent="0.25">
      <c r="A64" s="7">
        <v>46</v>
      </c>
      <c r="B64" s="7" t="s">
        <v>551</v>
      </c>
      <c r="C64" s="7" t="s">
        <v>361</v>
      </c>
      <c r="D64" s="7"/>
      <c r="E64" s="7"/>
      <c r="F64" s="8">
        <v>-19.099015999999999</v>
      </c>
      <c r="G64" s="8">
        <v>-39.654249</v>
      </c>
      <c r="H64" s="7" t="s">
        <v>552</v>
      </c>
      <c r="I64" s="7" t="s">
        <v>553</v>
      </c>
      <c r="J64" s="9">
        <v>41066</v>
      </c>
      <c r="K64" s="7" t="s">
        <v>375</v>
      </c>
      <c r="L64" s="10" t="s">
        <v>554</v>
      </c>
      <c r="M64" s="10" t="s">
        <v>555</v>
      </c>
      <c r="N64" s="10">
        <v>-39</v>
      </c>
      <c r="O64" s="11"/>
      <c r="P64" s="11"/>
      <c r="Q64" s="11"/>
      <c r="R64" s="11"/>
      <c r="S64" s="11"/>
      <c r="T64" s="11"/>
      <c r="U64" s="7" t="s">
        <v>291</v>
      </c>
    </row>
    <row r="65" spans="1:21" hidden="1" x14ac:dyDescent="0.25">
      <c r="A65" s="7">
        <v>47</v>
      </c>
      <c r="B65" s="7" t="s">
        <v>556</v>
      </c>
      <c r="C65" s="7" t="s">
        <v>361</v>
      </c>
      <c r="D65" s="7"/>
      <c r="E65" s="7"/>
      <c r="F65" s="8">
        <v>-19.099478000000001</v>
      </c>
      <c r="G65" s="8">
        <v>-39.653947000000002</v>
      </c>
      <c r="H65" s="7" t="s">
        <v>557</v>
      </c>
      <c r="I65" s="7" t="s">
        <v>558</v>
      </c>
      <c r="J65" s="9">
        <v>37288</v>
      </c>
      <c r="K65" s="7" t="s">
        <v>375</v>
      </c>
      <c r="L65" s="10" t="s">
        <v>559</v>
      </c>
      <c r="M65" s="10" t="s">
        <v>560</v>
      </c>
      <c r="N65" s="10">
        <v>-39</v>
      </c>
      <c r="O65" s="11"/>
      <c r="P65" s="11"/>
      <c r="Q65" s="11"/>
      <c r="R65" s="11"/>
      <c r="S65" s="11"/>
      <c r="T65" s="11"/>
      <c r="U65" s="7" t="s">
        <v>291</v>
      </c>
    </row>
    <row r="66" spans="1:21" hidden="1" x14ac:dyDescent="0.25">
      <c r="A66" s="7">
        <v>48</v>
      </c>
      <c r="B66" s="7" t="s">
        <v>561</v>
      </c>
      <c r="C66" s="7" t="s">
        <v>470</v>
      </c>
      <c r="D66" s="7" t="s">
        <v>562</v>
      </c>
      <c r="E66" s="7"/>
      <c r="F66" s="8">
        <v>-11.008205</v>
      </c>
      <c r="G66" s="8">
        <v>-36.932747999999997</v>
      </c>
      <c r="H66" s="7" t="s">
        <v>563</v>
      </c>
      <c r="I66" s="7" t="s">
        <v>564</v>
      </c>
      <c r="J66" s="9">
        <v>42990</v>
      </c>
      <c r="K66" s="7" t="s">
        <v>375</v>
      </c>
      <c r="L66" s="10">
        <v>8782335</v>
      </c>
      <c r="M66" s="10" t="s">
        <v>565</v>
      </c>
      <c r="N66" s="10">
        <v>-39</v>
      </c>
      <c r="O66" s="11"/>
      <c r="P66" s="11"/>
      <c r="Q66" s="11"/>
      <c r="R66" s="11"/>
      <c r="S66" s="11"/>
      <c r="T66" s="11"/>
      <c r="U66" s="7" t="s">
        <v>291</v>
      </c>
    </row>
    <row r="67" spans="1:21" hidden="1" x14ac:dyDescent="0.25">
      <c r="A67" s="7">
        <v>49</v>
      </c>
      <c r="B67" s="7" t="s">
        <v>566</v>
      </c>
      <c r="C67" s="7" t="s">
        <v>470</v>
      </c>
      <c r="D67" s="7" t="s">
        <v>562</v>
      </c>
      <c r="E67" s="7"/>
      <c r="F67" s="8">
        <v>-11.000522</v>
      </c>
      <c r="G67" s="8">
        <v>-36.924733000000003</v>
      </c>
      <c r="H67" s="7" t="s">
        <v>567</v>
      </c>
      <c r="I67" s="7" t="s">
        <v>568</v>
      </c>
      <c r="J67" s="9">
        <v>42990</v>
      </c>
      <c r="K67" s="7" t="s">
        <v>375</v>
      </c>
      <c r="L67" s="10" t="s">
        <v>569</v>
      </c>
      <c r="M67" s="10" t="s">
        <v>570</v>
      </c>
      <c r="N67" s="10">
        <v>-39</v>
      </c>
      <c r="O67" s="11"/>
      <c r="P67" s="11"/>
      <c r="Q67" s="11"/>
      <c r="R67" s="11"/>
      <c r="S67" s="11"/>
      <c r="T67" s="11"/>
      <c r="U67" s="7" t="s">
        <v>291</v>
      </c>
    </row>
    <row r="68" spans="1:21" hidden="1" x14ac:dyDescent="0.25">
      <c r="A68" s="7">
        <v>50</v>
      </c>
      <c r="B68" s="7" t="s">
        <v>571</v>
      </c>
      <c r="C68" s="7" t="s">
        <v>470</v>
      </c>
      <c r="D68" s="7" t="s">
        <v>562</v>
      </c>
      <c r="E68" s="7"/>
      <c r="F68" s="8">
        <v>-10.995987</v>
      </c>
      <c r="G68" s="8">
        <v>-36.923695000000002</v>
      </c>
      <c r="H68" s="7" t="s">
        <v>572</v>
      </c>
      <c r="I68" s="7" t="s">
        <v>573</v>
      </c>
      <c r="J68" s="9">
        <v>42990</v>
      </c>
      <c r="K68" s="7" t="s">
        <v>375</v>
      </c>
      <c r="L68" s="10" t="s">
        <v>574</v>
      </c>
      <c r="M68" s="10" t="s">
        <v>575</v>
      </c>
      <c r="N68" s="10">
        <v>-39</v>
      </c>
      <c r="O68" s="11"/>
      <c r="P68" s="11"/>
      <c r="Q68" s="11"/>
      <c r="R68" s="11"/>
      <c r="S68" s="11"/>
      <c r="T68" s="11"/>
      <c r="U68" s="7" t="s">
        <v>291</v>
      </c>
    </row>
    <row r="69" spans="1:21" hidden="1" x14ac:dyDescent="0.25">
      <c r="A69" s="7">
        <v>51</v>
      </c>
      <c r="B69" s="7" t="s">
        <v>576</v>
      </c>
      <c r="C69" s="7" t="s">
        <v>470</v>
      </c>
      <c r="D69" s="7" t="s">
        <v>562</v>
      </c>
      <c r="E69" s="7"/>
      <c r="F69" s="8">
        <v>-11.007199999999999</v>
      </c>
      <c r="G69" s="8">
        <v>-36.925820999999999</v>
      </c>
      <c r="H69" s="7" t="s">
        <v>577</v>
      </c>
      <c r="I69" s="7" t="s">
        <v>578</v>
      </c>
      <c r="J69" s="9">
        <v>42990</v>
      </c>
      <c r="K69" s="7" t="s">
        <v>375</v>
      </c>
      <c r="L69" s="10" t="s">
        <v>579</v>
      </c>
      <c r="M69" s="10" t="s">
        <v>580</v>
      </c>
      <c r="N69" s="10">
        <v>-39</v>
      </c>
      <c r="O69" s="11"/>
      <c r="P69" s="11"/>
      <c r="Q69" s="11"/>
      <c r="R69" s="11"/>
      <c r="S69" s="11"/>
      <c r="T69" s="11"/>
      <c r="U69" s="7" t="s">
        <v>291</v>
      </c>
    </row>
    <row r="70" spans="1:21" hidden="1" x14ac:dyDescent="0.25">
      <c r="A70" s="7">
        <v>52</v>
      </c>
      <c r="B70" s="7" t="s">
        <v>581</v>
      </c>
      <c r="C70" s="7" t="s">
        <v>285</v>
      </c>
      <c r="D70" s="7" t="s">
        <v>582</v>
      </c>
      <c r="E70" s="7"/>
      <c r="F70" s="8">
        <v>-22.432959</v>
      </c>
      <c r="G70" s="8">
        <v>-40.480486999999997</v>
      </c>
      <c r="H70" s="7" t="s">
        <v>583</v>
      </c>
      <c r="I70" s="7" t="s">
        <v>584</v>
      </c>
      <c r="J70" s="9">
        <v>41066</v>
      </c>
      <c r="K70" s="7" t="s">
        <v>375</v>
      </c>
      <c r="L70" s="10">
        <v>7518498</v>
      </c>
      <c r="M70" s="10">
        <v>347639</v>
      </c>
      <c r="N70" s="10">
        <v>-39</v>
      </c>
      <c r="O70" s="11"/>
      <c r="P70" s="11"/>
      <c r="Q70" s="11"/>
      <c r="R70" s="11"/>
      <c r="S70" s="11"/>
      <c r="T70" s="11"/>
      <c r="U70" s="7" t="s">
        <v>291</v>
      </c>
    </row>
    <row r="71" spans="1:21" hidden="1" x14ac:dyDescent="0.25">
      <c r="A71" s="7">
        <v>53</v>
      </c>
      <c r="B71" s="7" t="s">
        <v>585</v>
      </c>
      <c r="C71" s="7" t="s">
        <v>285</v>
      </c>
      <c r="D71" s="7" t="s">
        <v>582</v>
      </c>
      <c r="E71" s="7"/>
      <c r="F71" s="8">
        <v>-22.466024000000001</v>
      </c>
      <c r="G71" s="8">
        <v>-40.468778</v>
      </c>
      <c r="H71" s="7" t="s">
        <v>586</v>
      </c>
      <c r="I71" s="7" t="s">
        <v>587</v>
      </c>
      <c r="J71" s="9">
        <v>41066</v>
      </c>
      <c r="K71" s="7" t="s">
        <v>375</v>
      </c>
      <c r="L71" s="10" t="s">
        <v>588</v>
      </c>
      <c r="M71" s="10" t="s">
        <v>589</v>
      </c>
      <c r="N71" s="10">
        <v>-39</v>
      </c>
      <c r="O71" s="11"/>
      <c r="P71" s="11"/>
      <c r="Q71" s="11"/>
      <c r="R71" s="11"/>
      <c r="S71" s="11"/>
      <c r="T71" s="11"/>
      <c r="U71" s="7" t="s">
        <v>291</v>
      </c>
    </row>
    <row r="72" spans="1:21" hidden="1" x14ac:dyDescent="0.25">
      <c r="A72" s="7">
        <v>54</v>
      </c>
      <c r="B72" s="7" t="s">
        <v>590</v>
      </c>
      <c r="C72" s="7" t="s">
        <v>487</v>
      </c>
      <c r="D72" s="7" t="s">
        <v>591</v>
      </c>
      <c r="E72" s="7"/>
      <c r="F72" s="8">
        <v>-4.964988</v>
      </c>
      <c r="G72" s="8">
        <v>-36.422255</v>
      </c>
      <c r="H72" s="7" t="s">
        <v>592</v>
      </c>
      <c r="I72" s="7" t="s">
        <v>593</v>
      </c>
      <c r="J72" s="9">
        <v>38384</v>
      </c>
      <c r="K72" s="7" t="s">
        <v>375</v>
      </c>
      <c r="L72" s="10" t="s">
        <v>594</v>
      </c>
      <c r="M72" s="10" t="s">
        <v>595</v>
      </c>
      <c r="N72" s="10">
        <v>-39</v>
      </c>
      <c r="O72" s="11"/>
      <c r="P72" s="11"/>
      <c r="Q72" s="11"/>
      <c r="R72" s="11"/>
      <c r="S72" s="11"/>
      <c r="T72" s="11"/>
      <c r="U72" s="7" t="s">
        <v>291</v>
      </c>
    </row>
    <row r="73" spans="1:21" hidden="1" x14ac:dyDescent="0.25">
      <c r="A73" s="7">
        <v>55</v>
      </c>
      <c r="B73" s="7" t="s">
        <v>596</v>
      </c>
      <c r="C73" s="7" t="s">
        <v>470</v>
      </c>
      <c r="D73" s="7" t="s">
        <v>597</v>
      </c>
      <c r="E73" s="7"/>
      <c r="F73" s="8">
        <v>-10.99396</v>
      </c>
      <c r="G73" s="8">
        <v>-36.994818000000002</v>
      </c>
      <c r="H73" s="7" t="s">
        <v>598</v>
      </c>
      <c r="I73" s="7" t="s">
        <v>599</v>
      </c>
      <c r="J73" s="9">
        <v>42990</v>
      </c>
      <c r="K73" s="7" t="s">
        <v>375</v>
      </c>
      <c r="L73" s="10" t="s">
        <v>600</v>
      </c>
      <c r="M73" s="10">
        <v>719100</v>
      </c>
      <c r="N73" s="10">
        <v>-39</v>
      </c>
      <c r="O73" s="11"/>
      <c r="P73" s="11"/>
      <c r="Q73" s="11"/>
      <c r="R73" s="11"/>
      <c r="S73" s="11"/>
      <c r="T73" s="11"/>
      <c r="U73" s="7" t="s">
        <v>291</v>
      </c>
    </row>
    <row r="74" spans="1:21" hidden="1" x14ac:dyDescent="0.25">
      <c r="A74" s="7">
        <v>56</v>
      </c>
      <c r="B74" s="7" t="s">
        <v>601</v>
      </c>
      <c r="C74" s="7" t="s">
        <v>470</v>
      </c>
      <c r="D74" s="7" t="s">
        <v>597</v>
      </c>
      <c r="E74" s="7"/>
      <c r="F74" s="8">
        <v>-10.977479000000001</v>
      </c>
      <c r="G74" s="8">
        <v>-36.953553999999997</v>
      </c>
      <c r="H74" s="7" t="s">
        <v>602</v>
      </c>
      <c r="I74" s="7" t="s">
        <v>603</v>
      </c>
      <c r="J74" s="9">
        <v>42990</v>
      </c>
      <c r="K74" s="7" t="s">
        <v>375</v>
      </c>
      <c r="L74" s="10" t="s">
        <v>604</v>
      </c>
      <c r="M74" s="10" t="s">
        <v>605</v>
      </c>
      <c r="N74" s="10">
        <v>-39</v>
      </c>
      <c r="O74" s="11"/>
      <c r="P74" s="11"/>
      <c r="Q74" s="11"/>
      <c r="R74" s="11"/>
      <c r="S74" s="11"/>
      <c r="T74" s="11"/>
      <c r="U74" s="7" t="s">
        <v>291</v>
      </c>
    </row>
    <row r="75" spans="1:21" hidden="1" x14ac:dyDescent="0.25">
      <c r="A75" s="7">
        <v>57</v>
      </c>
      <c r="B75" s="7" t="s">
        <v>606</v>
      </c>
      <c r="C75" s="7" t="s">
        <v>470</v>
      </c>
      <c r="D75" s="7" t="s">
        <v>597</v>
      </c>
      <c r="E75" s="7"/>
      <c r="F75" s="8">
        <v>-10.990565</v>
      </c>
      <c r="G75" s="8">
        <v>-36.955924000000003</v>
      </c>
      <c r="H75" s="7" t="s">
        <v>607</v>
      </c>
      <c r="I75" s="7" t="s">
        <v>608</v>
      </c>
      <c r="J75" s="9">
        <v>42990</v>
      </c>
      <c r="K75" s="7" t="s">
        <v>375</v>
      </c>
      <c r="L75" s="10" t="s">
        <v>609</v>
      </c>
      <c r="M75" s="10" t="s">
        <v>610</v>
      </c>
      <c r="N75" s="10">
        <v>-39</v>
      </c>
      <c r="O75" s="11"/>
      <c r="P75" s="11"/>
      <c r="Q75" s="11"/>
      <c r="R75" s="11"/>
      <c r="S75" s="11"/>
      <c r="T75" s="11"/>
      <c r="U75" s="7" t="s">
        <v>291</v>
      </c>
    </row>
    <row r="76" spans="1:21" hidden="1" x14ac:dyDescent="0.25">
      <c r="A76" s="7">
        <v>58</v>
      </c>
      <c r="B76" s="7" t="s">
        <v>611</v>
      </c>
      <c r="C76" s="7" t="s">
        <v>470</v>
      </c>
      <c r="D76" s="7" t="s">
        <v>597</v>
      </c>
      <c r="E76" s="7"/>
      <c r="F76" s="8">
        <v>-10.984531</v>
      </c>
      <c r="G76" s="8">
        <v>-36.982211999999997</v>
      </c>
      <c r="H76" s="7" t="s">
        <v>612</v>
      </c>
      <c r="I76" s="7" t="s">
        <v>613</v>
      </c>
      <c r="J76" s="9">
        <v>42990</v>
      </c>
      <c r="K76" s="7" t="s">
        <v>375</v>
      </c>
      <c r="L76" s="10" t="s">
        <v>614</v>
      </c>
      <c r="M76" s="10" t="s">
        <v>615</v>
      </c>
      <c r="N76" s="10">
        <v>-39</v>
      </c>
      <c r="O76" s="11"/>
      <c r="P76" s="11"/>
      <c r="Q76" s="11"/>
      <c r="R76" s="11"/>
      <c r="S76" s="11"/>
      <c r="T76" s="11"/>
      <c r="U76" s="7" t="s">
        <v>291</v>
      </c>
    </row>
    <row r="77" spans="1:21" hidden="1" x14ac:dyDescent="0.25">
      <c r="A77" s="7">
        <v>59</v>
      </c>
      <c r="B77" s="7" t="s">
        <v>616</v>
      </c>
      <c r="C77" s="7" t="s">
        <v>470</v>
      </c>
      <c r="D77" s="7" t="s">
        <v>597</v>
      </c>
      <c r="E77" s="7"/>
      <c r="F77" s="8">
        <v>-10.967848999999999</v>
      </c>
      <c r="G77" s="8">
        <v>-36.977376</v>
      </c>
      <c r="H77" s="7" t="s">
        <v>617</v>
      </c>
      <c r="I77" s="7" t="s">
        <v>618</v>
      </c>
      <c r="J77" s="9">
        <v>42990</v>
      </c>
      <c r="K77" s="7" t="s">
        <v>375</v>
      </c>
      <c r="L77" s="10" t="s">
        <v>619</v>
      </c>
      <c r="M77" s="10">
        <v>721026</v>
      </c>
      <c r="N77" s="10">
        <v>-39</v>
      </c>
      <c r="O77" s="11"/>
      <c r="P77" s="11"/>
      <c r="Q77" s="11"/>
      <c r="R77" s="11"/>
      <c r="S77" s="11"/>
      <c r="T77" s="11"/>
      <c r="U77" s="7" t="s">
        <v>291</v>
      </c>
    </row>
    <row r="78" spans="1:21" hidden="1" x14ac:dyDescent="0.25">
      <c r="A78" s="7">
        <v>60</v>
      </c>
      <c r="B78" s="7" t="s">
        <v>620</v>
      </c>
      <c r="C78" s="7" t="s">
        <v>470</v>
      </c>
      <c r="D78" s="7" t="s">
        <v>597</v>
      </c>
      <c r="E78" s="7"/>
      <c r="F78" s="8">
        <v>-10.985507999999999</v>
      </c>
      <c r="G78" s="8">
        <v>-36.964768999999997</v>
      </c>
      <c r="H78" s="7" t="s">
        <v>621</v>
      </c>
      <c r="I78" s="7" t="s">
        <v>622</v>
      </c>
      <c r="J78" s="9">
        <v>42990</v>
      </c>
      <c r="K78" s="7" t="s">
        <v>375</v>
      </c>
      <c r="L78" s="10" t="s">
        <v>623</v>
      </c>
      <c r="M78" s="10" t="s">
        <v>624</v>
      </c>
      <c r="N78" s="10">
        <v>-39</v>
      </c>
      <c r="O78" s="11"/>
      <c r="P78" s="11"/>
      <c r="Q78" s="11"/>
      <c r="R78" s="11"/>
      <c r="S78" s="11"/>
      <c r="T78" s="11"/>
      <c r="U78" s="7" t="s">
        <v>291</v>
      </c>
    </row>
    <row r="79" spans="1:21" hidden="1" x14ac:dyDescent="0.25">
      <c r="A79" s="7">
        <v>61</v>
      </c>
      <c r="B79" s="7" t="s">
        <v>625</v>
      </c>
      <c r="C79" s="7" t="s">
        <v>470</v>
      </c>
      <c r="D79" s="7" t="s">
        <v>597</v>
      </c>
      <c r="E79" s="7"/>
      <c r="F79" s="8">
        <v>-10.999530999999999</v>
      </c>
      <c r="G79" s="8">
        <v>-36.972118999999999</v>
      </c>
      <c r="H79" s="7" t="s">
        <v>626</v>
      </c>
      <c r="I79" s="7" t="s">
        <v>627</v>
      </c>
      <c r="J79" s="9">
        <v>42990</v>
      </c>
      <c r="K79" s="7" t="s">
        <v>375</v>
      </c>
      <c r="L79" s="10" t="s">
        <v>628</v>
      </c>
      <c r="M79" s="10" t="s">
        <v>629</v>
      </c>
      <c r="N79" s="10">
        <v>-39</v>
      </c>
      <c r="O79" s="11"/>
      <c r="P79" s="11"/>
      <c r="Q79" s="11"/>
      <c r="R79" s="11"/>
      <c r="S79" s="11"/>
      <c r="T79" s="11"/>
      <c r="U79" s="7" t="s">
        <v>291</v>
      </c>
    </row>
    <row r="80" spans="1:21" hidden="1" x14ac:dyDescent="0.25">
      <c r="A80" s="7">
        <v>62</v>
      </c>
      <c r="B80" s="7" t="s">
        <v>630</v>
      </c>
      <c r="C80" s="7" t="s">
        <v>470</v>
      </c>
      <c r="D80" s="7" t="s">
        <v>597</v>
      </c>
      <c r="E80" s="7"/>
      <c r="F80" s="8">
        <v>-10.983340999999999</v>
      </c>
      <c r="G80" s="8">
        <v>-36.932867000000002</v>
      </c>
      <c r="H80" s="7" t="s">
        <v>631</v>
      </c>
      <c r="I80" s="7" t="s">
        <v>632</v>
      </c>
      <c r="J80" s="9">
        <v>42990</v>
      </c>
      <c r="K80" s="7" t="s">
        <v>375</v>
      </c>
      <c r="L80" s="10" t="s">
        <v>633</v>
      </c>
      <c r="M80" s="10" t="s">
        <v>634</v>
      </c>
      <c r="N80" s="10">
        <v>-39</v>
      </c>
      <c r="O80" s="11"/>
      <c r="P80" s="11"/>
      <c r="Q80" s="11"/>
      <c r="R80" s="11"/>
      <c r="S80" s="11"/>
      <c r="T80" s="11"/>
      <c r="U80" s="7" t="s">
        <v>291</v>
      </c>
    </row>
    <row r="81" spans="1:21" hidden="1" x14ac:dyDescent="0.25">
      <c r="A81" s="7">
        <v>63</v>
      </c>
      <c r="B81" s="7" t="s">
        <v>635</v>
      </c>
      <c r="C81" s="7" t="s">
        <v>470</v>
      </c>
      <c r="D81" s="7" t="s">
        <v>597</v>
      </c>
      <c r="E81" s="7"/>
      <c r="F81" s="8">
        <v>-11.013992999999999</v>
      </c>
      <c r="G81" s="8">
        <v>-36.988433999999998</v>
      </c>
      <c r="H81" s="7" t="s">
        <v>636</v>
      </c>
      <c r="I81" s="7" t="s">
        <v>637</v>
      </c>
      <c r="J81" s="9">
        <v>42990</v>
      </c>
      <c r="K81" s="7" t="s">
        <v>375</v>
      </c>
      <c r="L81" s="10" t="s">
        <v>638</v>
      </c>
      <c r="M81" s="10" t="s">
        <v>639</v>
      </c>
      <c r="N81" s="10">
        <v>-39</v>
      </c>
      <c r="O81" s="11"/>
      <c r="P81" s="11"/>
      <c r="Q81" s="11"/>
      <c r="R81" s="11"/>
      <c r="S81" s="11"/>
      <c r="T81" s="11"/>
      <c r="U81" s="7" t="s">
        <v>291</v>
      </c>
    </row>
    <row r="82" spans="1:21" hidden="1" x14ac:dyDescent="0.25">
      <c r="A82" s="7">
        <v>64</v>
      </c>
      <c r="B82" s="7" t="s">
        <v>640</v>
      </c>
      <c r="C82" s="7" t="s">
        <v>470</v>
      </c>
      <c r="D82" s="7" t="s">
        <v>597</v>
      </c>
      <c r="E82" s="7"/>
      <c r="F82" s="8">
        <v>-10.988094</v>
      </c>
      <c r="G82" s="8">
        <v>-36.938011000000003</v>
      </c>
      <c r="H82" s="7" t="s">
        <v>641</v>
      </c>
      <c r="I82" s="7" t="s">
        <v>642</v>
      </c>
      <c r="J82" s="9">
        <v>42990</v>
      </c>
      <c r="K82" s="7" t="s">
        <v>375</v>
      </c>
      <c r="L82" s="10" t="s">
        <v>643</v>
      </c>
      <c r="M82" s="10" t="s">
        <v>644</v>
      </c>
      <c r="N82" s="10">
        <v>-39</v>
      </c>
      <c r="O82" s="11"/>
      <c r="P82" s="11"/>
      <c r="Q82" s="11"/>
      <c r="R82" s="11"/>
      <c r="S82" s="11"/>
      <c r="T82" s="11"/>
      <c r="U82" s="7" t="s">
        <v>291</v>
      </c>
    </row>
    <row r="83" spans="1:21" hidden="1" x14ac:dyDescent="0.25">
      <c r="A83" s="7">
        <v>65</v>
      </c>
      <c r="B83" s="7" t="s">
        <v>645</v>
      </c>
      <c r="C83" s="7" t="s">
        <v>470</v>
      </c>
      <c r="D83" s="7" t="s">
        <v>597</v>
      </c>
      <c r="E83" s="7"/>
      <c r="F83" s="8">
        <v>-10.987107</v>
      </c>
      <c r="G83" s="8">
        <v>-36.948473999999997</v>
      </c>
      <c r="H83" s="7" t="s">
        <v>646</v>
      </c>
      <c r="I83" s="7" t="s">
        <v>647</v>
      </c>
      <c r="J83" s="9">
        <v>42990</v>
      </c>
      <c r="K83" s="7" t="s">
        <v>375</v>
      </c>
      <c r="L83" s="10" t="s">
        <v>648</v>
      </c>
      <c r="M83" s="10" t="s">
        <v>649</v>
      </c>
      <c r="N83" s="10">
        <v>-39</v>
      </c>
      <c r="O83" s="11"/>
      <c r="P83" s="11"/>
      <c r="Q83" s="11"/>
      <c r="R83" s="11"/>
      <c r="S83" s="11"/>
      <c r="T83" s="11"/>
      <c r="U83" s="7" t="s">
        <v>291</v>
      </c>
    </row>
    <row r="84" spans="1:21" hidden="1" x14ac:dyDescent="0.25">
      <c r="A84" s="7">
        <v>66</v>
      </c>
      <c r="B84" s="7" t="s">
        <v>650</v>
      </c>
      <c r="C84" s="7" t="s">
        <v>525</v>
      </c>
      <c r="D84" s="7" t="s">
        <v>651</v>
      </c>
      <c r="E84" s="7"/>
      <c r="F84" s="8">
        <v>-3.0908389999999999</v>
      </c>
      <c r="G84" s="8">
        <v>-38.793531999999999</v>
      </c>
      <c r="H84" s="7" t="s">
        <v>652</v>
      </c>
      <c r="I84" s="7" t="s">
        <v>653</v>
      </c>
      <c r="J84" s="9">
        <v>42991</v>
      </c>
      <c r="K84" s="7" t="s">
        <v>375</v>
      </c>
      <c r="L84" s="10" t="s">
        <v>654</v>
      </c>
      <c r="M84" s="10" t="s">
        <v>655</v>
      </c>
      <c r="N84" s="10">
        <v>-39</v>
      </c>
      <c r="O84" s="11"/>
      <c r="P84" s="11"/>
      <c r="Q84" s="11"/>
      <c r="R84" s="11"/>
      <c r="S84" s="11"/>
      <c r="T84" s="11"/>
      <c r="U84" s="7" t="s">
        <v>291</v>
      </c>
    </row>
    <row r="85" spans="1:21" hidden="1" x14ac:dyDescent="0.25">
      <c r="A85" s="7">
        <v>67</v>
      </c>
      <c r="B85" s="7" t="s">
        <v>656</v>
      </c>
      <c r="C85" s="7" t="s">
        <v>525</v>
      </c>
      <c r="D85" s="7" t="s">
        <v>651</v>
      </c>
      <c r="E85" s="7"/>
      <c r="F85" s="8">
        <v>-3.0910250000000001</v>
      </c>
      <c r="G85" s="8">
        <v>-38.794207999999998</v>
      </c>
      <c r="H85" s="7" t="s">
        <v>657</v>
      </c>
      <c r="I85" s="7" t="s">
        <v>658</v>
      </c>
      <c r="J85" s="9">
        <v>42991</v>
      </c>
      <c r="K85" s="7" t="s">
        <v>375</v>
      </c>
      <c r="L85" s="10" t="s">
        <v>659</v>
      </c>
      <c r="M85" s="10" t="s">
        <v>660</v>
      </c>
      <c r="N85" s="10">
        <v>-39</v>
      </c>
      <c r="O85" s="11"/>
      <c r="P85" s="11"/>
      <c r="Q85" s="11"/>
      <c r="R85" s="11"/>
      <c r="S85" s="11"/>
      <c r="T85" s="11"/>
      <c r="U85" s="7" t="s">
        <v>291</v>
      </c>
    </row>
    <row r="86" spans="1:21" hidden="1" x14ac:dyDescent="0.25">
      <c r="A86" s="7">
        <v>68</v>
      </c>
      <c r="B86" s="7" t="s">
        <v>661</v>
      </c>
      <c r="C86" s="7" t="s">
        <v>470</v>
      </c>
      <c r="D86" s="7" t="s">
        <v>662</v>
      </c>
      <c r="E86" s="7"/>
      <c r="F86" s="8">
        <v>-11.098367</v>
      </c>
      <c r="G86" s="8">
        <v>-36.959763000000002</v>
      </c>
      <c r="H86" s="7" t="s">
        <v>663</v>
      </c>
      <c r="I86" s="7" t="s">
        <v>664</v>
      </c>
      <c r="J86" s="9">
        <v>42990</v>
      </c>
      <c r="K86" s="7" t="s">
        <v>375</v>
      </c>
      <c r="L86" s="10" t="s">
        <v>665</v>
      </c>
      <c r="M86" s="10" t="s">
        <v>666</v>
      </c>
      <c r="N86" s="10">
        <v>-39</v>
      </c>
      <c r="O86" s="11"/>
      <c r="P86" s="11"/>
      <c r="Q86" s="11"/>
      <c r="R86" s="11"/>
      <c r="S86" s="11"/>
      <c r="T86" s="11"/>
      <c r="U86" s="7" t="s">
        <v>291</v>
      </c>
    </row>
    <row r="87" spans="1:21" hidden="1" x14ac:dyDescent="0.25">
      <c r="A87" s="7">
        <v>69</v>
      </c>
      <c r="B87" s="7" t="s">
        <v>667</v>
      </c>
      <c r="C87" s="7" t="s">
        <v>470</v>
      </c>
      <c r="D87" s="7" t="s">
        <v>662</v>
      </c>
      <c r="E87" s="7"/>
      <c r="F87" s="8">
        <v>-11.115171</v>
      </c>
      <c r="G87" s="8">
        <v>-36.966565000000003</v>
      </c>
      <c r="H87" s="7" t="s">
        <v>668</v>
      </c>
      <c r="I87" s="7" t="s">
        <v>669</v>
      </c>
      <c r="J87" s="9">
        <v>42990</v>
      </c>
      <c r="K87" s="7" t="s">
        <v>375</v>
      </c>
      <c r="L87" s="10" t="s">
        <v>670</v>
      </c>
      <c r="M87" s="10" t="s">
        <v>671</v>
      </c>
      <c r="N87" s="10">
        <v>-39</v>
      </c>
      <c r="O87" s="11"/>
      <c r="P87" s="11"/>
      <c r="Q87" s="11"/>
      <c r="R87" s="11"/>
      <c r="S87" s="11"/>
      <c r="T87" s="11"/>
      <c r="U87" s="7" t="s">
        <v>291</v>
      </c>
    </row>
    <row r="88" spans="1:21" hidden="1" x14ac:dyDescent="0.25">
      <c r="A88" s="7">
        <v>70</v>
      </c>
      <c r="B88" s="7" t="s">
        <v>672</v>
      </c>
      <c r="C88" s="7" t="s">
        <v>470</v>
      </c>
      <c r="D88" s="7" t="s">
        <v>662</v>
      </c>
      <c r="E88" s="7"/>
      <c r="F88" s="8">
        <v>-11.119899999999999</v>
      </c>
      <c r="G88" s="8">
        <v>-36.978979000000002</v>
      </c>
      <c r="H88" s="7" t="s">
        <v>673</v>
      </c>
      <c r="I88" s="7" t="s">
        <v>674</v>
      </c>
      <c r="J88" s="9">
        <v>42990</v>
      </c>
      <c r="K88" s="7" t="s">
        <v>375</v>
      </c>
      <c r="L88" s="10" t="s">
        <v>675</v>
      </c>
      <c r="M88" s="10" t="s">
        <v>676</v>
      </c>
      <c r="N88" s="10">
        <v>-39</v>
      </c>
      <c r="O88" s="11"/>
      <c r="P88" s="11"/>
      <c r="Q88" s="11"/>
      <c r="R88" s="11"/>
      <c r="S88" s="11"/>
      <c r="T88" s="11"/>
      <c r="U88" s="7" t="s">
        <v>291</v>
      </c>
    </row>
    <row r="89" spans="1:21" hidden="1" x14ac:dyDescent="0.25">
      <c r="A89" s="7">
        <v>71</v>
      </c>
      <c r="B89" s="7" t="s">
        <v>677</v>
      </c>
      <c r="C89" s="7" t="s">
        <v>470</v>
      </c>
      <c r="D89" s="7" t="s">
        <v>662</v>
      </c>
      <c r="E89" s="7"/>
      <c r="F89" s="8">
        <v>-11.103911</v>
      </c>
      <c r="G89" s="8">
        <v>-36.946857000000001</v>
      </c>
      <c r="H89" s="7" t="s">
        <v>678</v>
      </c>
      <c r="I89" s="7" t="s">
        <v>679</v>
      </c>
      <c r="J89" s="9">
        <v>42991</v>
      </c>
      <c r="K89" s="7" t="s">
        <v>375</v>
      </c>
      <c r="L89" s="10" t="s">
        <v>680</v>
      </c>
      <c r="M89" s="10" t="s">
        <v>681</v>
      </c>
      <c r="N89" s="10">
        <v>-39</v>
      </c>
      <c r="O89" s="11"/>
      <c r="P89" s="11"/>
      <c r="Q89" s="11"/>
      <c r="R89" s="11"/>
      <c r="S89" s="11"/>
      <c r="T89" s="11"/>
      <c r="U89" s="7" t="s">
        <v>291</v>
      </c>
    </row>
    <row r="90" spans="1:21" hidden="1" x14ac:dyDescent="0.25">
      <c r="A90" s="7">
        <v>72</v>
      </c>
      <c r="B90" s="7" t="s">
        <v>682</v>
      </c>
      <c r="C90" s="7" t="s">
        <v>470</v>
      </c>
      <c r="D90" s="7" t="s">
        <v>662</v>
      </c>
      <c r="E90" s="7"/>
      <c r="F90" s="8">
        <v>-11.103911</v>
      </c>
      <c r="G90" s="8">
        <v>-36.946857000000001</v>
      </c>
      <c r="H90" s="7" t="s">
        <v>678</v>
      </c>
      <c r="I90" s="7" t="s">
        <v>679</v>
      </c>
      <c r="J90" s="9">
        <v>42991</v>
      </c>
      <c r="K90" s="7" t="s">
        <v>375</v>
      </c>
      <c r="L90" s="10" t="s">
        <v>680</v>
      </c>
      <c r="M90" s="10" t="s">
        <v>681</v>
      </c>
      <c r="N90" s="10">
        <v>-39</v>
      </c>
      <c r="O90" s="11"/>
      <c r="P90" s="11"/>
      <c r="Q90" s="11"/>
      <c r="R90" s="11"/>
      <c r="S90" s="11"/>
      <c r="T90" s="11"/>
      <c r="U90" s="7" t="s">
        <v>291</v>
      </c>
    </row>
    <row r="91" spans="1:21" hidden="1" x14ac:dyDescent="0.25">
      <c r="A91" s="7">
        <v>73</v>
      </c>
      <c r="B91" s="7" t="s">
        <v>683</v>
      </c>
      <c r="C91" s="7" t="s">
        <v>470</v>
      </c>
      <c r="D91" s="7" t="s">
        <v>662</v>
      </c>
      <c r="E91" s="7"/>
      <c r="F91" s="8">
        <v>-11.07138</v>
      </c>
      <c r="G91" s="8">
        <v>-36.944856999999999</v>
      </c>
      <c r="H91" s="7" t="s">
        <v>684</v>
      </c>
      <c r="I91" s="7" t="s">
        <v>685</v>
      </c>
      <c r="J91" s="9">
        <v>42991</v>
      </c>
      <c r="K91" s="7" t="s">
        <v>375</v>
      </c>
      <c r="L91" s="10" t="s">
        <v>686</v>
      </c>
      <c r="M91" s="10" t="s">
        <v>687</v>
      </c>
      <c r="N91" s="10">
        <v>-39</v>
      </c>
      <c r="O91" s="11"/>
      <c r="P91" s="11"/>
      <c r="Q91" s="11"/>
      <c r="R91" s="11"/>
      <c r="S91" s="11"/>
      <c r="T91" s="11"/>
      <c r="U91" s="7" t="s">
        <v>291</v>
      </c>
    </row>
    <row r="92" spans="1:21" hidden="1" x14ac:dyDescent="0.25">
      <c r="A92" s="7">
        <v>74</v>
      </c>
      <c r="B92" s="7" t="s">
        <v>688</v>
      </c>
      <c r="C92" s="7" t="s">
        <v>470</v>
      </c>
      <c r="D92" s="7" t="s">
        <v>662</v>
      </c>
      <c r="E92" s="7"/>
      <c r="F92" s="8">
        <v>-11.103744000000001</v>
      </c>
      <c r="G92" s="8">
        <v>-36.981031000000002</v>
      </c>
      <c r="H92" s="7" t="s">
        <v>689</v>
      </c>
      <c r="I92" s="7" t="s">
        <v>690</v>
      </c>
      <c r="J92" s="9">
        <v>42991</v>
      </c>
      <c r="K92" s="7" t="s">
        <v>375</v>
      </c>
      <c r="L92" s="10">
        <v>8771801</v>
      </c>
      <c r="M92" s="10" t="s">
        <v>691</v>
      </c>
      <c r="N92" s="10">
        <v>-39</v>
      </c>
      <c r="O92" s="11"/>
      <c r="P92" s="11"/>
      <c r="Q92" s="11"/>
      <c r="R92" s="11"/>
      <c r="S92" s="11"/>
      <c r="T92" s="11"/>
      <c r="U92" s="7" t="s">
        <v>291</v>
      </c>
    </row>
    <row r="93" spans="1:21" hidden="1" x14ac:dyDescent="0.25">
      <c r="A93" s="7">
        <v>75</v>
      </c>
      <c r="B93" s="7" t="s">
        <v>692</v>
      </c>
      <c r="C93" s="7" t="s">
        <v>525</v>
      </c>
      <c r="D93" s="7" t="s">
        <v>693</v>
      </c>
      <c r="E93" s="7"/>
      <c r="F93" s="8">
        <v>-3.1331280000000001</v>
      </c>
      <c r="G93" s="8">
        <v>-38.820411999999997</v>
      </c>
      <c r="H93" s="7" t="s">
        <v>694</v>
      </c>
      <c r="I93" s="7" t="s">
        <v>695</v>
      </c>
      <c r="J93" s="9">
        <v>38384</v>
      </c>
      <c r="K93" s="7" t="s">
        <v>375</v>
      </c>
      <c r="L93" s="10" t="s">
        <v>696</v>
      </c>
      <c r="M93" s="10" t="s">
        <v>697</v>
      </c>
      <c r="N93" s="10">
        <v>-39</v>
      </c>
      <c r="O93" s="11"/>
      <c r="P93" s="11"/>
      <c r="Q93" s="11"/>
      <c r="R93" s="11"/>
      <c r="S93" s="11"/>
      <c r="T93" s="11"/>
      <c r="U93" s="7" t="s">
        <v>291</v>
      </c>
    </row>
    <row r="94" spans="1:21" hidden="1" x14ac:dyDescent="0.25">
      <c r="A94" s="7">
        <v>76</v>
      </c>
      <c r="B94" s="7" t="s">
        <v>698</v>
      </c>
      <c r="C94" s="7" t="s">
        <v>470</v>
      </c>
      <c r="D94" s="7" t="s">
        <v>699</v>
      </c>
      <c r="E94" s="7"/>
      <c r="F94" s="8">
        <v>-11.149262</v>
      </c>
      <c r="G94" s="8">
        <v>-37.049157000000001</v>
      </c>
      <c r="H94" s="7" t="s">
        <v>700</v>
      </c>
      <c r="I94" s="7" t="s">
        <v>701</v>
      </c>
      <c r="J94" s="9">
        <v>42991</v>
      </c>
      <c r="K94" s="7" t="s">
        <v>375</v>
      </c>
      <c r="L94" s="10" t="s">
        <v>702</v>
      </c>
      <c r="M94" s="10" t="s">
        <v>703</v>
      </c>
      <c r="N94" s="10">
        <v>-39</v>
      </c>
      <c r="O94" s="11"/>
      <c r="P94" s="11"/>
      <c r="Q94" s="11"/>
      <c r="R94" s="11"/>
      <c r="S94" s="11"/>
      <c r="T94" s="11"/>
      <c r="U94" s="7" t="s">
        <v>291</v>
      </c>
    </row>
    <row r="95" spans="1:21" hidden="1" x14ac:dyDescent="0.25">
      <c r="A95" s="7">
        <v>77</v>
      </c>
      <c r="B95" s="7" t="s">
        <v>704</v>
      </c>
      <c r="C95" s="7" t="s">
        <v>470</v>
      </c>
      <c r="D95" s="7" t="s">
        <v>699</v>
      </c>
      <c r="E95" s="7"/>
      <c r="F95" s="8">
        <v>-11.164505999999999</v>
      </c>
      <c r="G95" s="8">
        <v>-37.052570000000003</v>
      </c>
      <c r="H95" s="7" t="s">
        <v>705</v>
      </c>
      <c r="I95" s="7" t="s">
        <v>706</v>
      </c>
      <c r="J95" s="9">
        <v>42991</v>
      </c>
      <c r="K95" s="7" t="s">
        <v>375</v>
      </c>
      <c r="L95" s="10" t="s">
        <v>707</v>
      </c>
      <c r="M95" s="10" t="s">
        <v>708</v>
      </c>
      <c r="N95" s="10">
        <v>-39</v>
      </c>
      <c r="O95" s="11"/>
      <c r="P95" s="11"/>
      <c r="Q95" s="11"/>
      <c r="R95" s="11"/>
      <c r="S95" s="11"/>
      <c r="T95" s="11"/>
      <c r="U95" s="7" t="s">
        <v>291</v>
      </c>
    </row>
    <row r="96" spans="1:21" hidden="1" x14ac:dyDescent="0.25">
      <c r="A96" s="7">
        <v>78</v>
      </c>
      <c r="B96" s="7" t="s">
        <v>709</v>
      </c>
      <c r="C96" s="7" t="s">
        <v>470</v>
      </c>
      <c r="D96" s="7" t="s">
        <v>699</v>
      </c>
      <c r="E96" s="7"/>
      <c r="F96" s="8">
        <v>-11.142766</v>
      </c>
      <c r="G96" s="8">
        <v>-37.039991999999998</v>
      </c>
      <c r="H96" s="7" t="s">
        <v>710</v>
      </c>
      <c r="I96" s="7" t="s">
        <v>711</v>
      </c>
      <c r="J96" s="9">
        <v>42991</v>
      </c>
      <c r="K96" s="7" t="s">
        <v>375</v>
      </c>
      <c r="L96" s="10" t="s">
        <v>712</v>
      </c>
      <c r="M96" s="10">
        <v>714054</v>
      </c>
      <c r="N96" s="10">
        <v>-39</v>
      </c>
      <c r="O96" s="11"/>
      <c r="P96" s="11"/>
      <c r="Q96" s="11"/>
      <c r="R96" s="11"/>
      <c r="S96" s="11"/>
      <c r="T96" s="11"/>
      <c r="U96" s="7" t="s">
        <v>291</v>
      </c>
    </row>
    <row r="97" spans="1:21" hidden="1" x14ac:dyDescent="0.25">
      <c r="A97" s="7">
        <v>79</v>
      </c>
      <c r="B97" s="7" t="s">
        <v>713</v>
      </c>
      <c r="C97" s="7" t="s">
        <v>470</v>
      </c>
      <c r="D97" s="7" t="s">
        <v>699</v>
      </c>
      <c r="E97" s="7"/>
      <c r="F97" s="8">
        <v>-11.131760999999999</v>
      </c>
      <c r="G97" s="8">
        <v>-37.047533999999999</v>
      </c>
      <c r="H97" s="7" t="s">
        <v>714</v>
      </c>
      <c r="I97" s="7" t="s">
        <v>715</v>
      </c>
      <c r="J97" s="9">
        <v>42991</v>
      </c>
      <c r="K97" s="7" t="s">
        <v>375</v>
      </c>
      <c r="L97" s="10" t="s">
        <v>716</v>
      </c>
      <c r="M97" s="10" t="s">
        <v>717</v>
      </c>
      <c r="N97" s="10">
        <v>-39</v>
      </c>
      <c r="O97" s="11"/>
      <c r="P97" s="11"/>
      <c r="Q97" s="11"/>
      <c r="R97" s="11"/>
      <c r="S97" s="11"/>
      <c r="T97" s="11"/>
      <c r="U97" s="7" t="s">
        <v>291</v>
      </c>
    </row>
    <row r="98" spans="1:21" hidden="1" x14ac:dyDescent="0.25">
      <c r="A98" s="7">
        <v>80</v>
      </c>
      <c r="B98" s="7" t="s">
        <v>718</v>
      </c>
      <c r="C98" s="7" t="s">
        <v>470</v>
      </c>
      <c r="D98" s="7" t="s">
        <v>699</v>
      </c>
      <c r="E98" s="7"/>
      <c r="F98" s="8">
        <v>-11.153674000000001</v>
      </c>
      <c r="G98" s="8">
        <v>-37.061878999999998</v>
      </c>
      <c r="H98" s="7" t="s">
        <v>719</v>
      </c>
      <c r="I98" s="7" t="s">
        <v>720</v>
      </c>
      <c r="J98" s="9">
        <v>42991</v>
      </c>
      <c r="K98" s="7" t="s">
        <v>375</v>
      </c>
      <c r="L98" s="10">
        <v>8766336</v>
      </c>
      <c r="M98" s="10" t="s">
        <v>721</v>
      </c>
      <c r="N98" s="10">
        <v>-39</v>
      </c>
      <c r="O98" s="11"/>
      <c r="P98" s="11"/>
      <c r="Q98" s="11"/>
      <c r="R98" s="11"/>
      <c r="S98" s="11"/>
      <c r="T98" s="11"/>
      <c r="U98" s="7" t="s">
        <v>291</v>
      </c>
    </row>
    <row r="99" spans="1:21" hidden="1" x14ac:dyDescent="0.25">
      <c r="A99" s="7">
        <v>81</v>
      </c>
      <c r="B99" s="7" t="s">
        <v>722</v>
      </c>
      <c r="C99" s="7" t="s">
        <v>470</v>
      </c>
      <c r="D99" s="7" t="s">
        <v>699</v>
      </c>
      <c r="E99" s="7"/>
      <c r="F99" s="8">
        <v>-11.202328</v>
      </c>
      <c r="G99" s="8">
        <v>-37.079563999999998</v>
      </c>
      <c r="H99" s="7" t="s">
        <v>723</v>
      </c>
      <c r="I99" s="7" t="s">
        <v>724</v>
      </c>
      <c r="J99" s="9">
        <v>42991</v>
      </c>
      <c r="K99" s="7" t="s">
        <v>375</v>
      </c>
      <c r="L99" s="10" t="s">
        <v>725</v>
      </c>
      <c r="M99" s="10" t="s">
        <v>726</v>
      </c>
      <c r="N99" s="10">
        <v>-39</v>
      </c>
      <c r="O99" s="11"/>
      <c r="P99" s="11"/>
      <c r="Q99" s="11"/>
      <c r="R99" s="11"/>
      <c r="S99" s="11"/>
      <c r="T99" s="11"/>
      <c r="U99" s="7" t="s">
        <v>291</v>
      </c>
    </row>
    <row r="100" spans="1:21" hidden="1" x14ac:dyDescent="0.25">
      <c r="A100" s="7">
        <v>82</v>
      </c>
      <c r="B100" s="7" t="s">
        <v>727</v>
      </c>
      <c r="C100" s="7" t="s">
        <v>470</v>
      </c>
      <c r="D100" s="7" t="s">
        <v>699</v>
      </c>
      <c r="E100" s="7"/>
      <c r="F100" s="8">
        <v>-11.177542000000001</v>
      </c>
      <c r="G100" s="8">
        <v>-37.018501999999998</v>
      </c>
      <c r="H100" s="7" t="s">
        <v>728</v>
      </c>
      <c r="I100" s="7" t="s">
        <v>729</v>
      </c>
      <c r="J100" s="9">
        <v>42991</v>
      </c>
      <c r="K100" s="7" t="s">
        <v>375</v>
      </c>
      <c r="L100" s="10" t="s">
        <v>730</v>
      </c>
      <c r="M100" s="10" t="s">
        <v>731</v>
      </c>
      <c r="N100" s="10">
        <v>-39</v>
      </c>
      <c r="O100" s="11"/>
      <c r="P100" s="11"/>
      <c r="Q100" s="11"/>
      <c r="R100" s="11"/>
      <c r="S100" s="11"/>
      <c r="T100" s="11"/>
      <c r="U100" s="7" t="s">
        <v>291</v>
      </c>
    </row>
    <row r="101" spans="1:21" hidden="1" x14ac:dyDescent="0.25">
      <c r="A101" s="7">
        <v>83</v>
      </c>
      <c r="B101" s="7" t="s">
        <v>732</v>
      </c>
      <c r="C101" s="7" t="s">
        <v>285</v>
      </c>
      <c r="D101" s="7" t="s">
        <v>733</v>
      </c>
      <c r="E101" s="7"/>
      <c r="F101" s="8">
        <v>-22.374760999999999</v>
      </c>
      <c r="G101" s="8">
        <v>-40.417454999999997</v>
      </c>
      <c r="H101" s="7" t="s">
        <v>734</v>
      </c>
      <c r="I101" s="7" t="s">
        <v>735</v>
      </c>
      <c r="J101" s="9">
        <v>37288</v>
      </c>
      <c r="K101" s="7" t="s">
        <v>375</v>
      </c>
      <c r="L101" s="10" t="s">
        <v>736</v>
      </c>
      <c r="M101" s="10" t="s">
        <v>737</v>
      </c>
      <c r="N101" s="10">
        <v>-39</v>
      </c>
      <c r="O101" s="11"/>
      <c r="P101" s="11"/>
      <c r="Q101" s="11"/>
      <c r="R101" s="11"/>
      <c r="S101" s="11"/>
      <c r="T101" s="11"/>
      <c r="U101" s="7" t="s">
        <v>291</v>
      </c>
    </row>
    <row r="102" spans="1:21" hidden="1" x14ac:dyDescent="0.25">
      <c r="A102" s="7">
        <v>84</v>
      </c>
      <c r="B102" s="7" t="s">
        <v>43</v>
      </c>
      <c r="C102" s="7" t="s">
        <v>292</v>
      </c>
      <c r="D102" s="7" t="s">
        <v>738</v>
      </c>
      <c r="E102" s="7"/>
      <c r="F102" s="8">
        <v>-25.266939000000001</v>
      </c>
      <c r="G102" s="8">
        <v>-45.252814000000001</v>
      </c>
      <c r="H102" s="7" t="s">
        <v>739</v>
      </c>
      <c r="I102" s="7" t="s">
        <v>740</v>
      </c>
      <c r="J102" s="9">
        <v>41066</v>
      </c>
      <c r="K102" s="7" t="s">
        <v>375</v>
      </c>
      <c r="L102" s="10" t="s">
        <v>741</v>
      </c>
      <c r="M102" s="10" t="s">
        <v>742</v>
      </c>
      <c r="N102" s="10">
        <v>-45</v>
      </c>
      <c r="O102" s="11"/>
      <c r="P102" s="11"/>
      <c r="Q102" s="11"/>
      <c r="R102" s="11"/>
      <c r="S102" s="11"/>
      <c r="T102" s="11"/>
      <c r="U102" s="7" t="s">
        <v>291</v>
      </c>
    </row>
    <row r="103" spans="1:21" hidden="1" x14ac:dyDescent="0.25">
      <c r="A103" s="7">
        <v>85</v>
      </c>
      <c r="B103" s="7" t="s">
        <v>743</v>
      </c>
      <c r="C103" s="7" t="s">
        <v>744</v>
      </c>
      <c r="D103" s="7" t="s">
        <v>745</v>
      </c>
      <c r="E103" s="7"/>
      <c r="F103" s="8">
        <v>-13.489857000000001</v>
      </c>
      <c r="G103" s="8">
        <v>-38.812427999999997</v>
      </c>
      <c r="H103" s="7" t="s">
        <v>746</v>
      </c>
      <c r="I103" s="7" t="s">
        <v>747</v>
      </c>
      <c r="J103" s="9">
        <v>39091</v>
      </c>
      <c r="K103" s="7" t="s">
        <v>375</v>
      </c>
      <c r="L103" s="10" t="s">
        <v>748</v>
      </c>
      <c r="M103" s="10" t="s">
        <v>749</v>
      </c>
      <c r="N103" s="10">
        <v>-39</v>
      </c>
      <c r="O103" s="11"/>
      <c r="P103" s="11"/>
      <c r="Q103" s="11"/>
      <c r="R103" s="11"/>
      <c r="S103" s="11"/>
      <c r="T103" s="11"/>
      <c r="U103" s="7" t="s">
        <v>291</v>
      </c>
    </row>
    <row r="104" spans="1:21" hidden="1" x14ac:dyDescent="0.25">
      <c r="A104" s="7">
        <v>86</v>
      </c>
      <c r="B104" s="7" t="s">
        <v>44</v>
      </c>
      <c r="C104" s="7" t="s">
        <v>292</v>
      </c>
      <c r="D104" s="7"/>
      <c r="E104" s="7"/>
      <c r="F104" s="8">
        <v>-24.353158000000001</v>
      </c>
      <c r="G104" s="8">
        <v>-44.382814000000003</v>
      </c>
      <c r="H104" s="7" t="s">
        <v>750</v>
      </c>
      <c r="I104" s="7" t="s">
        <v>751</v>
      </c>
      <c r="J104" s="9">
        <v>41066</v>
      </c>
      <c r="K104" s="7" t="s">
        <v>375</v>
      </c>
      <c r="L104" s="10" t="s">
        <v>752</v>
      </c>
      <c r="M104" s="10" t="s">
        <v>753</v>
      </c>
      <c r="N104" s="10">
        <v>-45</v>
      </c>
      <c r="O104" s="11"/>
      <c r="P104" s="11"/>
      <c r="Q104" s="11"/>
      <c r="R104" s="11"/>
      <c r="S104" s="11"/>
      <c r="T104" s="11"/>
      <c r="U104" s="7" t="s">
        <v>291</v>
      </c>
    </row>
    <row r="105" spans="1:21" hidden="1" x14ac:dyDescent="0.25">
      <c r="A105" s="7">
        <v>87</v>
      </c>
      <c r="B105" s="7" t="s">
        <v>754</v>
      </c>
      <c r="C105" s="7" t="s">
        <v>285</v>
      </c>
      <c r="D105" s="7" t="s">
        <v>755</v>
      </c>
      <c r="E105" s="7"/>
      <c r="F105" s="8">
        <v>-22.438656000000002</v>
      </c>
      <c r="G105" s="8">
        <v>-40.424515999999997</v>
      </c>
      <c r="H105" s="7" t="s">
        <v>756</v>
      </c>
      <c r="I105" s="7" t="s">
        <v>757</v>
      </c>
      <c r="J105" s="9">
        <v>37288</v>
      </c>
      <c r="K105" s="7" t="s">
        <v>375</v>
      </c>
      <c r="L105" s="10" t="s">
        <v>758</v>
      </c>
      <c r="M105" s="10" t="s">
        <v>759</v>
      </c>
      <c r="N105" s="10">
        <v>-39</v>
      </c>
      <c r="O105" s="11"/>
      <c r="P105" s="11"/>
      <c r="Q105" s="11"/>
      <c r="R105" s="11"/>
      <c r="S105" s="11"/>
      <c r="T105" s="11"/>
      <c r="U105" s="7" t="s">
        <v>291</v>
      </c>
    </row>
    <row r="106" spans="1:21" hidden="1" x14ac:dyDescent="0.25">
      <c r="A106" s="7">
        <v>88</v>
      </c>
      <c r="B106" s="7" t="s">
        <v>760</v>
      </c>
      <c r="C106" s="7" t="s">
        <v>285</v>
      </c>
      <c r="D106" s="7" t="s">
        <v>755</v>
      </c>
      <c r="E106" s="7"/>
      <c r="F106" s="8">
        <v>-22.450745000000001</v>
      </c>
      <c r="G106" s="8">
        <v>-40.411763999999998</v>
      </c>
      <c r="H106" s="7" t="s">
        <v>761</v>
      </c>
      <c r="I106" s="7" t="s">
        <v>762</v>
      </c>
      <c r="J106" s="9">
        <v>37288</v>
      </c>
      <c r="K106" s="7" t="s">
        <v>375</v>
      </c>
      <c r="L106" s="10" t="s">
        <v>763</v>
      </c>
      <c r="M106" s="10" t="s">
        <v>764</v>
      </c>
      <c r="N106" s="10">
        <v>-39</v>
      </c>
      <c r="O106" s="11"/>
      <c r="P106" s="11"/>
      <c r="Q106" s="11"/>
      <c r="R106" s="11"/>
      <c r="S106" s="11"/>
      <c r="T106" s="11"/>
      <c r="U106" s="7" t="s">
        <v>291</v>
      </c>
    </row>
    <row r="107" spans="1:21" hidden="1" x14ac:dyDescent="0.25">
      <c r="A107" s="7">
        <v>89</v>
      </c>
      <c r="B107" s="7" t="s">
        <v>765</v>
      </c>
      <c r="C107" s="7" t="s">
        <v>487</v>
      </c>
      <c r="D107" s="7" t="s">
        <v>766</v>
      </c>
      <c r="E107" s="7"/>
      <c r="F107" s="8">
        <v>-4.8933330000000002</v>
      </c>
      <c r="G107" s="8">
        <v>-36.451410000000003</v>
      </c>
      <c r="H107" s="7" t="s">
        <v>767</v>
      </c>
      <c r="I107" s="7" t="s">
        <v>768</v>
      </c>
      <c r="J107" s="9">
        <v>38384</v>
      </c>
      <c r="K107" s="7" t="s">
        <v>375</v>
      </c>
      <c r="L107" s="10" t="s">
        <v>769</v>
      </c>
      <c r="M107" s="10" t="s">
        <v>770</v>
      </c>
      <c r="N107" s="10">
        <v>-39</v>
      </c>
      <c r="O107" s="11"/>
      <c r="P107" s="11"/>
      <c r="Q107" s="11"/>
      <c r="R107" s="11"/>
      <c r="S107" s="11"/>
      <c r="T107" s="11"/>
      <c r="U107" s="7" t="s">
        <v>291</v>
      </c>
    </row>
    <row r="108" spans="1:21" hidden="1" x14ac:dyDescent="0.25">
      <c r="A108" s="7">
        <v>90</v>
      </c>
      <c r="B108" s="7" t="s">
        <v>771</v>
      </c>
      <c r="C108" s="7" t="s">
        <v>487</v>
      </c>
      <c r="D108" s="7" t="s">
        <v>766</v>
      </c>
      <c r="E108" s="7"/>
      <c r="F108" s="8">
        <v>-4.8886219999999998</v>
      </c>
      <c r="G108" s="8">
        <v>-36.431893000000002</v>
      </c>
      <c r="H108" s="7" t="s">
        <v>772</v>
      </c>
      <c r="I108" s="7" t="s">
        <v>773</v>
      </c>
      <c r="J108" s="9">
        <v>38384</v>
      </c>
      <c r="K108" s="7" t="s">
        <v>375</v>
      </c>
      <c r="L108" s="10" t="s">
        <v>774</v>
      </c>
      <c r="M108" s="10" t="s">
        <v>775</v>
      </c>
      <c r="N108" s="10">
        <v>-39</v>
      </c>
      <c r="O108" s="11"/>
      <c r="P108" s="11"/>
      <c r="Q108" s="11"/>
      <c r="R108" s="11"/>
      <c r="S108" s="11"/>
      <c r="T108" s="11"/>
      <c r="U108" s="7" t="s">
        <v>291</v>
      </c>
    </row>
    <row r="109" spans="1:21" hidden="1" x14ac:dyDescent="0.25">
      <c r="A109" s="7">
        <v>91</v>
      </c>
      <c r="B109" s="7" t="s">
        <v>776</v>
      </c>
      <c r="C109" s="7" t="s">
        <v>361</v>
      </c>
      <c r="D109" s="7" t="s">
        <v>777</v>
      </c>
      <c r="E109" s="7"/>
      <c r="F109" s="8">
        <v>-19.564464999999998</v>
      </c>
      <c r="G109" s="8">
        <v>-39.253960999999997</v>
      </c>
      <c r="H109" s="7" t="s">
        <v>778</v>
      </c>
      <c r="I109" s="7" t="s">
        <v>779</v>
      </c>
      <c r="J109" s="9">
        <v>38355</v>
      </c>
      <c r="K109" s="7" t="s">
        <v>375</v>
      </c>
      <c r="L109" s="10" t="s">
        <v>780</v>
      </c>
      <c r="M109" s="10" t="s">
        <v>781</v>
      </c>
      <c r="N109" s="10">
        <v>-39</v>
      </c>
      <c r="O109" s="11"/>
      <c r="P109" s="11"/>
      <c r="Q109" s="11"/>
      <c r="R109" s="11"/>
      <c r="S109" s="11"/>
      <c r="T109" s="11"/>
      <c r="U109" s="7" t="s">
        <v>291</v>
      </c>
    </row>
    <row r="110" spans="1:21" hidden="1" x14ac:dyDescent="0.25">
      <c r="A110" s="7">
        <v>92</v>
      </c>
      <c r="B110" s="7" t="s">
        <v>782</v>
      </c>
      <c r="C110" s="7" t="s">
        <v>487</v>
      </c>
      <c r="D110" s="7" t="s">
        <v>783</v>
      </c>
      <c r="E110" s="7"/>
      <c r="F110" s="8">
        <v>-4.7046650000000003</v>
      </c>
      <c r="G110" s="8">
        <v>-36.825707999999999</v>
      </c>
      <c r="H110" s="7" t="s">
        <v>784</v>
      </c>
      <c r="I110" s="7" t="s">
        <v>785</v>
      </c>
      <c r="J110" s="9">
        <v>38384</v>
      </c>
      <c r="K110" s="7" t="s">
        <v>375</v>
      </c>
      <c r="L110" s="10" t="s">
        <v>786</v>
      </c>
      <c r="M110" s="10" t="s">
        <v>787</v>
      </c>
      <c r="N110" s="10">
        <v>-39</v>
      </c>
      <c r="O110" s="11"/>
      <c r="P110" s="11"/>
      <c r="Q110" s="11"/>
      <c r="R110" s="11"/>
      <c r="S110" s="11"/>
      <c r="T110" s="11"/>
      <c r="U110" s="7" t="s">
        <v>291</v>
      </c>
    </row>
    <row r="111" spans="1:21" hidden="1" x14ac:dyDescent="0.25">
      <c r="A111" s="7">
        <v>93</v>
      </c>
      <c r="B111" s="7" t="s">
        <v>788</v>
      </c>
      <c r="C111" s="7" t="s">
        <v>487</v>
      </c>
      <c r="D111" s="7" t="s">
        <v>783</v>
      </c>
      <c r="E111" s="7"/>
      <c r="F111" s="8">
        <v>-4.7045110000000001</v>
      </c>
      <c r="G111" s="8">
        <v>-36.825609</v>
      </c>
      <c r="H111" s="7" t="s">
        <v>789</v>
      </c>
      <c r="I111" s="7" t="s">
        <v>790</v>
      </c>
      <c r="J111" s="9">
        <v>38384</v>
      </c>
      <c r="K111" s="7" t="s">
        <v>375</v>
      </c>
      <c r="L111" s="10" t="s">
        <v>791</v>
      </c>
      <c r="M111" s="10" t="s">
        <v>792</v>
      </c>
      <c r="N111" s="10">
        <v>-39</v>
      </c>
      <c r="O111" s="11"/>
      <c r="P111" s="11"/>
      <c r="Q111" s="11"/>
      <c r="R111" s="11"/>
      <c r="S111" s="11"/>
      <c r="T111" s="11"/>
      <c r="U111" s="7" t="s">
        <v>291</v>
      </c>
    </row>
    <row r="112" spans="1:21" hidden="1" x14ac:dyDescent="0.25">
      <c r="A112" s="7">
        <v>94</v>
      </c>
      <c r="B112" s="7" t="s">
        <v>793</v>
      </c>
      <c r="C112" s="7" t="s">
        <v>487</v>
      </c>
      <c r="D112" s="7" t="s">
        <v>783</v>
      </c>
      <c r="E112" s="7"/>
      <c r="F112" s="8">
        <v>-4.7183739999999998</v>
      </c>
      <c r="G112" s="8">
        <v>-36.835821000000003</v>
      </c>
      <c r="H112" s="7" t="s">
        <v>794</v>
      </c>
      <c r="I112" s="7" t="s">
        <v>795</v>
      </c>
      <c r="J112" s="9">
        <v>37288</v>
      </c>
      <c r="K112" s="7" t="s">
        <v>375</v>
      </c>
      <c r="L112" s="10">
        <v>9478093</v>
      </c>
      <c r="M112" s="10" t="s">
        <v>796</v>
      </c>
      <c r="N112" s="10">
        <v>-39</v>
      </c>
      <c r="O112" s="11"/>
      <c r="P112" s="11"/>
      <c r="Q112" s="11"/>
      <c r="R112" s="11"/>
      <c r="S112" s="11"/>
      <c r="T112" s="11"/>
      <c r="U112" s="7" t="s">
        <v>291</v>
      </c>
    </row>
    <row r="113" spans="1:21" hidden="1" x14ac:dyDescent="0.25">
      <c r="A113" s="7">
        <v>95</v>
      </c>
      <c r="B113" s="7" t="s">
        <v>797</v>
      </c>
      <c r="C113" s="7" t="s">
        <v>487</v>
      </c>
      <c r="D113" s="7" t="s">
        <v>798</v>
      </c>
      <c r="E113" s="7"/>
      <c r="F113" s="8">
        <v>-4.6844029999999997</v>
      </c>
      <c r="G113" s="8">
        <v>-36.824995999999999</v>
      </c>
      <c r="H113" s="7" t="s">
        <v>799</v>
      </c>
      <c r="I113" s="7" t="s">
        <v>800</v>
      </c>
      <c r="J113" s="9">
        <v>38384</v>
      </c>
      <c r="K113" s="7" t="s">
        <v>375</v>
      </c>
      <c r="L113" s="10" t="s">
        <v>801</v>
      </c>
      <c r="M113" s="10">
        <v>741278</v>
      </c>
      <c r="N113" s="10">
        <v>-39</v>
      </c>
      <c r="O113" s="11"/>
      <c r="P113" s="11"/>
      <c r="Q113" s="11"/>
      <c r="R113" s="11"/>
      <c r="S113" s="11"/>
      <c r="T113" s="11"/>
      <c r="U113" s="7" t="s">
        <v>291</v>
      </c>
    </row>
    <row r="114" spans="1:21" hidden="1" x14ac:dyDescent="0.25">
      <c r="A114" s="7">
        <v>96</v>
      </c>
      <c r="B114" s="7" t="s">
        <v>802</v>
      </c>
      <c r="C114" s="7" t="s">
        <v>285</v>
      </c>
      <c r="D114" s="7"/>
      <c r="E114" s="7"/>
      <c r="F114" s="8">
        <v>-22.171237000000001</v>
      </c>
      <c r="G114" s="8">
        <v>-40.121752000000001</v>
      </c>
      <c r="H114" s="7" t="s">
        <v>803</v>
      </c>
      <c r="I114" s="7" t="s">
        <v>804</v>
      </c>
      <c r="J114" s="9">
        <v>41066</v>
      </c>
      <c r="K114" s="7" t="s">
        <v>375</v>
      </c>
      <c r="L114" s="10" t="s">
        <v>805</v>
      </c>
      <c r="M114" s="10" t="s">
        <v>806</v>
      </c>
      <c r="N114" s="10">
        <v>-39</v>
      </c>
      <c r="O114" s="11"/>
      <c r="P114" s="11"/>
      <c r="Q114" s="11"/>
      <c r="R114" s="11"/>
      <c r="S114" s="11"/>
      <c r="T114" s="11"/>
      <c r="U114" s="7" t="s">
        <v>291</v>
      </c>
    </row>
    <row r="115" spans="1:21" hidden="1" x14ac:dyDescent="0.25">
      <c r="A115" s="7">
        <v>97</v>
      </c>
      <c r="B115" s="7" t="s">
        <v>807</v>
      </c>
      <c r="C115" s="7" t="s">
        <v>470</v>
      </c>
      <c r="D115" s="7"/>
      <c r="E115" s="7"/>
      <c r="F115" s="8">
        <v>-10.65354</v>
      </c>
      <c r="G115" s="8">
        <v>-36.635297999999999</v>
      </c>
      <c r="H115" s="7" t="s">
        <v>808</v>
      </c>
      <c r="I115" s="7" t="s">
        <v>809</v>
      </c>
      <c r="J115" s="9">
        <v>37866</v>
      </c>
      <c r="K115" s="7" t="s">
        <v>375</v>
      </c>
      <c r="L115" s="10" t="s">
        <v>810</v>
      </c>
      <c r="M115" s="10">
        <v>758695</v>
      </c>
      <c r="N115" s="10">
        <v>-39</v>
      </c>
      <c r="O115" s="11"/>
      <c r="P115" s="11"/>
      <c r="Q115" s="11"/>
      <c r="R115" s="11"/>
      <c r="S115" s="11"/>
      <c r="T115" s="11"/>
      <c r="U115" s="7" t="s">
        <v>291</v>
      </c>
    </row>
    <row r="116" spans="1:21" hidden="1" x14ac:dyDescent="0.25">
      <c r="A116" s="7">
        <v>98</v>
      </c>
      <c r="B116" s="7" t="s">
        <v>811</v>
      </c>
      <c r="C116" s="7" t="s">
        <v>487</v>
      </c>
      <c r="D116" s="7" t="s">
        <v>812</v>
      </c>
      <c r="E116" s="7"/>
      <c r="F116" s="8">
        <v>-4.9170930000000004</v>
      </c>
      <c r="G116" s="8">
        <v>-36.338085</v>
      </c>
      <c r="H116" s="7" t="s">
        <v>813</v>
      </c>
      <c r="I116" s="7" t="s">
        <v>814</v>
      </c>
      <c r="J116" s="9">
        <v>38384</v>
      </c>
      <c r="K116" s="7" t="s">
        <v>375</v>
      </c>
      <c r="L116" s="10" t="s">
        <v>815</v>
      </c>
      <c r="M116" s="10" t="s">
        <v>816</v>
      </c>
      <c r="N116" s="10">
        <v>-39</v>
      </c>
      <c r="O116" s="11"/>
      <c r="P116" s="11"/>
      <c r="Q116" s="11"/>
      <c r="R116" s="11"/>
      <c r="S116" s="11"/>
      <c r="T116" s="11"/>
      <c r="U116" s="7" t="s">
        <v>291</v>
      </c>
    </row>
    <row r="117" spans="1:21" hidden="1" x14ac:dyDescent="0.25">
      <c r="A117" s="7">
        <v>99</v>
      </c>
      <c r="B117" s="7" t="s">
        <v>817</v>
      </c>
      <c r="C117" s="7" t="s">
        <v>487</v>
      </c>
      <c r="D117" s="7" t="s">
        <v>812</v>
      </c>
      <c r="E117" s="7"/>
      <c r="F117" s="8">
        <v>-4.9493220000000004</v>
      </c>
      <c r="G117" s="8">
        <v>-36.361536999999998</v>
      </c>
      <c r="H117" s="7" t="s">
        <v>818</v>
      </c>
      <c r="I117" s="7" t="s">
        <v>819</v>
      </c>
      <c r="J117" s="9">
        <v>38384</v>
      </c>
      <c r="K117" s="7" t="s">
        <v>375</v>
      </c>
      <c r="L117" s="10">
        <v>9452356</v>
      </c>
      <c r="M117" s="10" t="s">
        <v>820</v>
      </c>
      <c r="N117" s="10">
        <v>-39</v>
      </c>
      <c r="O117" s="11"/>
      <c r="P117" s="11"/>
      <c r="Q117" s="11"/>
      <c r="R117" s="11"/>
      <c r="S117" s="11"/>
      <c r="T117" s="11"/>
      <c r="U117" s="7" t="s">
        <v>291</v>
      </c>
    </row>
    <row r="118" spans="1:21" hidden="1" x14ac:dyDescent="0.25">
      <c r="A118" s="7">
        <v>100</v>
      </c>
      <c r="B118" s="7" t="s">
        <v>821</v>
      </c>
      <c r="C118" s="7" t="s">
        <v>487</v>
      </c>
      <c r="D118" s="7" t="s">
        <v>812</v>
      </c>
      <c r="E118" s="7"/>
      <c r="F118" s="8">
        <v>-4.9417390000000001</v>
      </c>
      <c r="G118" s="8">
        <v>-36.354430999999998</v>
      </c>
      <c r="H118" s="7" t="s">
        <v>822</v>
      </c>
      <c r="I118" s="7" t="s">
        <v>823</v>
      </c>
      <c r="J118" s="9">
        <v>38384</v>
      </c>
      <c r="K118" s="7" t="s">
        <v>375</v>
      </c>
      <c r="L118" s="10" t="s">
        <v>824</v>
      </c>
      <c r="M118" s="10" t="s">
        <v>825</v>
      </c>
      <c r="N118" s="10">
        <v>-39</v>
      </c>
      <c r="O118" s="11"/>
      <c r="P118" s="11"/>
      <c r="Q118" s="11"/>
      <c r="R118" s="11"/>
      <c r="S118" s="11"/>
      <c r="T118" s="11"/>
      <c r="U118" s="7" t="s">
        <v>291</v>
      </c>
    </row>
    <row r="119" spans="1:21" hidden="1" x14ac:dyDescent="0.25">
      <c r="A119" s="7">
        <v>101</v>
      </c>
      <c r="B119" s="7" t="s">
        <v>826</v>
      </c>
      <c r="C119" s="7" t="s">
        <v>487</v>
      </c>
      <c r="D119" s="7" t="s">
        <v>812</v>
      </c>
      <c r="E119" s="7"/>
      <c r="F119" s="8">
        <v>-4.9239839999999999</v>
      </c>
      <c r="G119" s="8">
        <v>-36.350797999999998</v>
      </c>
      <c r="H119" s="7" t="s">
        <v>827</v>
      </c>
      <c r="I119" s="7" t="s">
        <v>828</v>
      </c>
      <c r="J119" s="9">
        <v>38384</v>
      </c>
      <c r="K119" s="7" t="s">
        <v>375</v>
      </c>
      <c r="L119" s="10" t="s">
        <v>829</v>
      </c>
      <c r="M119" s="10" t="s">
        <v>830</v>
      </c>
      <c r="N119" s="10">
        <v>-39</v>
      </c>
      <c r="O119" s="11"/>
      <c r="P119" s="11"/>
      <c r="Q119" s="11"/>
      <c r="R119" s="11"/>
      <c r="S119" s="11"/>
      <c r="T119" s="11"/>
      <c r="U119" s="7" t="s">
        <v>291</v>
      </c>
    </row>
    <row r="120" spans="1:21" hidden="1" x14ac:dyDescent="0.25">
      <c r="A120" s="7">
        <v>102</v>
      </c>
      <c r="B120" s="7" t="s">
        <v>831</v>
      </c>
      <c r="C120" s="7" t="s">
        <v>487</v>
      </c>
      <c r="D120" s="7" t="s">
        <v>812</v>
      </c>
      <c r="E120" s="7"/>
      <c r="F120" s="8">
        <v>-4.9199590000000004</v>
      </c>
      <c r="G120" s="8">
        <v>-36.324928</v>
      </c>
      <c r="H120" s="7" t="s">
        <v>832</v>
      </c>
      <c r="I120" s="7" t="s">
        <v>833</v>
      </c>
      <c r="J120" s="9">
        <v>38384</v>
      </c>
      <c r="K120" s="7" t="s">
        <v>375</v>
      </c>
      <c r="L120" s="10" t="s">
        <v>834</v>
      </c>
      <c r="M120" s="10" t="s">
        <v>835</v>
      </c>
      <c r="N120" s="10">
        <v>-39</v>
      </c>
      <c r="O120" s="11"/>
      <c r="P120" s="11"/>
      <c r="Q120" s="11"/>
      <c r="R120" s="11"/>
      <c r="S120" s="11"/>
      <c r="T120" s="11"/>
      <c r="U120" s="7" t="s">
        <v>291</v>
      </c>
    </row>
    <row r="121" spans="1:21" hidden="1" x14ac:dyDescent="0.25">
      <c r="A121" s="7">
        <v>103</v>
      </c>
      <c r="B121" s="7" t="s">
        <v>836</v>
      </c>
      <c r="C121" s="7" t="s">
        <v>487</v>
      </c>
      <c r="D121" s="7" t="s">
        <v>812</v>
      </c>
      <c r="E121" s="7"/>
      <c r="F121" s="8">
        <v>-4.9297550000000001</v>
      </c>
      <c r="G121" s="8">
        <v>-36.404811000000002</v>
      </c>
      <c r="H121" s="7" t="s">
        <v>837</v>
      </c>
      <c r="I121" s="7" t="s">
        <v>838</v>
      </c>
      <c r="J121" s="9">
        <v>38384</v>
      </c>
      <c r="K121" s="7" t="s">
        <v>375</v>
      </c>
      <c r="L121" s="10" t="s">
        <v>839</v>
      </c>
      <c r="M121" s="10" t="s">
        <v>840</v>
      </c>
      <c r="N121" s="10">
        <v>-39</v>
      </c>
      <c r="O121" s="11"/>
      <c r="P121" s="11"/>
      <c r="Q121" s="11"/>
      <c r="R121" s="11"/>
      <c r="S121" s="11"/>
      <c r="T121" s="11"/>
      <c r="U121" s="7" t="s">
        <v>291</v>
      </c>
    </row>
    <row r="122" spans="1:21" hidden="1" x14ac:dyDescent="0.25">
      <c r="A122" s="7">
        <v>104</v>
      </c>
      <c r="B122" s="7" t="s">
        <v>841</v>
      </c>
      <c r="C122" s="7" t="s">
        <v>487</v>
      </c>
      <c r="D122" s="7" t="s">
        <v>812</v>
      </c>
      <c r="E122" s="7"/>
      <c r="F122" s="8">
        <v>-4.9311199999999999</v>
      </c>
      <c r="G122" s="8">
        <v>-36.338659999999997</v>
      </c>
      <c r="H122" s="7" t="s">
        <v>842</v>
      </c>
      <c r="I122" s="7" t="s">
        <v>843</v>
      </c>
      <c r="J122" s="9">
        <v>38384</v>
      </c>
      <c r="K122" s="7" t="s">
        <v>375</v>
      </c>
      <c r="L122" s="10" t="s">
        <v>844</v>
      </c>
      <c r="M122" s="10" t="s">
        <v>845</v>
      </c>
      <c r="N122" s="10">
        <v>-39</v>
      </c>
      <c r="O122" s="11"/>
      <c r="P122" s="11"/>
      <c r="Q122" s="11"/>
      <c r="R122" s="11"/>
      <c r="S122" s="11"/>
      <c r="T122" s="11"/>
      <c r="U122" s="7" t="s">
        <v>291</v>
      </c>
    </row>
    <row r="123" spans="1:21" hidden="1" x14ac:dyDescent="0.25">
      <c r="A123" s="7">
        <v>105</v>
      </c>
      <c r="B123" s="7" t="s">
        <v>846</v>
      </c>
      <c r="C123" s="7" t="s">
        <v>487</v>
      </c>
      <c r="D123" s="7" t="s">
        <v>812</v>
      </c>
      <c r="E123" s="7"/>
      <c r="F123" s="8">
        <v>-4.9242650000000001</v>
      </c>
      <c r="G123" s="8">
        <v>-36.373828000000003</v>
      </c>
      <c r="H123" s="7" t="s">
        <v>847</v>
      </c>
      <c r="I123" s="7" t="s">
        <v>848</v>
      </c>
      <c r="J123" s="9">
        <v>38384</v>
      </c>
      <c r="K123" s="7" t="s">
        <v>375</v>
      </c>
      <c r="L123" s="10" t="s">
        <v>849</v>
      </c>
      <c r="M123" s="10" t="s">
        <v>850</v>
      </c>
      <c r="N123" s="10">
        <v>-39</v>
      </c>
      <c r="O123" s="11"/>
      <c r="P123" s="11"/>
      <c r="Q123" s="11"/>
      <c r="R123" s="11"/>
      <c r="S123" s="11"/>
      <c r="T123" s="11"/>
      <c r="U123" s="7" t="s">
        <v>291</v>
      </c>
    </row>
    <row r="124" spans="1:21" hidden="1" x14ac:dyDescent="0.25">
      <c r="A124" s="7">
        <v>106</v>
      </c>
      <c r="B124" s="7" t="s">
        <v>851</v>
      </c>
      <c r="C124" s="7" t="s">
        <v>487</v>
      </c>
      <c r="D124" s="7" t="s">
        <v>812</v>
      </c>
      <c r="E124" s="7"/>
      <c r="F124" s="8">
        <v>-4.9101210000000002</v>
      </c>
      <c r="G124" s="8">
        <v>-36.410564000000001</v>
      </c>
      <c r="H124" s="7" t="s">
        <v>852</v>
      </c>
      <c r="I124" s="7" t="s">
        <v>853</v>
      </c>
      <c r="J124" s="9">
        <v>38384</v>
      </c>
      <c r="K124" s="7" t="s">
        <v>375</v>
      </c>
      <c r="L124" s="10" t="s">
        <v>854</v>
      </c>
      <c r="M124" s="10" t="s">
        <v>855</v>
      </c>
      <c r="N124" s="10">
        <v>-39</v>
      </c>
      <c r="O124" s="11"/>
      <c r="P124" s="11"/>
      <c r="Q124" s="11"/>
      <c r="R124" s="11"/>
      <c r="S124" s="11"/>
      <c r="T124" s="11"/>
      <c r="U124" s="7" t="s">
        <v>291</v>
      </c>
    </row>
    <row r="125" spans="1:21" hidden="1" x14ac:dyDescent="0.25">
      <c r="A125" s="7">
        <v>107</v>
      </c>
      <c r="B125" s="7" t="s">
        <v>856</v>
      </c>
      <c r="C125" s="7" t="s">
        <v>487</v>
      </c>
      <c r="D125" s="7" t="s">
        <v>812</v>
      </c>
      <c r="E125" s="7"/>
      <c r="F125" s="8">
        <v>-4.9345749999999997</v>
      </c>
      <c r="G125" s="8">
        <v>-36.362028000000002</v>
      </c>
      <c r="H125" s="7" t="s">
        <v>857</v>
      </c>
      <c r="I125" s="7" t="s">
        <v>858</v>
      </c>
      <c r="J125" s="9">
        <v>38384</v>
      </c>
      <c r="K125" s="7" t="s">
        <v>375</v>
      </c>
      <c r="L125" s="10" t="s">
        <v>859</v>
      </c>
      <c r="M125" s="10" t="s">
        <v>860</v>
      </c>
      <c r="N125" s="10">
        <v>-39</v>
      </c>
      <c r="O125" s="11"/>
      <c r="P125" s="11"/>
      <c r="Q125" s="11"/>
      <c r="R125" s="11"/>
      <c r="S125" s="11"/>
      <c r="T125" s="11"/>
      <c r="U125" s="7" t="s">
        <v>291</v>
      </c>
    </row>
    <row r="126" spans="1:21" hidden="1" x14ac:dyDescent="0.25">
      <c r="A126" s="7">
        <v>108</v>
      </c>
      <c r="B126" s="7" t="s">
        <v>861</v>
      </c>
      <c r="C126" s="7" t="s">
        <v>487</v>
      </c>
      <c r="D126" s="7" t="s">
        <v>812</v>
      </c>
      <c r="E126" s="7"/>
      <c r="F126" s="8">
        <v>-4.9452769999999999</v>
      </c>
      <c r="G126" s="8">
        <v>-36.369393000000002</v>
      </c>
      <c r="H126" s="7" t="s">
        <v>862</v>
      </c>
      <c r="I126" s="7" t="s">
        <v>863</v>
      </c>
      <c r="J126" s="9">
        <v>38384</v>
      </c>
      <c r="K126" s="7" t="s">
        <v>375</v>
      </c>
      <c r="L126" s="10" t="s">
        <v>864</v>
      </c>
      <c r="M126" s="10" t="s">
        <v>865</v>
      </c>
      <c r="N126" s="10">
        <v>-39</v>
      </c>
      <c r="O126" s="11"/>
      <c r="P126" s="11"/>
      <c r="Q126" s="11"/>
      <c r="R126" s="11"/>
      <c r="S126" s="11"/>
      <c r="T126" s="11"/>
      <c r="U126" s="7" t="s">
        <v>291</v>
      </c>
    </row>
    <row r="127" spans="1:21" hidden="1" x14ac:dyDescent="0.25">
      <c r="A127" s="7">
        <v>109</v>
      </c>
      <c r="B127" s="7" t="s">
        <v>866</v>
      </c>
      <c r="C127" s="7" t="s">
        <v>487</v>
      </c>
      <c r="D127" s="7" t="s">
        <v>812</v>
      </c>
      <c r="E127" s="7"/>
      <c r="F127" s="8">
        <v>-4.9420190000000002</v>
      </c>
      <c r="G127" s="8">
        <v>-36.354430000000001</v>
      </c>
      <c r="H127" s="7" t="s">
        <v>867</v>
      </c>
      <c r="I127" s="7" t="s">
        <v>868</v>
      </c>
      <c r="J127" s="9">
        <v>38384</v>
      </c>
      <c r="K127" s="7" t="s">
        <v>375</v>
      </c>
      <c r="L127" s="10" t="s">
        <v>869</v>
      </c>
      <c r="M127" s="10">
        <v>793402</v>
      </c>
      <c r="N127" s="10">
        <v>-39</v>
      </c>
      <c r="O127" s="11"/>
      <c r="P127" s="11"/>
      <c r="Q127" s="11"/>
      <c r="R127" s="11"/>
      <c r="S127" s="11"/>
      <c r="T127" s="11"/>
      <c r="U127" s="7" t="s">
        <v>291</v>
      </c>
    </row>
    <row r="128" spans="1:21" hidden="1" x14ac:dyDescent="0.25">
      <c r="A128" s="7">
        <v>110</v>
      </c>
      <c r="B128" s="7" t="s">
        <v>870</v>
      </c>
      <c r="C128" s="7" t="s">
        <v>487</v>
      </c>
      <c r="D128" s="7" t="s">
        <v>812</v>
      </c>
      <c r="E128" s="7"/>
      <c r="F128" s="8">
        <v>-4.9243189999999997</v>
      </c>
      <c r="G128" s="8">
        <v>-36.350805999999999</v>
      </c>
      <c r="H128" s="7" t="s">
        <v>871</v>
      </c>
      <c r="I128" s="7" t="s">
        <v>872</v>
      </c>
      <c r="J128" s="9">
        <v>38384</v>
      </c>
      <c r="K128" s="7" t="s">
        <v>375</v>
      </c>
      <c r="L128" s="10" t="s">
        <v>873</v>
      </c>
      <c r="M128" s="10" t="s">
        <v>874</v>
      </c>
      <c r="N128" s="10">
        <v>-39</v>
      </c>
      <c r="O128" s="11"/>
      <c r="P128" s="11"/>
      <c r="Q128" s="11"/>
      <c r="R128" s="11"/>
      <c r="S128" s="11"/>
      <c r="T128" s="11"/>
      <c r="U128" s="7" t="s">
        <v>291</v>
      </c>
    </row>
    <row r="129" spans="1:21" hidden="1" x14ac:dyDescent="0.25">
      <c r="A129" s="7">
        <v>111</v>
      </c>
      <c r="B129" s="7" t="s">
        <v>875</v>
      </c>
      <c r="C129" s="7" t="s">
        <v>487</v>
      </c>
      <c r="D129" s="7" t="s">
        <v>812</v>
      </c>
      <c r="E129" s="7"/>
      <c r="F129" s="8">
        <v>-4.9202389999999996</v>
      </c>
      <c r="G129" s="8">
        <v>-36.3249</v>
      </c>
      <c r="H129" s="7" t="s">
        <v>876</v>
      </c>
      <c r="I129" s="7" t="s">
        <v>877</v>
      </c>
      <c r="J129" s="9">
        <v>38384</v>
      </c>
      <c r="K129" s="7" t="s">
        <v>375</v>
      </c>
      <c r="L129" s="10" t="s">
        <v>878</v>
      </c>
      <c r="M129" s="10">
        <v>796689</v>
      </c>
      <c r="N129" s="10">
        <v>-39</v>
      </c>
      <c r="O129" s="11"/>
      <c r="P129" s="11"/>
      <c r="Q129" s="11"/>
      <c r="R129" s="11"/>
      <c r="S129" s="11"/>
      <c r="T129" s="11"/>
      <c r="U129" s="7" t="s">
        <v>291</v>
      </c>
    </row>
    <row r="130" spans="1:21" hidden="1" x14ac:dyDescent="0.25">
      <c r="A130" s="7">
        <v>112</v>
      </c>
      <c r="B130" s="7" t="s">
        <v>879</v>
      </c>
      <c r="C130" s="7" t="s">
        <v>525</v>
      </c>
      <c r="D130" s="7" t="s">
        <v>880</v>
      </c>
      <c r="E130" s="7"/>
      <c r="F130" s="8">
        <v>-3.0307029999999999</v>
      </c>
      <c r="G130" s="8">
        <v>-39.041691</v>
      </c>
      <c r="H130" s="7" t="s">
        <v>881</v>
      </c>
      <c r="I130" s="7" t="s">
        <v>882</v>
      </c>
      <c r="J130" s="9">
        <v>42991</v>
      </c>
      <c r="K130" s="7" t="s">
        <v>375</v>
      </c>
      <c r="L130" s="10" t="s">
        <v>883</v>
      </c>
      <c r="M130" s="10" t="s">
        <v>884</v>
      </c>
      <c r="N130" s="10">
        <v>-39</v>
      </c>
      <c r="O130" s="11"/>
      <c r="P130" s="11"/>
      <c r="Q130" s="11"/>
      <c r="R130" s="11"/>
      <c r="S130" s="11"/>
      <c r="T130" s="11"/>
      <c r="U130" s="7" t="s">
        <v>291</v>
      </c>
    </row>
    <row r="131" spans="1:21" hidden="1" x14ac:dyDescent="0.25">
      <c r="A131" s="7">
        <v>113</v>
      </c>
      <c r="B131" s="7" t="s">
        <v>885</v>
      </c>
      <c r="C131" s="7" t="s">
        <v>525</v>
      </c>
      <c r="D131" s="7" t="s">
        <v>880</v>
      </c>
      <c r="E131" s="7"/>
      <c r="F131" s="8">
        <v>-3.0394169999999998</v>
      </c>
      <c r="G131" s="8">
        <v>-39.038943000000003</v>
      </c>
      <c r="H131" s="7" t="s">
        <v>886</v>
      </c>
      <c r="I131" s="7" t="s">
        <v>887</v>
      </c>
      <c r="J131" s="9">
        <v>42991</v>
      </c>
      <c r="K131" s="7" t="s">
        <v>375</v>
      </c>
      <c r="L131" s="10" t="s">
        <v>888</v>
      </c>
      <c r="M131" s="10" t="s">
        <v>889</v>
      </c>
      <c r="N131" s="10">
        <v>-39</v>
      </c>
      <c r="O131" s="11"/>
      <c r="P131" s="11"/>
      <c r="Q131" s="11"/>
      <c r="R131" s="11"/>
      <c r="S131" s="11"/>
      <c r="T131" s="11"/>
      <c r="U131" s="7" t="s">
        <v>291</v>
      </c>
    </row>
    <row r="132" spans="1:21" hidden="1" x14ac:dyDescent="0.25">
      <c r="A132" s="7">
        <v>114</v>
      </c>
      <c r="B132" s="7" t="s">
        <v>890</v>
      </c>
      <c r="C132" s="7" t="s">
        <v>525</v>
      </c>
      <c r="D132" s="7" t="s">
        <v>880</v>
      </c>
      <c r="E132" s="7"/>
      <c r="F132" s="8">
        <v>-3.0351430000000001</v>
      </c>
      <c r="G132" s="8">
        <v>-39.023018</v>
      </c>
      <c r="H132" s="7" t="s">
        <v>891</v>
      </c>
      <c r="I132" s="7" t="s">
        <v>892</v>
      </c>
      <c r="J132" s="9">
        <v>37288</v>
      </c>
      <c r="K132" s="7" t="s">
        <v>375</v>
      </c>
      <c r="L132" s="10" t="s">
        <v>893</v>
      </c>
      <c r="M132" s="10" t="s">
        <v>894</v>
      </c>
      <c r="N132" s="10">
        <v>-39</v>
      </c>
      <c r="O132" s="11"/>
      <c r="P132" s="11"/>
      <c r="Q132" s="11"/>
      <c r="R132" s="11"/>
      <c r="S132" s="11"/>
      <c r="T132" s="11"/>
      <c r="U132" s="7" t="s">
        <v>291</v>
      </c>
    </row>
    <row r="133" spans="1:21" hidden="1" x14ac:dyDescent="0.25">
      <c r="A133" s="7">
        <v>115</v>
      </c>
      <c r="B133" s="7" t="s">
        <v>895</v>
      </c>
      <c r="C133" s="7" t="s">
        <v>285</v>
      </c>
      <c r="D133" s="7"/>
      <c r="E133" s="7"/>
      <c r="F133" s="8">
        <v>-22.759609999999999</v>
      </c>
      <c r="G133" s="8">
        <v>-40.683579999999999</v>
      </c>
      <c r="H133" s="7" t="s">
        <v>896</v>
      </c>
      <c r="I133" s="7" t="s">
        <v>897</v>
      </c>
      <c r="J133" s="9">
        <v>44363.465358796297</v>
      </c>
      <c r="K133" s="7" t="s">
        <v>288</v>
      </c>
      <c r="L133" s="10" t="s">
        <v>898</v>
      </c>
      <c r="M133" s="10" t="s">
        <v>899</v>
      </c>
      <c r="N133" s="10">
        <v>-39</v>
      </c>
      <c r="O133" s="11"/>
      <c r="P133" s="11"/>
      <c r="Q133" s="11"/>
      <c r="R133" s="11"/>
      <c r="S133" s="11"/>
      <c r="T133" s="11"/>
      <c r="U133" s="7" t="s">
        <v>291</v>
      </c>
    </row>
    <row r="134" spans="1:21" hidden="1" x14ac:dyDescent="0.25">
      <c r="A134" s="7">
        <v>116</v>
      </c>
      <c r="B134" s="7" t="s">
        <v>900</v>
      </c>
      <c r="C134" s="7" t="s">
        <v>285</v>
      </c>
      <c r="D134" s="7" t="s">
        <v>901</v>
      </c>
      <c r="E134" s="7"/>
      <c r="F134" s="8">
        <v>-22.573429999999998</v>
      </c>
      <c r="G134" s="8">
        <v>-40.527549999999998</v>
      </c>
      <c r="H134" s="7" t="s">
        <v>902</v>
      </c>
      <c r="I134" s="7" t="s">
        <v>903</v>
      </c>
      <c r="J134" s="9">
        <v>44363.469525462962</v>
      </c>
      <c r="K134" s="7" t="s">
        <v>288</v>
      </c>
      <c r="L134" s="10" t="s">
        <v>904</v>
      </c>
      <c r="M134" s="10" t="s">
        <v>905</v>
      </c>
      <c r="N134" s="10">
        <v>-39</v>
      </c>
      <c r="O134" s="11"/>
      <c r="P134" s="11"/>
      <c r="Q134" s="11"/>
      <c r="R134" s="11"/>
      <c r="S134" s="11"/>
      <c r="T134" s="11"/>
      <c r="U134" s="7" t="s">
        <v>291</v>
      </c>
    </row>
    <row r="135" spans="1:21" hidden="1" x14ac:dyDescent="0.25">
      <c r="A135" s="7">
        <v>117</v>
      </c>
      <c r="B135" s="7" t="s">
        <v>906</v>
      </c>
      <c r="C135" s="7" t="s">
        <v>285</v>
      </c>
      <c r="D135" s="7"/>
      <c r="E135" s="7"/>
      <c r="F135" s="8">
        <v>-22.67886</v>
      </c>
      <c r="G135" s="8">
        <v>-40.604460000000003</v>
      </c>
      <c r="H135" s="7" t="s">
        <v>907</v>
      </c>
      <c r="I135" s="7" t="s">
        <v>908</v>
      </c>
      <c r="J135" s="9">
        <v>44339.824340277781</v>
      </c>
      <c r="K135" s="7" t="s">
        <v>288</v>
      </c>
      <c r="L135" s="10" t="s">
        <v>909</v>
      </c>
      <c r="M135" s="10" t="s">
        <v>910</v>
      </c>
      <c r="N135" s="10">
        <v>-39</v>
      </c>
      <c r="O135" s="11"/>
      <c r="P135" s="11"/>
      <c r="Q135" s="11"/>
      <c r="R135" s="11"/>
      <c r="S135" s="11"/>
      <c r="T135" s="11"/>
      <c r="U135" s="7" t="s">
        <v>291</v>
      </c>
    </row>
    <row r="136" spans="1:21" hidden="1" x14ac:dyDescent="0.25">
      <c r="A136" s="7">
        <v>118</v>
      </c>
      <c r="B136" s="7" t="s">
        <v>911</v>
      </c>
      <c r="C136" s="7" t="s">
        <v>285</v>
      </c>
      <c r="D136" s="7" t="s">
        <v>912</v>
      </c>
      <c r="E136" s="7"/>
      <c r="F136" s="8">
        <v>-22.428380000000001</v>
      </c>
      <c r="G136" s="8">
        <v>-40.028680000000001</v>
      </c>
      <c r="H136" s="7" t="s">
        <v>913</v>
      </c>
      <c r="I136" s="7" t="s">
        <v>914</v>
      </c>
      <c r="J136" s="9">
        <v>44183.506863425922</v>
      </c>
      <c r="K136" s="7" t="s">
        <v>288</v>
      </c>
      <c r="L136" s="10" t="s">
        <v>915</v>
      </c>
      <c r="M136" s="10" t="s">
        <v>916</v>
      </c>
      <c r="N136" s="10">
        <v>-39</v>
      </c>
      <c r="O136" s="11"/>
      <c r="P136" s="11"/>
      <c r="Q136" s="11"/>
      <c r="R136" s="11"/>
      <c r="S136" s="11"/>
      <c r="T136" s="11"/>
      <c r="U136" s="7" t="s">
        <v>291</v>
      </c>
    </row>
    <row r="137" spans="1:21" hidden="1" x14ac:dyDescent="0.25">
      <c r="A137" s="7">
        <v>119</v>
      </c>
      <c r="B137" s="7" t="s">
        <v>917</v>
      </c>
      <c r="C137" s="7" t="s">
        <v>285</v>
      </c>
      <c r="D137" s="7" t="s">
        <v>912</v>
      </c>
      <c r="E137" s="7"/>
      <c r="F137" s="8">
        <v>-22.392569999999999</v>
      </c>
      <c r="G137" s="8">
        <v>-40.054400000000001</v>
      </c>
      <c r="H137" s="7" t="s">
        <v>918</v>
      </c>
      <c r="I137" s="7" t="s">
        <v>919</v>
      </c>
      <c r="J137" s="9">
        <v>44363.470104166663</v>
      </c>
      <c r="K137" s="7" t="s">
        <v>288</v>
      </c>
      <c r="L137" s="10" t="s">
        <v>920</v>
      </c>
      <c r="M137" s="10" t="s">
        <v>921</v>
      </c>
      <c r="N137" s="10">
        <v>-39</v>
      </c>
      <c r="O137" s="11"/>
      <c r="P137" s="11"/>
      <c r="Q137" s="11"/>
      <c r="R137" s="11"/>
      <c r="S137" s="11"/>
      <c r="T137" s="11"/>
      <c r="U137" s="7" t="s">
        <v>291</v>
      </c>
    </row>
    <row r="138" spans="1:21" hidden="1" x14ac:dyDescent="0.25">
      <c r="A138" s="7">
        <v>120</v>
      </c>
      <c r="B138" s="7" t="s">
        <v>922</v>
      </c>
      <c r="C138" s="7" t="s">
        <v>285</v>
      </c>
      <c r="D138" s="7" t="s">
        <v>912</v>
      </c>
      <c r="E138" s="7"/>
      <c r="F138" s="8">
        <v>-22.358889999999999</v>
      </c>
      <c r="G138" s="8">
        <v>-40.088709999999999</v>
      </c>
      <c r="H138" s="7" t="s">
        <v>923</v>
      </c>
      <c r="I138" s="7" t="s">
        <v>924</v>
      </c>
      <c r="J138" s="9">
        <v>44363.469988425924</v>
      </c>
      <c r="K138" s="7" t="s">
        <v>288</v>
      </c>
      <c r="L138" s="10" t="s">
        <v>925</v>
      </c>
      <c r="M138" s="10" t="s">
        <v>926</v>
      </c>
      <c r="N138" s="10">
        <v>-39</v>
      </c>
      <c r="O138" s="11"/>
      <c r="P138" s="11"/>
      <c r="Q138" s="11"/>
      <c r="R138" s="11"/>
      <c r="S138" s="11"/>
      <c r="T138" s="11"/>
      <c r="U138" s="7" t="s">
        <v>291</v>
      </c>
    </row>
    <row r="139" spans="1:21" hidden="1" x14ac:dyDescent="0.25">
      <c r="A139" s="7">
        <v>121</v>
      </c>
      <c r="B139" s="7" t="s">
        <v>927</v>
      </c>
      <c r="C139" s="7" t="s">
        <v>285</v>
      </c>
      <c r="D139" s="7" t="s">
        <v>479</v>
      </c>
      <c r="E139" s="7"/>
      <c r="F139" s="8">
        <v>-22.109390000000001</v>
      </c>
      <c r="G139" s="8">
        <v>-39.916600000000003</v>
      </c>
      <c r="H139" s="7" t="s">
        <v>928</v>
      </c>
      <c r="I139" s="7" t="s">
        <v>929</v>
      </c>
      <c r="J139" s="9">
        <v>44363.469988425924</v>
      </c>
      <c r="K139" s="7" t="s">
        <v>288</v>
      </c>
      <c r="L139" s="10" t="s">
        <v>930</v>
      </c>
      <c r="M139" s="10" t="s">
        <v>931</v>
      </c>
      <c r="N139" s="10">
        <v>-39</v>
      </c>
      <c r="O139" s="11"/>
      <c r="P139" s="11"/>
      <c r="Q139" s="11"/>
      <c r="R139" s="11"/>
      <c r="S139" s="11"/>
      <c r="T139" s="11"/>
      <c r="U139" s="7" t="s">
        <v>291</v>
      </c>
    </row>
    <row r="140" spans="1:21" hidden="1" x14ac:dyDescent="0.25">
      <c r="A140" s="7">
        <v>122</v>
      </c>
      <c r="B140" s="7" t="s">
        <v>932</v>
      </c>
      <c r="C140" s="7" t="s">
        <v>285</v>
      </c>
      <c r="D140" s="7" t="s">
        <v>933</v>
      </c>
      <c r="E140" s="7"/>
      <c r="F140" s="8">
        <v>-22.468360000000001</v>
      </c>
      <c r="G140" s="8">
        <v>-40.028649999999999</v>
      </c>
      <c r="H140" s="7" t="s">
        <v>934</v>
      </c>
      <c r="I140" s="7" t="s">
        <v>935</v>
      </c>
      <c r="J140" s="9">
        <v>44363.469988425924</v>
      </c>
      <c r="K140" s="7" t="s">
        <v>288</v>
      </c>
      <c r="L140" s="10" t="s">
        <v>936</v>
      </c>
      <c r="M140" s="10" t="s">
        <v>937</v>
      </c>
      <c r="N140" s="10">
        <v>-39</v>
      </c>
      <c r="O140" s="11"/>
      <c r="P140" s="11"/>
      <c r="Q140" s="11"/>
      <c r="R140" s="11"/>
      <c r="S140" s="11"/>
      <c r="T140" s="11"/>
      <c r="U140" s="7" t="s">
        <v>291</v>
      </c>
    </row>
    <row r="141" spans="1:21" hidden="1" x14ac:dyDescent="0.25">
      <c r="A141" s="7">
        <v>123</v>
      </c>
      <c r="B141" s="7" t="s">
        <v>938</v>
      </c>
      <c r="C141" s="7" t="s">
        <v>285</v>
      </c>
      <c r="D141" s="7" t="s">
        <v>479</v>
      </c>
      <c r="E141" s="7"/>
      <c r="F141" s="8">
        <v>-22.132660000000001</v>
      </c>
      <c r="G141" s="8">
        <v>-39.966630000000002</v>
      </c>
      <c r="H141" s="7" t="s">
        <v>939</v>
      </c>
      <c r="I141" s="7" t="s">
        <v>940</v>
      </c>
      <c r="J141" s="9">
        <v>44363.469988425924</v>
      </c>
      <c r="K141" s="7" t="s">
        <v>288</v>
      </c>
      <c r="L141" s="10" t="s">
        <v>941</v>
      </c>
      <c r="M141" s="10" t="s">
        <v>942</v>
      </c>
      <c r="N141" s="10">
        <v>-39</v>
      </c>
      <c r="O141" s="11"/>
      <c r="P141" s="11"/>
      <c r="Q141" s="11"/>
      <c r="R141" s="11"/>
      <c r="S141" s="11"/>
      <c r="T141" s="11"/>
      <c r="U141" s="7" t="s">
        <v>291</v>
      </c>
    </row>
    <row r="142" spans="1:21" hidden="1" x14ac:dyDescent="0.25">
      <c r="A142" s="7">
        <v>124</v>
      </c>
      <c r="B142" s="7" t="s">
        <v>943</v>
      </c>
      <c r="C142" s="7" t="s">
        <v>285</v>
      </c>
      <c r="D142" s="7" t="s">
        <v>944</v>
      </c>
      <c r="E142" s="7">
        <v>178</v>
      </c>
      <c r="F142" s="8">
        <v>-22.34637</v>
      </c>
      <c r="G142" s="8">
        <v>-40.24053</v>
      </c>
      <c r="H142" s="7" t="s">
        <v>945</v>
      </c>
      <c r="I142" s="7" t="s">
        <v>946</v>
      </c>
      <c r="J142" s="9">
        <v>44363.470104166663</v>
      </c>
      <c r="K142" s="7" t="s">
        <v>288</v>
      </c>
      <c r="L142" s="10" t="s">
        <v>947</v>
      </c>
      <c r="M142" s="10" t="s">
        <v>948</v>
      </c>
      <c r="N142" s="10">
        <v>-39</v>
      </c>
      <c r="O142" s="11"/>
      <c r="P142" s="11"/>
      <c r="Q142" s="11"/>
      <c r="R142" s="11"/>
      <c r="S142" s="11"/>
      <c r="T142" s="11"/>
      <c r="U142" s="7" t="s">
        <v>291</v>
      </c>
    </row>
    <row r="143" spans="1:21" hidden="1" x14ac:dyDescent="0.25">
      <c r="A143" s="7">
        <v>125</v>
      </c>
      <c r="B143" s="7" t="s">
        <v>949</v>
      </c>
      <c r="C143" s="7" t="s">
        <v>285</v>
      </c>
      <c r="D143" s="7" t="s">
        <v>912</v>
      </c>
      <c r="E143" s="7">
        <v>196</v>
      </c>
      <c r="F143" s="8">
        <v>-22.369869999999999</v>
      </c>
      <c r="G143" s="8">
        <v>-40.024729999999998</v>
      </c>
      <c r="H143" s="7" t="s">
        <v>950</v>
      </c>
      <c r="I143" s="7" t="s">
        <v>951</v>
      </c>
      <c r="J143" s="9">
        <v>44363.469293981485</v>
      </c>
      <c r="K143" s="7" t="s">
        <v>288</v>
      </c>
      <c r="L143" s="10" t="s">
        <v>952</v>
      </c>
      <c r="M143" s="10" t="s">
        <v>953</v>
      </c>
      <c r="N143" s="10">
        <v>-39</v>
      </c>
      <c r="O143" s="11"/>
      <c r="P143" s="11"/>
      <c r="Q143" s="11"/>
      <c r="R143" s="11"/>
      <c r="S143" s="11"/>
      <c r="T143" s="11"/>
      <c r="U143" s="7" t="s">
        <v>291</v>
      </c>
    </row>
    <row r="144" spans="1:21" hidden="1" x14ac:dyDescent="0.25">
      <c r="A144" s="7">
        <v>126</v>
      </c>
      <c r="B144" s="7" t="s">
        <v>954</v>
      </c>
      <c r="C144" s="7" t="s">
        <v>285</v>
      </c>
      <c r="D144" s="7" t="s">
        <v>912</v>
      </c>
      <c r="E144" s="7">
        <v>146</v>
      </c>
      <c r="F144" s="8">
        <v>-22.434840000000001</v>
      </c>
      <c r="G144" s="8">
        <v>-40.069569999999999</v>
      </c>
      <c r="H144" s="7" t="s">
        <v>955</v>
      </c>
      <c r="I144" s="7" t="s">
        <v>956</v>
      </c>
      <c r="J144" s="9">
        <v>44363.470104166663</v>
      </c>
      <c r="K144" s="7" t="s">
        <v>288</v>
      </c>
      <c r="L144" s="10" t="s">
        <v>957</v>
      </c>
      <c r="M144" s="10" t="s">
        <v>958</v>
      </c>
      <c r="N144" s="10">
        <v>-39</v>
      </c>
      <c r="O144" s="11"/>
      <c r="P144" s="11"/>
      <c r="Q144" s="11"/>
      <c r="R144" s="11"/>
      <c r="S144" s="11"/>
      <c r="T144" s="11"/>
      <c r="U144" s="7" t="s">
        <v>291</v>
      </c>
    </row>
    <row r="145" spans="1:21" hidden="1" x14ac:dyDescent="0.25">
      <c r="A145" s="7">
        <v>127</v>
      </c>
      <c r="B145" s="7" t="s">
        <v>959</v>
      </c>
      <c r="C145" s="7" t="s">
        <v>285</v>
      </c>
      <c r="D145" s="7" t="s">
        <v>912</v>
      </c>
      <c r="E145" s="7"/>
      <c r="F145" s="8">
        <v>-22.48293</v>
      </c>
      <c r="G145" s="8">
        <v>-40.096029999999999</v>
      </c>
      <c r="H145" s="7" t="s">
        <v>960</v>
      </c>
      <c r="I145" s="7" t="s">
        <v>961</v>
      </c>
      <c r="J145" s="9">
        <v>44363.470104166663</v>
      </c>
      <c r="K145" s="7" t="s">
        <v>288</v>
      </c>
      <c r="L145" s="10" t="s">
        <v>962</v>
      </c>
      <c r="M145" s="10" t="s">
        <v>963</v>
      </c>
      <c r="N145" s="10">
        <v>-39</v>
      </c>
      <c r="O145" s="11"/>
      <c r="P145" s="11"/>
      <c r="Q145" s="11"/>
      <c r="R145" s="11"/>
      <c r="S145" s="11"/>
      <c r="T145" s="11"/>
      <c r="U145" s="7" t="s">
        <v>291</v>
      </c>
    </row>
    <row r="146" spans="1:21" hidden="1" x14ac:dyDescent="0.25">
      <c r="A146" s="7">
        <v>128</v>
      </c>
      <c r="B146" s="7" t="s">
        <v>964</v>
      </c>
      <c r="C146" s="7" t="s">
        <v>285</v>
      </c>
      <c r="D146" s="7" t="s">
        <v>965</v>
      </c>
      <c r="E146" s="7"/>
      <c r="F146" s="8">
        <v>-22.556930000000001</v>
      </c>
      <c r="G146" s="8">
        <v>-40.120849999999997</v>
      </c>
      <c r="H146" s="7" t="s">
        <v>966</v>
      </c>
      <c r="I146" s="7" t="s">
        <v>967</v>
      </c>
      <c r="J146" s="9">
        <v>44363.470104166663</v>
      </c>
      <c r="K146" s="7" t="s">
        <v>288</v>
      </c>
      <c r="L146" s="10" t="s">
        <v>968</v>
      </c>
      <c r="M146" s="10" t="s">
        <v>969</v>
      </c>
      <c r="N146" s="10">
        <v>-39</v>
      </c>
      <c r="O146" s="11"/>
      <c r="P146" s="11"/>
      <c r="Q146" s="11"/>
      <c r="R146" s="11"/>
      <c r="S146" s="11"/>
      <c r="T146" s="11"/>
      <c r="U146" s="7" t="s">
        <v>291</v>
      </c>
    </row>
    <row r="147" spans="1:21" hidden="1" x14ac:dyDescent="0.25">
      <c r="A147" s="7">
        <v>129</v>
      </c>
      <c r="B147" s="7" t="s">
        <v>970</v>
      </c>
      <c r="C147" s="7" t="s">
        <v>285</v>
      </c>
      <c r="D147" s="7" t="s">
        <v>971</v>
      </c>
      <c r="E147" s="7"/>
      <c r="F147" s="8">
        <v>-22.546900000000001</v>
      </c>
      <c r="G147" s="8">
        <v>-40.067320000000002</v>
      </c>
      <c r="H147" s="7" t="s">
        <v>972</v>
      </c>
      <c r="I147" s="7" t="s">
        <v>973</v>
      </c>
      <c r="J147" s="9">
        <v>44363.469988425924</v>
      </c>
      <c r="K147" s="7" t="s">
        <v>288</v>
      </c>
      <c r="L147" s="10" t="s">
        <v>974</v>
      </c>
      <c r="M147" s="10" t="s">
        <v>975</v>
      </c>
      <c r="N147" s="10">
        <v>-39</v>
      </c>
      <c r="O147" s="11"/>
      <c r="P147" s="11"/>
      <c r="Q147" s="11"/>
      <c r="R147" s="11"/>
      <c r="S147" s="11"/>
      <c r="T147" s="11"/>
      <c r="U147" s="7" t="s">
        <v>291</v>
      </c>
    </row>
    <row r="148" spans="1:21" hidden="1" x14ac:dyDescent="0.25">
      <c r="A148" s="7">
        <v>130</v>
      </c>
      <c r="B148" s="7" t="s">
        <v>976</v>
      </c>
      <c r="C148" s="7" t="s">
        <v>285</v>
      </c>
      <c r="D148" s="7" t="s">
        <v>977</v>
      </c>
      <c r="E148" s="7">
        <v>212</v>
      </c>
      <c r="F148" s="8">
        <v>-22.550059999999998</v>
      </c>
      <c r="G148" s="8">
        <v>-40.259390000000003</v>
      </c>
      <c r="H148" s="7" t="s">
        <v>978</v>
      </c>
      <c r="I148" s="7" t="s">
        <v>979</v>
      </c>
      <c r="J148" s="9">
        <v>44363.469178240739</v>
      </c>
      <c r="K148" s="7" t="s">
        <v>288</v>
      </c>
      <c r="L148" s="10" t="s">
        <v>980</v>
      </c>
      <c r="M148" s="10" t="s">
        <v>981</v>
      </c>
      <c r="N148" s="10">
        <v>-39</v>
      </c>
      <c r="O148" s="11"/>
      <c r="P148" s="11"/>
      <c r="Q148" s="11"/>
      <c r="R148" s="11"/>
      <c r="S148" s="11"/>
      <c r="T148" s="11"/>
      <c r="U148" s="7" t="s">
        <v>291</v>
      </c>
    </row>
    <row r="149" spans="1:21" hidden="1" x14ac:dyDescent="0.25">
      <c r="A149" s="7">
        <v>131</v>
      </c>
      <c r="B149" s="7" t="s">
        <v>982</v>
      </c>
      <c r="C149" s="7" t="s">
        <v>285</v>
      </c>
      <c r="D149" s="7" t="s">
        <v>944</v>
      </c>
      <c r="E149" s="7"/>
      <c r="F149" s="8">
        <v>-22.341010000000001</v>
      </c>
      <c r="G149" s="8">
        <v>-40.192250000000001</v>
      </c>
      <c r="H149" s="7" t="s">
        <v>983</v>
      </c>
      <c r="I149" s="7" t="s">
        <v>984</v>
      </c>
      <c r="J149" s="9">
        <v>44363.469988425924</v>
      </c>
      <c r="K149" s="7" t="s">
        <v>288</v>
      </c>
      <c r="L149" s="10" t="s">
        <v>985</v>
      </c>
      <c r="M149" s="10">
        <v>377225</v>
      </c>
      <c r="N149" s="10">
        <v>-39</v>
      </c>
      <c r="O149" s="11"/>
      <c r="P149" s="11"/>
      <c r="Q149" s="11"/>
      <c r="R149" s="11"/>
      <c r="S149" s="11"/>
      <c r="T149" s="11"/>
      <c r="U149" s="7" t="s">
        <v>291</v>
      </c>
    </row>
    <row r="150" spans="1:21" hidden="1" x14ac:dyDescent="0.25">
      <c r="A150" s="7">
        <v>132</v>
      </c>
      <c r="B150" s="7" t="s">
        <v>986</v>
      </c>
      <c r="C150" s="7" t="s">
        <v>285</v>
      </c>
      <c r="D150" s="7" t="s">
        <v>395</v>
      </c>
      <c r="E150" s="7"/>
      <c r="F150" s="8">
        <v>-22.662980000000001</v>
      </c>
      <c r="G150" s="8">
        <v>-40.23959</v>
      </c>
      <c r="H150" s="7" t="s">
        <v>987</v>
      </c>
      <c r="I150" s="7" t="s">
        <v>988</v>
      </c>
      <c r="J150" s="9">
        <v>44363.469988425924</v>
      </c>
      <c r="K150" s="7" t="s">
        <v>288</v>
      </c>
      <c r="L150" s="10" t="s">
        <v>989</v>
      </c>
      <c r="M150" s="10" t="s">
        <v>990</v>
      </c>
      <c r="N150" s="10">
        <v>-39</v>
      </c>
      <c r="O150" s="11"/>
      <c r="P150" s="11"/>
      <c r="Q150" s="11"/>
      <c r="R150" s="11"/>
      <c r="S150" s="11"/>
      <c r="T150" s="11"/>
      <c r="U150" s="7" t="s">
        <v>291</v>
      </c>
    </row>
    <row r="151" spans="1:21" hidden="1" x14ac:dyDescent="0.25">
      <c r="A151" s="7">
        <v>133</v>
      </c>
      <c r="B151" s="7" t="s">
        <v>991</v>
      </c>
      <c r="C151" s="7" t="s">
        <v>285</v>
      </c>
      <c r="D151" s="7" t="s">
        <v>992</v>
      </c>
      <c r="E151" s="7">
        <v>103</v>
      </c>
      <c r="F151" s="8">
        <v>-22.085242000000001</v>
      </c>
      <c r="G151" s="8">
        <v>-39.827437000000003</v>
      </c>
      <c r="H151" s="7" t="s">
        <v>993</v>
      </c>
      <c r="I151" s="7" t="s">
        <v>994</v>
      </c>
      <c r="J151" s="9">
        <v>44345.882604166669</v>
      </c>
      <c r="K151" s="7" t="s">
        <v>288</v>
      </c>
      <c r="L151" s="10" t="s">
        <v>995</v>
      </c>
      <c r="M151" s="10" t="s">
        <v>996</v>
      </c>
      <c r="N151" s="10">
        <v>-39</v>
      </c>
      <c r="O151" s="11"/>
      <c r="P151" s="11"/>
      <c r="Q151" s="11"/>
      <c r="R151" s="11"/>
      <c r="S151" s="11"/>
      <c r="T151" s="11"/>
      <c r="U151" s="7" t="s">
        <v>291</v>
      </c>
    </row>
    <row r="152" spans="1:21" hidden="1" x14ac:dyDescent="0.25">
      <c r="A152" s="7">
        <v>134</v>
      </c>
      <c r="B152" s="7" t="s">
        <v>997</v>
      </c>
      <c r="C152" s="7" t="s">
        <v>285</v>
      </c>
      <c r="D152" s="7" t="s">
        <v>965</v>
      </c>
      <c r="E152" s="7"/>
      <c r="F152" s="8">
        <v>-22.634</v>
      </c>
      <c r="G152" s="8">
        <v>-40.09348</v>
      </c>
      <c r="H152" s="7" t="s">
        <v>998</v>
      </c>
      <c r="I152" s="7" t="s">
        <v>999</v>
      </c>
      <c r="J152" s="9">
        <v>44363.430983796294</v>
      </c>
      <c r="K152" s="7" t="s">
        <v>288</v>
      </c>
      <c r="L152" s="10" t="s">
        <v>1000</v>
      </c>
      <c r="M152" s="10" t="s">
        <v>1001</v>
      </c>
      <c r="N152" s="10">
        <v>-39</v>
      </c>
      <c r="O152" s="11"/>
      <c r="P152" s="11"/>
      <c r="Q152" s="11"/>
      <c r="R152" s="11"/>
      <c r="S152" s="11"/>
      <c r="T152" s="11"/>
      <c r="U152" s="7" t="s">
        <v>291</v>
      </c>
    </row>
    <row r="153" spans="1:21" hidden="1" x14ac:dyDescent="0.25">
      <c r="A153" s="7">
        <v>135</v>
      </c>
      <c r="B153" s="7" t="s">
        <v>1002</v>
      </c>
      <c r="C153" s="7" t="s">
        <v>285</v>
      </c>
      <c r="D153" s="7" t="s">
        <v>379</v>
      </c>
      <c r="E153" s="7"/>
      <c r="F153" s="8">
        <v>-21.906389999999998</v>
      </c>
      <c r="G153" s="8">
        <v>-39.736049999999999</v>
      </c>
      <c r="H153" s="7" t="s">
        <v>1003</v>
      </c>
      <c r="I153" s="7" t="s">
        <v>1004</v>
      </c>
      <c r="J153" s="9">
        <v>44363.470104166663</v>
      </c>
      <c r="K153" s="7" t="s">
        <v>288</v>
      </c>
      <c r="L153" s="10" t="s">
        <v>1005</v>
      </c>
      <c r="M153" s="10" t="s">
        <v>1006</v>
      </c>
      <c r="N153" s="10">
        <v>-39</v>
      </c>
      <c r="O153" s="11"/>
      <c r="P153" s="11"/>
      <c r="Q153" s="11"/>
      <c r="R153" s="11"/>
      <c r="S153" s="11"/>
      <c r="T153" s="11"/>
      <c r="U153" s="7" t="s">
        <v>291</v>
      </c>
    </row>
    <row r="154" spans="1:21" hidden="1" x14ac:dyDescent="0.25">
      <c r="A154" s="7">
        <v>136</v>
      </c>
      <c r="B154" s="7" t="s">
        <v>1007</v>
      </c>
      <c r="C154" s="7" t="s">
        <v>285</v>
      </c>
      <c r="D154" s="7" t="s">
        <v>1008</v>
      </c>
      <c r="E154" s="7">
        <v>334</v>
      </c>
      <c r="F154" s="8">
        <v>-22.425920000000001</v>
      </c>
      <c r="G154" s="8">
        <v>-39.956510000000002</v>
      </c>
      <c r="H154" s="7" t="s">
        <v>1009</v>
      </c>
      <c r="I154" s="7" t="s">
        <v>1010</v>
      </c>
      <c r="J154" s="9">
        <v>44363.469525462962</v>
      </c>
      <c r="K154" s="7" t="s">
        <v>288</v>
      </c>
      <c r="L154" s="10" t="s">
        <v>1011</v>
      </c>
      <c r="M154" s="10" t="s">
        <v>1012</v>
      </c>
      <c r="N154" s="10">
        <v>-39</v>
      </c>
      <c r="O154" s="11"/>
      <c r="P154" s="11"/>
      <c r="Q154" s="11"/>
      <c r="R154" s="11"/>
      <c r="S154" s="11"/>
      <c r="T154" s="11"/>
      <c r="U154" s="7" t="s">
        <v>291</v>
      </c>
    </row>
    <row r="155" spans="1:21" hidden="1" x14ac:dyDescent="0.25">
      <c r="A155" s="7">
        <v>137</v>
      </c>
      <c r="B155" s="7" t="s">
        <v>1013</v>
      </c>
      <c r="C155" s="7" t="s">
        <v>285</v>
      </c>
      <c r="D155" s="7" t="s">
        <v>379</v>
      </c>
      <c r="E155" s="7">
        <v>205</v>
      </c>
      <c r="F155" s="8">
        <v>-21.96819</v>
      </c>
      <c r="G155" s="8">
        <v>-39.824570000000001</v>
      </c>
      <c r="H155" s="7" t="s">
        <v>1014</v>
      </c>
      <c r="I155" s="7" t="s">
        <v>1015</v>
      </c>
      <c r="J155" s="9">
        <v>44363.469641203701</v>
      </c>
      <c r="K155" s="7" t="s">
        <v>288</v>
      </c>
      <c r="L155" s="10" t="s">
        <v>1016</v>
      </c>
      <c r="M155" s="10" t="s">
        <v>1017</v>
      </c>
      <c r="N155" s="10">
        <v>-39</v>
      </c>
      <c r="O155" s="11"/>
      <c r="P155" s="11"/>
      <c r="Q155" s="11"/>
      <c r="R155" s="11"/>
      <c r="S155" s="11"/>
      <c r="T155" s="11"/>
      <c r="U155" s="7" t="s">
        <v>291</v>
      </c>
    </row>
    <row r="156" spans="1:21" hidden="1" x14ac:dyDescent="0.25">
      <c r="A156" s="7">
        <v>138</v>
      </c>
      <c r="B156" s="7" t="s">
        <v>1018</v>
      </c>
      <c r="C156" s="7" t="s">
        <v>285</v>
      </c>
      <c r="D156" s="7" t="s">
        <v>379</v>
      </c>
      <c r="E156" s="7"/>
      <c r="F156" s="8">
        <v>-21.993289999999998</v>
      </c>
      <c r="G156" s="8">
        <v>-39.739370000000001</v>
      </c>
      <c r="H156" s="7" t="s">
        <v>1019</v>
      </c>
      <c r="I156" s="7" t="s">
        <v>1020</v>
      </c>
      <c r="J156" s="9">
        <v>44359.960543981484</v>
      </c>
      <c r="K156" s="7" t="s">
        <v>288</v>
      </c>
      <c r="L156" s="10" t="s">
        <v>1021</v>
      </c>
      <c r="M156" s="10" t="s">
        <v>1022</v>
      </c>
      <c r="N156" s="10">
        <v>-39</v>
      </c>
      <c r="O156" s="11"/>
      <c r="P156" s="11"/>
      <c r="Q156" s="11"/>
      <c r="R156" s="11"/>
      <c r="S156" s="11"/>
      <c r="T156" s="11"/>
      <c r="U156" s="7" t="s">
        <v>291</v>
      </c>
    </row>
    <row r="157" spans="1:21" hidden="1" x14ac:dyDescent="0.25">
      <c r="A157" s="7">
        <v>139</v>
      </c>
      <c r="B157" s="7" t="s">
        <v>1023</v>
      </c>
      <c r="C157" s="7" t="s">
        <v>285</v>
      </c>
      <c r="D157" s="7" t="s">
        <v>965</v>
      </c>
      <c r="E157" s="7"/>
      <c r="F157" s="8">
        <v>-22.623699999999999</v>
      </c>
      <c r="G157" s="8">
        <v>-39.989739999999998</v>
      </c>
      <c r="H157" s="7" t="s">
        <v>1024</v>
      </c>
      <c r="I157" s="7" t="s">
        <v>1025</v>
      </c>
      <c r="J157" s="9">
        <v>44363.469988425924</v>
      </c>
      <c r="K157" s="7" t="s">
        <v>288</v>
      </c>
      <c r="L157" s="10" t="s">
        <v>1026</v>
      </c>
      <c r="M157" s="10" t="s">
        <v>1027</v>
      </c>
      <c r="N157" s="10">
        <v>-39</v>
      </c>
      <c r="O157" s="11"/>
      <c r="P157" s="11"/>
      <c r="Q157" s="11"/>
      <c r="R157" s="11"/>
      <c r="S157" s="11"/>
      <c r="T157" s="11"/>
      <c r="U157" s="7" t="s">
        <v>291</v>
      </c>
    </row>
    <row r="158" spans="1:21" hidden="1" x14ac:dyDescent="0.25">
      <c r="A158" s="7">
        <v>140</v>
      </c>
      <c r="B158" s="7" t="s">
        <v>1028</v>
      </c>
      <c r="C158" s="7" t="s">
        <v>285</v>
      </c>
      <c r="D158" s="7" t="s">
        <v>305</v>
      </c>
      <c r="E158" s="7">
        <v>194</v>
      </c>
      <c r="F158" s="8">
        <v>-21.239121999999998</v>
      </c>
      <c r="G158" s="8">
        <v>-40.047710000000002</v>
      </c>
      <c r="H158" s="7" t="s">
        <v>1029</v>
      </c>
      <c r="I158" s="7" t="s">
        <v>1030</v>
      </c>
      <c r="J158" s="9">
        <v>44363.095196759263</v>
      </c>
      <c r="K158" s="7" t="s">
        <v>288</v>
      </c>
      <c r="L158" s="10" t="s">
        <v>1031</v>
      </c>
      <c r="M158" s="10" t="s">
        <v>1032</v>
      </c>
      <c r="N158" s="10">
        <v>-39</v>
      </c>
      <c r="O158" s="11"/>
      <c r="P158" s="11"/>
      <c r="Q158" s="11"/>
      <c r="R158" s="11"/>
      <c r="S158" s="11"/>
      <c r="T158" s="11"/>
      <c r="U158" s="7" t="s">
        <v>291</v>
      </c>
    </row>
    <row r="159" spans="1:21" hidden="1" x14ac:dyDescent="0.25">
      <c r="A159" s="7">
        <v>141</v>
      </c>
      <c r="B159" s="7" t="s">
        <v>1033</v>
      </c>
      <c r="C159" s="7" t="s">
        <v>285</v>
      </c>
      <c r="D159" s="7" t="s">
        <v>305</v>
      </c>
      <c r="E159" s="7">
        <v>185</v>
      </c>
      <c r="F159" s="8">
        <v>-21.21406</v>
      </c>
      <c r="G159" s="8">
        <v>-39.997309999999999</v>
      </c>
      <c r="H159" s="7" t="s">
        <v>1034</v>
      </c>
      <c r="I159" s="7" t="s">
        <v>1035</v>
      </c>
      <c r="J159" s="9">
        <v>44360.575613425928</v>
      </c>
      <c r="K159" s="7" t="s">
        <v>288</v>
      </c>
      <c r="L159" s="10" t="s">
        <v>1036</v>
      </c>
      <c r="M159" s="10" t="s">
        <v>1037</v>
      </c>
      <c r="N159" s="10">
        <v>-39</v>
      </c>
      <c r="O159" s="11"/>
      <c r="P159" s="11"/>
      <c r="Q159" s="11"/>
      <c r="R159" s="11"/>
      <c r="S159" s="11"/>
      <c r="T159" s="11"/>
      <c r="U159" s="7" t="s">
        <v>291</v>
      </c>
    </row>
    <row r="160" spans="1:21" hidden="1" x14ac:dyDescent="0.25">
      <c r="A160" s="7">
        <v>142</v>
      </c>
      <c r="B160" s="7" t="s">
        <v>1038</v>
      </c>
      <c r="C160" s="7" t="s">
        <v>285</v>
      </c>
      <c r="D160" s="7" t="s">
        <v>1039</v>
      </c>
      <c r="E160" s="7"/>
      <c r="F160" s="8">
        <v>-23.516159999999999</v>
      </c>
      <c r="G160" s="8">
        <v>-41.061100000000003</v>
      </c>
      <c r="H160" s="7" t="s">
        <v>1040</v>
      </c>
      <c r="I160" s="7" t="s">
        <v>1041</v>
      </c>
      <c r="J160" s="9">
        <v>44363.469988425924</v>
      </c>
      <c r="K160" s="7" t="s">
        <v>288</v>
      </c>
      <c r="L160" s="10" t="s">
        <v>1042</v>
      </c>
      <c r="M160" s="10" t="s">
        <v>1043</v>
      </c>
      <c r="N160" s="10">
        <v>-39</v>
      </c>
      <c r="O160" s="11"/>
      <c r="P160" s="11"/>
      <c r="Q160" s="11"/>
      <c r="R160" s="11"/>
      <c r="S160" s="11"/>
      <c r="T160" s="11"/>
      <c r="U160" s="7" t="s">
        <v>291</v>
      </c>
    </row>
    <row r="161" spans="1:21" hidden="1" x14ac:dyDescent="0.25">
      <c r="A161" s="7">
        <v>143</v>
      </c>
      <c r="B161" s="7" t="s">
        <v>1044</v>
      </c>
      <c r="C161" s="7" t="s">
        <v>285</v>
      </c>
      <c r="D161" s="7" t="s">
        <v>379</v>
      </c>
      <c r="E161" s="7"/>
      <c r="F161" s="8">
        <v>-21.939751000000001</v>
      </c>
      <c r="G161" s="8">
        <v>-39.785355000000003</v>
      </c>
      <c r="H161" s="7" t="s">
        <v>1045</v>
      </c>
      <c r="I161" s="7" t="s">
        <v>1046</v>
      </c>
      <c r="J161" s="9">
        <v>41654</v>
      </c>
      <c r="K161" s="7" t="s">
        <v>375</v>
      </c>
      <c r="L161" s="10" t="s">
        <v>1047</v>
      </c>
      <c r="M161" s="10" t="s">
        <v>1048</v>
      </c>
      <c r="N161" s="10">
        <v>-39</v>
      </c>
      <c r="O161" s="11"/>
      <c r="P161" s="11"/>
      <c r="Q161" s="11"/>
      <c r="R161" s="11"/>
      <c r="S161" s="11"/>
      <c r="T161" s="11"/>
      <c r="U161" s="7" t="s">
        <v>291</v>
      </c>
    </row>
    <row r="162" spans="1:21" hidden="1" x14ac:dyDescent="0.25">
      <c r="A162" s="7">
        <v>144</v>
      </c>
      <c r="B162" s="7" t="s">
        <v>1049</v>
      </c>
      <c r="C162" s="7" t="s">
        <v>285</v>
      </c>
      <c r="D162" s="7" t="s">
        <v>1039</v>
      </c>
      <c r="E162" s="7"/>
      <c r="F162" s="8">
        <v>-23.513020000000001</v>
      </c>
      <c r="G162" s="8">
        <v>-41.064039999999999</v>
      </c>
      <c r="H162" s="7" t="s">
        <v>1050</v>
      </c>
      <c r="I162" s="7" t="s">
        <v>1051</v>
      </c>
      <c r="J162" s="9">
        <v>44363.470104166663</v>
      </c>
      <c r="K162" s="7" t="s">
        <v>288</v>
      </c>
      <c r="L162" s="10" t="s">
        <v>1052</v>
      </c>
      <c r="M162" s="10" t="s">
        <v>1053</v>
      </c>
      <c r="N162" s="10">
        <v>-39</v>
      </c>
      <c r="O162" s="11"/>
      <c r="P162" s="11"/>
      <c r="Q162" s="11"/>
      <c r="R162" s="11"/>
      <c r="S162" s="11"/>
      <c r="T162" s="11"/>
      <c r="U162" s="7" t="s">
        <v>291</v>
      </c>
    </row>
    <row r="163" spans="1:21" x14ac:dyDescent="0.25">
      <c r="A163" s="7">
        <v>145</v>
      </c>
      <c r="B163" s="7" t="s">
        <v>5</v>
      </c>
      <c r="C163" s="7" t="s">
        <v>292</v>
      </c>
      <c r="D163" s="7" t="s">
        <v>293</v>
      </c>
      <c r="E163" s="7">
        <v>186</v>
      </c>
      <c r="F163" s="8">
        <v>-25.60181</v>
      </c>
      <c r="G163" s="8">
        <v>-42.820520000000002</v>
      </c>
      <c r="H163" s="7" t="s">
        <v>1054</v>
      </c>
      <c r="I163" s="7" t="s">
        <v>1055</v>
      </c>
      <c r="J163" s="9">
        <v>44363.469872685186</v>
      </c>
      <c r="K163" s="7" t="s">
        <v>288</v>
      </c>
      <c r="L163" s="10" t="s">
        <v>1056</v>
      </c>
      <c r="M163" s="10" t="s">
        <v>1057</v>
      </c>
      <c r="N163" s="10">
        <v>-45</v>
      </c>
      <c r="O163" s="11"/>
      <c r="P163" s="11"/>
      <c r="Q163" s="11"/>
      <c r="R163" s="11"/>
      <c r="S163" s="11"/>
      <c r="T163" s="11"/>
      <c r="U163" s="7" t="s">
        <v>291</v>
      </c>
    </row>
    <row r="164" spans="1:21" x14ac:dyDescent="0.25">
      <c r="A164" s="7">
        <v>146</v>
      </c>
      <c r="B164" s="7" t="s">
        <v>6</v>
      </c>
      <c r="C164" s="7" t="s">
        <v>292</v>
      </c>
      <c r="D164" s="7" t="s">
        <v>293</v>
      </c>
      <c r="E164" s="7">
        <v>189</v>
      </c>
      <c r="F164" s="8">
        <v>-25.328679999999999</v>
      </c>
      <c r="G164" s="8">
        <v>-42.692230000000002</v>
      </c>
      <c r="H164" s="7" t="s">
        <v>1058</v>
      </c>
      <c r="I164" s="7" t="s">
        <v>1059</v>
      </c>
      <c r="J164" s="9">
        <v>44363.466863425929</v>
      </c>
      <c r="K164" s="7" t="s">
        <v>288</v>
      </c>
      <c r="L164" s="10" t="s">
        <v>1060</v>
      </c>
      <c r="M164" s="10" t="s">
        <v>1061</v>
      </c>
      <c r="N164" s="10">
        <v>-45</v>
      </c>
      <c r="O164" s="11"/>
      <c r="P164" s="11"/>
      <c r="Q164" s="11"/>
      <c r="R164" s="11"/>
      <c r="S164" s="11"/>
      <c r="T164" s="11"/>
      <c r="U164" s="7" t="s">
        <v>291</v>
      </c>
    </row>
    <row r="165" spans="1:21" x14ac:dyDescent="0.25">
      <c r="A165" s="7">
        <v>147</v>
      </c>
      <c r="B165" s="7" t="s">
        <v>7</v>
      </c>
      <c r="C165" s="7" t="s">
        <v>292</v>
      </c>
      <c r="D165" s="7" t="s">
        <v>1062</v>
      </c>
      <c r="E165" s="7">
        <v>200</v>
      </c>
      <c r="F165" s="8">
        <v>-25.021879999999999</v>
      </c>
      <c r="G165" s="8">
        <v>-42.667299999999997</v>
      </c>
      <c r="H165" s="7" t="s">
        <v>1063</v>
      </c>
      <c r="I165" s="7" t="s">
        <v>1064</v>
      </c>
      <c r="J165" s="9">
        <v>44363.470104166663</v>
      </c>
      <c r="K165" s="7" t="s">
        <v>288</v>
      </c>
      <c r="L165" s="10">
        <v>7230602</v>
      </c>
      <c r="M165" s="10" t="s">
        <v>1065</v>
      </c>
      <c r="N165" s="10">
        <v>-45</v>
      </c>
      <c r="O165" s="11"/>
      <c r="P165" s="11"/>
      <c r="Q165" s="11"/>
      <c r="R165" s="11"/>
      <c r="S165" s="11"/>
      <c r="T165" s="11"/>
      <c r="U165" s="7" t="s">
        <v>291</v>
      </c>
    </row>
    <row r="166" spans="1:21" x14ac:dyDescent="0.25">
      <c r="A166" s="7">
        <v>148</v>
      </c>
      <c r="B166" s="7" t="s">
        <v>61</v>
      </c>
      <c r="C166" s="7" t="s">
        <v>292</v>
      </c>
      <c r="D166" s="7" t="s">
        <v>293</v>
      </c>
      <c r="E166" s="7">
        <v>189</v>
      </c>
      <c r="F166" s="8">
        <v>-25.656860000000002</v>
      </c>
      <c r="G166" s="8">
        <v>-42.858780000000003</v>
      </c>
      <c r="H166" s="7" t="s">
        <v>1066</v>
      </c>
      <c r="I166" s="7" t="s">
        <v>1067</v>
      </c>
      <c r="J166" s="9">
        <v>44363.470104166663</v>
      </c>
      <c r="K166" s="7" t="s">
        <v>288</v>
      </c>
      <c r="L166" s="10" t="s">
        <v>1068</v>
      </c>
      <c r="M166" s="10" t="s">
        <v>1069</v>
      </c>
      <c r="N166" s="10">
        <v>-45</v>
      </c>
      <c r="O166" s="11"/>
      <c r="P166" s="11"/>
      <c r="Q166" s="11"/>
      <c r="R166" s="11"/>
      <c r="S166" s="11"/>
      <c r="T166" s="11"/>
      <c r="U166" s="7" t="s">
        <v>291</v>
      </c>
    </row>
    <row r="167" spans="1:21" x14ac:dyDescent="0.25">
      <c r="A167" s="7">
        <v>149</v>
      </c>
      <c r="B167" s="7" t="s">
        <v>62</v>
      </c>
      <c r="C167" s="7" t="s">
        <v>292</v>
      </c>
      <c r="D167" s="7" t="s">
        <v>1070</v>
      </c>
      <c r="E167" s="7">
        <v>192</v>
      </c>
      <c r="F167" s="8">
        <v>-24.951090000000001</v>
      </c>
      <c r="G167" s="8">
        <v>-42.468119999999999</v>
      </c>
      <c r="H167" s="7" t="s">
        <v>1071</v>
      </c>
      <c r="I167" s="7" t="s">
        <v>1072</v>
      </c>
      <c r="J167" s="9">
        <v>44363.461655092593</v>
      </c>
      <c r="K167" s="7" t="s">
        <v>288</v>
      </c>
      <c r="L167" s="10" t="s">
        <v>1073</v>
      </c>
      <c r="M167" s="10" t="s">
        <v>1074</v>
      </c>
      <c r="N167" s="10">
        <v>-45</v>
      </c>
      <c r="O167" s="11"/>
      <c r="P167" s="11"/>
      <c r="Q167" s="11"/>
      <c r="R167" s="11"/>
      <c r="S167" s="11"/>
      <c r="T167" s="11"/>
      <c r="U167" s="7" t="s">
        <v>291</v>
      </c>
    </row>
    <row r="168" spans="1:21" x14ac:dyDescent="0.25">
      <c r="A168" s="7">
        <v>150</v>
      </c>
      <c r="B168" s="7" t="s">
        <v>63</v>
      </c>
      <c r="C168" s="7" t="s">
        <v>292</v>
      </c>
      <c r="D168" s="7" t="s">
        <v>387</v>
      </c>
      <c r="E168" s="7">
        <v>194</v>
      </c>
      <c r="F168" s="8">
        <v>-24.648679999999999</v>
      </c>
      <c r="G168" s="8">
        <v>-42.51435</v>
      </c>
      <c r="H168" s="7" t="s">
        <v>1075</v>
      </c>
      <c r="I168" s="7" t="s">
        <v>1076</v>
      </c>
      <c r="J168" s="9">
        <v>44363.468831018516</v>
      </c>
      <c r="K168" s="7" t="s">
        <v>288</v>
      </c>
      <c r="L168" s="10" t="s">
        <v>1077</v>
      </c>
      <c r="M168" s="10" t="s">
        <v>1078</v>
      </c>
      <c r="N168" s="10">
        <v>-45</v>
      </c>
      <c r="O168" s="11"/>
      <c r="P168" s="11"/>
      <c r="Q168" s="11"/>
      <c r="R168" s="11"/>
      <c r="S168" s="11"/>
      <c r="T168" s="11"/>
      <c r="U168" s="7" t="s">
        <v>291</v>
      </c>
    </row>
    <row r="169" spans="1:21" x14ac:dyDescent="0.25">
      <c r="A169" s="7">
        <v>151</v>
      </c>
      <c r="B169" s="7" t="s">
        <v>64</v>
      </c>
      <c r="C169" s="7" t="s">
        <v>292</v>
      </c>
      <c r="D169" s="7" t="s">
        <v>387</v>
      </c>
      <c r="E169" s="7">
        <v>193</v>
      </c>
      <c r="F169" s="8">
        <v>-24.788</v>
      </c>
      <c r="G169" s="8">
        <v>-42.50911</v>
      </c>
      <c r="H169" s="7" t="s">
        <v>1079</v>
      </c>
      <c r="I169" s="7" t="s">
        <v>1080</v>
      </c>
      <c r="J169" s="9">
        <v>44363.469988425924</v>
      </c>
      <c r="K169" s="7" t="s">
        <v>288</v>
      </c>
      <c r="L169" s="10" t="s">
        <v>1081</v>
      </c>
      <c r="M169" s="10" t="s">
        <v>1082</v>
      </c>
      <c r="N169" s="10">
        <v>-45</v>
      </c>
      <c r="O169" s="11"/>
      <c r="P169" s="11"/>
      <c r="Q169" s="11"/>
      <c r="R169" s="11"/>
      <c r="S169" s="11"/>
      <c r="T169" s="11"/>
      <c r="U169" s="7" t="s">
        <v>291</v>
      </c>
    </row>
    <row r="170" spans="1:21" x14ac:dyDescent="0.25">
      <c r="A170" s="7">
        <v>152</v>
      </c>
      <c r="B170" s="7" t="s">
        <v>65</v>
      </c>
      <c r="C170" s="7" t="s">
        <v>292</v>
      </c>
      <c r="D170" s="7" t="s">
        <v>387</v>
      </c>
      <c r="E170" s="7">
        <v>193</v>
      </c>
      <c r="F170" s="8">
        <v>-24.687570000000001</v>
      </c>
      <c r="G170" s="8">
        <v>-42.505400000000002</v>
      </c>
      <c r="H170" s="7" t="s">
        <v>1083</v>
      </c>
      <c r="I170" s="7" t="s">
        <v>1084</v>
      </c>
      <c r="J170" s="9">
        <v>44363.468252314815</v>
      </c>
      <c r="K170" s="7" t="s">
        <v>288</v>
      </c>
      <c r="L170" s="10" t="s">
        <v>1085</v>
      </c>
      <c r="M170" s="10" t="s">
        <v>1086</v>
      </c>
      <c r="N170" s="10">
        <v>-45</v>
      </c>
      <c r="O170" s="11"/>
      <c r="P170" s="11"/>
      <c r="Q170" s="11"/>
      <c r="R170" s="11"/>
      <c r="S170" s="11"/>
      <c r="T170" s="11"/>
      <c r="U170" s="7" t="s">
        <v>291</v>
      </c>
    </row>
    <row r="171" spans="1:21" x14ac:dyDescent="0.25">
      <c r="A171" s="7">
        <v>153</v>
      </c>
      <c r="B171" s="7" t="s">
        <v>66</v>
      </c>
      <c r="C171" s="7" t="s">
        <v>292</v>
      </c>
      <c r="D171" s="7" t="s">
        <v>387</v>
      </c>
      <c r="E171" s="7">
        <v>181</v>
      </c>
      <c r="F171" s="8">
        <v>-24.635370000000002</v>
      </c>
      <c r="G171" s="8">
        <v>-42.411619999999999</v>
      </c>
      <c r="H171" s="7" t="s">
        <v>1087</v>
      </c>
      <c r="I171" s="7" t="s">
        <v>1088</v>
      </c>
      <c r="J171" s="9">
        <v>44363.464548611111</v>
      </c>
      <c r="K171" s="7" t="s">
        <v>288</v>
      </c>
      <c r="L171" s="10" t="s">
        <v>1089</v>
      </c>
      <c r="M171" s="10" t="s">
        <v>1090</v>
      </c>
      <c r="N171" s="10">
        <v>-45</v>
      </c>
      <c r="O171" s="11"/>
      <c r="P171" s="11"/>
      <c r="Q171" s="11"/>
      <c r="R171" s="11"/>
      <c r="S171" s="11"/>
      <c r="T171" s="11"/>
      <c r="U171" s="7" t="s">
        <v>291</v>
      </c>
    </row>
    <row r="172" spans="1:21" ht="30" hidden="1" x14ac:dyDescent="0.25">
      <c r="A172" s="7">
        <v>154</v>
      </c>
      <c r="B172" s="7" t="s">
        <v>1091</v>
      </c>
      <c r="C172" s="7" t="s">
        <v>285</v>
      </c>
      <c r="D172" s="7" t="s">
        <v>1092</v>
      </c>
      <c r="E172" s="7"/>
      <c r="F172" s="8">
        <v>-22.50966</v>
      </c>
      <c r="G172" s="8">
        <v>-40.408389999999997</v>
      </c>
      <c r="H172" s="7" t="s">
        <v>1093</v>
      </c>
      <c r="I172" s="7" t="s">
        <v>1094</v>
      </c>
      <c r="J172" s="9">
        <v>44363.470104166663</v>
      </c>
      <c r="K172" s="7" t="s">
        <v>288</v>
      </c>
      <c r="L172" s="10" t="s">
        <v>1095</v>
      </c>
      <c r="M172" s="10" t="s">
        <v>1096</v>
      </c>
      <c r="N172" s="10">
        <v>-39</v>
      </c>
      <c r="O172" s="12">
        <v>44363</v>
      </c>
      <c r="P172" s="11" t="s">
        <v>1097</v>
      </c>
      <c r="Q172" s="12">
        <v>44368</v>
      </c>
      <c r="R172" s="12">
        <v>44372</v>
      </c>
      <c r="S172" s="11" t="s">
        <v>1098</v>
      </c>
      <c r="T172" s="11" t="s">
        <v>274</v>
      </c>
      <c r="U172" s="7" t="s">
        <v>386</v>
      </c>
    </row>
    <row r="173" spans="1:21" ht="30" hidden="1" x14ac:dyDescent="0.25">
      <c r="A173" s="7">
        <v>155</v>
      </c>
      <c r="B173" s="7" t="s">
        <v>1099</v>
      </c>
      <c r="C173" s="7" t="s">
        <v>285</v>
      </c>
      <c r="D173" s="7" t="s">
        <v>1008</v>
      </c>
      <c r="E173" s="7">
        <v>0</v>
      </c>
      <c r="F173" s="8">
        <v>-22.490500000000001</v>
      </c>
      <c r="G173" s="8">
        <v>-39.861530000000002</v>
      </c>
      <c r="H173" s="7" t="s">
        <v>1100</v>
      </c>
      <c r="I173" s="7" t="s">
        <v>1101</v>
      </c>
      <c r="J173" s="9">
        <v>44363.470104166663</v>
      </c>
      <c r="K173" s="7" t="s">
        <v>288</v>
      </c>
      <c r="L173" s="10" t="s">
        <v>1102</v>
      </c>
      <c r="M173" s="10" t="s">
        <v>1103</v>
      </c>
      <c r="N173" s="10">
        <v>-39</v>
      </c>
      <c r="O173" s="12">
        <v>44363</v>
      </c>
      <c r="P173" s="11" t="s">
        <v>1104</v>
      </c>
      <c r="Q173" s="12">
        <v>44379</v>
      </c>
      <c r="R173" s="12">
        <v>44388</v>
      </c>
      <c r="S173" s="11" t="s">
        <v>1105</v>
      </c>
      <c r="T173" s="11" t="s">
        <v>274</v>
      </c>
      <c r="U173" s="7" t="s">
        <v>386</v>
      </c>
    </row>
    <row r="174" spans="1:21" hidden="1" x14ac:dyDescent="0.25">
      <c r="A174" s="7">
        <v>156</v>
      </c>
      <c r="B174" s="7" t="s">
        <v>1106</v>
      </c>
      <c r="C174" s="7" t="s">
        <v>285</v>
      </c>
      <c r="D174" s="7" t="s">
        <v>977</v>
      </c>
      <c r="E174" s="7">
        <v>43</v>
      </c>
      <c r="F174" s="8">
        <v>-22.545339999999999</v>
      </c>
      <c r="G174" s="8">
        <v>-40.285829999999997</v>
      </c>
      <c r="H174" s="7" t="s">
        <v>1107</v>
      </c>
      <c r="I174" s="7" t="s">
        <v>1108</v>
      </c>
      <c r="J174" s="9">
        <v>44363.470104166663</v>
      </c>
      <c r="K174" s="7" t="s">
        <v>288</v>
      </c>
      <c r="L174" s="10" t="s">
        <v>1109</v>
      </c>
      <c r="M174" s="10" t="s">
        <v>1110</v>
      </c>
      <c r="N174" s="10">
        <v>-39</v>
      </c>
      <c r="O174" s="12">
        <v>44363</v>
      </c>
      <c r="P174" s="11" t="s">
        <v>1111</v>
      </c>
      <c r="Q174" s="12">
        <v>44377</v>
      </c>
      <c r="R174" s="12">
        <v>44394</v>
      </c>
      <c r="S174" s="11" t="s">
        <v>1112</v>
      </c>
      <c r="T174" s="11" t="s">
        <v>274</v>
      </c>
      <c r="U174" s="7" t="s">
        <v>386</v>
      </c>
    </row>
    <row r="175" spans="1:21" x14ac:dyDescent="0.25">
      <c r="A175" s="7">
        <v>157</v>
      </c>
      <c r="B175" s="7" t="s">
        <v>67</v>
      </c>
      <c r="C175" s="7" t="s">
        <v>292</v>
      </c>
      <c r="D175" s="7" t="s">
        <v>1113</v>
      </c>
      <c r="E175" s="7">
        <v>319</v>
      </c>
      <c r="F175" s="8">
        <v>-25.691230000000001</v>
      </c>
      <c r="G175" s="8">
        <v>-43.108559999999997</v>
      </c>
      <c r="H175" s="7" t="s">
        <v>1114</v>
      </c>
      <c r="I175" s="7" t="s">
        <v>1115</v>
      </c>
      <c r="J175" s="9">
        <v>44363.469872685186</v>
      </c>
      <c r="K175" s="7" t="s">
        <v>288</v>
      </c>
      <c r="L175" s="10" t="s">
        <v>1116</v>
      </c>
      <c r="M175" s="10" t="s">
        <v>1117</v>
      </c>
      <c r="N175" s="10">
        <v>-45</v>
      </c>
      <c r="O175" s="11"/>
      <c r="P175" s="11"/>
      <c r="Q175" s="11"/>
      <c r="R175" s="11"/>
      <c r="S175" s="11"/>
      <c r="T175" s="11"/>
      <c r="U175" s="7" t="s">
        <v>386</v>
      </c>
    </row>
    <row r="176" spans="1:21" hidden="1" x14ac:dyDescent="0.25">
      <c r="A176" s="7">
        <v>158</v>
      </c>
      <c r="B176" s="7" t="s">
        <v>1118</v>
      </c>
      <c r="C176" s="7" t="s">
        <v>285</v>
      </c>
      <c r="D176" s="7" t="s">
        <v>965</v>
      </c>
      <c r="E176" s="7">
        <v>20</v>
      </c>
      <c r="F176" s="8">
        <v>-22.495450000000002</v>
      </c>
      <c r="G176" s="8">
        <v>-40.117890000000003</v>
      </c>
      <c r="H176" s="7" t="s">
        <v>1119</v>
      </c>
      <c r="I176" s="7" t="s">
        <v>1120</v>
      </c>
      <c r="J176" s="9">
        <v>44363.470104166663</v>
      </c>
      <c r="K176" s="7" t="s">
        <v>288</v>
      </c>
      <c r="L176" s="10" t="s">
        <v>1121</v>
      </c>
      <c r="M176" s="10" t="s">
        <v>1122</v>
      </c>
      <c r="N176" s="10">
        <v>-39</v>
      </c>
      <c r="O176" s="12">
        <v>44363</v>
      </c>
      <c r="P176" s="11" t="s">
        <v>1123</v>
      </c>
      <c r="Q176" s="12">
        <v>44369</v>
      </c>
      <c r="R176" s="12">
        <v>44380</v>
      </c>
      <c r="S176" s="11" t="s">
        <v>1124</v>
      </c>
      <c r="T176" s="11" t="s">
        <v>274</v>
      </c>
      <c r="U176" s="7" t="s">
        <v>386</v>
      </c>
    </row>
    <row r="177" spans="1:21" hidden="1" x14ac:dyDescent="0.25">
      <c r="A177" s="7">
        <v>159</v>
      </c>
      <c r="B177" s="7" t="s">
        <v>1125</v>
      </c>
      <c r="C177" s="7" t="s">
        <v>285</v>
      </c>
      <c r="D177" s="7" t="s">
        <v>479</v>
      </c>
      <c r="E177" s="7">
        <v>0</v>
      </c>
      <c r="F177" s="8">
        <v>-22.120570000000001</v>
      </c>
      <c r="G177" s="8">
        <v>-39.919339999999998</v>
      </c>
      <c r="H177" s="7" t="s">
        <v>1126</v>
      </c>
      <c r="I177" s="7" t="s">
        <v>1127</v>
      </c>
      <c r="J177" s="9">
        <v>44363.469988425924</v>
      </c>
      <c r="K177" s="7" t="s">
        <v>288</v>
      </c>
      <c r="L177" s="10" t="s">
        <v>1128</v>
      </c>
      <c r="M177" s="10" t="s">
        <v>1129</v>
      </c>
      <c r="N177" s="10">
        <v>-39</v>
      </c>
      <c r="O177" s="12">
        <v>44363</v>
      </c>
      <c r="P177" s="11" t="s">
        <v>1130</v>
      </c>
      <c r="Q177" s="12">
        <v>44365</v>
      </c>
      <c r="R177" s="12">
        <v>44371</v>
      </c>
      <c r="S177" s="11" t="s">
        <v>1131</v>
      </c>
      <c r="T177" s="11" t="s">
        <v>274</v>
      </c>
      <c r="U177" s="7" t="s">
        <v>386</v>
      </c>
    </row>
    <row r="178" spans="1:21" hidden="1" x14ac:dyDescent="0.25">
      <c r="A178" s="7">
        <v>160</v>
      </c>
      <c r="B178" s="7" t="s">
        <v>1132</v>
      </c>
      <c r="C178" s="7" t="s">
        <v>285</v>
      </c>
      <c r="D178" s="7" t="s">
        <v>1133</v>
      </c>
      <c r="E178" s="7">
        <v>135</v>
      </c>
      <c r="F178" s="8">
        <v>-22.86871</v>
      </c>
      <c r="G178" s="8">
        <v>-40.34966</v>
      </c>
      <c r="H178" s="7" t="s">
        <v>1134</v>
      </c>
      <c r="I178" s="7" t="s">
        <v>1135</v>
      </c>
      <c r="J178" s="9">
        <v>44363.470104166663</v>
      </c>
      <c r="K178" s="7" t="s">
        <v>288</v>
      </c>
      <c r="L178" s="10" t="s">
        <v>1136</v>
      </c>
      <c r="M178" s="10" t="s">
        <v>1137</v>
      </c>
      <c r="N178" s="10">
        <v>-39</v>
      </c>
      <c r="O178" s="12">
        <v>44363</v>
      </c>
      <c r="P178" s="11" t="s">
        <v>1138</v>
      </c>
      <c r="Q178" s="12">
        <v>44374</v>
      </c>
      <c r="R178" s="12">
        <v>44379</v>
      </c>
      <c r="S178" s="11" t="s">
        <v>1139</v>
      </c>
      <c r="T178" s="11" t="s">
        <v>274</v>
      </c>
      <c r="U178" s="7" t="s">
        <v>386</v>
      </c>
    </row>
    <row r="179" spans="1:21" hidden="1" x14ac:dyDescent="0.25">
      <c r="A179" s="7">
        <v>161</v>
      </c>
      <c r="B179" s="7" t="s">
        <v>1140</v>
      </c>
      <c r="C179" s="7" t="s">
        <v>285</v>
      </c>
      <c r="D179" s="7" t="s">
        <v>1039</v>
      </c>
      <c r="E179" s="7">
        <v>212</v>
      </c>
      <c r="F179" s="8">
        <v>-23.51707</v>
      </c>
      <c r="G179" s="8">
        <v>-41.061900000000001</v>
      </c>
      <c r="H179" s="7" t="s">
        <v>1141</v>
      </c>
      <c r="I179" s="7" t="s">
        <v>1142</v>
      </c>
      <c r="J179" s="9">
        <v>44363.4690625</v>
      </c>
      <c r="K179" s="7" t="s">
        <v>288</v>
      </c>
      <c r="L179" s="10" t="s">
        <v>1143</v>
      </c>
      <c r="M179" s="10" t="s">
        <v>1144</v>
      </c>
      <c r="N179" s="10">
        <v>-39</v>
      </c>
      <c r="O179" s="12">
        <v>44363</v>
      </c>
      <c r="P179" s="11" t="s">
        <v>1145</v>
      </c>
      <c r="Q179" s="12">
        <v>44409</v>
      </c>
      <c r="R179" s="12">
        <v>44423</v>
      </c>
      <c r="S179" s="11" t="s">
        <v>1146</v>
      </c>
      <c r="T179" s="11" t="s">
        <v>274</v>
      </c>
      <c r="U179" s="7" t="s">
        <v>386</v>
      </c>
    </row>
    <row r="180" spans="1:21" hidden="1" x14ac:dyDescent="0.25">
      <c r="A180" s="7">
        <v>162</v>
      </c>
      <c r="B180" s="7" t="s">
        <v>1147</v>
      </c>
      <c r="C180" s="7" t="s">
        <v>292</v>
      </c>
      <c r="D180" s="7"/>
      <c r="E180" s="7">
        <v>209</v>
      </c>
      <c r="F180" s="8">
        <v>-22.880590000000002</v>
      </c>
      <c r="G180" s="8">
        <v>-43.134929999999997</v>
      </c>
      <c r="H180" s="7" t="s">
        <v>1148</v>
      </c>
      <c r="I180" s="7" t="s">
        <v>1149</v>
      </c>
      <c r="J180" s="9">
        <v>44363.468831018516</v>
      </c>
      <c r="K180" s="7" t="s">
        <v>288</v>
      </c>
      <c r="L180" s="10" t="s">
        <v>1150</v>
      </c>
      <c r="M180" s="10" t="s">
        <v>1151</v>
      </c>
      <c r="N180" s="10">
        <v>-45</v>
      </c>
      <c r="O180" s="11"/>
      <c r="P180" s="11"/>
      <c r="Q180" s="11"/>
      <c r="R180" s="11"/>
      <c r="S180" s="11"/>
      <c r="T180" s="11"/>
      <c r="U180" s="7" t="s">
        <v>386</v>
      </c>
    </row>
    <row r="181" spans="1:21" hidden="1" x14ac:dyDescent="0.25">
      <c r="A181" s="7">
        <v>163</v>
      </c>
      <c r="B181" s="7" t="s">
        <v>1152</v>
      </c>
      <c r="C181" s="7" t="s">
        <v>285</v>
      </c>
      <c r="D181" s="7" t="s">
        <v>305</v>
      </c>
      <c r="E181" s="7">
        <v>263</v>
      </c>
      <c r="F181" s="8">
        <v>-21.215373</v>
      </c>
      <c r="G181" s="8">
        <v>-39.999237999999998</v>
      </c>
      <c r="H181" s="7" t="s">
        <v>1153</v>
      </c>
      <c r="I181" s="7" t="s">
        <v>1154</v>
      </c>
      <c r="J181" s="9">
        <v>44363.456053240741</v>
      </c>
      <c r="K181" s="7" t="s">
        <v>288</v>
      </c>
      <c r="L181" s="10" t="s">
        <v>1155</v>
      </c>
      <c r="M181" s="10" t="s">
        <v>1156</v>
      </c>
      <c r="N181" s="10">
        <v>-39</v>
      </c>
      <c r="O181" s="11"/>
      <c r="P181" s="11"/>
      <c r="Q181" s="11"/>
      <c r="R181" s="11"/>
      <c r="S181" s="11"/>
      <c r="T181" s="11"/>
      <c r="U181" s="7" t="s">
        <v>386</v>
      </c>
    </row>
    <row r="182" spans="1:21" hidden="1" x14ac:dyDescent="0.25">
      <c r="A182" s="7">
        <v>164</v>
      </c>
      <c r="B182" s="7" t="s">
        <v>1157</v>
      </c>
      <c r="C182" s="7" t="s">
        <v>285</v>
      </c>
      <c r="D182" s="7" t="s">
        <v>479</v>
      </c>
      <c r="E182" s="7">
        <v>336</v>
      </c>
      <c r="F182" s="8">
        <v>-22.110009999999999</v>
      </c>
      <c r="G182" s="8">
        <v>-39.915579999999999</v>
      </c>
      <c r="H182" s="7" t="s">
        <v>1158</v>
      </c>
      <c r="I182" s="7" t="s">
        <v>1159</v>
      </c>
      <c r="J182" s="9">
        <v>44363.470104166663</v>
      </c>
      <c r="K182" s="7" t="s">
        <v>288</v>
      </c>
      <c r="L182" s="10" t="s">
        <v>1160</v>
      </c>
      <c r="M182" s="10" t="s">
        <v>1161</v>
      </c>
      <c r="N182" s="10">
        <v>-39</v>
      </c>
      <c r="O182" s="11"/>
      <c r="P182" s="11"/>
      <c r="Q182" s="11"/>
      <c r="R182" s="11"/>
      <c r="S182" s="11"/>
      <c r="T182" s="11"/>
      <c r="U182" s="7" t="s">
        <v>386</v>
      </c>
    </row>
    <row r="183" spans="1:21" x14ac:dyDescent="0.25">
      <c r="A183" s="7">
        <v>165</v>
      </c>
      <c r="B183" s="7" t="s">
        <v>68</v>
      </c>
      <c r="C183" s="7" t="s">
        <v>292</v>
      </c>
      <c r="D183" s="7" t="s">
        <v>387</v>
      </c>
      <c r="E183" s="7">
        <v>199</v>
      </c>
      <c r="F183" s="8">
        <v>-24.64977</v>
      </c>
      <c r="G183" s="8">
        <v>-42.515599999999999</v>
      </c>
      <c r="H183" s="7" t="s">
        <v>1162</v>
      </c>
      <c r="I183" s="7" t="s">
        <v>1163</v>
      </c>
      <c r="J183" s="9">
        <v>44363.469988425924</v>
      </c>
      <c r="K183" s="7" t="s">
        <v>288</v>
      </c>
      <c r="L183" s="10" t="s">
        <v>1164</v>
      </c>
      <c r="M183" s="10" t="s">
        <v>1165</v>
      </c>
      <c r="N183" s="10">
        <v>-45</v>
      </c>
      <c r="O183" s="11"/>
      <c r="P183" s="11"/>
      <c r="Q183" s="11"/>
      <c r="R183" s="11"/>
      <c r="S183" s="11"/>
      <c r="T183" s="11"/>
      <c r="U183" s="7" t="s">
        <v>386</v>
      </c>
    </row>
    <row r="184" spans="1:21" x14ac:dyDescent="0.25">
      <c r="A184" s="7">
        <v>166</v>
      </c>
      <c r="B184" s="7" t="s">
        <v>69</v>
      </c>
      <c r="C184" s="7" t="s">
        <v>292</v>
      </c>
      <c r="D184" s="7" t="s">
        <v>293</v>
      </c>
      <c r="E184" s="7">
        <v>275</v>
      </c>
      <c r="F184" s="8">
        <v>-25.603179999999998</v>
      </c>
      <c r="G184" s="8">
        <v>-42.822470000000003</v>
      </c>
      <c r="H184" s="7" t="s">
        <v>1166</v>
      </c>
      <c r="I184" s="7" t="s">
        <v>1167</v>
      </c>
      <c r="J184" s="9">
        <v>44363.469988425924</v>
      </c>
      <c r="K184" s="7" t="s">
        <v>288</v>
      </c>
      <c r="L184" s="10" t="s">
        <v>1168</v>
      </c>
      <c r="M184" s="10" t="s">
        <v>1169</v>
      </c>
      <c r="N184" s="10">
        <v>-45</v>
      </c>
      <c r="O184" s="11"/>
      <c r="P184" s="11"/>
      <c r="Q184" s="11"/>
      <c r="R184" s="11"/>
      <c r="S184" s="11"/>
      <c r="T184" s="11"/>
      <c r="U184" s="7" t="s">
        <v>386</v>
      </c>
    </row>
    <row r="185" spans="1:21" x14ac:dyDescent="0.25">
      <c r="A185" s="7">
        <v>167</v>
      </c>
      <c r="B185" s="7" t="s">
        <v>70</v>
      </c>
      <c r="C185" s="7" t="s">
        <v>292</v>
      </c>
      <c r="D185" s="7" t="s">
        <v>387</v>
      </c>
      <c r="E185" s="7">
        <v>195</v>
      </c>
      <c r="F185" s="8">
        <v>-24.68871</v>
      </c>
      <c r="G185" s="8">
        <v>-42.506680000000003</v>
      </c>
      <c r="H185" s="7" t="s">
        <v>1170</v>
      </c>
      <c r="I185" s="7" t="s">
        <v>1171</v>
      </c>
      <c r="J185" s="9">
        <v>44363.469988425924</v>
      </c>
      <c r="K185" s="7" t="s">
        <v>288</v>
      </c>
      <c r="L185" s="10" t="s">
        <v>1172</v>
      </c>
      <c r="M185" s="10" t="s">
        <v>1173</v>
      </c>
      <c r="N185" s="10">
        <v>-45</v>
      </c>
      <c r="O185" s="11"/>
      <c r="P185" s="11"/>
      <c r="Q185" s="11"/>
      <c r="R185" s="11"/>
      <c r="S185" s="11"/>
      <c r="T185" s="11"/>
      <c r="U185" s="7" t="s">
        <v>386</v>
      </c>
    </row>
    <row r="186" spans="1:21" x14ac:dyDescent="0.25">
      <c r="A186" s="7">
        <v>168</v>
      </c>
      <c r="B186" s="7" t="s">
        <v>71</v>
      </c>
      <c r="C186" s="7" t="s">
        <v>292</v>
      </c>
      <c r="D186" s="7" t="s">
        <v>347</v>
      </c>
      <c r="E186" s="7">
        <v>272</v>
      </c>
      <c r="F186" s="8">
        <v>-24.303329999999999</v>
      </c>
      <c r="G186" s="8">
        <v>-42.714170000000003</v>
      </c>
      <c r="H186" s="7" t="s">
        <v>1174</v>
      </c>
      <c r="I186" s="7" t="s">
        <v>349</v>
      </c>
      <c r="J186" s="9">
        <v>44363.469988425924</v>
      </c>
      <c r="K186" s="7" t="s">
        <v>288</v>
      </c>
      <c r="L186" s="10" t="s">
        <v>1175</v>
      </c>
      <c r="M186" s="10" t="s">
        <v>1176</v>
      </c>
      <c r="N186" s="10">
        <v>-45</v>
      </c>
      <c r="O186" s="11"/>
      <c r="P186" s="11"/>
      <c r="Q186" s="11"/>
      <c r="R186" s="11"/>
      <c r="S186" s="11"/>
      <c r="T186" s="11"/>
      <c r="U186" s="7" t="s">
        <v>386</v>
      </c>
    </row>
  </sheetData>
  <autoFilter ref="A18:U186">
    <filterColumn colId="2">
      <filters>
        <filter val="SANTOS"/>
      </filters>
    </filterColumn>
  </autoFilter>
  <hyperlinks>
    <hyperlink ref="A5" r:id="rId1" display="http://gissub-prod.petrobras.biz/GPAN"/>
    <hyperlink ref="A9" r:id="rId2" display="http://gissub2.petrobras.biz/"/>
    <hyperlink ref="A10" r:id="rId3" display="http://canalintegracao.petrobras.biz/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90"/>
  <sheetViews>
    <sheetView zoomScale="70" zoomScaleNormal="70" workbookViewId="0">
      <selection activeCell="F8" sqref="F8"/>
    </sheetView>
  </sheetViews>
  <sheetFormatPr defaultRowHeight="15" x14ac:dyDescent="0.25"/>
  <cols>
    <col min="1" max="1" width="16.140625" customWidth="1"/>
  </cols>
  <sheetData>
    <row r="1" spans="1:3" x14ac:dyDescent="0.25">
      <c r="A1" t="s">
        <v>72</v>
      </c>
      <c r="B1" t="s">
        <v>73</v>
      </c>
      <c r="C1" t="s">
        <v>74</v>
      </c>
    </row>
    <row r="2" spans="1:3" x14ac:dyDescent="0.25">
      <c r="A2" t="s">
        <v>1199</v>
      </c>
      <c r="B2">
        <v>-22.338888888888889</v>
      </c>
      <c r="C2">
        <v>-41.761666666666663</v>
      </c>
    </row>
    <row r="3" spans="1:3" x14ac:dyDescent="0.25">
      <c r="A3" t="s">
        <v>75</v>
      </c>
      <c r="B3">
        <v>-24.242897222222222</v>
      </c>
      <c r="C3">
        <v>-42.719116666666672</v>
      </c>
    </row>
    <row r="4" spans="1:3" x14ac:dyDescent="0.25">
      <c r="A4" t="s">
        <v>76</v>
      </c>
      <c r="B4">
        <v>-24.333333333333332</v>
      </c>
      <c r="C4">
        <v>-42.666666666666664</v>
      </c>
    </row>
    <row r="5" spans="1:3" x14ac:dyDescent="0.25">
      <c r="A5" t="s">
        <v>77</v>
      </c>
      <c r="B5">
        <v>-24.348438888888889</v>
      </c>
      <c r="C5">
        <v>-42.781174999999998</v>
      </c>
    </row>
    <row r="6" spans="1:3" x14ac:dyDescent="0.25">
      <c r="A6" t="s">
        <v>0</v>
      </c>
      <c r="B6">
        <v>-22.987500000000001</v>
      </c>
      <c r="C6">
        <v>-43.37</v>
      </c>
    </row>
    <row r="7" spans="1:3" x14ac:dyDescent="0.25">
      <c r="A7" t="s">
        <v>78</v>
      </c>
      <c r="B7">
        <v>-23.381011111111111</v>
      </c>
      <c r="C7">
        <v>-43.059727777777773</v>
      </c>
    </row>
    <row r="8" spans="1:3" x14ac:dyDescent="0.25">
      <c r="A8" t="s">
        <v>79</v>
      </c>
      <c r="B8">
        <v>-22.9180555555556</v>
      </c>
      <c r="C8">
        <v>-42.828888888888898</v>
      </c>
    </row>
    <row r="9" spans="1:3" x14ac:dyDescent="0.25">
      <c r="A9" t="s">
        <v>80</v>
      </c>
      <c r="B9">
        <v>-23.358919444444446</v>
      </c>
      <c r="C9">
        <v>-42.232091666666669</v>
      </c>
    </row>
    <row r="10" spans="1:3" x14ac:dyDescent="0.25">
      <c r="A10" t="s">
        <v>1</v>
      </c>
      <c r="B10">
        <v>-22.920833333333334</v>
      </c>
      <c r="C10">
        <v>-42.07138888888889</v>
      </c>
    </row>
    <row r="11" spans="1:3" x14ac:dyDescent="0.25">
      <c r="A11" t="s">
        <v>81</v>
      </c>
      <c r="B11">
        <v>-23.381527777777777</v>
      </c>
      <c r="C11">
        <v>-43.214913888888894</v>
      </c>
    </row>
    <row r="12" spans="1:3" x14ac:dyDescent="0.25">
      <c r="A12" t="s">
        <v>82</v>
      </c>
      <c r="B12">
        <v>-25</v>
      </c>
      <c r="C12">
        <v>-43.333333333333336</v>
      </c>
    </row>
    <row r="13" spans="1:3" x14ac:dyDescent="0.25">
      <c r="A13" t="s">
        <v>83</v>
      </c>
      <c r="B13">
        <v>-25.166666666666668</v>
      </c>
      <c r="C13">
        <v>-43.333333333333336</v>
      </c>
    </row>
    <row r="14" spans="1:3" x14ac:dyDescent="0.25">
      <c r="A14" t="s">
        <v>84</v>
      </c>
      <c r="B14">
        <v>-25.333333333333332</v>
      </c>
      <c r="C14">
        <v>-43.333333333333336</v>
      </c>
    </row>
    <row r="15" spans="1:3" x14ac:dyDescent="0.25">
      <c r="A15" t="s">
        <v>85</v>
      </c>
      <c r="B15">
        <v>-25.5</v>
      </c>
      <c r="C15">
        <v>-43.333333333333336</v>
      </c>
    </row>
    <row r="16" spans="1:3" x14ac:dyDescent="0.25">
      <c r="A16" t="s">
        <v>86</v>
      </c>
      <c r="B16">
        <v>-25.666666666666668</v>
      </c>
      <c r="C16">
        <v>-43.333333333333336</v>
      </c>
    </row>
    <row r="17" spans="1:3" x14ac:dyDescent="0.25">
      <c r="A17" t="s">
        <v>87</v>
      </c>
      <c r="B17">
        <v>-25.833333333333332</v>
      </c>
      <c r="C17">
        <v>-43.333333333333336</v>
      </c>
    </row>
    <row r="18" spans="1:3" x14ac:dyDescent="0.25">
      <c r="A18" t="s">
        <v>88</v>
      </c>
      <c r="B18">
        <v>-24.166497222222223</v>
      </c>
      <c r="C18">
        <v>-43.11130277777778</v>
      </c>
    </row>
    <row r="19" spans="1:3" x14ac:dyDescent="0.25">
      <c r="A19" t="s">
        <v>89</v>
      </c>
      <c r="B19">
        <v>-24.524652777777778</v>
      </c>
      <c r="C19">
        <v>-43.063641666666662</v>
      </c>
    </row>
    <row r="20" spans="1:3" x14ac:dyDescent="0.25">
      <c r="A20" t="s">
        <v>90</v>
      </c>
      <c r="B20">
        <v>-24.771002777777777</v>
      </c>
      <c r="C20">
        <v>-43.03071388888889</v>
      </c>
    </row>
    <row r="21" spans="1:3" x14ac:dyDescent="0.25">
      <c r="A21" t="s">
        <v>91</v>
      </c>
      <c r="B21">
        <v>-25</v>
      </c>
      <c r="C21">
        <v>-43</v>
      </c>
    </row>
    <row r="22" spans="1:3" x14ac:dyDescent="0.25">
      <c r="A22" t="s">
        <v>92</v>
      </c>
      <c r="B22">
        <v>-25.166666666666668</v>
      </c>
      <c r="C22">
        <v>-43</v>
      </c>
    </row>
    <row r="23" spans="1:3" x14ac:dyDescent="0.25">
      <c r="A23" t="s">
        <v>93</v>
      </c>
      <c r="B23">
        <v>-25.333333333333332</v>
      </c>
      <c r="C23">
        <v>-43</v>
      </c>
    </row>
    <row r="24" spans="1:3" x14ac:dyDescent="0.25">
      <c r="A24" t="s">
        <v>94</v>
      </c>
      <c r="B24">
        <v>-25.5</v>
      </c>
      <c r="C24">
        <v>-43</v>
      </c>
    </row>
    <row r="25" spans="1:3" x14ac:dyDescent="0.25">
      <c r="A25" t="s">
        <v>95</v>
      </c>
      <c r="B25">
        <v>-25.666666666666668</v>
      </c>
      <c r="C25">
        <v>-43</v>
      </c>
    </row>
    <row r="26" spans="1:3" x14ac:dyDescent="0.25">
      <c r="A26" t="s">
        <v>96</v>
      </c>
      <c r="B26">
        <v>-25.833333333333332</v>
      </c>
      <c r="C26">
        <v>-43</v>
      </c>
    </row>
    <row r="27" spans="1:3" x14ac:dyDescent="0.25">
      <c r="A27" t="s">
        <v>97</v>
      </c>
      <c r="B27">
        <v>-23.777891666666665</v>
      </c>
      <c r="C27">
        <v>-43.08571666666667</v>
      </c>
    </row>
    <row r="28" spans="1:3" x14ac:dyDescent="0.25">
      <c r="A28" t="s">
        <v>98</v>
      </c>
      <c r="B28">
        <v>-24.274761111111111</v>
      </c>
      <c r="C28">
        <v>-42.922688888888885</v>
      </c>
    </row>
    <row r="29" spans="1:3" x14ac:dyDescent="0.25">
      <c r="A29" t="s">
        <v>99</v>
      </c>
      <c r="B29">
        <v>-24.47133333333333</v>
      </c>
      <c r="C29">
        <v>-42.853572222222226</v>
      </c>
    </row>
    <row r="30" spans="1:3" x14ac:dyDescent="0.25">
      <c r="A30" t="s">
        <v>100</v>
      </c>
      <c r="B30">
        <v>-24.610138888888891</v>
      </c>
      <c r="C30">
        <v>-42.804644444444442</v>
      </c>
    </row>
    <row r="31" spans="1:3" x14ac:dyDescent="0.25">
      <c r="A31" t="s">
        <v>101</v>
      </c>
      <c r="B31">
        <v>-24.805363888888891</v>
      </c>
      <c r="C31">
        <v>-42.73565277777778</v>
      </c>
    </row>
    <row r="32" spans="1:3" x14ac:dyDescent="0.25">
      <c r="A32" t="s">
        <v>102</v>
      </c>
      <c r="B32">
        <v>-24.947288888888888</v>
      </c>
      <c r="C32">
        <v>-42.68536944444444</v>
      </c>
    </row>
    <row r="33" spans="1:3" x14ac:dyDescent="0.25">
      <c r="A33" t="s">
        <v>103</v>
      </c>
      <c r="B33">
        <v>-25</v>
      </c>
      <c r="C33">
        <v>-42.666666666666664</v>
      </c>
    </row>
    <row r="34" spans="1:3" x14ac:dyDescent="0.25">
      <c r="A34" t="s">
        <v>104</v>
      </c>
      <c r="B34">
        <v>-25.166666666666668</v>
      </c>
      <c r="C34">
        <v>-42.666666666666664</v>
      </c>
    </row>
    <row r="35" spans="1:3" x14ac:dyDescent="0.25">
      <c r="A35" t="s">
        <v>105</v>
      </c>
      <c r="B35">
        <v>-25.333333333333332</v>
      </c>
      <c r="C35">
        <v>-42.666666666666664</v>
      </c>
    </row>
    <row r="36" spans="1:3" x14ac:dyDescent="0.25">
      <c r="A36" t="s">
        <v>106</v>
      </c>
      <c r="B36">
        <v>-25.5</v>
      </c>
      <c r="C36">
        <v>-42.666666666666664</v>
      </c>
    </row>
    <row r="37" spans="1:3" x14ac:dyDescent="0.25">
      <c r="A37" t="s">
        <v>107</v>
      </c>
      <c r="B37">
        <v>-25.666666666666668</v>
      </c>
      <c r="C37">
        <v>-42.666666666666664</v>
      </c>
    </row>
    <row r="38" spans="1:3" x14ac:dyDescent="0.25">
      <c r="A38" t="s">
        <v>108</v>
      </c>
      <c r="B38">
        <v>-23.624644444444446</v>
      </c>
      <c r="C38">
        <v>-43.07566388888889</v>
      </c>
    </row>
    <row r="39" spans="1:3" x14ac:dyDescent="0.25">
      <c r="A39" t="s">
        <v>109</v>
      </c>
      <c r="B39">
        <v>-23.750691666666668</v>
      </c>
      <c r="C39">
        <v>-43.003255555555555</v>
      </c>
    </row>
    <row r="40" spans="1:3" x14ac:dyDescent="0.25">
      <c r="A40" t="s">
        <v>110</v>
      </c>
      <c r="B40">
        <v>-23.949105555555555</v>
      </c>
      <c r="C40">
        <v>-42.888983333333336</v>
      </c>
    </row>
    <row r="41" spans="1:3" x14ac:dyDescent="0.25">
      <c r="A41" t="s">
        <v>111</v>
      </c>
      <c r="B41">
        <v>-24.089163888888887</v>
      </c>
      <c r="C41">
        <v>-42.808105555555549</v>
      </c>
    </row>
    <row r="42" spans="1:3" x14ac:dyDescent="0.25">
      <c r="A42" t="s">
        <v>112</v>
      </c>
      <c r="B42">
        <v>-24.5</v>
      </c>
      <c r="C42">
        <v>-42.666666666666664</v>
      </c>
    </row>
    <row r="43" spans="1:3" x14ac:dyDescent="0.25">
      <c r="A43" t="s">
        <v>113</v>
      </c>
      <c r="B43">
        <v>-24.666666666666668</v>
      </c>
      <c r="C43">
        <v>-42.666666666666664</v>
      </c>
    </row>
    <row r="44" spans="1:3" x14ac:dyDescent="0.25">
      <c r="A44" t="s">
        <v>114</v>
      </c>
      <c r="B44">
        <v>-24.833333333333332</v>
      </c>
      <c r="C44">
        <v>-42.666666666666664</v>
      </c>
    </row>
    <row r="45" spans="1:3" x14ac:dyDescent="0.25">
      <c r="A45" t="s">
        <v>115</v>
      </c>
      <c r="B45">
        <v>-23.542788888888889</v>
      </c>
      <c r="C45">
        <v>-43.070302777777783</v>
      </c>
    </row>
    <row r="46" spans="1:3" x14ac:dyDescent="0.25">
      <c r="A46" t="s">
        <v>116</v>
      </c>
      <c r="B46">
        <v>-23.590063888888888</v>
      </c>
      <c r="C46">
        <v>-43.027830555555553</v>
      </c>
    </row>
    <row r="47" spans="1:3" x14ac:dyDescent="0.25">
      <c r="A47" t="s">
        <v>117</v>
      </c>
      <c r="B47">
        <v>-23.825233333333333</v>
      </c>
      <c r="C47">
        <v>-42.815986111111108</v>
      </c>
    </row>
    <row r="48" spans="1:3" x14ac:dyDescent="0.25">
      <c r="A48" t="s">
        <v>118</v>
      </c>
      <c r="B48">
        <v>-23.937372222222223</v>
      </c>
      <c r="C48">
        <v>-42.714647222222226</v>
      </c>
    </row>
    <row r="49" spans="1:3" x14ac:dyDescent="0.25">
      <c r="A49" t="s">
        <v>119</v>
      </c>
      <c r="B49">
        <v>-24.06903888888889</v>
      </c>
      <c r="C49">
        <v>-42.617116666666668</v>
      </c>
    </row>
    <row r="50" spans="1:3" x14ac:dyDescent="0.25">
      <c r="A50" t="s">
        <v>120</v>
      </c>
      <c r="B50">
        <v>-24.210052777777776</v>
      </c>
      <c r="C50">
        <v>-42.465894444444444</v>
      </c>
    </row>
    <row r="51" spans="1:3" x14ac:dyDescent="0.25">
      <c r="A51" t="s">
        <v>121</v>
      </c>
      <c r="B51">
        <v>-24.333333333333332</v>
      </c>
      <c r="C51">
        <v>-42.333333333333336</v>
      </c>
    </row>
    <row r="52" spans="1:3" x14ac:dyDescent="0.25">
      <c r="A52" t="s">
        <v>122</v>
      </c>
      <c r="B52">
        <v>-24.5</v>
      </c>
      <c r="C52">
        <v>-42.333333333333336</v>
      </c>
    </row>
    <row r="53" spans="1:3" x14ac:dyDescent="0.25">
      <c r="A53" t="s">
        <v>123</v>
      </c>
      <c r="B53">
        <v>-24.666666666666668</v>
      </c>
      <c r="C53">
        <v>-42.333333333333336</v>
      </c>
    </row>
    <row r="54" spans="1:3" x14ac:dyDescent="0.25">
      <c r="A54" t="s">
        <v>124</v>
      </c>
      <c r="B54">
        <v>-24.833333333333332</v>
      </c>
      <c r="C54">
        <v>-42.333333333333336</v>
      </c>
    </row>
    <row r="55" spans="1:3" x14ac:dyDescent="0.25">
      <c r="A55" t="s">
        <v>125</v>
      </c>
      <c r="B55">
        <v>-23.49677777777778</v>
      </c>
      <c r="C55">
        <v>-43.06729444444445</v>
      </c>
    </row>
    <row r="56" spans="1:3" x14ac:dyDescent="0.25">
      <c r="A56" t="s">
        <v>126</v>
      </c>
      <c r="B56">
        <v>-23.519088888888888</v>
      </c>
      <c r="C56">
        <v>-43.038669444444444</v>
      </c>
    </row>
    <row r="57" spans="1:3" x14ac:dyDescent="0.25">
      <c r="A57" t="s">
        <v>127</v>
      </c>
      <c r="B57">
        <v>-23.733944444444447</v>
      </c>
      <c r="C57">
        <v>-42.762283333333336</v>
      </c>
    </row>
    <row r="58" spans="1:3" x14ac:dyDescent="0.25">
      <c r="A58" t="s">
        <v>128</v>
      </c>
      <c r="B58">
        <v>-23.823266666666665</v>
      </c>
      <c r="C58">
        <v>-42.646980555555558</v>
      </c>
    </row>
    <row r="59" spans="1:3" x14ac:dyDescent="0.25">
      <c r="A59" t="s">
        <v>129</v>
      </c>
      <c r="B59">
        <v>-23.925877777777778</v>
      </c>
      <c r="C59">
        <v>-42.550725</v>
      </c>
    </row>
    <row r="60" spans="1:3" x14ac:dyDescent="0.25">
      <c r="A60" t="s">
        <v>130</v>
      </c>
      <c r="B60">
        <v>-24.060136111111113</v>
      </c>
      <c r="C60">
        <v>-42.424502777777775</v>
      </c>
    </row>
    <row r="61" spans="1:3" x14ac:dyDescent="0.25">
      <c r="A61" t="s">
        <v>131</v>
      </c>
      <c r="B61">
        <v>-24.147944444444445</v>
      </c>
      <c r="C61">
        <v>-42.288408333333329</v>
      </c>
    </row>
    <row r="62" spans="1:3" x14ac:dyDescent="0.25">
      <c r="A62" t="s">
        <v>132</v>
      </c>
      <c r="B62">
        <v>-24.221452777777777</v>
      </c>
      <c r="C62">
        <v>-42.174225</v>
      </c>
    </row>
    <row r="63" spans="1:3" x14ac:dyDescent="0.25">
      <c r="A63" t="s">
        <v>133</v>
      </c>
      <c r="B63">
        <v>-23.356677777777779</v>
      </c>
      <c r="C63">
        <v>-42.371563888888886</v>
      </c>
    </row>
    <row r="64" spans="1:3" x14ac:dyDescent="0.25">
      <c r="A64" t="s">
        <v>134</v>
      </c>
      <c r="B64">
        <v>-24.16375833333333</v>
      </c>
      <c r="C64">
        <v>-42.85411666666667</v>
      </c>
    </row>
    <row r="65" spans="1:3" x14ac:dyDescent="0.25">
      <c r="A65" t="s">
        <v>135</v>
      </c>
      <c r="B65">
        <v>-24.667563888888889</v>
      </c>
      <c r="C65">
        <v>-43.144505555555554</v>
      </c>
    </row>
    <row r="66" spans="1:3" x14ac:dyDescent="0.25">
      <c r="A66" t="s">
        <v>136</v>
      </c>
      <c r="B66">
        <v>-24.468144444444444</v>
      </c>
      <c r="C66">
        <v>-42.733788888888888</v>
      </c>
    </row>
    <row r="67" spans="1:3" x14ac:dyDescent="0.25">
      <c r="A67" t="s">
        <v>137</v>
      </c>
      <c r="B67">
        <v>-24.740727777777778</v>
      </c>
      <c r="C67">
        <v>-42.869947222222223</v>
      </c>
    </row>
    <row r="68" spans="1:3" x14ac:dyDescent="0.25">
      <c r="A68" t="s">
        <v>138</v>
      </c>
      <c r="B68">
        <v>-23.357902777777777</v>
      </c>
      <c r="C68">
        <v>-42.098305555555555</v>
      </c>
    </row>
    <row r="69" spans="1:3" x14ac:dyDescent="0.25">
      <c r="A69" t="s">
        <v>139</v>
      </c>
      <c r="B69">
        <v>-24.333333333333332</v>
      </c>
      <c r="C69">
        <v>-42</v>
      </c>
    </row>
    <row r="70" spans="1:3" x14ac:dyDescent="0.25">
      <c r="A70" t="s">
        <v>140</v>
      </c>
      <c r="B70">
        <v>-24.5</v>
      </c>
      <c r="C70">
        <v>-42</v>
      </c>
    </row>
    <row r="71" spans="1:3" x14ac:dyDescent="0.25">
      <c r="A71" t="s">
        <v>141</v>
      </c>
      <c r="B71">
        <v>-24.666666666666668</v>
      </c>
      <c r="C71">
        <v>-42</v>
      </c>
    </row>
    <row r="72" spans="1:3" x14ac:dyDescent="0.25">
      <c r="A72" t="s">
        <v>142</v>
      </c>
      <c r="B72">
        <v>-24.833333333333332</v>
      </c>
      <c r="C72">
        <v>-42</v>
      </c>
    </row>
    <row r="73" spans="1:3" x14ac:dyDescent="0.25">
      <c r="A73" t="s">
        <v>143</v>
      </c>
      <c r="B73">
        <v>-23.794055555555556</v>
      </c>
      <c r="C73">
        <v>-42.202986111111116</v>
      </c>
    </row>
    <row r="74" spans="1:3" x14ac:dyDescent="0.25">
      <c r="A74" t="s">
        <v>144</v>
      </c>
      <c r="B74">
        <v>-24.192966666666667</v>
      </c>
      <c r="C74">
        <v>-42.299308333333329</v>
      </c>
    </row>
    <row r="75" spans="1:3" x14ac:dyDescent="0.25">
      <c r="A75" t="s">
        <v>145</v>
      </c>
      <c r="B75">
        <v>-26</v>
      </c>
      <c r="C75">
        <v>-43.166666666666664</v>
      </c>
    </row>
    <row r="76" spans="1:3" x14ac:dyDescent="0.25">
      <c r="A76" t="s">
        <v>146</v>
      </c>
      <c r="B76">
        <v>-25.833333333333332</v>
      </c>
      <c r="C76">
        <v>-43.166666666666664</v>
      </c>
    </row>
    <row r="77" spans="1:3" x14ac:dyDescent="0.25">
      <c r="A77" t="s">
        <v>147</v>
      </c>
      <c r="B77">
        <v>-25.666666666666668</v>
      </c>
      <c r="C77">
        <v>-43.166666666666664</v>
      </c>
    </row>
    <row r="78" spans="1:3" x14ac:dyDescent="0.25">
      <c r="A78" t="s">
        <v>148</v>
      </c>
      <c r="B78">
        <v>-25.5</v>
      </c>
      <c r="C78">
        <v>-43.166666666666664</v>
      </c>
    </row>
    <row r="79" spans="1:3" x14ac:dyDescent="0.25">
      <c r="A79" t="s">
        <v>149</v>
      </c>
      <c r="B79">
        <v>-25.333333333333332</v>
      </c>
      <c r="C79">
        <v>-43.166666666666664</v>
      </c>
    </row>
    <row r="80" spans="1:3" x14ac:dyDescent="0.25">
      <c r="A80" t="s">
        <v>150</v>
      </c>
      <c r="B80">
        <v>-25.166666666666668</v>
      </c>
      <c r="C80">
        <v>-43.166666666666664</v>
      </c>
    </row>
    <row r="81" spans="1:3" x14ac:dyDescent="0.25">
      <c r="A81" t="s">
        <v>151</v>
      </c>
      <c r="B81">
        <v>-25</v>
      </c>
      <c r="C81">
        <v>-43.166666666666664</v>
      </c>
    </row>
    <row r="82" spans="1:3" x14ac:dyDescent="0.25">
      <c r="A82" t="s">
        <v>152</v>
      </c>
      <c r="B82">
        <v>-24.542747222222225</v>
      </c>
      <c r="C82">
        <v>-42.895708333333332</v>
      </c>
    </row>
    <row r="83" spans="1:3" x14ac:dyDescent="0.25">
      <c r="A83" t="s">
        <v>153</v>
      </c>
      <c r="B83">
        <v>-26</v>
      </c>
      <c r="C83">
        <v>-42.833333333333336</v>
      </c>
    </row>
    <row r="84" spans="1:3" x14ac:dyDescent="0.25">
      <c r="A84" t="s">
        <v>154</v>
      </c>
      <c r="B84">
        <v>-25.833333333333332</v>
      </c>
      <c r="C84">
        <v>-42.833333333333336</v>
      </c>
    </row>
    <row r="85" spans="1:3" x14ac:dyDescent="0.25">
      <c r="A85" t="s">
        <v>155</v>
      </c>
      <c r="B85">
        <v>-25.666666666666668</v>
      </c>
      <c r="C85">
        <v>-42.833333333333336</v>
      </c>
    </row>
    <row r="86" spans="1:3" x14ac:dyDescent="0.25">
      <c r="A86" t="s">
        <v>156</v>
      </c>
      <c r="B86">
        <v>-25.5</v>
      </c>
      <c r="C86">
        <v>-42.833333333333336</v>
      </c>
    </row>
    <row r="87" spans="1:3" x14ac:dyDescent="0.25">
      <c r="A87" t="s">
        <v>157</v>
      </c>
      <c r="B87">
        <v>-25.333333333333332</v>
      </c>
      <c r="C87">
        <v>-42.833333333333336</v>
      </c>
    </row>
    <row r="88" spans="1:3" x14ac:dyDescent="0.25">
      <c r="A88" t="s">
        <v>158</v>
      </c>
      <c r="B88">
        <v>-25.166666666666668</v>
      </c>
      <c r="C88">
        <v>-42.833333333333336</v>
      </c>
    </row>
    <row r="89" spans="1:3" x14ac:dyDescent="0.25">
      <c r="A89" t="s">
        <v>159</v>
      </c>
      <c r="B89">
        <v>-25</v>
      </c>
      <c r="C89">
        <v>-42.833333333333336</v>
      </c>
    </row>
    <row r="90" spans="1:3" x14ac:dyDescent="0.25">
      <c r="A90" t="s">
        <v>160</v>
      </c>
      <c r="B90">
        <v>-24.705391666666667</v>
      </c>
      <c r="C90">
        <v>-42.685597222222221</v>
      </c>
    </row>
    <row r="91" spans="1:3" x14ac:dyDescent="0.25">
      <c r="A91" t="s">
        <v>161</v>
      </c>
      <c r="B91">
        <v>-24.333333333333332</v>
      </c>
      <c r="C91">
        <v>-42.5</v>
      </c>
    </row>
    <row r="92" spans="1:3" x14ac:dyDescent="0.25">
      <c r="A92" t="s">
        <v>162</v>
      </c>
      <c r="B92">
        <v>-25</v>
      </c>
      <c r="C92">
        <v>-42.166666666666664</v>
      </c>
    </row>
    <row r="93" spans="1:3" x14ac:dyDescent="0.25">
      <c r="A93" t="s">
        <v>163</v>
      </c>
      <c r="B93">
        <v>-24.833333333333332</v>
      </c>
      <c r="C93">
        <v>-42.166666666666664</v>
      </c>
    </row>
    <row r="94" spans="1:3" x14ac:dyDescent="0.25">
      <c r="A94" t="s">
        <v>164</v>
      </c>
      <c r="B94">
        <v>-24.666666666666668</v>
      </c>
      <c r="C94">
        <v>-42.166666666666664</v>
      </c>
    </row>
    <row r="95" spans="1:3" x14ac:dyDescent="0.25">
      <c r="A95" t="s">
        <v>165</v>
      </c>
      <c r="B95">
        <v>-24.5</v>
      </c>
      <c r="C95">
        <v>-42.166666666666664</v>
      </c>
    </row>
    <row r="96" spans="1:3" x14ac:dyDescent="0.25">
      <c r="A96" t="s">
        <v>166</v>
      </c>
      <c r="B96">
        <v>-24.333333333333332</v>
      </c>
      <c r="C96">
        <v>-42.166666666666664</v>
      </c>
    </row>
    <row r="97" spans="1:3" x14ac:dyDescent="0.25">
      <c r="A97" t="s">
        <v>167</v>
      </c>
      <c r="B97">
        <v>-23.713155555555556</v>
      </c>
      <c r="C97">
        <v>-42.750063888888889</v>
      </c>
    </row>
    <row r="98" spans="1:3" x14ac:dyDescent="0.25">
      <c r="A98" t="s">
        <v>168</v>
      </c>
      <c r="B98">
        <v>-25</v>
      </c>
      <c r="C98">
        <v>-42.5</v>
      </c>
    </row>
    <row r="99" spans="1:3" x14ac:dyDescent="0.25">
      <c r="A99" t="s">
        <v>169</v>
      </c>
      <c r="B99">
        <v>-24.833333333333332</v>
      </c>
      <c r="C99">
        <v>-42.5</v>
      </c>
    </row>
    <row r="100" spans="1:3" x14ac:dyDescent="0.25">
      <c r="A100" t="s">
        <v>170</v>
      </c>
      <c r="B100">
        <v>-24.666666666666668</v>
      </c>
      <c r="C100">
        <v>-42.5</v>
      </c>
    </row>
    <row r="101" spans="1:3" x14ac:dyDescent="0.25">
      <c r="A101" t="s">
        <v>171</v>
      </c>
      <c r="B101">
        <v>-24.5</v>
      </c>
      <c r="C101">
        <v>-42.5</v>
      </c>
    </row>
    <row r="102" spans="1:3" x14ac:dyDescent="0.25">
      <c r="A102" t="s">
        <v>172</v>
      </c>
      <c r="B102">
        <v>-23.799177777777778</v>
      </c>
      <c r="C102">
        <v>-42.800652777777778</v>
      </c>
    </row>
    <row r="103" spans="1:3" x14ac:dyDescent="0.25">
      <c r="A103" t="s">
        <v>173</v>
      </c>
      <c r="B103">
        <v>-23.615727777777778</v>
      </c>
      <c r="C103">
        <v>-42.914522222222217</v>
      </c>
    </row>
    <row r="104" spans="1:3" x14ac:dyDescent="0.25">
      <c r="A104" t="s">
        <v>174</v>
      </c>
      <c r="B104">
        <v>-26</v>
      </c>
      <c r="C104">
        <v>-43.333333333333336</v>
      </c>
    </row>
    <row r="105" spans="1:3" x14ac:dyDescent="0.25">
      <c r="A105" t="s">
        <v>175</v>
      </c>
      <c r="B105">
        <v>-26</v>
      </c>
      <c r="C105">
        <v>-43</v>
      </c>
    </row>
    <row r="106" spans="1:3" x14ac:dyDescent="0.25">
      <c r="A106" t="s">
        <v>176</v>
      </c>
      <c r="B106">
        <v>-25</v>
      </c>
      <c r="C106">
        <v>-42.333333333333336</v>
      </c>
    </row>
    <row r="107" spans="1:3" x14ac:dyDescent="0.25">
      <c r="A107" t="s">
        <v>177</v>
      </c>
      <c r="B107">
        <v>-25</v>
      </c>
      <c r="C107">
        <v>-42</v>
      </c>
    </row>
    <row r="108" spans="1:3" x14ac:dyDescent="0.25">
      <c r="A108" t="s">
        <v>178</v>
      </c>
      <c r="B108">
        <v>-25.083333333333336</v>
      </c>
      <c r="C108">
        <v>-43.25</v>
      </c>
    </row>
    <row r="109" spans="1:3" x14ac:dyDescent="0.25">
      <c r="A109" t="s">
        <v>179</v>
      </c>
      <c r="B109">
        <v>-25.25</v>
      </c>
      <c r="C109">
        <v>-43.25</v>
      </c>
    </row>
    <row r="110" spans="1:3" x14ac:dyDescent="0.25">
      <c r="A110" t="s">
        <v>180</v>
      </c>
      <c r="B110">
        <v>-25.416666666666664</v>
      </c>
      <c r="C110">
        <v>-43.25</v>
      </c>
    </row>
    <row r="111" spans="1:3" x14ac:dyDescent="0.25">
      <c r="A111" t="s">
        <v>181</v>
      </c>
      <c r="B111">
        <v>-25.583333333333336</v>
      </c>
      <c r="C111">
        <v>-43.25</v>
      </c>
    </row>
    <row r="112" spans="1:3" x14ac:dyDescent="0.25">
      <c r="A112" t="s">
        <v>182</v>
      </c>
      <c r="B112">
        <v>-25.75</v>
      </c>
      <c r="C112">
        <v>-43.25</v>
      </c>
    </row>
    <row r="113" spans="1:3" x14ac:dyDescent="0.25">
      <c r="A113" t="s">
        <v>183</v>
      </c>
      <c r="B113">
        <v>-25.916666666666664</v>
      </c>
      <c r="C113">
        <v>-43.25</v>
      </c>
    </row>
    <row r="114" spans="1:3" x14ac:dyDescent="0.25">
      <c r="A114" t="s">
        <v>184</v>
      </c>
      <c r="B114">
        <v>-25.083333333333336</v>
      </c>
      <c r="C114">
        <v>-43.083333333333329</v>
      </c>
    </row>
    <row r="115" spans="1:3" x14ac:dyDescent="0.25">
      <c r="A115" t="s">
        <v>185</v>
      </c>
      <c r="B115">
        <v>-25.25</v>
      </c>
      <c r="C115">
        <v>-43.083333333333329</v>
      </c>
    </row>
    <row r="116" spans="1:3" x14ac:dyDescent="0.25">
      <c r="A116" t="s">
        <v>186</v>
      </c>
      <c r="B116">
        <v>-25.416666666666664</v>
      </c>
      <c r="C116">
        <v>-43.083333333333329</v>
      </c>
    </row>
    <row r="117" spans="1:3" x14ac:dyDescent="0.25">
      <c r="A117" t="s">
        <v>187</v>
      </c>
      <c r="B117">
        <v>-25.583333333333336</v>
      </c>
      <c r="C117">
        <v>-43.083333333333329</v>
      </c>
    </row>
    <row r="118" spans="1:3" x14ac:dyDescent="0.25">
      <c r="A118" t="s">
        <v>188</v>
      </c>
      <c r="B118">
        <v>-25.75</v>
      </c>
      <c r="C118">
        <v>-43.083333333333329</v>
      </c>
    </row>
    <row r="119" spans="1:3" x14ac:dyDescent="0.25">
      <c r="A119" t="s">
        <v>189</v>
      </c>
      <c r="B119">
        <v>-25.916666666666664</v>
      </c>
      <c r="C119">
        <v>-43.083333333333329</v>
      </c>
    </row>
    <row r="120" spans="1:3" x14ac:dyDescent="0.25">
      <c r="A120" t="s">
        <v>190</v>
      </c>
      <c r="B120">
        <v>-25.083333333333336</v>
      </c>
      <c r="C120">
        <v>-42.916666666666671</v>
      </c>
    </row>
    <row r="121" spans="1:3" x14ac:dyDescent="0.25">
      <c r="A121" t="s">
        <v>191</v>
      </c>
      <c r="B121">
        <v>-25.25</v>
      </c>
      <c r="C121">
        <v>-42.916666666666671</v>
      </c>
    </row>
    <row r="122" spans="1:3" x14ac:dyDescent="0.25">
      <c r="A122" t="s">
        <v>192</v>
      </c>
      <c r="B122">
        <v>-25.416666666666664</v>
      </c>
      <c r="C122">
        <v>-42.916666666666671</v>
      </c>
    </row>
    <row r="123" spans="1:3" x14ac:dyDescent="0.25">
      <c r="A123" t="s">
        <v>193</v>
      </c>
      <c r="B123">
        <v>-25.583333333333336</v>
      </c>
      <c r="C123">
        <v>-42.916666666666671</v>
      </c>
    </row>
    <row r="124" spans="1:3" x14ac:dyDescent="0.25">
      <c r="A124" t="s">
        <v>194</v>
      </c>
      <c r="B124">
        <v>-25.75</v>
      </c>
      <c r="C124">
        <v>-42.916666666666671</v>
      </c>
    </row>
    <row r="125" spans="1:3" x14ac:dyDescent="0.25">
      <c r="A125" t="s">
        <v>195</v>
      </c>
      <c r="B125">
        <v>-25.916666666666664</v>
      </c>
      <c r="C125">
        <v>-42.916666666666671</v>
      </c>
    </row>
    <row r="126" spans="1:3" x14ac:dyDescent="0.25">
      <c r="A126" t="s">
        <v>196</v>
      </c>
      <c r="B126">
        <v>-25.083333333333336</v>
      </c>
      <c r="C126">
        <v>-42.75</v>
      </c>
    </row>
    <row r="127" spans="1:3" x14ac:dyDescent="0.25">
      <c r="A127" t="s">
        <v>197</v>
      </c>
      <c r="B127">
        <v>-25.25</v>
      </c>
      <c r="C127">
        <v>-42.75</v>
      </c>
    </row>
    <row r="128" spans="1:3" x14ac:dyDescent="0.25">
      <c r="A128" t="s">
        <v>198</v>
      </c>
      <c r="B128">
        <v>-25.416666666666664</v>
      </c>
      <c r="C128">
        <v>-42.75</v>
      </c>
    </row>
    <row r="129" spans="1:3" x14ac:dyDescent="0.25">
      <c r="A129" t="s">
        <v>199</v>
      </c>
      <c r="B129">
        <v>-25.583333333333336</v>
      </c>
      <c r="C129">
        <v>-42.75</v>
      </c>
    </row>
    <row r="130" spans="1:3" x14ac:dyDescent="0.25">
      <c r="A130" t="s">
        <v>200</v>
      </c>
      <c r="B130">
        <v>-25.75</v>
      </c>
      <c r="C130">
        <v>-42.75</v>
      </c>
    </row>
    <row r="131" spans="1:3" x14ac:dyDescent="0.25">
      <c r="A131" t="s">
        <v>201</v>
      </c>
      <c r="B131">
        <v>-25.916666666666664</v>
      </c>
      <c r="C131">
        <v>-42.75</v>
      </c>
    </row>
    <row r="132" spans="1:3" x14ac:dyDescent="0.25">
      <c r="A132" t="s">
        <v>202</v>
      </c>
      <c r="B132">
        <v>-24.416666666666664</v>
      </c>
      <c r="C132">
        <v>-42.583333333333329</v>
      </c>
    </row>
    <row r="133" spans="1:3" x14ac:dyDescent="0.25">
      <c r="A133" t="s">
        <v>203</v>
      </c>
      <c r="B133">
        <v>-24.583333333333336</v>
      </c>
      <c r="C133">
        <v>-42.583333333333329</v>
      </c>
    </row>
    <row r="134" spans="1:3" x14ac:dyDescent="0.25">
      <c r="A134" t="s">
        <v>204</v>
      </c>
      <c r="B134">
        <v>-24.75</v>
      </c>
      <c r="C134">
        <v>-42.583333333333329</v>
      </c>
    </row>
    <row r="135" spans="1:3" x14ac:dyDescent="0.25">
      <c r="A135" t="s">
        <v>205</v>
      </c>
      <c r="B135">
        <v>-24.916666666666664</v>
      </c>
      <c r="C135">
        <v>-42.583333333333329</v>
      </c>
    </row>
    <row r="136" spans="1:3" x14ac:dyDescent="0.25">
      <c r="A136" t="s">
        <v>206</v>
      </c>
      <c r="B136">
        <v>-24.416666666666664</v>
      </c>
      <c r="C136">
        <v>-42.416666666666671</v>
      </c>
    </row>
    <row r="137" spans="1:3" x14ac:dyDescent="0.25">
      <c r="A137" t="s">
        <v>207</v>
      </c>
      <c r="B137">
        <v>-24.583333333333336</v>
      </c>
      <c r="C137">
        <v>-42.416666666666671</v>
      </c>
    </row>
    <row r="138" spans="1:3" x14ac:dyDescent="0.25">
      <c r="A138" t="s">
        <v>208</v>
      </c>
      <c r="B138">
        <v>-24.75</v>
      </c>
      <c r="C138">
        <v>-42.416666666666671</v>
      </c>
    </row>
    <row r="139" spans="1:3" x14ac:dyDescent="0.25">
      <c r="A139" t="s">
        <v>209</v>
      </c>
      <c r="B139">
        <v>-24.916666666666664</v>
      </c>
      <c r="C139">
        <v>-42.416666666666671</v>
      </c>
    </row>
    <row r="140" spans="1:3" x14ac:dyDescent="0.25">
      <c r="A140" t="s">
        <v>210</v>
      </c>
      <c r="B140">
        <v>-24.416666666666664</v>
      </c>
      <c r="C140">
        <v>-42.25</v>
      </c>
    </row>
    <row r="141" spans="1:3" x14ac:dyDescent="0.25">
      <c r="A141" t="s">
        <v>211</v>
      </c>
      <c r="B141">
        <v>-24.583333333333336</v>
      </c>
      <c r="C141">
        <v>-42.25</v>
      </c>
    </row>
    <row r="142" spans="1:3" x14ac:dyDescent="0.25">
      <c r="A142" t="s">
        <v>212</v>
      </c>
      <c r="B142">
        <v>-24.75</v>
      </c>
      <c r="C142">
        <v>-42.25</v>
      </c>
    </row>
    <row r="143" spans="1:3" x14ac:dyDescent="0.25">
      <c r="A143" t="s">
        <v>213</v>
      </c>
      <c r="B143">
        <v>-24.916666666666664</v>
      </c>
      <c r="C143">
        <v>-42.25</v>
      </c>
    </row>
    <row r="144" spans="1:3" x14ac:dyDescent="0.25">
      <c r="A144" t="s">
        <v>214</v>
      </c>
      <c r="B144">
        <v>-24.416666666666664</v>
      </c>
      <c r="C144">
        <v>-42.083333333333329</v>
      </c>
    </row>
    <row r="145" spans="1:3" x14ac:dyDescent="0.25">
      <c r="A145" t="s">
        <v>215</v>
      </c>
      <c r="B145">
        <v>-24.583333333333336</v>
      </c>
      <c r="C145">
        <v>-42.083333333333329</v>
      </c>
    </row>
    <row r="146" spans="1:3" x14ac:dyDescent="0.25">
      <c r="A146" t="s">
        <v>216</v>
      </c>
      <c r="B146">
        <v>-24.75</v>
      </c>
      <c r="C146">
        <v>-42.083333333333329</v>
      </c>
    </row>
    <row r="147" spans="1:3" x14ac:dyDescent="0.25">
      <c r="A147" t="s">
        <v>217</v>
      </c>
      <c r="B147">
        <v>-24.916666666666664</v>
      </c>
      <c r="C147">
        <v>-42.083333333333329</v>
      </c>
    </row>
    <row r="148" spans="1:3" x14ac:dyDescent="0.25">
      <c r="A148" t="s">
        <v>218</v>
      </c>
      <c r="B148">
        <v>-25.833333333333332</v>
      </c>
      <c r="C148">
        <v>-42.666666666666664</v>
      </c>
    </row>
    <row r="149" spans="1:3" x14ac:dyDescent="0.25">
      <c r="A149" t="s">
        <v>43</v>
      </c>
      <c r="B149">
        <v>-25.266939000000001</v>
      </c>
      <c r="C149">
        <v>-45.252814000000001</v>
      </c>
    </row>
    <row r="150" spans="1:3" x14ac:dyDescent="0.25">
      <c r="A150" t="s">
        <v>44</v>
      </c>
      <c r="B150">
        <v>-24.353158000000001</v>
      </c>
      <c r="C150">
        <v>-44.382814000000003</v>
      </c>
    </row>
    <row r="151" spans="1:3" x14ac:dyDescent="0.25">
      <c r="A151" s="43" t="s">
        <v>45</v>
      </c>
      <c r="B151" s="43">
        <v>-25.54372</v>
      </c>
      <c r="C151" s="43">
        <v>-42.84</v>
      </c>
    </row>
    <row r="152" spans="1:3" x14ac:dyDescent="0.25">
      <c r="A152" s="43" t="s">
        <v>46</v>
      </c>
      <c r="B152" s="43">
        <v>-25.67191</v>
      </c>
      <c r="C152" s="43">
        <v>-43.20599</v>
      </c>
    </row>
    <row r="153" spans="1:3" x14ac:dyDescent="0.25">
      <c r="A153" s="43" t="s">
        <v>47</v>
      </c>
      <c r="B153" s="43">
        <v>-25.139849999999999</v>
      </c>
      <c r="C153" s="43">
        <v>-42.94417</v>
      </c>
    </row>
    <row r="154" spans="1:3" x14ac:dyDescent="0.25">
      <c r="A154" s="43" t="s">
        <v>48</v>
      </c>
      <c r="B154" s="43">
        <v>-25.202999999999999</v>
      </c>
      <c r="C154" s="43">
        <v>-42.878619999999998</v>
      </c>
    </row>
    <row r="155" spans="1:3" x14ac:dyDescent="0.25">
      <c r="A155" s="43" t="s">
        <v>49</v>
      </c>
      <c r="B155" s="43">
        <v>-25.44781</v>
      </c>
      <c r="C155" s="43">
        <v>-42.753039999999999</v>
      </c>
    </row>
    <row r="156" spans="1:3" x14ac:dyDescent="0.25">
      <c r="A156" s="43" t="s">
        <v>50</v>
      </c>
      <c r="B156" s="43">
        <v>-25.393519999999999</v>
      </c>
      <c r="C156" s="43">
        <v>-42.761389999999999</v>
      </c>
    </row>
    <row r="157" spans="1:3" x14ac:dyDescent="0.25">
      <c r="A157" s="43" t="s">
        <v>51</v>
      </c>
      <c r="B157" s="43">
        <v>-24.65719</v>
      </c>
      <c r="C157" s="43">
        <v>-42.234439999999999</v>
      </c>
    </row>
    <row r="158" spans="1:3" x14ac:dyDescent="0.25">
      <c r="A158" s="43" t="s">
        <v>24</v>
      </c>
      <c r="B158" s="43">
        <v>-24.301010000000002</v>
      </c>
      <c r="C158" s="43">
        <v>-42.714170000000003</v>
      </c>
    </row>
    <row r="159" spans="1:3" x14ac:dyDescent="0.25">
      <c r="A159" s="43" t="s">
        <v>25</v>
      </c>
      <c r="B159" s="43">
        <v>-25.798290000000001</v>
      </c>
      <c r="C159" s="43">
        <v>-43.262709999999998</v>
      </c>
    </row>
    <row r="160" spans="1:3" x14ac:dyDescent="0.25">
      <c r="A160" s="43" t="s">
        <v>52</v>
      </c>
      <c r="B160" s="43">
        <v>-25.490220000000001</v>
      </c>
      <c r="C160" s="43">
        <v>-42.781129999999997</v>
      </c>
    </row>
    <row r="161" spans="1:3" x14ac:dyDescent="0.25">
      <c r="A161" s="43" t="s">
        <v>53</v>
      </c>
      <c r="B161" s="43">
        <v>-24.557829999999999</v>
      </c>
      <c r="C161" s="43">
        <v>-42.449829999999999</v>
      </c>
    </row>
    <row r="162" spans="1:3" x14ac:dyDescent="0.25">
      <c r="A162" s="43" t="s">
        <v>54</v>
      </c>
      <c r="B162" s="43">
        <v>-24.596889999999998</v>
      </c>
      <c r="C162" s="43">
        <v>-42.643239999999999</v>
      </c>
    </row>
    <row r="163" spans="1:3" x14ac:dyDescent="0.25">
      <c r="A163" s="43" t="s">
        <v>55</v>
      </c>
      <c r="B163" s="43">
        <v>-24.73189</v>
      </c>
      <c r="C163" s="43">
        <v>-42.414720000000003</v>
      </c>
    </row>
    <row r="164" spans="1:3" x14ac:dyDescent="0.25">
      <c r="A164" s="43" t="s">
        <v>56</v>
      </c>
      <c r="B164" s="43">
        <v>-24.571269999999998</v>
      </c>
      <c r="C164" s="43">
        <v>-42.248939999999997</v>
      </c>
    </row>
    <row r="165" spans="1:3" x14ac:dyDescent="0.25">
      <c r="A165" s="43" t="s">
        <v>57</v>
      </c>
      <c r="B165" s="43">
        <v>-24.586929999999999</v>
      </c>
      <c r="C165" s="43">
        <v>-42.20158</v>
      </c>
    </row>
    <row r="166" spans="1:3" x14ac:dyDescent="0.25">
      <c r="A166" s="43" t="s">
        <v>58</v>
      </c>
      <c r="B166" s="43">
        <v>-25.077909999999999</v>
      </c>
      <c r="C166" s="43">
        <v>-42.645409999999998</v>
      </c>
    </row>
    <row r="167" spans="1:3" x14ac:dyDescent="0.25">
      <c r="A167" s="43" t="s">
        <v>59</v>
      </c>
      <c r="B167" s="43">
        <v>-25.16028</v>
      </c>
      <c r="C167" s="43">
        <v>-42.924959999999999</v>
      </c>
    </row>
    <row r="168" spans="1:3" x14ac:dyDescent="0.25">
      <c r="A168" s="43" t="s">
        <v>60</v>
      </c>
      <c r="B168" s="43">
        <v>-24.989329999999999</v>
      </c>
      <c r="C168" s="43">
        <v>-42.64</v>
      </c>
    </row>
    <row r="169" spans="1:3" x14ac:dyDescent="0.25">
      <c r="A169" s="43" t="s">
        <v>5</v>
      </c>
      <c r="B169" s="43">
        <v>-25.60181</v>
      </c>
      <c r="C169" s="43">
        <v>-42.820520000000002</v>
      </c>
    </row>
    <row r="170" spans="1:3" x14ac:dyDescent="0.25">
      <c r="A170" s="43" t="s">
        <v>6</v>
      </c>
      <c r="B170" s="43">
        <v>-25.328679999999999</v>
      </c>
      <c r="C170" s="43">
        <v>-42.692230000000002</v>
      </c>
    </row>
    <row r="171" spans="1:3" x14ac:dyDescent="0.25">
      <c r="A171" s="43" t="s">
        <v>7</v>
      </c>
      <c r="B171" s="43">
        <v>-25.021879999999999</v>
      </c>
      <c r="C171" s="43">
        <v>-42.667299999999997</v>
      </c>
    </row>
    <row r="172" spans="1:3" x14ac:dyDescent="0.25">
      <c r="A172" s="43" t="s">
        <v>61</v>
      </c>
      <c r="B172" s="43">
        <v>-25.656860000000002</v>
      </c>
      <c r="C172" s="43">
        <v>-42.858780000000003</v>
      </c>
    </row>
    <row r="173" spans="1:3" x14ac:dyDescent="0.25">
      <c r="A173" s="43" t="s">
        <v>62</v>
      </c>
      <c r="B173" s="43">
        <v>-24.951090000000001</v>
      </c>
      <c r="C173" s="43">
        <v>-42.468119999999999</v>
      </c>
    </row>
    <row r="174" spans="1:3" x14ac:dyDescent="0.25">
      <c r="A174" s="43" t="s">
        <v>63</v>
      </c>
      <c r="B174" s="43">
        <v>-24.648679999999999</v>
      </c>
      <c r="C174" s="43">
        <v>-42.51435</v>
      </c>
    </row>
    <row r="175" spans="1:3" x14ac:dyDescent="0.25">
      <c r="A175" s="43" t="s">
        <v>64</v>
      </c>
      <c r="B175" s="43">
        <v>-24.788</v>
      </c>
      <c r="C175" s="43">
        <v>-42.50911</v>
      </c>
    </row>
    <row r="176" spans="1:3" x14ac:dyDescent="0.25">
      <c r="A176" s="43" t="s">
        <v>65</v>
      </c>
      <c r="B176" s="43">
        <v>-24.687570000000001</v>
      </c>
      <c r="C176" s="43">
        <v>-42.505400000000002</v>
      </c>
    </row>
    <row r="177" spans="1:3" x14ac:dyDescent="0.25">
      <c r="A177" s="43" t="s">
        <v>66</v>
      </c>
      <c r="B177" s="43">
        <v>-24.635370000000002</v>
      </c>
      <c r="C177" s="43">
        <v>-42.411619999999999</v>
      </c>
    </row>
    <row r="178" spans="1:3" x14ac:dyDescent="0.25">
      <c r="A178" s="43" t="s">
        <v>67</v>
      </c>
      <c r="B178" s="43">
        <v>-25.691230000000001</v>
      </c>
      <c r="C178" s="43">
        <v>-43.108559999999997</v>
      </c>
    </row>
    <row r="179" spans="1:3" x14ac:dyDescent="0.25">
      <c r="A179" s="43" t="s">
        <v>68</v>
      </c>
      <c r="B179" s="43">
        <v>-24.64977</v>
      </c>
      <c r="C179" s="43">
        <v>-42.515599999999999</v>
      </c>
    </row>
    <row r="180" spans="1:3" x14ac:dyDescent="0.25">
      <c r="A180" s="43" t="s">
        <v>69</v>
      </c>
      <c r="B180" s="43">
        <v>-25.603179999999998</v>
      </c>
      <c r="C180" s="43">
        <v>-42.822470000000003</v>
      </c>
    </row>
    <row r="181" spans="1:3" x14ac:dyDescent="0.25">
      <c r="A181" s="43" t="s">
        <v>70</v>
      </c>
      <c r="B181" s="43">
        <v>-24.68871</v>
      </c>
      <c r="C181" s="43">
        <v>-42.506680000000003</v>
      </c>
    </row>
    <row r="182" spans="1:3" x14ac:dyDescent="0.25">
      <c r="A182" s="43" t="s">
        <v>71</v>
      </c>
      <c r="B182" s="43">
        <v>-24.303329999999999</v>
      </c>
      <c r="C182" s="43">
        <v>-42.714170000000003</v>
      </c>
    </row>
    <row r="183" spans="1:3" x14ac:dyDescent="0.25">
      <c r="A183" t="s">
        <v>1190</v>
      </c>
      <c r="B183">
        <v>-24.63353</v>
      </c>
      <c r="C183">
        <v>-42.419529999999995</v>
      </c>
    </row>
    <row r="184" spans="1:3" x14ac:dyDescent="0.25">
      <c r="A184" t="s">
        <v>1191</v>
      </c>
      <c r="B184">
        <v>-25.333669999999998</v>
      </c>
      <c r="C184">
        <v>-42.620129999999996</v>
      </c>
    </row>
    <row r="185" spans="1:3" x14ac:dyDescent="0.25">
      <c r="A185" t="s">
        <v>1192</v>
      </c>
      <c r="B185">
        <v>-25.66825</v>
      </c>
      <c r="C185">
        <v>-42.832439999999998</v>
      </c>
    </row>
    <row r="186" spans="1:3" x14ac:dyDescent="0.25">
      <c r="A186" t="s">
        <v>1193</v>
      </c>
      <c r="B186">
        <v>-24.667349999999999</v>
      </c>
      <c r="C186">
        <v>-42.462719999999997</v>
      </c>
    </row>
    <row r="187" spans="1:3" x14ac:dyDescent="0.25">
      <c r="A187" t="s">
        <v>1194</v>
      </c>
      <c r="B187">
        <v>-25.537869999999998</v>
      </c>
      <c r="C187">
        <v>-42.799929999999996</v>
      </c>
    </row>
    <row r="188" spans="1:3" x14ac:dyDescent="0.25">
      <c r="A188" t="s">
        <v>1195</v>
      </c>
      <c r="B188">
        <v>-25.332269999999998</v>
      </c>
      <c r="C188">
        <v>-42.689319999999995</v>
      </c>
    </row>
    <row r="189" spans="1:3" x14ac:dyDescent="0.25">
      <c r="A189" t="s">
        <v>1196</v>
      </c>
      <c r="B189">
        <v>-25.404719999999998</v>
      </c>
      <c r="C189">
        <v>-42.729300000000002</v>
      </c>
    </row>
    <row r="190" spans="1:3" x14ac:dyDescent="0.25">
      <c r="A190" t="s">
        <v>1197</v>
      </c>
      <c r="B190">
        <v>-25.466100000000001</v>
      </c>
      <c r="C190">
        <v>-42.711949999999995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65"/>
  <sheetViews>
    <sheetView topLeftCell="A312" zoomScale="55" zoomScaleNormal="55" workbookViewId="0">
      <selection activeCell="B2" sqref="B2:D355"/>
    </sheetView>
  </sheetViews>
  <sheetFormatPr defaultRowHeight="15" x14ac:dyDescent="0.25"/>
  <cols>
    <col min="1" max="1" width="4.5703125" customWidth="1"/>
    <col min="2" max="3" width="29.5703125" style="32" bestFit="1" customWidth="1"/>
    <col min="4" max="4" width="14" style="32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15"/>
  </cols>
  <sheetData>
    <row r="1" spans="2:33" x14ac:dyDescent="0.25">
      <c r="B1" s="13" t="s">
        <v>2</v>
      </c>
      <c r="C1" s="13" t="s">
        <v>3</v>
      </c>
      <c r="D1" s="14" t="s">
        <v>219</v>
      </c>
      <c r="E1" s="13" t="s">
        <v>1177</v>
      </c>
      <c r="F1" s="14" t="s">
        <v>1178</v>
      </c>
      <c r="G1" s="14" t="s">
        <v>1179</v>
      </c>
      <c r="H1" s="14" t="s">
        <v>1180</v>
      </c>
      <c r="AF1"/>
      <c r="AG1" s="15"/>
    </row>
    <row r="2" spans="2:33" x14ac:dyDescent="0.25">
      <c r="B2" s="13" t="s">
        <v>1199</v>
      </c>
      <c r="C2" s="13" t="s">
        <v>1</v>
      </c>
      <c r="D2" s="17">
        <f t="shared" ref="D2:D3" si="0">IFERROR(3440*ACOS(COS(PI()*(90-G2)/180)*COS((90-E2)*PI()/180)+SIN((90-G2)*PI()/180)*SIN((90-E2)*PI()/180)*COS(((F2)-H2)*PI()/180)),0)</f>
        <v>38.927699793853009</v>
      </c>
      <c r="E2" s="18">
        <f>VLOOKUP(B2,vertices!$A:$C,2,0)</f>
        <v>-22.338888888888889</v>
      </c>
      <c r="F2" s="18">
        <f>VLOOKUP(B2,vertices!$A:$C,3,0)</f>
        <v>-41.761666666666663</v>
      </c>
      <c r="G2" s="18">
        <f>VLOOKUP(C2,vertices!$A:$C,2,0)</f>
        <v>-22.920833333333334</v>
      </c>
      <c r="H2" s="18">
        <f>VLOOKUP(C2,vertices!$A:$C,3,0)</f>
        <v>-42.07138888888889</v>
      </c>
      <c r="AF2"/>
      <c r="AG2" s="15"/>
    </row>
    <row r="3" spans="2:33" x14ac:dyDescent="0.25">
      <c r="B3" s="13" t="s">
        <v>1</v>
      </c>
      <c r="C3" s="13" t="s">
        <v>1199</v>
      </c>
      <c r="D3" s="17">
        <f t="shared" si="0"/>
        <v>38.927699793853009</v>
      </c>
      <c r="E3" s="18">
        <f>VLOOKUP(B3,vertices!$A:$C,2,0)</f>
        <v>-22.920833333333334</v>
      </c>
      <c r="F3" s="18">
        <f>VLOOKUP(B3,vertices!$A:$C,3,0)</f>
        <v>-42.07138888888889</v>
      </c>
      <c r="G3" s="18">
        <f>VLOOKUP(C3,vertices!$A:$C,2,0)</f>
        <v>-22.338888888888889</v>
      </c>
      <c r="H3" s="18">
        <f>VLOOKUP(C3,vertices!$A:$C,3,0)</f>
        <v>-41.761666666666663</v>
      </c>
      <c r="AF3"/>
      <c r="AG3" s="15"/>
    </row>
    <row r="4" spans="2:33" x14ac:dyDescent="0.25">
      <c r="B4" s="16" t="s">
        <v>44</v>
      </c>
      <c r="C4" s="16" t="s">
        <v>43</v>
      </c>
      <c r="D4" s="17">
        <f>IFERROR(3440*ACOS(COS(PI()*(90-G4)/180)*COS((90-E4)*PI()/180)+SIN((90-G4)*PI()/180)*SIN((90-E4)*PI()/180)*COS(((F4)-H4)*PI()/180)),0)</f>
        <v>72.511047727017626</v>
      </c>
      <c r="E4" s="18">
        <f>VLOOKUP(B4,vertices!$A:$C,2,0)</f>
        <v>-24.353158000000001</v>
      </c>
      <c r="F4" s="18">
        <f>VLOOKUP(B4,vertices!$A:$C,3,0)</f>
        <v>-44.382814000000003</v>
      </c>
      <c r="G4" s="18">
        <f>VLOOKUP(C4,vertices!$A:$C,2,0)</f>
        <v>-25.266939000000001</v>
      </c>
      <c r="H4" s="18">
        <f>VLOOKUP(C4,vertices!$A:$C,3,0)</f>
        <v>-45.252814000000001</v>
      </c>
      <c r="AF4"/>
      <c r="AG4" s="15"/>
    </row>
    <row r="5" spans="2:33" x14ac:dyDescent="0.25">
      <c r="B5" s="16" t="s">
        <v>43</v>
      </c>
      <c r="C5" s="16" t="s">
        <v>44</v>
      </c>
      <c r="D5" s="17">
        <f t="shared" ref="D5:D68" si="1">IFERROR(3440*ACOS(COS(PI()*(90-G5)/180)*COS((90-E5)*PI()/180)+SIN((90-G5)*PI()/180)*SIN((90-E5)*PI()/180)*COS(((F5)-H5)*PI()/180)),0)</f>
        <v>72.511047727017626</v>
      </c>
      <c r="E5" s="18">
        <f>VLOOKUP(B5,vertices!$A:$C,2,0)</f>
        <v>-25.266939000000001</v>
      </c>
      <c r="F5" s="18">
        <f>VLOOKUP(B5,vertices!$A:$C,3,0)</f>
        <v>-45.252814000000001</v>
      </c>
      <c r="G5" s="18">
        <f>VLOOKUP(C5,vertices!$A:$C,2,0)</f>
        <v>-24.353158000000001</v>
      </c>
      <c r="H5" s="18">
        <f>VLOOKUP(C5,vertices!$A:$C,3,0)</f>
        <v>-44.382814000000003</v>
      </c>
      <c r="AF5"/>
      <c r="AG5" s="15"/>
    </row>
    <row r="6" spans="2:33" x14ac:dyDescent="0.25">
      <c r="B6" s="16" t="s">
        <v>0</v>
      </c>
      <c r="C6" s="16" t="s">
        <v>44</v>
      </c>
      <c r="D6" s="17">
        <f t="shared" si="1"/>
        <v>99.11778018966703</v>
      </c>
      <c r="E6" s="18">
        <f>VLOOKUP(B6,vertices!$A:$C,2,0)</f>
        <v>-22.987500000000001</v>
      </c>
      <c r="F6" s="18">
        <f>VLOOKUP(B6,vertices!$A:$C,3,0)</f>
        <v>-43.37</v>
      </c>
      <c r="G6" s="18">
        <f>VLOOKUP(C6,vertices!$A:$C,2,0)</f>
        <v>-24.353158000000001</v>
      </c>
      <c r="H6" s="18">
        <f>VLOOKUP(C6,vertices!$A:$C,3,0)</f>
        <v>-44.382814000000003</v>
      </c>
      <c r="AF6"/>
      <c r="AG6" s="15"/>
    </row>
    <row r="7" spans="2:33" x14ac:dyDescent="0.25">
      <c r="B7" s="16" t="s">
        <v>0</v>
      </c>
      <c r="C7" s="16" t="s">
        <v>43</v>
      </c>
      <c r="D7" s="17">
        <f t="shared" si="1"/>
        <v>171.37875371175403</v>
      </c>
      <c r="E7" s="18">
        <f>VLOOKUP(B7,vertices!$A:$C,2,0)</f>
        <v>-22.987500000000001</v>
      </c>
      <c r="F7" s="18">
        <f>VLOOKUP(B7,vertices!$A:$C,3,0)</f>
        <v>-43.37</v>
      </c>
      <c r="G7" s="18">
        <f>VLOOKUP(C7,vertices!$A:$C,2,0)</f>
        <v>-25.266939000000001</v>
      </c>
      <c r="H7" s="18">
        <f>VLOOKUP(C7,vertices!$A:$C,3,0)</f>
        <v>-45.252814000000001</v>
      </c>
      <c r="AF7"/>
      <c r="AG7" s="15"/>
    </row>
    <row r="8" spans="2:33" x14ac:dyDescent="0.25">
      <c r="B8" s="16" t="s">
        <v>44</v>
      </c>
      <c r="C8" s="16" t="s">
        <v>0</v>
      </c>
      <c r="D8" s="17">
        <f t="shared" si="1"/>
        <v>99.11778018966703</v>
      </c>
      <c r="E8" s="18">
        <f>VLOOKUP(B8,vertices!$A:$C,2,0)</f>
        <v>-24.353158000000001</v>
      </c>
      <c r="F8" s="18">
        <f>VLOOKUP(B8,vertices!$A:$C,3,0)</f>
        <v>-44.382814000000003</v>
      </c>
      <c r="G8" s="18">
        <f>VLOOKUP(C8,vertices!$A:$C,2,0)</f>
        <v>-22.987500000000001</v>
      </c>
      <c r="H8" s="18">
        <f>VLOOKUP(C8,vertices!$A:$C,3,0)</f>
        <v>-43.37</v>
      </c>
      <c r="AF8"/>
      <c r="AG8" s="15"/>
    </row>
    <row r="9" spans="2:33" x14ac:dyDescent="0.25">
      <c r="B9" s="16" t="s">
        <v>43</v>
      </c>
      <c r="C9" s="16" t="s">
        <v>0</v>
      </c>
      <c r="D9" s="17">
        <f t="shared" si="1"/>
        <v>171.37875371175403</v>
      </c>
      <c r="E9" s="18">
        <f>VLOOKUP(B9,vertices!$A:$C,2,0)</f>
        <v>-25.266939000000001</v>
      </c>
      <c r="F9" s="18">
        <f>VLOOKUP(B9,vertices!$A:$C,3,0)</f>
        <v>-45.252814000000001</v>
      </c>
      <c r="G9" s="18">
        <f>VLOOKUP(C9,vertices!$A:$C,2,0)</f>
        <v>-22.987500000000001</v>
      </c>
      <c r="H9" s="18">
        <f>VLOOKUP(C9,vertices!$A:$C,3,0)</f>
        <v>-43.37</v>
      </c>
      <c r="AF9"/>
      <c r="AG9" s="15"/>
    </row>
    <row r="10" spans="2:33" x14ac:dyDescent="0.25">
      <c r="B10" s="16" t="s">
        <v>79</v>
      </c>
      <c r="C10" s="16" t="s">
        <v>44</v>
      </c>
      <c r="D10" s="17">
        <f t="shared" si="1"/>
        <v>121.36099884639069</v>
      </c>
      <c r="E10" s="18">
        <f>VLOOKUP(B10,vertices!$A:$C,2,0)</f>
        <v>-22.9180555555556</v>
      </c>
      <c r="F10" s="18">
        <f>VLOOKUP(B10,vertices!$A:$C,3,0)</f>
        <v>-42.828888888888898</v>
      </c>
      <c r="G10" s="18">
        <f>VLOOKUP(C10,vertices!$A:$C,2,0)</f>
        <v>-24.353158000000001</v>
      </c>
      <c r="H10" s="18">
        <f>VLOOKUP(C10,vertices!$A:$C,3,0)</f>
        <v>-44.382814000000003</v>
      </c>
      <c r="AF10"/>
      <c r="AG10" s="15"/>
    </row>
    <row r="11" spans="2:33" x14ac:dyDescent="0.25">
      <c r="B11" s="16" t="s">
        <v>79</v>
      </c>
      <c r="C11" s="16" t="s">
        <v>43</v>
      </c>
      <c r="D11" s="17">
        <f t="shared" si="1"/>
        <v>193.73632097406846</v>
      </c>
      <c r="E11" s="18">
        <f>VLOOKUP(B11,vertices!$A:$C,2,0)</f>
        <v>-22.9180555555556</v>
      </c>
      <c r="F11" s="18">
        <f>VLOOKUP(B11,vertices!$A:$C,3,0)</f>
        <v>-42.828888888888898</v>
      </c>
      <c r="G11" s="18">
        <f>VLOOKUP(C11,vertices!$A:$C,2,0)</f>
        <v>-25.266939000000001</v>
      </c>
      <c r="H11" s="18">
        <f>VLOOKUP(C11,vertices!$A:$C,3,0)</f>
        <v>-45.252814000000001</v>
      </c>
      <c r="AF11"/>
      <c r="AG11" s="15"/>
    </row>
    <row r="12" spans="2:33" x14ac:dyDescent="0.25">
      <c r="B12" s="16" t="s">
        <v>44</v>
      </c>
      <c r="C12" s="16" t="s">
        <v>79</v>
      </c>
      <c r="D12" s="17">
        <f t="shared" si="1"/>
        <v>121.36099884639069</v>
      </c>
      <c r="E12" s="18">
        <f>VLOOKUP(B12,vertices!$A:$C,2,0)</f>
        <v>-24.353158000000001</v>
      </c>
      <c r="F12" s="18">
        <f>VLOOKUP(B12,vertices!$A:$C,3,0)</f>
        <v>-44.382814000000003</v>
      </c>
      <c r="G12" s="18">
        <f>VLOOKUP(C12,vertices!$A:$C,2,0)</f>
        <v>-22.9180555555556</v>
      </c>
      <c r="H12" s="18">
        <f>VLOOKUP(C12,vertices!$A:$C,3,0)</f>
        <v>-42.828888888888898</v>
      </c>
      <c r="AF12"/>
      <c r="AG12" s="15"/>
    </row>
    <row r="13" spans="2:33" x14ac:dyDescent="0.25">
      <c r="B13" s="16" t="s">
        <v>43</v>
      </c>
      <c r="C13" s="16" t="s">
        <v>79</v>
      </c>
      <c r="D13" s="17">
        <f t="shared" si="1"/>
        <v>193.73632097406846</v>
      </c>
      <c r="E13" s="18">
        <f>VLOOKUP(B13,vertices!$A:$C,2,0)</f>
        <v>-25.266939000000001</v>
      </c>
      <c r="F13" s="18">
        <f>VLOOKUP(B13,vertices!$A:$C,3,0)</f>
        <v>-45.252814000000001</v>
      </c>
      <c r="G13" s="18">
        <f>VLOOKUP(C13,vertices!$A:$C,2,0)</f>
        <v>-22.9180555555556</v>
      </c>
      <c r="H13" s="18">
        <f>VLOOKUP(C13,vertices!$A:$C,3,0)</f>
        <v>-42.828888888888898</v>
      </c>
      <c r="AF13"/>
      <c r="AG13" s="15"/>
    </row>
    <row r="14" spans="2:33" x14ac:dyDescent="0.25">
      <c r="B14" s="16" t="s">
        <v>81</v>
      </c>
      <c r="C14" s="16" t="s">
        <v>44</v>
      </c>
      <c r="D14" s="17">
        <f t="shared" si="1"/>
        <v>86.687654067781907</v>
      </c>
      <c r="E14" s="18">
        <f>VLOOKUP(B14,vertices!$A:$C,2,0)</f>
        <v>-23.381527777777777</v>
      </c>
      <c r="F14" s="18">
        <f>VLOOKUP(B14,vertices!$A:$C,3,0)</f>
        <v>-43.214913888888894</v>
      </c>
      <c r="G14" s="18">
        <f>VLOOKUP(C14,vertices!$A:$C,2,0)</f>
        <v>-24.353158000000001</v>
      </c>
      <c r="H14" s="18">
        <f>VLOOKUP(C14,vertices!$A:$C,3,0)</f>
        <v>-44.382814000000003</v>
      </c>
      <c r="AF14"/>
      <c r="AG14" s="15"/>
    </row>
    <row r="15" spans="2:33" x14ac:dyDescent="0.25">
      <c r="B15" s="16" t="s">
        <v>81</v>
      </c>
      <c r="C15" s="16" t="s">
        <v>43</v>
      </c>
      <c r="D15" s="17">
        <f t="shared" si="1"/>
        <v>158.87906021356252</v>
      </c>
      <c r="E15" s="18">
        <f>VLOOKUP(B15,vertices!$A:$C,2,0)</f>
        <v>-23.381527777777777</v>
      </c>
      <c r="F15" s="18">
        <f>VLOOKUP(B15,vertices!$A:$C,3,0)</f>
        <v>-43.214913888888894</v>
      </c>
      <c r="G15" s="18">
        <f>VLOOKUP(C15,vertices!$A:$C,2,0)</f>
        <v>-25.266939000000001</v>
      </c>
      <c r="H15" s="18">
        <f>VLOOKUP(C15,vertices!$A:$C,3,0)</f>
        <v>-45.252814000000001</v>
      </c>
      <c r="AF15"/>
      <c r="AG15" s="15"/>
    </row>
    <row r="16" spans="2:33" x14ac:dyDescent="0.25">
      <c r="B16" s="16" t="s">
        <v>44</v>
      </c>
      <c r="C16" s="16" t="s">
        <v>78</v>
      </c>
      <c r="D16" s="17">
        <f t="shared" si="1"/>
        <v>93.186160075852968</v>
      </c>
      <c r="E16" s="18">
        <f>VLOOKUP(B16,vertices!$A:$C,2,0)</f>
        <v>-24.353158000000001</v>
      </c>
      <c r="F16" s="18">
        <f>VLOOKUP(B16,vertices!$A:$C,3,0)</f>
        <v>-44.382814000000003</v>
      </c>
      <c r="G16" s="18">
        <f>VLOOKUP(C16,vertices!$A:$C,2,0)</f>
        <v>-23.381011111111111</v>
      </c>
      <c r="H16" s="18">
        <f>VLOOKUP(C16,vertices!$A:$C,3,0)</f>
        <v>-43.059727777777773</v>
      </c>
      <c r="AF16"/>
      <c r="AG16" s="15"/>
    </row>
    <row r="17" spans="2:33" x14ac:dyDescent="0.25">
      <c r="B17" s="16" t="s">
        <v>43</v>
      </c>
      <c r="C17" s="16" t="s">
        <v>78</v>
      </c>
      <c r="D17" s="17">
        <f t="shared" si="1"/>
        <v>164.96830319273249</v>
      </c>
      <c r="E17" s="18">
        <f>VLOOKUP(B17,vertices!$A:$C,2,0)</f>
        <v>-25.266939000000001</v>
      </c>
      <c r="F17" s="18">
        <f>VLOOKUP(B17,vertices!$A:$C,3,0)</f>
        <v>-45.252814000000001</v>
      </c>
      <c r="G17" s="18">
        <f>VLOOKUP(C17,vertices!$A:$C,2,0)</f>
        <v>-23.381011111111111</v>
      </c>
      <c r="H17" s="18">
        <f>VLOOKUP(C17,vertices!$A:$C,3,0)</f>
        <v>-43.059727777777773</v>
      </c>
      <c r="AF17"/>
      <c r="AG17" s="15"/>
    </row>
    <row r="18" spans="2:33" x14ac:dyDescent="0.25">
      <c r="B18" s="16" t="s">
        <v>0</v>
      </c>
      <c r="C18" s="16" t="s">
        <v>81</v>
      </c>
      <c r="D18" s="17">
        <f t="shared" si="1"/>
        <v>25.157952337485074</v>
      </c>
      <c r="E18" s="18">
        <f>VLOOKUP(B18,vertices!$A:$C,2,0)</f>
        <v>-22.987500000000001</v>
      </c>
      <c r="F18" s="18">
        <f>VLOOKUP(B18,vertices!$A:$C,3,0)</f>
        <v>-43.37</v>
      </c>
      <c r="G18" s="18">
        <f>VLOOKUP(C18,vertices!$A:$C,2,0)</f>
        <v>-23.381527777777777</v>
      </c>
      <c r="H18" s="18">
        <f>VLOOKUP(C18,vertices!$A:$C,3,0)</f>
        <v>-43.214913888888894</v>
      </c>
      <c r="AF18"/>
      <c r="AG18" s="15"/>
    </row>
    <row r="19" spans="2:33" x14ac:dyDescent="0.25">
      <c r="B19" s="16" t="s">
        <v>0</v>
      </c>
      <c r="C19" s="16" t="s">
        <v>133</v>
      </c>
      <c r="D19" s="17">
        <f t="shared" si="1"/>
        <v>59.399663473669747</v>
      </c>
      <c r="E19" s="18">
        <f>VLOOKUP(B19,vertices!$A:$C,2,0)</f>
        <v>-22.987500000000001</v>
      </c>
      <c r="F19" s="18">
        <f>VLOOKUP(B19,vertices!$A:$C,3,0)</f>
        <v>-43.37</v>
      </c>
      <c r="G19" s="18">
        <f>VLOOKUP(C19,vertices!$A:$C,2,0)</f>
        <v>-23.356677777777779</v>
      </c>
      <c r="H19" s="18">
        <f>VLOOKUP(C19,vertices!$A:$C,3,0)</f>
        <v>-42.371563888888886</v>
      </c>
      <c r="AF19"/>
      <c r="AG19" s="15"/>
    </row>
    <row r="20" spans="2:33" x14ac:dyDescent="0.25">
      <c r="B20" s="16" t="s">
        <v>0</v>
      </c>
      <c r="C20" s="16" t="s">
        <v>138</v>
      </c>
      <c r="D20" s="17">
        <f t="shared" si="1"/>
        <v>73.63014912275105</v>
      </c>
      <c r="E20" s="18">
        <f>VLOOKUP(B20,vertices!$A:$C,2,0)</f>
        <v>-22.987500000000001</v>
      </c>
      <c r="F20" s="18">
        <f>VLOOKUP(B20,vertices!$A:$C,3,0)</f>
        <v>-43.37</v>
      </c>
      <c r="G20" s="18">
        <f>VLOOKUP(C20,vertices!$A:$C,2,0)</f>
        <v>-23.357902777777777</v>
      </c>
      <c r="H20" s="18">
        <f>VLOOKUP(C20,vertices!$A:$C,3,0)</f>
        <v>-42.098305555555555</v>
      </c>
      <c r="AF20"/>
      <c r="AG20" s="15"/>
    </row>
    <row r="21" spans="2:33" x14ac:dyDescent="0.25">
      <c r="B21" s="16" t="s">
        <v>78</v>
      </c>
      <c r="C21" s="16" t="s">
        <v>0</v>
      </c>
      <c r="D21" s="17">
        <f t="shared" si="1"/>
        <v>29.179266186560788</v>
      </c>
      <c r="E21" s="18">
        <f>VLOOKUP(B21,vertices!$A:$C,2,0)</f>
        <v>-23.381011111111111</v>
      </c>
      <c r="F21" s="18">
        <f>VLOOKUP(B21,vertices!$A:$C,3,0)</f>
        <v>-43.059727777777773</v>
      </c>
      <c r="G21" s="18">
        <f>VLOOKUP(C21,vertices!$A:$C,2,0)</f>
        <v>-22.987500000000001</v>
      </c>
      <c r="H21" s="18">
        <f>VLOOKUP(C21,vertices!$A:$C,3,0)</f>
        <v>-43.37</v>
      </c>
      <c r="AF21"/>
      <c r="AG21" s="15"/>
    </row>
    <row r="22" spans="2:33" x14ac:dyDescent="0.25">
      <c r="B22" s="16" t="s">
        <v>80</v>
      </c>
      <c r="C22" s="16" t="s">
        <v>0</v>
      </c>
      <c r="D22" s="17">
        <f t="shared" si="1"/>
        <v>66.648214936432481</v>
      </c>
      <c r="E22" s="18">
        <f>VLOOKUP(B22,vertices!$A:$C,2,0)</f>
        <v>-23.358919444444446</v>
      </c>
      <c r="F22" s="18">
        <f>VLOOKUP(B22,vertices!$A:$C,3,0)</f>
        <v>-42.232091666666669</v>
      </c>
      <c r="G22" s="18">
        <f>VLOOKUP(C22,vertices!$A:$C,2,0)</f>
        <v>-22.987500000000001</v>
      </c>
      <c r="H22" s="18">
        <f>VLOOKUP(C22,vertices!$A:$C,3,0)</f>
        <v>-43.37</v>
      </c>
      <c r="AF22"/>
      <c r="AG22" s="15"/>
    </row>
    <row r="23" spans="2:33" x14ac:dyDescent="0.25">
      <c r="B23" s="16" t="s">
        <v>0</v>
      </c>
      <c r="C23" s="16" t="s">
        <v>79</v>
      </c>
      <c r="D23" s="17">
        <f t="shared" si="1"/>
        <v>30.20489471711949</v>
      </c>
      <c r="E23" s="18">
        <f>VLOOKUP(B23,vertices!$A:$C,2,0)</f>
        <v>-22.987500000000001</v>
      </c>
      <c r="F23" s="18">
        <f>VLOOKUP(B23,vertices!$A:$C,3,0)</f>
        <v>-43.37</v>
      </c>
      <c r="G23" s="18">
        <f>VLOOKUP(C23,vertices!$A:$C,2,0)</f>
        <v>-22.9180555555556</v>
      </c>
      <c r="H23" s="18">
        <f>VLOOKUP(C23,vertices!$A:$C,3,0)</f>
        <v>-42.828888888888898</v>
      </c>
      <c r="AF23"/>
      <c r="AG23" s="15"/>
    </row>
    <row r="24" spans="2:33" x14ac:dyDescent="0.25">
      <c r="B24" s="16" t="s">
        <v>0</v>
      </c>
      <c r="C24" s="16" t="s">
        <v>1</v>
      </c>
      <c r="D24" s="17">
        <f t="shared" si="1"/>
        <v>71.905276245596895</v>
      </c>
      <c r="E24" s="18">
        <f>VLOOKUP(B24,vertices!$A:$C,2,0)</f>
        <v>-22.987500000000001</v>
      </c>
      <c r="F24" s="18">
        <f>VLOOKUP(B24,vertices!$A:$C,3,0)</f>
        <v>-43.37</v>
      </c>
      <c r="G24" s="18">
        <f>VLOOKUP(C24,vertices!$A:$C,2,0)</f>
        <v>-22.920833333333334</v>
      </c>
      <c r="H24" s="18">
        <f>VLOOKUP(C24,vertices!$A:$C,3,0)</f>
        <v>-42.07138888888889</v>
      </c>
      <c r="AF24"/>
      <c r="AG24" s="15"/>
    </row>
    <row r="25" spans="2:33" x14ac:dyDescent="0.25">
      <c r="B25" s="16" t="s">
        <v>1</v>
      </c>
      <c r="C25" s="16" t="s">
        <v>0</v>
      </c>
      <c r="D25" s="17">
        <f t="shared" si="1"/>
        <v>71.905276245596895</v>
      </c>
      <c r="E25" s="18">
        <f>VLOOKUP(B25,vertices!$A:$C,2,0)</f>
        <v>-22.920833333333334</v>
      </c>
      <c r="F25" s="18">
        <f>VLOOKUP(B25,vertices!$A:$C,3,0)</f>
        <v>-42.07138888888889</v>
      </c>
      <c r="G25" s="18">
        <f>VLOOKUP(C25,vertices!$A:$C,2,0)</f>
        <v>-22.987500000000001</v>
      </c>
      <c r="H25" s="18">
        <f>VLOOKUP(C25,vertices!$A:$C,3,0)</f>
        <v>-43.37</v>
      </c>
      <c r="AF25"/>
      <c r="AG25" s="15"/>
    </row>
    <row r="26" spans="2:33" x14ac:dyDescent="0.25">
      <c r="B26" s="16" t="s">
        <v>1</v>
      </c>
      <c r="C26" s="16" t="s">
        <v>79</v>
      </c>
      <c r="D26" s="17">
        <f t="shared" si="1"/>
        <v>41.889595863083414</v>
      </c>
      <c r="E26" s="18">
        <f>VLOOKUP(B26,vertices!$A:$C,2,0)</f>
        <v>-22.920833333333334</v>
      </c>
      <c r="F26" s="18">
        <f>VLOOKUP(B26,vertices!$A:$C,3,0)</f>
        <v>-42.07138888888889</v>
      </c>
      <c r="G26" s="18">
        <f>VLOOKUP(C26,vertices!$A:$C,2,0)</f>
        <v>-22.9180555555556</v>
      </c>
      <c r="H26" s="18">
        <f>VLOOKUP(C26,vertices!$A:$C,3,0)</f>
        <v>-42.828888888888898</v>
      </c>
      <c r="AF26"/>
      <c r="AG26" s="15"/>
    </row>
    <row r="27" spans="2:33" x14ac:dyDescent="0.25">
      <c r="B27" s="16" t="s">
        <v>79</v>
      </c>
      <c r="C27" s="16" t="s">
        <v>0</v>
      </c>
      <c r="D27" s="17">
        <f t="shared" si="1"/>
        <v>30.20489471711949</v>
      </c>
      <c r="E27" s="18">
        <f>VLOOKUP(B27,vertices!$A:$C,2,0)</f>
        <v>-22.9180555555556</v>
      </c>
      <c r="F27" s="18">
        <f>VLOOKUP(B27,vertices!$A:$C,3,0)</f>
        <v>-42.828888888888898</v>
      </c>
      <c r="G27" s="18">
        <f>VLOOKUP(C27,vertices!$A:$C,2,0)</f>
        <v>-22.987500000000001</v>
      </c>
      <c r="H27" s="18">
        <f>VLOOKUP(C27,vertices!$A:$C,3,0)</f>
        <v>-43.37</v>
      </c>
      <c r="AF27"/>
      <c r="AG27" s="15"/>
    </row>
    <row r="28" spans="2:33" x14ac:dyDescent="0.25">
      <c r="B28" s="16" t="s">
        <v>79</v>
      </c>
      <c r="C28" s="16" t="s">
        <v>1</v>
      </c>
      <c r="D28" s="17">
        <f t="shared" si="1"/>
        <v>41.889595863083414</v>
      </c>
      <c r="E28" s="18">
        <f>VLOOKUP(B28,vertices!$A:$C,2,0)</f>
        <v>-22.9180555555556</v>
      </c>
      <c r="F28" s="18">
        <f>VLOOKUP(B28,vertices!$A:$C,3,0)</f>
        <v>-42.828888888888898</v>
      </c>
      <c r="G28" s="18">
        <f>VLOOKUP(C28,vertices!$A:$C,2,0)</f>
        <v>-22.920833333333334</v>
      </c>
      <c r="H28" s="18">
        <f>VLOOKUP(C28,vertices!$A:$C,3,0)</f>
        <v>-42.07138888888889</v>
      </c>
      <c r="AF28"/>
      <c r="AG28" s="15"/>
    </row>
    <row r="29" spans="2:33" x14ac:dyDescent="0.25">
      <c r="B29" s="16" t="s">
        <v>24</v>
      </c>
      <c r="C29" s="16" t="s">
        <v>76</v>
      </c>
      <c r="D29" s="17">
        <f t="shared" si="1"/>
        <v>3.2436358373134588</v>
      </c>
      <c r="E29" s="18">
        <f>VLOOKUP(B29,vertices!$A:$C,2,0)</f>
        <v>-24.301010000000002</v>
      </c>
      <c r="F29" s="18">
        <f>VLOOKUP(B29,vertices!$A:$C,3,0)</f>
        <v>-42.714170000000003</v>
      </c>
      <c r="G29" s="18">
        <f>VLOOKUP(C29,vertices!$A:$C,2,0)</f>
        <v>-24.333333333333332</v>
      </c>
      <c r="H29" s="18">
        <f>VLOOKUP(C29,vertices!$A:$C,3,0)</f>
        <v>-42.666666666666664</v>
      </c>
      <c r="K29" s="19"/>
      <c r="AF29"/>
      <c r="AG29" s="15"/>
    </row>
    <row r="30" spans="2:33" x14ac:dyDescent="0.25">
      <c r="B30" s="16" t="s">
        <v>24</v>
      </c>
      <c r="C30" s="16" t="s">
        <v>161</v>
      </c>
      <c r="D30" s="17">
        <f t="shared" si="1"/>
        <v>11.877420122901601</v>
      </c>
      <c r="E30" s="18">
        <f>VLOOKUP(B30,vertices!$A:$C,2,0)</f>
        <v>-24.301010000000002</v>
      </c>
      <c r="F30" s="18">
        <f>VLOOKUP(B30,vertices!$A:$C,3,0)</f>
        <v>-42.714170000000003</v>
      </c>
      <c r="G30" s="18">
        <f>VLOOKUP(C30,vertices!$A:$C,2,0)</f>
        <v>-24.333333333333332</v>
      </c>
      <c r="H30" s="18">
        <f>VLOOKUP(C30,vertices!$A:$C,3,0)</f>
        <v>-42.5</v>
      </c>
      <c r="AF30"/>
      <c r="AG30" s="15"/>
    </row>
    <row r="31" spans="2:33" x14ac:dyDescent="0.25">
      <c r="B31" s="16" t="s">
        <v>24</v>
      </c>
      <c r="C31" s="16" t="s">
        <v>75</v>
      </c>
      <c r="D31" s="17">
        <f t="shared" si="1"/>
        <v>3.4995406885574454</v>
      </c>
      <c r="E31" s="18">
        <f>VLOOKUP(B31,vertices!$A:$C,2,0)</f>
        <v>-24.301010000000002</v>
      </c>
      <c r="F31" s="18">
        <f>VLOOKUP(B31,vertices!$A:$C,3,0)</f>
        <v>-42.714170000000003</v>
      </c>
      <c r="G31" s="18">
        <f>VLOOKUP(C31,vertices!$A:$C,2,0)</f>
        <v>-24.242897222222222</v>
      </c>
      <c r="H31" s="18">
        <f>VLOOKUP(C31,vertices!$A:$C,3,0)</f>
        <v>-42.719116666666672</v>
      </c>
      <c r="AF31"/>
      <c r="AG31" s="15"/>
    </row>
    <row r="32" spans="2:33" x14ac:dyDescent="0.25">
      <c r="B32" s="16" t="s">
        <v>24</v>
      </c>
      <c r="C32" s="16" t="s">
        <v>98</v>
      </c>
      <c r="D32" s="17">
        <f t="shared" si="1"/>
        <v>11.519560859328966</v>
      </c>
      <c r="E32" s="18">
        <f>VLOOKUP(B32,vertices!$A:$C,2,0)</f>
        <v>-24.301010000000002</v>
      </c>
      <c r="F32" s="18">
        <f>VLOOKUP(B32,vertices!$A:$C,3,0)</f>
        <v>-42.714170000000003</v>
      </c>
      <c r="G32" s="18">
        <f>VLOOKUP(C32,vertices!$A:$C,2,0)</f>
        <v>-24.274761111111111</v>
      </c>
      <c r="H32" s="18">
        <f>VLOOKUP(C32,vertices!$A:$C,3,0)</f>
        <v>-42.922688888888885</v>
      </c>
      <c r="AF32"/>
      <c r="AG32" s="15"/>
    </row>
    <row r="33" spans="2:33" x14ac:dyDescent="0.25">
      <c r="B33" s="16" t="s">
        <v>75</v>
      </c>
      <c r="C33" s="16" t="s">
        <v>24</v>
      </c>
      <c r="D33" s="17">
        <f t="shared" si="1"/>
        <v>3.4995406885574454</v>
      </c>
      <c r="E33" s="18">
        <f>VLOOKUP(B33,vertices!$A:$C,2,0)</f>
        <v>-24.242897222222222</v>
      </c>
      <c r="F33" s="18">
        <f>VLOOKUP(B33,vertices!$A:$C,3,0)</f>
        <v>-42.719116666666672</v>
      </c>
      <c r="G33" s="18">
        <f>VLOOKUP(C33,vertices!$A:$C,2,0)</f>
        <v>-24.301010000000002</v>
      </c>
      <c r="H33" s="18">
        <f>VLOOKUP(C33,vertices!$A:$C,3,0)</f>
        <v>-42.714170000000003</v>
      </c>
      <c r="AF33"/>
      <c r="AG33" s="15"/>
    </row>
    <row r="34" spans="2:33" x14ac:dyDescent="0.25">
      <c r="B34" s="16" t="s">
        <v>76</v>
      </c>
      <c r="C34" s="16" t="s">
        <v>24</v>
      </c>
      <c r="D34" s="17">
        <f t="shared" si="1"/>
        <v>3.2436358373134588</v>
      </c>
      <c r="E34" s="18">
        <f>VLOOKUP(B34,vertices!$A:$C,2,0)</f>
        <v>-24.333333333333332</v>
      </c>
      <c r="F34" s="18">
        <f>VLOOKUP(B34,vertices!$A:$C,3,0)</f>
        <v>-42.666666666666664</v>
      </c>
      <c r="G34" s="18">
        <f>VLOOKUP(C34,vertices!$A:$C,2,0)</f>
        <v>-24.301010000000002</v>
      </c>
      <c r="H34" s="18">
        <f>VLOOKUP(C34,vertices!$A:$C,3,0)</f>
        <v>-42.714170000000003</v>
      </c>
      <c r="AF34"/>
      <c r="AG34" s="15"/>
    </row>
    <row r="35" spans="2:33" x14ac:dyDescent="0.25">
      <c r="B35" s="16" t="s">
        <v>77</v>
      </c>
      <c r="C35" s="16" t="s">
        <v>24</v>
      </c>
      <c r="D35" s="17">
        <f t="shared" si="1"/>
        <v>4.6418656065279507</v>
      </c>
      <c r="E35" s="18">
        <f>VLOOKUP(B35,vertices!$A:$C,2,0)</f>
        <v>-24.348438888888889</v>
      </c>
      <c r="F35" s="18">
        <f>VLOOKUP(B35,vertices!$A:$C,3,0)</f>
        <v>-42.781174999999998</v>
      </c>
      <c r="G35" s="18">
        <f>VLOOKUP(C35,vertices!$A:$C,2,0)</f>
        <v>-24.301010000000002</v>
      </c>
      <c r="H35" s="18">
        <f>VLOOKUP(C35,vertices!$A:$C,3,0)</f>
        <v>-42.714170000000003</v>
      </c>
      <c r="AF35"/>
      <c r="AG35" s="15"/>
    </row>
    <row r="36" spans="2:33" x14ac:dyDescent="0.25">
      <c r="B36" s="16" t="s">
        <v>79</v>
      </c>
      <c r="C36" s="16" t="s">
        <v>81</v>
      </c>
      <c r="D36" s="17">
        <f t="shared" si="1"/>
        <v>35.049261249309467</v>
      </c>
      <c r="E36" s="18">
        <f>VLOOKUP(B36,vertices!$A:$C,2,0)</f>
        <v>-22.9180555555556</v>
      </c>
      <c r="F36" s="18">
        <f>VLOOKUP(B36,vertices!$A:$C,3,0)</f>
        <v>-42.828888888888898</v>
      </c>
      <c r="G36" s="18">
        <f>VLOOKUP(C36,vertices!$A:$C,2,0)</f>
        <v>-23.381527777777777</v>
      </c>
      <c r="H36" s="18">
        <f>VLOOKUP(C36,vertices!$A:$C,3,0)</f>
        <v>-43.214913888888894</v>
      </c>
      <c r="K36" s="19"/>
      <c r="AF36"/>
      <c r="AG36" s="15"/>
    </row>
    <row r="37" spans="2:33" x14ac:dyDescent="0.25">
      <c r="B37" s="16" t="s">
        <v>79</v>
      </c>
      <c r="C37" s="16" t="s">
        <v>133</v>
      </c>
      <c r="D37" s="17">
        <f t="shared" si="1"/>
        <v>36.48307249552289</v>
      </c>
      <c r="E37" s="18">
        <f>VLOOKUP(B37,vertices!$A:$C,2,0)</f>
        <v>-22.9180555555556</v>
      </c>
      <c r="F37" s="18">
        <f>VLOOKUP(B37,vertices!$A:$C,3,0)</f>
        <v>-42.828888888888898</v>
      </c>
      <c r="G37" s="18">
        <f>VLOOKUP(C37,vertices!$A:$C,2,0)</f>
        <v>-23.356677777777779</v>
      </c>
      <c r="H37" s="18">
        <f>VLOOKUP(C37,vertices!$A:$C,3,0)</f>
        <v>-42.371563888888886</v>
      </c>
      <c r="K37" s="19"/>
      <c r="AF37"/>
      <c r="AG37" s="15"/>
    </row>
    <row r="38" spans="2:33" x14ac:dyDescent="0.25">
      <c r="B38" s="16" t="s">
        <v>79</v>
      </c>
      <c r="C38" s="16" t="s">
        <v>138</v>
      </c>
      <c r="D38" s="17">
        <f t="shared" si="1"/>
        <v>48.211171043053454</v>
      </c>
      <c r="E38" s="18">
        <f>VLOOKUP(B38,vertices!$A:$C,2,0)</f>
        <v>-22.9180555555556</v>
      </c>
      <c r="F38" s="18">
        <f>VLOOKUP(B38,vertices!$A:$C,3,0)</f>
        <v>-42.828888888888898</v>
      </c>
      <c r="G38" s="18">
        <f>VLOOKUP(C38,vertices!$A:$C,2,0)</f>
        <v>-23.357902777777777</v>
      </c>
      <c r="H38" s="18">
        <f>VLOOKUP(C38,vertices!$A:$C,3,0)</f>
        <v>-42.098305555555555</v>
      </c>
      <c r="K38" s="19"/>
      <c r="AF38"/>
      <c r="AG38" s="15"/>
    </row>
    <row r="39" spans="2:33" x14ac:dyDescent="0.25">
      <c r="B39" s="16" t="s">
        <v>78</v>
      </c>
      <c r="C39" s="16" t="s">
        <v>79</v>
      </c>
      <c r="D39" s="17">
        <f t="shared" si="1"/>
        <v>30.577555101961273</v>
      </c>
      <c r="E39" s="18">
        <f>VLOOKUP(B39,vertices!$A:$C,2,0)</f>
        <v>-23.381011111111111</v>
      </c>
      <c r="F39" s="18">
        <f>VLOOKUP(B39,vertices!$A:$C,3,0)</f>
        <v>-43.059727777777773</v>
      </c>
      <c r="G39" s="18">
        <f>VLOOKUP(C39,vertices!$A:$C,2,0)</f>
        <v>-22.9180555555556</v>
      </c>
      <c r="H39" s="18">
        <f>VLOOKUP(C39,vertices!$A:$C,3,0)</f>
        <v>-42.828888888888898</v>
      </c>
      <c r="K39" s="19"/>
      <c r="AF39"/>
      <c r="AG39" s="15"/>
    </row>
    <row r="40" spans="2:33" x14ac:dyDescent="0.25">
      <c r="B40" s="16" t="s">
        <v>80</v>
      </c>
      <c r="C40" s="16" t="s">
        <v>79</v>
      </c>
      <c r="D40" s="17">
        <f t="shared" si="1"/>
        <v>42.26394037306104</v>
      </c>
      <c r="E40" s="18">
        <f>VLOOKUP(B40,vertices!$A:$C,2,0)</f>
        <v>-23.358919444444446</v>
      </c>
      <c r="F40" s="18">
        <f>VLOOKUP(B40,vertices!$A:$C,3,0)</f>
        <v>-42.232091666666669</v>
      </c>
      <c r="G40" s="18">
        <f>VLOOKUP(C40,vertices!$A:$C,2,0)</f>
        <v>-22.9180555555556</v>
      </c>
      <c r="H40" s="18">
        <f>VLOOKUP(C40,vertices!$A:$C,3,0)</f>
        <v>-42.828888888888898</v>
      </c>
      <c r="K40" s="19"/>
      <c r="AF40"/>
      <c r="AG40" s="15"/>
    </row>
    <row r="41" spans="2:33" x14ac:dyDescent="0.25">
      <c r="B41" s="16" t="s">
        <v>1</v>
      </c>
      <c r="C41" s="16" t="s">
        <v>133</v>
      </c>
      <c r="D41" s="17">
        <f t="shared" si="1"/>
        <v>30.974187286793828</v>
      </c>
      <c r="E41" s="18">
        <f>VLOOKUP(B41,vertices!$A:$C,2,0)</f>
        <v>-22.920833333333334</v>
      </c>
      <c r="F41" s="18">
        <f>VLOOKUP(B41,vertices!$A:$C,3,0)</f>
        <v>-42.07138888888889</v>
      </c>
      <c r="G41" s="18">
        <f>VLOOKUP(C41,vertices!$A:$C,2,0)</f>
        <v>-23.356677777777779</v>
      </c>
      <c r="H41" s="18">
        <f>VLOOKUP(C41,vertices!$A:$C,3,0)</f>
        <v>-42.371563888888886</v>
      </c>
      <c r="K41" s="19"/>
      <c r="AF41"/>
      <c r="AG41" s="15"/>
    </row>
    <row r="42" spans="2:33" x14ac:dyDescent="0.25">
      <c r="B42" s="16" t="s">
        <v>1</v>
      </c>
      <c r="C42" s="16" t="s">
        <v>138</v>
      </c>
      <c r="D42" s="17">
        <f t="shared" si="1"/>
        <v>26.283398509352054</v>
      </c>
      <c r="E42" s="18">
        <f>VLOOKUP(B42,vertices!$A:$C,2,0)</f>
        <v>-22.920833333333334</v>
      </c>
      <c r="F42" s="18">
        <f>VLOOKUP(B42,vertices!$A:$C,3,0)</f>
        <v>-42.07138888888889</v>
      </c>
      <c r="G42" s="18">
        <f>VLOOKUP(C42,vertices!$A:$C,2,0)</f>
        <v>-23.357902777777777</v>
      </c>
      <c r="H42" s="18">
        <f>VLOOKUP(C42,vertices!$A:$C,3,0)</f>
        <v>-42.098305555555555</v>
      </c>
      <c r="K42" s="19"/>
      <c r="AF42"/>
      <c r="AG42" s="15"/>
    </row>
    <row r="43" spans="2:33" x14ac:dyDescent="0.25">
      <c r="B43" s="16" t="s">
        <v>1</v>
      </c>
      <c r="C43" s="16" t="s">
        <v>81</v>
      </c>
      <c r="D43" s="17">
        <f t="shared" si="1"/>
        <v>68.921007024509606</v>
      </c>
      <c r="E43" s="18">
        <f>VLOOKUP(B43,vertices!$A:$C,2,0)</f>
        <v>-22.920833333333334</v>
      </c>
      <c r="F43" s="18">
        <f>VLOOKUP(B43,vertices!$A:$C,3,0)</f>
        <v>-42.07138888888889</v>
      </c>
      <c r="G43" s="18">
        <f>VLOOKUP(C43,vertices!$A:$C,2,0)</f>
        <v>-23.381527777777777</v>
      </c>
      <c r="H43" s="18">
        <f>VLOOKUP(C43,vertices!$A:$C,3,0)</f>
        <v>-43.214913888888894</v>
      </c>
      <c r="K43" s="19"/>
      <c r="AF43"/>
      <c r="AG43" s="15"/>
    </row>
    <row r="44" spans="2:33" x14ac:dyDescent="0.25">
      <c r="B44" s="16" t="s">
        <v>80</v>
      </c>
      <c r="C44" s="16" t="s">
        <v>1</v>
      </c>
      <c r="D44" s="17">
        <f t="shared" si="1"/>
        <v>27.758461300074657</v>
      </c>
      <c r="E44" s="18">
        <f>VLOOKUP(B44,vertices!$A:$C,2,0)</f>
        <v>-23.358919444444446</v>
      </c>
      <c r="F44" s="18">
        <f>VLOOKUP(B44,vertices!$A:$C,3,0)</f>
        <v>-42.232091666666669</v>
      </c>
      <c r="G44" s="18">
        <f>VLOOKUP(C44,vertices!$A:$C,2,0)</f>
        <v>-22.920833333333334</v>
      </c>
      <c r="H44" s="18">
        <f>VLOOKUP(C44,vertices!$A:$C,3,0)</f>
        <v>-42.07138888888889</v>
      </c>
      <c r="K44" s="19"/>
      <c r="AF44"/>
      <c r="AG44" s="15"/>
    </row>
    <row r="45" spans="2:33" x14ac:dyDescent="0.25">
      <c r="B45" s="16" t="s">
        <v>78</v>
      </c>
      <c r="C45" s="16" t="s">
        <v>1</v>
      </c>
      <c r="D45" s="17">
        <f t="shared" si="1"/>
        <v>61.157084006981854</v>
      </c>
      <c r="E45" s="18">
        <f>VLOOKUP(B45,vertices!$A:$C,2,0)</f>
        <v>-23.381011111111111</v>
      </c>
      <c r="F45" s="18">
        <f>VLOOKUP(B45,vertices!$A:$C,3,0)</f>
        <v>-43.059727777777773</v>
      </c>
      <c r="G45" s="18">
        <f>VLOOKUP(C45,vertices!$A:$C,2,0)</f>
        <v>-22.920833333333334</v>
      </c>
      <c r="H45" s="18">
        <f>VLOOKUP(C45,vertices!$A:$C,3,0)</f>
        <v>-42.07138888888889</v>
      </c>
      <c r="K45" s="19"/>
      <c r="AF45"/>
      <c r="AG45" s="15"/>
    </row>
    <row r="46" spans="2:33" x14ac:dyDescent="0.25">
      <c r="B46" s="20" t="s">
        <v>81</v>
      </c>
      <c r="C46" s="20" t="s">
        <v>82</v>
      </c>
      <c r="D46" s="17">
        <f t="shared" si="1"/>
        <v>97.38814632255631</v>
      </c>
      <c r="E46" s="18">
        <f>VLOOKUP(B46,vertices!$A:$C,2,0)</f>
        <v>-23.381527777777777</v>
      </c>
      <c r="F46" s="18">
        <f>VLOOKUP(B46,vertices!$A:$C,3,0)</f>
        <v>-43.214913888888894</v>
      </c>
      <c r="G46" s="18">
        <f>VLOOKUP(C46,vertices!$A:$C,2,0)</f>
        <v>-25</v>
      </c>
      <c r="H46" s="18">
        <f>VLOOKUP(C46,vertices!$A:$C,3,0)</f>
        <v>-43.333333333333336</v>
      </c>
      <c r="K46" s="19"/>
      <c r="AF46"/>
      <c r="AG46" s="15"/>
    </row>
    <row r="47" spans="2:33" x14ac:dyDescent="0.25">
      <c r="B47" s="20" t="s">
        <v>82</v>
      </c>
      <c r="C47" s="20" t="s">
        <v>83</v>
      </c>
      <c r="D47" s="17">
        <f t="shared" si="1"/>
        <v>10.006554378056407</v>
      </c>
      <c r="E47" s="18">
        <f>VLOOKUP(B47,vertices!$A:$C,2,0)</f>
        <v>-25</v>
      </c>
      <c r="F47" s="18">
        <f>VLOOKUP(B47,vertices!$A:$C,3,0)</f>
        <v>-43.333333333333336</v>
      </c>
      <c r="G47" s="18">
        <f>VLOOKUP(C47,vertices!$A:$C,2,0)</f>
        <v>-25.166666666666668</v>
      </c>
      <c r="H47" s="18">
        <f>VLOOKUP(C47,vertices!$A:$C,3,0)</f>
        <v>-43.333333333333336</v>
      </c>
      <c r="K47" s="19"/>
      <c r="AF47"/>
      <c r="AG47" s="15"/>
    </row>
    <row r="48" spans="2:33" x14ac:dyDescent="0.25">
      <c r="B48" s="20" t="s">
        <v>83</v>
      </c>
      <c r="C48" s="20" t="s">
        <v>84</v>
      </c>
      <c r="D48" s="17">
        <f t="shared" si="1"/>
        <v>10.006554378187786</v>
      </c>
      <c r="E48" s="18">
        <f>VLOOKUP(B48,vertices!$A:$C,2,0)</f>
        <v>-25.166666666666668</v>
      </c>
      <c r="F48" s="18">
        <f>VLOOKUP(B48,vertices!$A:$C,3,0)</f>
        <v>-43.333333333333336</v>
      </c>
      <c r="G48" s="18">
        <f>VLOOKUP(C48,vertices!$A:$C,2,0)</f>
        <v>-25.333333333333332</v>
      </c>
      <c r="H48" s="18">
        <f>VLOOKUP(C48,vertices!$A:$C,3,0)</f>
        <v>-43.333333333333336</v>
      </c>
      <c r="K48" s="19"/>
      <c r="AF48"/>
      <c r="AG48" s="15"/>
    </row>
    <row r="49" spans="2:33" x14ac:dyDescent="0.25">
      <c r="B49" s="20" t="s">
        <v>84</v>
      </c>
      <c r="C49" s="20" t="s">
        <v>85</v>
      </c>
      <c r="D49" s="17">
        <f t="shared" si="1"/>
        <v>10.006554378187786</v>
      </c>
      <c r="E49" s="18">
        <f>VLOOKUP(B49,vertices!$A:$C,2,0)</f>
        <v>-25.333333333333332</v>
      </c>
      <c r="F49" s="18">
        <f>VLOOKUP(B49,vertices!$A:$C,3,0)</f>
        <v>-43.333333333333336</v>
      </c>
      <c r="G49" s="18">
        <f>VLOOKUP(C49,vertices!$A:$C,2,0)</f>
        <v>-25.5</v>
      </c>
      <c r="H49" s="18">
        <f>VLOOKUP(C49,vertices!$A:$C,3,0)</f>
        <v>-43.333333333333336</v>
      </c>
      <c r="K49" s="19"/>
      <c r="AF49"/>
      <c r="AG49" s="15"/>
    </row>
    <row r="50" spans="2:33" x14ac:dyDescent="0.25">
      <c r="B50" s="20" t="s">
        <v>85</v>
      </c>
      <c r="C50" s="20" t="s">
        <v>86</v>
      </c>
      <c r="D50" s="17">
        <f t="shared" si="1"/>
        <v>10.006554378056407</v>
      </c>
      <c r="E50" s="18">
        <f>VLOOKUP(B50,vertices!$A:$C,2,0)</f>
        <v>-25.5</v>
      </c>
      <c r="F50" s="18">
        <f>VLOOKUP(B50,vertices!$A:$C,3,0)</f>
        <v>-43.333333333333336</v>
      </c>
      <c r="G50" s="18">
        <f>VLOOKUP(C50,vertices!$A:$C,2,0)</f>
        <v>-25.666666666666668</v>
      </c>
      <c r="H50" s="18">
        <f>VLOOKUP(C50,vertices!$A:$C,3,0)</f>
        <v>-43.333333333333336</v>
      </c>
      <c r="K50" s="19"/>
      <c r="AF50"/>
      <c r="AG50" s="15"/>
    </row>
    <row r="51" spans="2:33" x14ac:dyDescent="0.25">
      <c r="B51" s="20" t="s">
        <v>86</v>
      </c>
      <c r="C51" s="20" t="s">
        <v>87</v>
      </c>
      <c r="D51" s="17">
        <f t="shared" si="1"/>
        <v>10.006554378056407</v>
      </c>
      <c r="E51" s="18">
        <f>VLOOKUP(B51,vertices!$A:$C,2,0)</f>
        <v>-25.666666666666668</v>
      </c>
      <c r="F51" s="18">
        <f>VLOOKUP(B51,vertices!$A:$C,3,0)</f>
        <v>-43.333333333333336</v>
      </c>
      <c r="G51" s="18">
        <f>VLOOKUP(C51,vertices!$A:$C,2,0)</f>
        <v>-25.833333333333332</v>
      </c>
      <c r="H51" s="18">
        <f>VLOOKUP(C51,vertices!$A:$C,3,0)</f>
        <v>-43.333333333333336</v>
      </c>
      <c r="K51" s="19"/>
      <c r="AF51"/>
      <c r="AG51" s="15"/>
    </row>
    <row r="52" spans="2:33" x14ac:dyDescent="0.25">
      <c r="B52" s="20" t="s">
        <v>87</v>
      </c>
      <c r="C52" s="20" t="s">
        <v>174</v>
      </c>
      <c r="D52" s="17">
        <f t="shared" si="1"/>
        <v>10.006554378187786</v>
      </c>
      <c r="E52" s="18">
        <f>VLOOKUP(B52,vertices!$A:$C,2,0)</f>
        <v>-25.833333333333332</v>
      </c>
      <c r="F52" s="18">
        <f>VLOOKUP(B52,vertices!$A:$C,3,0)</f>
        <v>-43.333333333333336</v>
      </c>
      <c r="G52" s="18">
        <f>VLOOKUP(C52,vertices!$A:$C,2,0)</f>
        <v>-26</v>
      </c>
      <c r="H52" s="18">
        <f>VLOOKUP(C52,vertices!$A:$C,3,0)</f>
        <v>-43.333333333333336</v>
      </c>
      <c r="K52" s="19"/>
      <c r="AF52"/>
      <c r="AG52" s="15"/>
    </row>
    <row r="53" spans="2:33" x14ac:dyDescent="0.25">
      <c r="B53" s="21" t="s">
        <v>81</v>
      </c>
      <c r="C53" s="20" t="s">
        <v>88</v>
      </c>
      <c r="D53" s="17">
        <f t="shared" si="1"/>
        <v>47.471612599604036</v>
      </c>
      <c r="E53" s="18">
        <f>VLOOKUP(B53,vertices!$A:$C,2,0)</f>
        <v>-23.381527777777777</v>
      </c>
      <c r="F53" s="18">
        <f>VLOOKUP(B53,vertices!$A:$C,3,0)</f>
        <v>-43.214913888888894</v>
      </c>
      <c r="G53" s="18">
        <f>VLOOKUP(C53,vertices!$A:$C,2,0)</f>
        <v>-24.166497222222223</v>
      </c>
      <c r="H53" s="18">
        <f>VLOOKUP(C53,vertices!$A:$C,3,0)</f>
        <v>-43.11130277777778</v>
      </c>
      <c r="K53" s="19"/>
      <c r="AF53"/>
      <c r="AG53" s="15"/>
    </row>
    <row r="54" spans="2:33" x14ac:dyDescent="0.25">
      <c r="B54" s="21" t="s">
        <v>88</v>
      </c>
      <c r="C54" s="20" t="s">
        <v>89</v>
      </c>
      <c r="D54" s="17">
        <f t="shared" si="1"/>
        <v>21.660882456036568</v>
      </c>
      <c r="E54" s="18">
        <f>VLOOKUP(B54,vertices!$A:$C,2,0)</f>
        <v>-24.166497222222223</v>
      </c>
      <c r="F54" s="18">
        <f>VLOOKUP(B54,vertices!$A:$C,3,0)</f>
        <v>-43.11130277777778</v>
      </c>
      <c r="G54" s="18">
        <f>VLOOKUP(C54,vertices!$A:$C,2,0)</f>
        <v>-24.524652777777778</v>
      </c>
      <c r="H54" s="18">
        <f>VLOOKUP(C54,vertices!$A:$C,3,0)</f>
        <v>-43.063641666666662</v>
      </c>
      <c r="K54" s="19"/>
      <c r="AF54"/>
      <c r="AG54" s="15"/>
    </row>
    <row r="55" spans="2:33" x14ac:dyDescent="0.25">
      <c r="B55" s="21" t="s">
        <v>89</v>
      </c>
      <c r="C55" s="20" t="s">
        <v>90</v>
      </c>
      <c r="D55" s="17">
        <f t="shared" si="1"/>
        <v>14.899431811793225</v>
      </c>
      <c r="E55" s="18">
        <f>VLOOKUP(B55,vertices!$A:$C,2,0)</f>
        <v>-24.524652777777778</v>
      </c>
      <c r="F55" s="18">
        <f>VLOOKUP(B55,vertices!$A:$C,3,0)</f>
        <v>-43.063641666666662</v>
      </c>
      <c r="G55" s="18">
        <f>VLOOKUP(C55,vertices!$A:$C,2,0)</f>
        <v>-24.771002777777777</v>
      </c>
      <c r="H55" s="18">
        <f>VLOOKUP(C55,vertices!$A:$C,3,0)</f>
        <v>-43.03071388888889</v>
      </c>
      <c r="K55" s="19"/>
      <c r="AF55"/>
      <c r="AG55" s="15"/>
    </row>
    <row r="56" spans="2:33" x14ac:dyDescent="0.25">
      <c r="B56" s="21" t="s">
        <v>90</v>
      </c>
      <c r="C56" s="20" t="s">
        <v>91</v>
      </c>
      <c r="D56" s="17">
        <f t="shared" si="1"/>
        <v>13.850231140557785</v>
      </c>
      <c r="E56" s="18">
        <f>VLOOKUP(B56,vertices!$A:$C,2,0)</f>
        <v>-24.771002777777777</v>
      </c>
      <c r="F56" s="18">
        <f>VLOOKUP(B56,vertices!$A:$C,3,0)</f>
        <v>-43.03071388888889</v>
      </c>
      <c r="G56" s="18">
        <f>VLOOKUP(C56,vertices!$A:$C,2,0)</f>
        <v>-25</v>
      </c>
      <c r="H56" s="18">
        <f>VLOOKUP(C56,vertices!$A:$C,3,0)</f>
        <v>-43</v>
      </c>
      <c r="K56" s="19"/>
      <c r="AF56"/>
      <c r="AG56" s="15"/>
    </row>
    <row r="57" spans="2:33" x14ac:dyDescent="0.25">
      <c r="B57" s="21" t="s">
        <v>91</v>
      </c>
      <c r="C57" s="20" t="s">
        <v>92</v>
      </c>
      <c r="D57" s="17">
        <f t="shared" si="1"/>
        <v>10.006554378056407</v>
      </c>
      <c r="E57" s="18">
        <f>VLOOKUP(B57,vertices!$A:$C,2,0)</f>
        <v>-25</v>
      </c>
      <c r="F57" s="18">
        <f>VLOOKUP(B57,vertices!$A:$C,3,0)</f>
        <v>-43</v>
      </c>
      <c r="G57" s="18">
        <f>VLOOKUP(C57,vertices!$A:$C,2,0)</f>
        <v>-25.166666666666668</v>
      </c>
      <c r="H57" s="18">
        <f>VLOOKUP(C57,vertices!$A:$C,3,0)</f>
        <v>-43</v>
      </c>
      <c r="K57" s="19"/>
      <c r="AF57"/>
      <c r="AG57" s="15"/>
    </row>
    <row r="58" spans="2:33" x14ac:dyDescent="0.25">
      <c r="B58" s="21" t="s">
        <v>92</v>
      </c>
      <c r="C58" s="20" t="s">
        <v>93</v>
      </c>
      <c r="D58" s="17">
        <f t="shared" si="1"/>
        <v>10.006554378187786</v>
      </c>
      <c r="E58" s="18">
        <f>VLOOKUP(B58,vertices!$A:$C,2,0)</f>
        <v>-25.166666666666668</v>
      </c>
      <c r="F58" s="18">
        <f>VLOOKUP(B58,vertices!$A:$C,3,0)</f>
        <v>-43</v>
      </c>
      <c r="G58" s="18">
        <f>VLOOKUP(C58,vertices!$A:$C,2,0)</f>
        <v>-25.333333333333332</v>
      </c>
      <c r="H58" s="18">
        <f>VLOOKUP(C58,vertices!$A:$C,3,0)</f>
        <v>-43</v>
      </c>
      <c r="K58" s="19"/>
      <c r="AF58"/>
      <c r="AG58" s="15"/>
    </row>
    <row r="59" spans="2:33" x14ac:dyDescent="0.25">
      <c r="B59" s="21" t="s">
        <v>93</v>
      </c>
      <c r="C59" s="20" t="s">
        <v>94</v>
      </c>
      <c r="D59" s="17">
        <f t="shared" si="1"/>
        <v>10.006554378187786</v>
      </c>
      <c r="E59" s="18">
        <f>VLOOKUP(B59,vertices!$A:$C,2,0)</f>
        <v>-25.333333333333332</v>
      </c>
      <c r="F59" s="18">
        <f>VLOOKUP(B59,vertices!$A:$C,3,0)</f>
        <v>-43</v>
      </c>
      <c r="G59" s="18">
        <f>VLOOKUP(C59,vertices!$A:$C,2,0)</f>
        <v>-25.5</v>
      </c>
      <c r="H59" s="18">
        <f>VLOOKUP(C59,vertices!$A:$C,3,0)</f>
        <v>-43</v>
      </c>
      <c r="K59" s="19"/>
      <c r="AF59"/>
      <c r="AG59" s="15"/>
    </row>
    <row r="60" spans="2:33" x14ac:dyDescent="0.25">
      <c r="B60" s="21" t="s">
        <v>94</v>
      </c>
      <c r="C60" s="20" t="s">
        <v>95</v>
      </c>
      <c r="D60" s="17">
        <f t="shared" si="1"/>
        <v>10.006554378056407</v>
      </c>
      <c r="E60" s="18">
        <f>VLOOKUP(B60,vertices!$A:$C,2,0)</f>
        <v>-25.5</v>
      </c>
      <c r="F60" s="18">
        <f>VLOOKUP(B60,vertices!$A:$C,3,0)</f>
        <v>-43</v>
      </c>
      <c r="G60" s="18">
        <f>VLOOKUP(C60,vertices!$A:$C,2,0)</f>
        <v>-25.666666666666668</v>
      </c>
      <c r="H60" s="18">
        <f>VLOOKUP(C60,vertices!$A:$C,3,0)</f>
        <v>-43</v>
      </c>
      <c r="K60" s="19"/>
      <c r="AF60"/>
      <c r="AG60" s="15"/>
    </row>
    <row r="61" spans="2:33" x14ac:dyDescent="0.25">
      <c r="B61" s="21" t="s">
        <v>95</v>
      </c>
      <c r="C61" s="20" t="s">
        <v>96</v>
      </c>
      <c r="D61" s="17">
        <f t="shared" si="1"/>
        <v>10.006554378056407</v>
      </c>
      <c r="E61" s="18">
        <f>VLOOKUP(B61,vertices!$A:$C,2,0)</f>
        <v>-25.666666666666668</v>
      </c>
      <c r="F61" s="18">
        <f>VLOOKUP(B61,vertices!$A:$C,3,0)</f>
        <v>-43</v>
      </c>
      <c r="G61" s="18">
        <f>VLOOKUP(C61,vertices!$A:$C,2,0)</f>
        <v>-25.833333333333332</v>
      </c>
      <c r="H61" s="18">
        <f>VLOOKUP(C61,vertices!$A:$C,3,0)</f>
        <v>-43</v>
      </c>
      <c r="K61" s="19"/>
      <c r="AF61"/>
      <c r="AG61" s="15"/>
    </row>
    <row r="62" spans="2:33" x14ac:dyDescent="0.25">
      <c r="B62" s="21" t="s">
        <v>96</v>
      </c>
      <c r="C62" s="20" t="s">
        <v>175</v>
      </c>
      <c r="D62" s="17">
        <f t="shared" si="1"/>
        <v>10.006554378187786</v>
      </c>
      <c r="E62" s="18">
        <f>VLOOKUP(B62,vertices!$A:$C,2,0)</f>
        <v>-25.833333333333332</v>
      </c>
      <c r="F62" s="18">
        <f>VLOOKUP(B62,vertices!$A:$C,3,0)</f>
        <v>-43</v>
      </c>
      <c r="G62" s="18">
        <f>VLOOKUP(C62,vertices!$A:$C,2,0)</f>
        <v>-26</v>
      </c>
      <c r="H62" s="18">
        <f>VLOOKUP(C62,vertices!$A:$C,3,0)</f>
        <v>-43</v>
      </c>
      <c r="K62" s="19"/>
      <c r="AF62"/>
      <c r="AG62" s="15"/>
    </row>
    <row r="63" spans="2:33" x14ac:dyDescent="0.25">
      <c r="B63" s="21" t="s">
        <v>81</v>
      </c>
      <c r="C63" s="20" t="s">
        <v>97</v>
      </c>
      <c r="D63" s="17">
        <f t="shared" si="1"/>
        <v>24.836632268177823</v>
      </c>
      <c r="E63" s="18">
        <f>VLOOKUP(B63,vertices!$A:$C,2,0)</f>
        <v>-23.381527777777777</v>
      </c>
      <c r="F63" s="18">
        <f>VLOOKUP(B63,vertices!$A:$C,3,0)</f>
        <v>-43.214913888888894</v>
      </c>
      <c r="G63" s="18">
        <f>VLOOKUP(C63,vertices!$A:$C,2,0)</f>
        <v>-23.777891666666665</v>
      </c>
      <c r="H63" s="18">
        <f>VLOOKUP(C63,vertices!$A:$C,3,0)</f>
        <v>-43.08571666666667</v>
      </c>
      <c r="K63" s="19"/>
      <c r="AF63"/>
      <c r="AG63" s="15"/>
    </row>
    <row r="64" spans="2:33" x14ac:dyDescent="0.25">
      <c r="B64" s="21" t="s">
        <v>97</v>
      </c>
      <c r="C64" s="20" t="s">
        <v>98</v>
      </c>
      <c r="D64" s="17">
        <f t="shared" si="1"/>
        <v>31.142478115894665</v>
      </c>
      <c r="E64" s="18">
        <f>VLOOKUP(B64,vertices!$A:$C,2,0)</f>
        <v>-23.777891666666665</v>
      </c>
      <c r="F64" s="18">
        <f>VLOOKUP(B64,vertices!$A:$C,3,0)</f>
        <v>-43.08571666666667</v>
      </c>
      <c r="G64" s="18">
        <f>VLOOKUP(C64,vertices!$A:$C,2,0)</f>
        <v>-24.274761111111111</v>
      </c>
      <c r="H64" s="18">
        <f>VLOOKUP(C64,vertices!$A:$C,3,0)</f>
        <v>-42.922688888888885</v>
      </c>
      <c r="K64" s="19"/>
      <c r="AF64"/>
      <c r="AG64" s="15"/>
    </row>
    <row r="65" spans="2:33" x14ac:dyDescent="0.25">
      <c r="B65" s="21" t="s">
        <v>98</v>
      </c>
      <c r="C65" s="20" t="s">
        <v>99</v>
      </c>
      <c r="D65" s="17">
        <f t="shared" si="1"/>
        <v>12.392587638345525</v>
      </c>
      <c r="E65" s="18">
        <f>VLOOKUP(B65,vertices!$A:$C,2,0)</f>
        <v>-24.274761111111111</v>
      </c>
      <c r="F65" s="18">
        <f>VLOOKUP(B65,vertices!$A:$C,3,0)</f>
        <v>-42.922688888888885</v>
      </c>
      <c r="G65" s="18">
        <f>VLOOKUP(C65,vertices!$A:$C,2,0)</f>
        <v>-24.47133333333333</v>
      </c>
      <c r="H65" s="18">
        <f>VLOOKUP(C65,vertices!$A:$C,3,0)</f>
        <v>-42.853572222222226</v>
      </c>
      <c r="K65" s="19"/>
      <c r="AF65"/>
      <c r="AG65" s="15"/>
    </row>
    <row r="66" spans="2:33" x14ac:dyDescent="0.25">
      <c r="B66" s="21" t="s">
        <v>99</v>
      </c>
      <c r="C66" s="20" t="s">
        <v>100</v>
      </c>
      <c r="D66" s="17">
        <f t="shared" si="1"/>
        <v>8.751735916356953</v>
      </c>
      <c r="E66" s="18">
        <f>VLOOKUP(B66,vertices!$A:$C,2,0)</f>
        <v>-24.47133333333333</v>
      </c>
      <c r="F66" s="18">
        <f>VLOOKUP(B66,vertices!$A:$C,3,0)</f>
        <v>-42.853572222222226</v>
      </c>
      <c r="G66" s="18">
        <f>VLOOKUP(C66,vertices!$A:$C,2,0)</f>
        <v>-24.610138888888891</v>
      </c>
      <c r="H66" s="18">
        <f>VLOOKUP(C66,vertices!$A:$C,3,0)</f>
        <v>-42.804644444444442</v>
      </c>
      <c r="K66" s="19"/>
      <c r="AF66"/>
      <c r="AG66" s="15"/>
    </row>
    <row r="67" spans="2:33" x14ac:dyDescent="0.25">
      <c r="B67" s="21" t="s">
        <v>100</v>
      </c>
      <c r="C67" s="20" t="s">
        <v>101</v>
      </c>
      <c r="D67" s="17">
        <f t="shared" si="1"/>
        <v>12.310408207310068</v>
      </c>
      <c r="E67" s="18">
        <f>VLOOKUP(B67,vertices!$A:$C,2,0)</f>
        <v>-24.610138888888891</v>
      </c>
      <c r="F67" s="18">
        <f>VLOOKUP(B67,vertices!$A:$C,3,0)</f>
        <v>-42.804644444444442</v>
      </c>
      <c r="G67" s="18">
        <f>VLOOKUP(C67,vertices!$A:$C,2,0)</f>
        <v>-24.805363888888891</v>
      </c>
      <c r="H67" s="18">
        <f>VLOOKUP(C67,vertices!$A:$C,3,0)</f>
        <v>-42.73565277777778</v>
      </c>
      <c r="K67" s="19"/>
      <c r="AF67"/>
      <c r="AG67" s="15"/>
    </row>
    <row r="68" spans="2:33" x14ac:dyDescent="0.25">
      <c r="B68" s="21" t="s">
        <v>101</v>
      </c>
      <c r="C68" s="20" t="s">
        <v>102</v>
      </c>
      <c r="D68" s="17">
        <f t="shared" si="1"/>
        <v>8.9504319742215976</v>
      </c>
      <c r="E68" s="18">
        <f>VLOOKUP(B68,vertices!$A:$C,2,0)</f>
        <v>-24.805363888888891</v>
      </c>
      <c r="F68" s="18">
        <f>VLOOKUP(B68,vertices!$A:$C,3,0)</f>
        <v>-42.73565277777778</v>
      </c>
      <c r="G68" s="18">
        <f>VLOOKUP(C68,vertices!$A:$C,2,0)</f>
        <v>-24.947288888888888</v>
      </c>
      <c r="H68" s="18">
        <f>VLOOKUP(C68,vertices!$A:$C,3,0)</f>
        <v>-42.68536944444444</v>
      </c>
      <c r="K68" s="19"/>
      <c r="AF68"/>
      <c r="AG68" s="15"/>
    </row>
    <row r="69" spans="2:33" x14ac:dyDescent="0.25">
      <c r="B69" s="21" t="s">
        <v>102</v>
      </c>
      <c r="C69" s="20" t="s">
        <v>103</v>
      </c>
      <c r="D69" s="17">
        <f t="shared" ref="D69:D132" si="2">IFERROR(3440*ACOS(COS(PI()*(90-G69)/180)*COS((90-E69)*PI()/180)+SIN((90-G69)*PI()/180)*SIN((90-E69)*PI()/180)*COS(((F69)-H69)*PI()/180)),0)</f>
        <v>3.3244133059908876</v>
      </c>
      <c r="E69" s="18">
        <f>VLOOKUP(B69,vertices!$A:$C,2,0)</f>
        <v>-24.947288888888888</v>
      </c>
      <c r="F69" s="18">
        <f>VLOOKUP(B69,vertices!$A:$C,3,0)</f>
        <v>-42.68536944444444</v>
      </c>
      <c r="G69" s="18">
        <f>VLOOKUP(C69,vertices!$A:$C,2,0)</f>
        <v>-25</v>
      </c>
      <c r="H69" s="18">
        <f>VLOOKUP(C69,vertices!$A:$C,3,0)</f>
        <v>-42.666666666666664</v>
      </c>
      <c r="K69" s="19"/>
      <c r="AF69"/>
      <c r="AG69" s="15"/>
    </row>
    <row r="70" spans="2:33" x14ac:dyDescent="0.25">
      <c r="B70" s="21" t="s">
        <v>103</v>
      </c>
      <c r="C70" s="20" t="s">
        <v>104</v>
      </c>
      <c r="D70" s="17">
        <f t="shared" si="2"/>
        <v>10.006554378056407</v>
      </c>
      <c r="E70" s="18">
        <f>VLOOKUP(B70,vertices!$A:$C,2,0)</f>
        <v>-25</v>
      </c>
      <c r="F70" s="18">
        <f>VLOOKUP(B70,vertices!$A:$C,3,0)</f>
        <v>-42.666666666666664</v>
      </c>
      <c r="G70" s="18">
        <f>VLOOKUP(C70,vertices!$A:$C,2,0)</f>
        <v>-25.166666666666668</v>
      </c>
      <c r="H70" s="18">
        <f>VLOOKUP(C70,vertices!$A:$C,3,0)</f>
        <v>-42.666666666666664</v>
      </c>
      <c r="K70" s="19"/>
      <c r="AF70"/>
      <c r="AG70" s="15"/>
    </row>
    <row r="71" spans="2:33" x14ac:dyDescent="0.25">
      <c r="B71" s="21" t="s">
        <v>104</v>
      </c>
      <c r="C71" s="20" t="s">
        <v>105</v>
      </c>
      <c r="D71" s="17">
        <f t="shared" si="2"/>
        <v>10.006554378187786</v>
      </c>
      <c r="E71" s="18">
        <f>VLOOKUP(B71,vertices!$A:$C,2,0)</f>
        <v>-25.166666666666668</v>
      </c>
      <c r="F71" s="18">
        <f>VLOOKUP(B71,vertices!$A:$C,3,0)</f>
        <v>-42.666666666666664</v>
      </c>
      <c r="G71" s="18">
        <f>VLOOKUP(C71,vertices!$A:$C,2,0)</f>
        <v>-25.333333333333332</v>
      </c>
      <c r="H71" s="18">
        <f>VLOOKUP(C71,vertices!$A:$C,3,0)</f>
        <v>-42.666666666666664</v>
      </c>
      <c r="K71" s="19"/>
      <c r="AF71"/>
      <c r="AG71" s="15"/>
    </row>
    <row r="72" spans="2:33" x14ac:dyDescent="0.25">
      <c r="B72" s="21" t="s">
        <v>105</v>
      </c>
      <c r="C72" s="20" t="s">
        <v>106</v>
      </c>
      <c r="D72" s="17">
        <f t="shared" si="2"/>
        <v>10.006554378187786</v>
      </c>
      <c r="E72" s="18">
        <f>VLOOKUP(B72,vertices!$A:$C,2,0)</f>
        <v>-25.333333333333332</v>
      </c>
      <c r="F72" s="18">
        <f>VLOOKUP(B72,vertices!$A:$C,3,0)</f>
        <v>-42.666666666666664</v>
      </c>
      <c r="G72" s="18">
        <f>VLOOKUP(C72,vertices!$A:$C,2,0)</f>
        <v>-25.5</v>
      </c>
      <c r="H72" s="18">
        <f>VLOOKUP(C72,vertices!$A:$C,3,0)</f>
        <v>-42.666666666666664</v>
      </c>
      <c r="K72" s="19"/>
      <c r="AF72"/>
      <c r="AG72" s="15"/>
    </row>
    <row r="73" spans="2:33" x14ac:dyDescent="0.25">
      <c r="B73" s="21" t="s">
        <v>106</v>
      </c>
      <c r="C73" s="20" t="s">
        <v>107</v>
      </c>
      <c r="D73" s="17">
        <f t="shared" si="2"/>
        <v>10.006554378056407</v>
      </c>
      <c r="E73" s="18">
        <f>VLOOKUP(B73,vertices!$A:$C,2,0)</f>
        <v>-25.5</v>
      </c>
      <c r="F73" s="18">
        <f>VLOOKUP(B73,vertices!$A:$C,3,0)</f>
        <v>-42.666666666666664</v>
      </c>
      <c r="G73" s="18">
        <f>VLOOKUP(C73,vertices!$A:$C,2,0)</f>
        <v>-25.666666666666668</v>
      </c>
      <c r="H73" s="18">
        <f>VLOOKUP(C73,vertices!$A:$C,3,0)</f>
        <v>-42.666666666666664</v>
      </c>
      <c r="K73" s="19"/>
      <c r="AF73"/>
      <c r="AG73" s="15"/>
    </row>
    <row r="74" spans="2:33" x14ac:dyDescent="0.25">
      <c r="B74" s="21" t="s">
        <v>107</v>
      </c>
      <c r="C74" s="20" t="s">
        <v>218</v>
      </c>
      <c r="D74" s="17">
        <f t="shared" si="2"/>
        <v>10.006554378056407</v>
      </c>
      <c r="E74" s="18">
        <f>VLOOKUP(B74,vertices!$A:$C,2,0)</f>
        <v>-25.666666666666668</v>
      </c>
      <c r="F74" s="18">
        <f>VLOOKUP(B74,vertices!$A:$C,3,0)</f>
        <v>-42.666666666666664</v>
      </c>
      <c r="G74" s="18">
        <f>VLOOKUP(C74,vertices!$A:$C,2,0)</f>
        <v>-25.833333333333332</v>
      </c>
      <c r="H74" s="18">
        <f>VLOOKUP(C74,vertices!$A:$C,3,0)</f>
        <v>-42.666666666666664</v>
      </c>
      <c r="K74" s="19"/>
      <c r="AF74"/>
      <c r="AG74" s="15"/>
    </row>
    <row r="75" spans="2:33" x14ac:dyDescent="0.25">
      <c r="B75" s="21" t="s">
        <v>81</v>
      </c>
      <c r="C75" s="20" t="s">
        <v>108</v>
      </c>
      <c r="D75" s="17">
        <f t="shared" si="2"/>
        <v>16.487585789759098</v>
      </c>
      <c r="E75" s="18">
        <f>VLOOKUP(B75,vertices!$A:$C,2,0)</f>
        <v>-23.381527777777777</v>
      </c>
      <c r="F75" s="18">
        <f>VLOOKUP(B75,vertices!$A:$C,3,0)</f>
        <v>-43.214913888888894</v>
      </c>
      <c r="G75" s="18">
        <f>VLOOKUP(C75,vertices!$A:$C,2,0)</f>
        <v>-23.624644444444446</v>
      </c>
      <c r="H75" s="18">
        <f>VLOOKUP(C75,vertices!$A:$C,3,0)</f>
        <v>-43.07566388888889</v>
      </c>
      <c r="K75" s="19"/>
      <c r="AF75"/>
      <c r="AG75" s="15"/>
    </row>
    <row r="76" spans="2:33" x14ac:dyDescent="0.25">
      <c r="B76" s="21" t="s">
        <v>108</v>
      </c>
      <c r="C76" s="20" t="s">
        <v>109</v>
      </c>
      <c r="D76" s="17">
        <f t="shared" si="2"/>
        <v>8.5510487016207293</v>
      </c>
      <c r="E76" s="18">
        <f>VLOOKUP(B76,vertices!$A:$C,2,0)</f>
        <v>-23.624644444444446</v>
      </c>
      <c r="F76" s="18">
        <f>VLOOKUP(B76,vertices!$A:$C,3,0)</f>
        <v>-43.07566388888889</v>
      </c>
      <c r="G76" s="18">
        <f>VLOOKUP(C76,vertices!$A:$C,2,0)</f>
        <v>-23.750691666666668</v>
      </c>
      <c r="H76" s="18">
        <f>VLOOKUP(C76,vertices!$A:$C,3,0)</f>
        <v>-43.003255555555555</v>
      </c>
      <c r="K76" s="19"/>
      <c r="AF76"/>
      <c r="AG76" s="15"/>
    </row>
    <row r="77" spans="2:33" x14ac:dyDescent="0.25">
      <c r="B77" s="21" t="s">
        <v>109</v>
      </c>
      <c r="C77" s="20" t="s">
        <v>110</v>
      </c>
      <c r="D77" s="17">
        <f t="shared" si="2"/>
        <v>13.464250555139969</v>
      </c>
      <c r="E77" s="18">
        <f>VLOOKUP(B77,vertices!$A:$C,2,0)</f>
        <v>-23.750691666666668</v>
      </c>
      <c r="F77" s="18">
        <f>VLOOKUP(B77,vertices!$A:$C,3,0)</f>
        <v>-43.003255555555555</v>
      </c>
      <c r="G77" s="18">
        <f>VLOOKUP(C77,vertices!$A:$C,2,0)</f>
        <v>-23.949105555555555</v>
      </c>
      <c r="H77" s="18">
        <f>VLOOKUP(C77,vertices!$A:$C,3,0)</f>
        <v>-42.888983333333336</v>
      </c>
      <c r="K77" s="19"/>
      <c r="AF77"/>
      <c r="AG77" s="15"/>
    </row>
    <row r="78" spans="2:33" x14ac:dyDescent="0.25">
      <c r="B78" s="21" t="s">
        <v>110</v>
      </c>
      <c r="C78" s="22" t="s">
        <v>111</v>
      </c>
      <c r="D78" s="17">
        <f t="shared" si="2"/>
        <v>9.5070485158283446</v>
      </c>
      <c r="E78" s="18">
        <f>VLOOKUP(B78,vertices!$A:$C,2,0)</f>
        <v>-23.949105555555555</v>
      </c>
      <c r="F78" s="18">
        <f>VLOOKUP(B78,vertices!$A:$C,3,0)</f>
        <v>-42.888983333333336</v>
      </c>
      <c r="G78" s="18">
        <f>VLOOKUP(C78,vertices!$A:$C,2,0)</f>
        <v>-24.089163888888887</v>
      </c>
      <c r="H78" s="18">
        <f>VLOOKUP(C78,vertices!$A:$C,3,0)</f>
        <v>-42.808105555555549</v>
      </c>
      <c r="K78" s="19"/>
      <c r="AF78"/>
      <c r="AG78" s="15"/>
    </row>
    <row r="79" spans="2:33" x14ac:dyDescent="0.25">
      <c r="B79" s="23" t="s">
        <v>111</v>
      </c>
      <c r="C79" s="20" t="s">
        <v>75</v>
      </c>
      <c r="D79" s="17">
        <f t="shared" si="2"/>
        <v>10.438173967290325</v>
      </c>
      <c r="E79" s="18">
        <f>VLOOKUP(B79,vertices!$A:$C,2,0)</f>
        <v>-24.089163888888887</v>
      </c>
      <c r="F79" s="18">
        <f>VLOOKUP(B79,vertices!$A:$C,3,0)</f>
        <v>-42.808105555555549</v>
      </c>
      <c r="G79" s="18">
        <f>VLOOKUP(C79,vertices!$A:$C,2,0)</f>
        <v>-24.242897222222222</v>
      </c>
      <c r="H79" s="18">
        <f>VLOOKUP(C79,vertices!$A:$C,3,0)</f>
        <v>-42.719116666666672</v>
      </c>
      <c r="K79" s="19"/>
      <c r="AF79"/>
      <c r="AG79" s="15"/>
    </row>
    <row r="80" spans="2:33" x14ac:dyDescent="0.25">
      <c r="B80" s="23" t="s">
        <v>111</v>
      </c>
      <c r="C80" s="20" t="s">
        <v>134</v>
      </c>
      <c r="D80" s="17">
        <f t="shared" si="2"/>
        <v>5.1394662080545039</v>
      </c>
      <c r="E80" s="18">
        <f>VLOOKUP(B80,vertices!$A:$C,2,0)</f>
        <v>-24.089163888888887</v>
      </c>
      <c r="F80" s="18">
        <f>VLOOKUP(B80,vertices!$A:$C,3,0)</f>
        <v>-42.808105555555549</v>
      </c>
      <c r="G80" s="18">
        <f>VLOOKUP(C80,vertices!$A:$C,2,0)</f>
        <v>-24.16375833333333</v>
      </c>
      <c r="H80" s="18">
        <f>VLOOKUP(C80,vertices!$A:$C,3,0)</f>
        <v>-42.85411666666667</v>
      </c>
      <c r="K80" s="19"/>
      <c r="AF80"/>
      <c r="AG80" s="15"/>
    </row>
    <row r="81" spans="2:33" x14ac:dyDescent="0.25">
      <c r="B81" s="21" t="s">
        <v>75</v>
      </c>
      <c r="C81" s="20" t="s">
        <v>76</v>
      </c>
      <c r="D81" s="17">
        <f t="shared" si="2"/>
        <v>6.1417190317611059</v>
      </c>
      <c r="E81" s="18">
        <f>VLOOKUP(B81,vertices!$A:$C,2,0)</f>
        <v>-24.242897222222222</v>
      </c>
      <c r="F81" s="18">
        <f>VLOOKUP(B81,vertices!$A:$C,3,0)</f>
        <v>-42.719116666666672</v>
      </c>
      <c r="G81" s="18">
        <f>VLOOKUP(C81,vertices!$A:$C,2,0)</f>
        <v>-24.333333333333332</v>
      </c>
      <c r="H81" s="18">
        <f>VLOOKUP(C81,vertices!$A:$C,3,0)</f>
        <v>-42.666666666666664</v>
      </c>
      <c r="K81" s="19"/>
      <c r="AF81"/>
      <c r="AG81" s="15"/>
    </row>
    <row r="82" spans="2:33" x14ac:dyDescent="0.25">
      <c r="B82" s="21" t="s">
        <v>76</v>
      </c>
      <c r="C82" s="20" t="s">
        <v>112</v>
      </c>
      <c r="D82" s="17">
        <f t="shared" si="2"/>
        <v>10.006554378187786</v>
      </c>
      <c r="E82" s="18">
        <f>VLOOKUP(B82,vertices!$A:$C,2,0)</f>
        <v>-24.333333333333332</v>
      </c>
      <c r="F82" s="18">
        <f>VLOOKUP(B82,vertices!$A:$C,3,0)</f>
        <v>-42.666666666666664</v>
      </c>
      <c r="G82" s="18">
        <f>VLOOKUP(C82,vertices!$A:$C,2,0)</f>
        <v>-24.5</v>
      </c>
      <c r="H82" s="18">
        <f>VLOOKUP(C82,vertices!$A:$C,3,0)</f>
        <v>-42.666666666666664</v>
      </c>
      <c r="K82" s="19"/>
      <c r="AF82"/>
      <c r="AG82" s="15"/>
    </row>
    <row r="83" spans="2:33" x14ac:dyDescent="0.25">
      <c r="B83" s="21" t="s">
        <v>112</v>
      </c>
      <c r="C83" s="20" t="s">
        <v>113</v>
      </c>
      <c r="D83" s="17">
        <f t="shared" si="2"/>
        <v>10.006554378187786</v>
      </c>
      <c r="E83" s="18">
        <f>VLOOKUP(B83,vertices!$A:$C,2,0)</f>
        <v>-24.5</v>
      </c>
      <c r="F83" s="18">
        <f>VLOOKUP(B83,vertices!$A:$C,3,0)</f>
        <v>-42.666666666666664</v>
      </c>
      <c r="G83" s="18">
        <f>VLOOKUP(C83,vertices!$A:$C,2,0)</f>
        <v>-24.666666666666668</v>
      </c>
      <c r="H83" s="18">
        <f>VLOOKUP(C83,vertices!$A:$C,3,0)</f>
        <v>-42.666666666666664</v>
      </c>
      <c r="K83" s="19"/>
      <c r="AF83"/>
      <c r="AG83" s="15"/>
    </row>
    <row r="84" spans="2:33" x14ac:dyDescent="0.25">
      <c r="B84" s="21" t="s">
        <v>113</v>
      </c>
      <c r="C84" s="20" t="s">
        <v>114</v>
      </c>
      <c r="D84" s="17">
        <f t="shared" si="2"/>
        <v>10.006554378187786</v>
      </c>
      <c r="E84" s="18">
        <f>VLOOKUP(B84,vertices!$A:$C,2,0)</f>
        <v>-24.666666666666668</v>
      </c>
      <c r="F84" s="18">
        <f>VLOOKUP(B84,vertices!$A:$C,3,0)</f>
        <v>-42.666666666666664</v>
      </c>
      <c r="G84" s="18">
        <f>VLOOKUP(C84,vertices!$A:$C,2,0)</f>
        <v>-24.833333333333332</v>
      </c>
      <c r="H84" s="18">
        <f>VLOOKUP(C84,vertices!$A:$C,3,0)</f>
        <v>-42.666666666666664</v>
      </c>
      <c r="K84" s="19"/>
      <c r="AF84"/>
      <c r="AG84" s="15"/>
    </row>
    <row r="85" spans="2:33" x14ac:dyDescent="0.25">
      <c r="B85" s="21" t="s">
        <v>114</v>
      </c>
      <c r="C85" s="20" t="s">
        <v>103</v>
      </c>
      <c r="D85" s="17">
        <f t="shared" si="2"/>
        <v>10.006554378056407</v>
      </c>
      <c r="E85" s="18">
        <f>VLOOKUP(B85,vertices!$A:$C,2,0)</f>
        <v>-24.833333333333332</v>
      </c>
      <c r="F85" s="18">
        <f>VLOOKUP(B85,vertices!$A:$C,3,0)</f>
        <v>-42.666666666666664</v>
      </c>
      <c r="G85" s="18">
        <f>VLOOKUP(C85,vertices!$A:$C,2,0)</f>
        <v>-25</v>
      </c>
      <c r="H85" s="18">
        <f>VLOOKUP(C85,vertices!$A:$C,3,0)</f>
        <v>-42.666666666666664</v>
      </c>
      <c r="K85" s="19"/>
      <c r="AF85"/>
      <c r="AG85" s="15"/>
    </row>
    <row r="86" spans="2:33" x14ac:dyDescent="0.25">
      <c r="B86" s="21" t="s">
        <v>81</v>
      </c>
      <c r="C86" s="20" t="s">
        <v>115</v>
      </c>
      <c r="D86" s="17">
        <f t="shared" si="2"/>
        <v>12.536940276338573</v>
      </c>
      <c r="E86" s="18">
        <f>VLOOKUP(B86,vertices!$A:$C,2,0)</f>
        <v>-23.381527777777777</v>
      </c>
      <c r="F86" s="18">
        <f>VLOOKUP(B86,vertices!$A:$C,3,0)</f>
        <v>-43.214913888888894</v>
      </c>
      <c r="G86" s="18">
        <f>VLOOKUP(C86,vertices!$A:$C,2,0)</f>
        <v>-23.542788888888889</v>
      </c>
      <c r="H86" s="18">
        <f>VLOOKUP(C86,vertices!$A:$C,3,0)</f>
        <v>-43.070302777777783</v>
      </c>
      <c r="K86" s="19"/>
      <c r="AF86"/>
      <c r="AG86" s="15"/>
    </row>
    <row r="87" spans="2:33" x14ac:dyDescent="0.25">
      <c r="B87" s="21" t="s">
        <v>115</v>
      </c>
      <c r="C87" s="20" t="s">
        <v>116</v>
      </c>
      <c r="D87" s="17">
        <f t="shared" si="2"/>
        <v>3.6768703162458749</v>
      </c>
      <c r="E87" s="18">
        <f>VLOOKUP(B87,vertices!$A:$C,2,0)</f>
        <v>-23.542788888888889</v>
      </c>
      <c r="F87" s="18">
        <f>VLOOKUP(B87,vertices!$A:$C,3,0)</f>
        <v>-43.070302777777783</v>
      </c>
      <c r="G87" s="18">
        <f>VLOOKUP(C87,vertices!$A:$C,2,0)</f>
        <v>-23.590063888888888</v>
      </c>
      <c r="H87" s="18">
        <f>VLOOKUP(C87,vertices!$A:$C,3,0)</f>
        <v>-43.027830555555553</v>
      </c>
      <c r="K87" s="19"/>
      <c r="AF87"/>
      <c r="AG87" s="15"/>
    </row>
    <row r="88" spans="2:33" x14ac:dyDescent="0.25">
      <c r="B88" s="21" t="s">
        <v>116</v>
      </c>
      <c r="C88" s="20" t="s">
        <v>117</v>
      </c>
      <c r="D88" s="17">
        <f t="shared" si="2"/>
        <v>18.302409755184872</v>
      </c>
      <c r="E88" s="18">
        <f>VLOOKUP(B88,vertices!$A:$C,2,0)</f>
        <v>-23.590063888888888</v>
      </c>
      <c r="F88" s="18">
        <f>VLOOKUP(B88,vertices!$A:$C,3,0)</f>
        <v>-43.027830555555553</v>
      </c>
      <c r="G88" s="18">
        <f>VLOOKUP(C88,vertices!$A:$C,2,0)</f>
        <v>-23.825233333333333</v>
      </c>
      <c r="H88" s="18">
        <f>VLOOKUP(C88,vertices!$A:$C,3,0)</f>
        <v>-42.815986111111108</v>
      </c>
      <c r="K88" s="19"/>
      <c r="AF88"/>
      <c r="AG88" s="15"/>
    </row>
    <row r="89" spans="2:33" x14ac:dyDescent="0.25">
      <c r="B89" s="21" t="s">
        <v>117</v>
      </c>
      <c r="C89" s="20" t="s">
        <v>118</v>
      </c>
      <c r="D89" s="17">
        <f t="shared" si="2"/>
        <v>8.7339234354810458</v>
      </c>
      <c r="E89" s="18">
        <f>VLOOKUP(B89,vertices!$A:$C,2,0)</f>
        <v>-23.825233333333333</v>
      </c>
      <c r="F89" s="18">
        <f>VLOOKUP(B89,vertices!$A:$C,3,0)</f>
        <v>-42.815986111111108</v>
      </c>
      <c r="G89" s="18">
        <f>VLOOKUP(C89,vertices!$A:$C,2,0)</f>
        <v>-23.937372222222223</v>
      </c>
      <c r="H89" s="18">
        <f>VLOOKUP(C89,vertices!$A:$C,3,0)</f>
        <v>-42.714647222222226</v>
      </c>
      <c r="K89" s="19"/>
      <c r="AF89"/>
      <c r="AG89" s="15"/>
    </row>
    <row r="90" spans="2:33" x14ac:dyDescent="0.25">
      <c r="B90" s="21" t="s">
        <v>118</v>
      </c>
      <c r="C90" s="20" t="s">
        <v>119</v>
      </c>
      <c r="D90" s="17">
        <f t="shared" si="2"/>
        <v>9.5449820584095413</v>
      </c>
      <c r="E90" s="18">
        <f>VLOOKUP(B90,vertices!$A:$C,2,0)</f>
        <v>-23.937372222222223</v>
      </c>
      <c r="F90" s="18">
        <f>VLOOKUP(B90,vertices!$A:$C,3,0)</f>
        <v>-42.714647222222226</v>
      </c>
      <c r="G90" s="18">
        <f>VLOOKUP(C90,vertices!$A:$C,2,0)</f>
        <v>-24.06903888888889</v>
      </c>
      <c r="H90" s="18">
        <f>VLOOKUP(C90,vertices!$A:$C,3,0)</f>
        <v>-42.617116666666668</v>
      </c>
      <c r="K90" s="19"/>
      <c r="AF90"/>
      <c r="AG90" s="15"/>
    </row>
    <row r="91" spans="2:33" x14ac:dyDescent="0.25">
      <c r="B91" s="21" t="s">
        <v>119</v>
      </c>
      <c r="C91" s="20" t="s">
        <v>120</v>
      </c>
      <c r="D91" s="17">
        <f t="shared" si="2"/>
        <v>11.845926738240724</v>
      </c>
      <c r="E91" s="18">
        <f>VLOOKUP(B91,vertices!$A:$C,2,0)</f>
        <v>-24.06903888888889</v>
      </c>
      <c r="F91" s="18">
        <f>VLOOKUP(B91,vertices!$A:$C,3,0)</f>
        <v>-42.617116666666668</v>
      </c>
      <c r="G91" s="18">
        <f>VLOOKUP(C91,vertices!$A:$C,2,0)</f>
        <v>-24.210052777777776</v>
      </c>
      <c r="H91" s="18">
        <f>VLOOKUP(C91,vertices!$A:$C,3,0)</f>
        <v>-42.465894444444444</v>
      </c>
      <c r="K91" s="19"/>
      <c r="AF91"/>
      <c r="AG91" s="15"/>
    </row>
    <row r="92" spans="2:33" x14ac:dyDescent="0.25">
      <c r="B92" s="21" t="s">
        <v>120</v>
      </c>
      <c r="C92" s="20" t="s">
        <v>121</v>
      </c>
      <c r="D92" s="17">
        <f t="shared" si="2"/>
        <v>10.364612545057046</v>
      </c>
      <c r="E92" s="18">
        <f>VLOOKUP(B92,vertices!$A:$C,2,0)</f>
        <v>-24.210052777777776</v>
      </c>
      <c r="F92" s="18">
        <f>VLOOKUP(B92,vertices!$A:$C,3,0)</f>
        <v>-42.465894444444444</v>
      </c>
      <c r="G92" s="18">
        <f>VLOOKUP(C92,vertices!$A:$C,2,0)</f>
        <v>-24.333333333333332</v>
      </c>
      <c r="H92" s="18">
        <f>VLOOKUP(C92,vertices!$A:$C,3,0)</f>
        <v>-42.333333333333336</v>
      </c>
      <c r="K92" s="19"/>
      <c r="AF92"/>
      <c r="AG92" s="15"/>
    </row>
    <row r="93" spans="2:33" x14ac:dyDescent="0.25">
      <c r="B93" s="21" t="s">
        <v>121</v>
      </c>
      <c r="C93" s="20" t="s">
        <v>122</v>
      </c>
      <c r="D93" s="17">
        <f t="shared" si="2"/>
        <v>10.006554378187786</v>
      </c>
      <c r="E93" s="18">
        <f>VLOOKUP(B93,vertices!$A:$C,2,0)</f>
        <v>-24.333333333333332</v>
      </c>
      <c r="F93" s="18">
        <f>VLOOKUP(B93,vertices!$A:$C,3,0)</f>
        <v>-42.333333333333336</v>
      </c>
      <c r="G93" s="18">
        <f>VLOOKUP(C93,vertices!$A:$C,2,0)</f>
        <v>-24.5</v>
      </c>
      <c r="H93" s="18">
        <f>VLOOKUP(C93,vertices!$A:$C,3,0)</f>
        <v>-42.333333333333336</v>
      </c>
      <c r="K93" s="19"/>
      <c r="AF93"/>
      <c r="AG93" s="15"/>
    </row>
    <row r="94" spans="2:33" x14ac:dyDescent="0.25">
      <c r="B94" s="21" t="s">
        <v>122</v>
      </c>
      <c r="C94" s="20" t="s">
        <v>123</v>
      </c>
      <c r="D94" s="17">
        <f t="shared" si="2"/>
        <v>10.006554378187786</v>
      </c>
      <c r="E94" s="18">
        <f>VLOOKUP(B94,vertices!$A:$C,2,0)</f>
        <v>-24.5</v>
      </c>
      <c r="F94" s="18">
        <f>VLOOKUP(B94,vertices!$A:$C,3,0)</f>
        <v>-42.333333333333336</v>
      </c>
      <c r="G94" s="18">
        <f>VLOOKUP(C94,vertices!$A:$C,2,0)</f>
        <v>-24.666666666666668</v>
      </c>
      <c r="H94" s="18">
        <f>VLOOKUP(C94,vertices!$A:$C,3,0)</f>
        <v>-42.333333333333336</v>
      </c>
      <c r="K94" s="19"/>
      <c r="AF94"/>
      <c r="AG94" s="15"/>
    </row>
    <row r="95" spans="2:33" x14ac:dyDescent="0.25">
      <c r="B95" s="21" t="s">
        <v>123</v>
      </c>
      <c r="C95" s="20" t="s">
        <v>124</v>
      </c>
      <c r="D95" s="17">
        <f t="shared" si="2"/>
        <v>10.006554378187786</v>
      </c>
      <c r="E95" s="18">
        <f>VLOOKUP(B95,vertices!$A:$C,2,0)</f>
        <v>-24.666666666666668</v>
      </c>
      <c r="F95" s="18">
        <f>VLOOKUP(B95,vertices!$A:$C,3,0)</f>
        <v>-42.333333333333336</v>
      </c>
      <c r="G95" s="18">
        <f>VLOOKUP(C95,vertices!$A:$C,2,0)</f>
        <v>-24.833333333333332</v>
      </c>
      <c r="H95" s="18">
        <f>VLOOKUP(C95,vertices!$A:$C,3,0)</f>
        <v>-42.333333333333336</v>
      </c>
      <c r="K95" s="19"/>
      <c r="AF95"/>
      <c r="AG95" s="15"/>
    </row>
    <row r="96" spans="2:33" x14ac:dyDescent="0.25">
      <c r="B96" s="21" t="s">
        <v>124</v>
      </c>
      <c r="C96" s="20" t="s">
        <v>176</v>
      </c>
      <c r="D96" s="17">
        <f t="shared" si="2"/>
        <v>10.006554378056407</v>
      </c>
      <c r="E96" s="18">
        <f>VLOOKUP(B96,vertices!$A:$C,2,0)</f>
        <v>-24.833333333333332</v>
      </c>
      <c r="F96" s="18">
        <f>VLOOKUP(B96,vertices!$A:$C,3,0)</f>
        <v>-42.333333333333336</v>
      </c>
      <c r="G96" s="18">
        <f>VLOOKUP(C96,vertices!$A:$C,2,0)</f>
        <v>-25</v>
      </c>
      <c r="H96" s="18">
        <f>VLOOKUP(C96,vertices!$A:$C,3,0)</f>
        <v>-42.333333333333336</v>
      </c>
      <c r="K96" s="19"/>
      <c r="AF96"/>
      <c r="AG96" s="15"/>
    </row>
    <row r="97" spans="2:33" x14ac:dyDescent="0.25">
      <c r="B97" s="21" t="s">
        <v>81</v>
      </c>
      <c r="C97" s="20" t="s">
        <v>125</v>
      </c>
      <c r="D97" s="17">
        <f t="shared" si="2"/>
        <v>10.677229699729605</v>
      </c>
      <c r="E97" s="18">
        <f>VLOOKUP(B97,vertices!$A:$C,2,0)</f>
        <v>-23.381527777777777</v>
      </c>
      <c r="F97" s="18">
        <f>VLOOKUP(B97,vertices!$A:$C,3,0)</f>
        <v>-43.214913888888894</v>
      </c>
      <c r="G97" s="18">
        <f>VLOOKUP(C97,vertices!$A:$C,2,0)</f>
        <v>-23.49677777777778</v>
      </c>
      <c r="H97" s="18">
        <f>VLOOKUP(C97,vertices!$A:$C,3,0)</f>
        <v>-43.06729444444445</v>
      </c>
      <c r="K97" s="19"/>
      <c r="AF97"/>
      <c r="AG97" s="15"/>
    </row>
    <row r="98" spans="2:33" x14ac:dyDescent="0.25">
      <c r="B98" s="21" t="s">
        <v>125</v>
      </c>
      <c r="C98" s="20" t="s">
        <v>126</v>
      </c>
      <c r="D98" s="17">
        <f t="shared" si="2"/>
        <v>2.068360908154574</v>
      </c>
      <c r="E98" s="18">
        <f>VLOOKUP(B98,vertices!$A:$C,2,0)</f>
        <v>-23.49677777777778</v>
      </c>
      <c r="F98" s="18">
        <f>VLOOKUP(B98,vertices!$A:$C,3,0)</f>
        <v>-43.06729444444445</v>
      </c>
      <c r="G98" s="18">
        <f>VLOOKUP(C98,vertices!$A:$C,2,0)</f>
        <v>-23.519088888888888</v>
      </c>
      <c r="H98" s="18">
        <f>VLOOKUP(C98,vertices!$A:$C,3,0)</f>
        <v>-43.038669444444444</v>
      </c>
      <c r="K98" s="19"/>
      <c r="AF98"/>
      <c r="AG98" s="15"/>
    </row>
    <row r="99" spans="2:33" x14ac:dyDescent="0.25">
      <c r="B99" s="21" t="s">
        <v>127</v>
      </c>
      <c r="C99" s="20" t="s">
        <v>128</v>
      </c>
      <c r="D99" s="17">
        <f t="shared" si="2"/>
        <v>8.3001669312487358</v>
      </c>
      <c r="E99" s="18">
        <f>VLOOKUP(B99,vertices!$A:$C,2,0)</f>
        <v>-23.733944444444447</v>
      </c>
      <c r="F99" s="18">
        <f>VLOOKUP(B99,vertices!$A:$C,3,0)</f>
        <v>-42.762283333333336</v>
      </c>
      <c r="G99" s="18">
        <f>VLOOKUP(C99,vertices!$A:$C,2,0)</f>
        <v>-23.823266666666665</v>
      </c>
      <c r="H99" s="18">
        <f>VLOOKUP(C99,vertices!$A:$C,3,0)</f>
        <v>-42.646980555555558</v>
      </c>
      <c r="K99" s="19"/>
      <c r="AF99"/>
      <c r="AG99" s="15"/>
    </row>
    <row r="100" spans="2:33" x14ac:dyDescent="0.25">
      <c r="B100" s="21" t="s">
        <v>128</v>
      </c>
      <c r="C100" s="20" t="s">
        <v>129</v>
      </c>
      <c r="D100" s="17">
        <f t="shared" si="2"/>
        <v>8.1167389972287829</v>
      </c>
      <c r="E100" s="18">
        <f>VLOOKUP(B100,vertices!$A:$C,2,0)</f>
        <v>-23.823266666666665</v>
      </c>
      <c r="F100" s="18">
        <f>VLOOKUP(B100,vertices!$A:$C,3,0)</f>
        <v>-42.646980555555558</v>
      </c>
      <c r="G100" s="18">
        <f>VLOOKUP(C100,vertices!$A:$C,2,0)</f>
        <v>-23.925877777777778</v>
      </c>
      <c r="H100" s="18">
        <f>VLOOKUP(C100,vertices!$A:$C,3,0)</f>
        <v>-42.550725</v>
      </c>
      <c r="K100" s="19"/>
      <c r="AF100"/>
      <c r="AG100" s="15"/>
    </row>
    <row r="101" spans="2:33" x14ac:dyDescent="0.25">
      <c r="B101" s="21" t="s">
        <v>129</v>
      </c>
      <c r="C101" s="20" t="s">
        <v>128</v>
      </c>
      <c r="D101" s="17">
        <f t="shared" si="2"/>
        <v>8.1167389972287829</v>
      </c>
      <c r="E101" s="18">
        <f>VLOOKUP(B101,vertices!$A:$C,2,0)</f>
        <v>-23.925877777777778</v>
      </c>
      <c r="F101" s="18">
        <f>VLOOKUP(B101,vertices!$A:$C,3,0)</f>
        <v>-42.550725</v>
      </c>
      <c r="G101" s="18">
        <f>VLOOKUP(C101,vertices!$A:$C,2,0)</f>
        <v>-23.823266666666665</v>
      </c>
      <c r="H101" s="18">
        <f>VLOOKUP(C101,vertices!$A:$C,3,0)</f>
        <v>-42.646980555555558</v>
      </c>
      <c r="K101" s="19"/>
      <c r="AF101"/>
      <c r="AG101" s="15"/>
    </row>
    <row r="102" spans="2:33" x14ac:dyDescent="0.25">
      <c r="B102" s="21" t="s">
        <v>129</v>
      </c>
      <c r="C102" s="20" t="s">
        <v>130</v>
      </c>
      <c r="D102" s="17">
        <f t="shared" si="2"/>
        <v>10.625954961135289</v>
      </c>
      <c r="E102" s="18">
        <f>VLOOKUP(B102,vertices!$A:$C,2,0)</f>
        <v>-23.925877777777778</v>
      </c>
      <c r="F102" s="18">
        <f>VLOOKUP(B102,vertices!$A:$C,3,0)</f>
        <v>-42.550725</v>
      </c>
      <c r="G102" s="18">
        <f>VLOOKUP(C102,vertices!$A:$C,2,0)</f>
        <v>-24.060136111111113</v>
      </c>
      <c r="H102" s="18">
        <f>VLOOKUP(C102,vertices!$A:$C,3,0)</f>
        <v>-42.424502777777775</v>
      </c>
      <c r="K102" s="19"/>
      <c r="AF102"/>
      <c r="AG102" s="15"/>
    </row>
    <row r="103" spans="2:33" x14ac:dyDescent="0.25">
      <c r="B103" s="21" t="s">
        <v>130</v>
      </c>
      <c r="C103" s="20" t="s">
        <v>129</v>
      </c>
      <c r="D103" s="17">
        <f t="shared" si="2"/>
        <v>10.625954961135289</v>
      </c>
      <c r="E103" s="18">
        <f>VLOOKUP(B103,vertices!$A:$C,2,0)</f>
        <v>-24.060136111111113</v>
      </c>
      <c r="F103" s="18">
        <f>VLOOKUP(B103,vertices!$A:$C,3,0)</f>
        <v>-42.424502777777775</v>
      </c>
      <c r="G103" s="18">
        <f>VLOOKUP(C103,vertices!$A:$C,2,0)</f>
        <v>-23.925877777777778</v>
      </c>
      <c r="H103" s="18">
        <f>VLOOKUP(C103,vertices!$A:$C,3,0)</f>
        <v>-42.550725</v>
      </c>
      <c r="K103" s="19"/>
      <c r="AF103"/>
      <c r="AG103" s="15"/>
    </row>
    <row r="104" spans="2:33" x14ac:dyDescent="0.25">
      <c r="B104" s="21" t="s">
        <v>130</v>
      </c>
      <c r="C104" s="20" t="s">
        <v>131</v>
      </c>
      <c r="D104" s="17">
        <f t="shared" si="2"/>
        <v>9.1336430242270517</v>
      </c>
      <c r="E104" s="18">
        <f>VLOOKUP(B104,vertices!$A:$C,2,0)</f>
        <v>-24.060136111111113</v>
      </c>
      <c r="F104" s="18">
        <f>VLOOKUP(B104,vertices!$A:$C,3,0)</f>
        <v>-42.424502777777775</v>
      </c>
      <c r="G104" s="18">
        <f>VLOOKUP(C104,vertices!$A:$C,2,0)</f>
        <v>-24.147944444444445</v>
      </c>
      <c r="H104" s="18">
        <f>VLOOKUP(C104,vertices!$A:$C,3,0)</f>
        <v>-42.288408333333329</v>
      </c>
      <c r="K104" s="19"/>
      <c r="AF104"/>
      <c r="AG104" s="15"/>
    </row>
    <row r="105" spans="2:33" x14ac:dyDescent="0.25">
      <c r="B105" s="21" t="s">
        <v>131</v>
      </c>
      <c r="C105" s="20" t="s">
        <v>132</v>
      </c>
      <c r="D105" s="17">
        <f t="shared" si="2"/>
        <v>7.6542657500569611</v>
      </c>
      <c r="E105" s="18">
        <f>VLOOKUP(B105,vertices!$A:$C,2,0)</f>
        <v>-24.147944444444445</v>
      </c>
      <c r="F105" s="18">
        <f>VLOOKUP(B105,vertices!$A:$C,3,0)</f>
        <v>-42.288408333333329</v>
      </c>
      <c r="G105" s="18">
        <f>VLOOKUP(C105,vertices!$A:$C,2,0)</f>
        <v>-24.221452777777777</v>
      </c>
      <c r="H105" s="18">
        <f>VLOOKUP(C105,vertices!$A:$C,3,0)</f>
        <v>-42.174225</v>
      </c>
      <c r="K105" s="19"/>
      <c r="AF105"/>
      <c r="AG105" s="15"/>
    </row>
    <row r="106" spans="2:33" x14ac:dyDescent="0.25">
      <c r="B106" s="21" t="s">
        <v>132</v>
      </c>
      <c r="C106" s="20" t="s">
        <v>139</v>
      </c>
      <c r="D106" s="17">
        <f t="shared" si="2"/>
        <v>11.663749028199089</v>
      </c>
      <c r="E106" s="18">
        <f>VLOOKUP(B106,vertices!$A:$C,2,0)</f>
        <v>-24.221452777777777</v>
      </c>
      <c r="F106" s="18">
        <f>VLOOKUP(B106,vertices!$A:$C,3,0)</f>
        <v>-42.174225</v>
      </c>
      <c r="G106" s="18">
        <f>VLOOKUP(C106,vertices!$A:$C,2,0)</f>
        <v>-24.333333333333332</v>
      </c>
      <c r="H106" s="18">
        <f>VLOOKUP(C106,vertices!$A:$C,3,0)</f>
        <v>-42</v>
      </c>
      <c r="K106" s="19"/>
      <c r="AF106"/>
      <c r="AG106" s="15"/>
    </row>
    <row r="107" spans="2:33" x14ac:dyDescent="0.25">
      <c r="B107" s="21" t="s">
        <v>133</v>
      </c>
      <c r="C107" s="20" t="s">
        <v>128</v>
      </c>
      <c r="D107" s="17">
        <f t="shared" si="2"/>
        <v>31.849762704457252</v>
      </c>
      <c r="E107" s="18">
        <f>VLOOKUP(B107,vertices!$A:$C,2,0)</f>
        <v>-23.356677777777779</v>
      </c>
      <c r="F107" s="18">
        <f>VLOOKUP(B107,vertices!$A:$C,3,0)</f>
        <v>-42.371563888888886</v>
      </c>
      <c r="G107" s="18">
        <f>VLOOKUP(C107,vertices!$A:$C,2,0)</f>
        <v>-23.823266666666665</v>
      </c>
      <c r="H107" s="18">
        <f>VLOOKUP(C107,vertices!$A:$C,3,0)</f>
        <v>-42.646980555555558</v>
      </c>
      <c r="K107" s="19"/>
      <c r="AF107"/>
      <c r="AG107" s="15"/>
    </row>
    <row r="108" spans="2:33" x14ac:dyDescent="0.25">
      <c r="B108" s="21" t="s">
        <v>128</v>
      </c>
      <c r="C108" s="20" t="s">
        <v>118</v>
      </c>
      <c r="D108" s="17">
        <f t="shared" si="2"/>
        <v>7.7932014581387321</v>
      </c>
      <c r="E108" s="18">
        <f>VLOOKUP(B108,vertices!$A:$C,2,0)</f>
        <v>-23.823266666666665</v>
      </c>
      <c r="F108" s="18">
        <f>VLOOKUP(B108,vertices!$A:$C,3,0)</f>
        <v>-42.646980555555558</v>
      </c>
      <c r="G108" s="18">
        <f>VLOOKUP(C108,vertices!$A:$C,2,0)</f>
        <v>-23.937372222222223</v>
      </c>
      <c r="H108" s="18">
        <f>VLOOKUP(C108,vertices!$A:$C,3,0)</f>
        <v>-42.714647222222226</v>
      </c>
      <c r="K108" s="19"/>
      <c r="AF108"/>
      <c r="AG108" s="15"/>
    </row>
    <row r="109" spans="2:33" x14ac:dyDescent="0.25">
      <c r="B109" s="21" t="s">
        <v>118</v>
      </c>
      <c r="C109" s="20" t="s">
        <v>111</v>
      </c>
      <c r="D109" s="17">
        <f t="shared" si="2"/>
        <v>10.455926994869547</v>
      </c>
      <c r="E109" s="18">
        <f>VLOOKUP(B109,vertices!$A:$C,2,0)</f>
        <v>-23.937372222222223</v>
      </c>
      <c r="F109" s="18">
        <f>VLOOKUP(B109,vertices!$A:$C,3,0)</f>
        <v>-42.714647222222226</v>
      </c>
      <c r="G109" s="18">
        <f>VLOOKUP(C109,vertices!$A:$C,2,0)</f>
        <v>-24.089163888888887</v>
      </c>
      <c r="H109" s="18">
        <f>VLOOKUP(C109,vertices!$A:$C,3,0)</f>
        <v>-42.808105555555549</v>
      </c>
      <c r="K109" s="19"/>
      <c r="AF109"/>
      <c r="AG109" s="15"/>
    </row>
    <row r="110" spans="2:33" x14ac:dyDescent="0.25">
      <c r="B110" s="21" t="s">
        <v>134</v>
      </c>
      <c r="C110" s="20" t="s">
        <v>98</v>
      </c>
      <c r="D110" s="17">
        <f t="shared" si="2"/>
        <v>7.6494077495709512</v>
      </c>
      <c r="E110" s="18">
        <f>VLOOKUP(B110,vertices!$A:$C,2,0)</f>
        <v>-24.16375833333333</v>
      </c>
      <c r="F110" s="18">
        <f>VLOOKUP(B110,vertices!$A:$C,3,0)</f>
        <v>-42.85411666666667</v>
      </c>
      <c r="G110" s="18">
        <f>VLOOKUP(C110,vertices!$A:$C,2,0)</f>
        <v>-24.274761111111111</v>
      </c>
      <c r="H110" s="18">
        <f>VLOOKUP(C110,vertices!$A:$C,3,0)</f>
        <v>-42.922688888888885</v>
      </c>
      <c r="K110" s="19"/>
      <c r="AF110"/>
      <c r="AG110" s="15"/>
    </row>
    <row r="111" spans="2:33" x14ac:dyDescent="0.25">
      <c r="B111" s="21" t="s">
        <v>98</v>
      </c>
      <c r="C111" s="20" t="s">
        <v>89</v>
      </c>
      <c r="D111" s="17">
        <f t="shared" si="2"/>
        <v>16.866994675086016</v>
      </c>
      <c r="E111" s="18">
        <f>VLOOKUP(B111,vertices!$A:$C,2,0)</f>
        <v>-24.274761111111111</v>
      </c>
      <c r="F111" s="18">
        <f>VLOOKUP(B111,vertices!$A:$C,3,0)</f>
        <v>-42.922688888888885</v>
      </c>
      <c r="G111" s="18">
        <f>VLOOKUP(C111,vertices!$A:$C,2,0)</f>
        <v>-24.524652777777778</v>
      </c>
      <c r="H111" s="18">
        <f>VLOOKUP(C111,vertices!$A:$C,3,0)</f>
        <v>-43.063641666666662</v>
      </c>
      <c r="K111" s="19"/>
      <c r="AF111"/>
      <c r="AG111" s="15"/>
    </row>
    <row r="112" spans="2:33" x14ac:dyDescent="0.25">
      <c r="B112" s="21" t="s">
        <v>89</v>
      </c>
      <c r="C112" s="20" t="s">
        <v>135</v>
      </c>
      <c r="D112" s="17">
        <f t="shared" si="2"/>
        <v>9.6493022409589457</v>
      </c>
      <c r="E112" s="18">
        <f>VLOOKUP(B112,vertices!$A:$C,2,0)</f>
        <v>-24.524652777777778</v>
      </c>
      <c r="F112" s="18">
        <f>VLOOKUP(B112,vertices!$A:$C,3,0)</f>
        <v>-43.063641666666662</v>
      </c>
      <c r="G112" s="18">
        <f>VLOOKUP(C112,vertices!$A:$C,2,0)</f>
        <v>-24.667563888888889</v>
      </c>
      <c r="H112" s="18">
        <f>VLOOKUP(C112,vertices!$A:$C,3,0)</f>
        <v>-43.144505555555554</v>
      </c>
      <c r="K112" s="19"/>
      <c r="AF112"/>
      <c r="AG112" s="15"/>
    </row>
    <row r="113" spans="2:33" x14ac:dyDescent="0.25">
      <c r="B113" s="21" t="s">
        <v>135</v>
      </c>
      <c r="C113" s="20" t="s">
        <v>82</v>
      </c>
      <c r="D113" s="17">
        <f t="shared" si="2"/>
        <v>22.455047852604419</v>
      </c>
      <c r="E113" s="18">
        <f>VLOOKUP(B113,vertices!$A:$C,2,0)</f>
        <v>-24.667563888888889</v>
      </c>
      <c r="F113" s="18">
        <f>VLOOKUP(B113,vertices!$A:$C,3,0)</f>
        <v>-43.144505555555554</v>
      </c>
      <c r="G113" s="18">
        <f>VLOOKUP(C113,vertices!$A:$C,2,0)</f>
        <v>-25</v>
      </c>
      <c r="H113" s="18">
        <f>VLOOKUP(C113,vertices!$A:$C,3,0)</f>
        <v>-43.333333333333336</v>
      </c>
      <c r="K113" s="19"/>
      <c r="AF113"/>
      <c r="AG113" s="15"/>
    </row>
    <row r="114" spans="2:33" x14ac:dyDescent="0.25">
      <c r="B114" s="21" t="s">
        <v>133</v>
      </c>
      <c r="C114" s="20" t="s">
        <v>129</v>
      </c>
      <c r="D114" s="17">
        <f t="shared" si="2"/>
        <v>35.566663098714422</v>
      </c>
      <c r="E114" s="18">
        <f>VLOOKUP(B114,vertices!$A:$C,2,0)</f>
        <v>-23.356677777777779</v>
      </c>
      <c r="F114" s="18">
        <f>VLOOKUP(B114,vertices!$A:$C,3,0)</f>
        <v>-42.371563888888886</v>
      </c>
      <c r="G114" s="18">
        <f>VLOOKUP(C114,vertices!$A:$C,2,0)</f>
        <v>-23.925877777777778</v>
      </c>
      <c r="H114" s="18">
        <f>VLOOKUP(C114,vertices!$A:$C,3,0)</f>
        <v>-42.550725</v>
      </c>
      <c r="K114" s="19"/>
      <c r="AF114"/>
      <c r="AG114" s="15"/>
    </row>
    <row r="115" spans="2:33" x14ac:dyDescent="0.25">
      <c r="B115" s="21" t="s">
        <v>129</v>
      </c>
      <c r="C115" s="20" t="s">
        <v>119</v>
      </c>
      <c r="D115" s="17">
        <f t="shared" si="2"/>
        <v>9.334886844024286</v>
      </c>
      <c r="E115" s="18">
        <f>VLOOKUP(B115,vertices!$A:$C,2,0)</f>
        <v>-23.925877777777778</v>
      </c>
      <c r="F115" s="18">
        <f>VLOOKUP(B115,vertices!$A:$C,3,0)</f>
        <v>-42.550725</v>
      </c>
      <c r="G115" s="18">
        <f>VLOOKUP(C115,vertices!$A:$C,2,0)</f>
        <v>-24.06903888888889</v>
      </c>
      <c r="H115" s="18">
        <f>VLOOKUP(C115,vertices!$A:$C,3,0)</f>
        <v>-42.617116666666668</v>
      </c>
      <c r="K115" s="19"/>
      <c r="AF115"/>
      <c r="AG115" s="15"/>
    </row>
    <row r="116" spans="2:33" x14ac:dyDescent="0.25">
      <c r="B116" s="21" t="s">
        <v>119</v>
      </c>
      <c r="C116" s="20" t="s">
        <v>76</v>
      </c>
      <c r="D116" s="17">
        <f t="shared" si="2"/>
        <v>16.098394991756955</v>
      </c>
      <c r="E116" s="18">
        <f>VLOOKUP(B116,vertices!$A:$C,2,0)</f>
        <v>-24.06903888888889</v>
      </c>
      <c r="F116" s="18">
        <f>VLOOKUP(B116,vertices!$A:$C,3,0)</f>
        <v>-42.617116666666668</v>
      </c>
      <c r="G116" s="18">
        <f>VLOOKUP(C116,vertices!$A:$C,2,0)</f>
        <v>-24.333333333333332</v>
      </c>
      <c r="H116" s="18">
        <f>VLOOKUP(C116,vertices!$A:$C,3,0)</f>
        <v>-42.666666666666664</v>
      </c>
      <c r="K116" s="19"/>
      <c r="AF116"/>
      <c r="AG116" s="15"/>
    </row>
    <row r="117" spans="2:33" x14ac:dyDescent="0.25">
      <c r="B117" s="21" t="s">
        <v>76</v>
      </c>
      <c r="C117" s="20" t="s">
        <v>136</v>
      </c>
      <c r="D117" s="17">
        <f t="shared" si="2"/>
        <v>8.8871412185558185</v>
      </c>
      <c r="E117" s="18">
        <f>VLOOKUP(B117,vertices!$A:$C,2,0)</f>
        <v>-24.333333333333332</v>
      </c>
      <c r="F117" s="18">
        <f>VLOOKUP(B117,vertices!$A:$C,3,0)</f>
        <v>-42.666666666666664</v>
      </c>
      <c r="G117" s="18">
        <f>VLOOKUP(C117,vertices!$A:$C,2,0)</f>
        <v>-24.468144444444444</v>
      </c>
      <c r="H117" s="18">
        <f>VLOOKUP(C117,vertices!$A:$C,3,0)</f>
        <v>-42.733788888888888</v>
      </c>
      <c r="K117" s="19"/>
      <c r="AF117"/>
      <c r="AG117" s="15"/>
    </row>
    <row r="118" spans="2:33" x14ac:dyDescent="0.25">
      <c r="B118" s="21" t="s">
        <v>136</v>
      </c>
      <c r="C118" s="20" t="s">
        <v>100</v>
      </c>
      <c r="D118" s="17">
        <f t="shared" si="2"/>
        <v>9.3624700398054372</v>
      </c>
      <c r="E118" s="18">
        <f>VLOOKUP(B118,vertices!$A:$C,2,0)</f>
        <v>-24.468144444444444</v>
      </c>
      <c r="F118" s="18">
        <f>VLOOKUP(B118,vertices!$A:$C,3,0)</f>
        <v>-42.733788888888888</v>
      </c>
      <c r="G118" s="18">
        <f>VLOOKUP(C118,vertices!$A:$C,2,0)</f>
        <v>-24.610138888888891</v>
      </c>
      <c r="H118" s="18">
        <f>VLOOKUP(C118,vertices!$A:$C,3,0)</f>
        <v>-42.804644444444442</v>
      </c>
      <c r="K118" s="19"/>
      <c r="AF118"/>
      <c r="AG118" s="15"/>
    </row>
    <row r="119" spans="2:33" x14ac:dyDescent="0.25">
      <c r="B119" s="21" t="s">
        <v>100</v>
      </c>
      <c r="C119" s="20" t="s">
        <v>137</v>
      </c>
      <c r="D119" s="17">
        <f t="shared" si="2"/>
        <v>8.611964339007816</v>
      </c>
      <c r="E119" s="18">
        <f>VLOOKUP(B119,vertices!$A:$C,2,0)</f>
        <v>-24.610138888888891</v>
      </c>
      <c r="F119" s="18">
        <f>VLOOKUP(B119,vertices!$A:$C,3,0)</f>
        <v>-42.804644444444442</v>
      </c>
      <c r="G119" s="18">
        <f>VLOOKUP(C119,vertices!$A:$C,2,0)</f>
        <v>-24.740727777777778</v>
      </c>
      <c r="H119" s="18">
        <f>VLOOKUP(C119,vertices!$A:$C,3,0)</f>
        <v>-42.869947222222223</v>
      </c>
      <c r="K119" s="19"/>
      <c r="AF119"/>
      <c r="AG119" s="15"/>
    </row>
    <row r="120" spans="2:33" x14ac:dyDescent="0.25">
      <c r="B120" s="21" t="s">
        <v>137</v>
      </c>
      <c r="C120" s="20" t="s">
        <v>91</v>
      </c>
      <c r="D120" s="17">
        <f t="shared" si="2"/>
        <v>17.102688046263541</v>
      </c>
      <c r="E120" s="18">
        <f>VLOOKUP(B120,vertices!$A:$C,2,0)</f>
        <v>-24.740727777777778</v>
      </c>
      <c r="F120" s="18">
        <f>VLOOKUP(B120,vertices!$A:$C,3,0)</f>
        <v>-42.869947222222223</v>
      </c>
      <c r="G120" s="18">
        <f>VLOOKUP(C120,vertices!$A:$C,2,0)</f>
        <v>-25</v>
      </c>
      <c r="H120" s="18">
        <f>VLOOKUP(C120,vertices!$A:$C,3,0)</f>
        <v>-43</v>
      </c>
      <c r="K120" s="19"/>
      <c r="AF120"/>
      <c r="AG120" s="15"/>
    </row>
    <row r="121" spans="2:33" x14ac:dyDescent="0.25">
      <c r="B121" s="21" t="s">
        <v>138</v>
      </c>
      <c r="C121" s="20" t="s">
        <v>139</v>
      </c>
      <c r="D121" s="17">
        <f t="shared" si="2"/>
        <v>58.812465469799982</v>
      </c>
      <c r="E121" s="18">
        <f>VLOOKUP(B121,vertices!$A:$C,2,0)</f>
        <v>-23.357902777777777</v>
      </c>
      <c r="F121" s="18">
        <f>VLOOKUP(B121,vertices!$A:$C,3,0)</f>
        <v>-42.098305555555555</v>
      </c>
      <c r="G121" s="18">
        <f>VLOOKUP(C121,vertices!$A:$C,2,0)</f>
        <v>-24.333333333333332</v>
      </c>
      <c r="H121" s="18">
        <f>VLOOKUP(C121,vertices!$A:$C,3,0)</f>
        <v>-42</v>
      </c>
      <c r="K121" s="19"/>
      <c r="AF121"/>
      <c r="AG121" s="15"/>
    </row>
    <row r="122" spans="2:33" x14ac:dyDescent="0.25">
      <c r="B122" s="21" t="s">
        <v>139</v>
      </c>
      <c r="C122" s="20" t="s">
        <v>140</v>
      </c>
      <c r="D122" s="17">
        <f t="shared" si="2"/>
        <v>10.006554378187786</v>
      </c>
      <c r="E122" s="18">
        <f>VLOOKUP(B122,vertices!$A:$C,2,0)</f>
        <v>-24.333333333333332</v>
      </c>
      <c r="F122" s="18">
        <f>VLOOKUP(B122,vertices!$A:$C,3,0)</f>
        <v>-42</v>
      </c>
      <c r="G122" s="18">
        <f>VLOOKUP(C122,vertices!$A:$C,2,0)</f>
        <v>-24.5</v>
      </c>
      <c r="H122" s="18">
        <f>VLOOKUP(C122,vertices!$A:$C,3,0)</f>
        <v>-42</v>
      </c>
      <c r="K122" s="19"/>
      <c r="AF122"/>
      <c r="AG122" s="15"/>
    </row>
    <row r="123" spans="2:33" x14ac:dyDescent="0.25">
      <c r="B123" s="21" t="s">
        <v>140</v>
      </c>
      <c r="C123" s="20" t="s">
        <v>141</v>
      </c>
      <c r="D123" s="17">
        <f t="shared" si="2"/>
        <v>10.006554378187786</v>
      </c>
      <c r="E123" s="18">
        <f>VLOOKUP(B123,vertices!$A:$C,2,0)</f>
        <v>-24.5</v>
      </c>
      <c r="F123" s="18">
        <f>VLOOKUP(B123,vertices!$A:$C,3,0)</f>
        <v>-42</v>
      </c>
      <c r="G123" s="18">
        <f>VLOOKUP(C123,vertices!$A:$C,2,0)</f>
        <v>-24.666666666666668</v>
      </c>
      <c r="H123" s="18">
        <f>VLOOKUP(C123,vertices!$A:$C,3,0)</f>
        <v>-42</v>
      </c>
      <c r="K123" s="19"/>
      <c r="AF123"/>
      <c r="AG123" s="15"/>
    </row>
    <row r="124" spans="2:33" x14ac:dyDescent="0.25">
      <c r="B124" s="21" t="s">
        <v>141</v>
      </c>
      <c r="C124" s="20" t="s">
        <v>142</v>
      </c>
      <c r="D124" s="17">
        <f t="shared" si="2"/>
        <v>10.006554378187786</v>
      </c>
      <c r="E124" s="18">
        <f>VLOOKUP(B124,vertices!$A:$C,2,0)</f>
        <v>-24.666666666666668</v>
      </c>
      <c r="F124" s="18">
        <f>VLOOKUP(B124,vertices!$A:$C,3,0)</f>
        <v>-42</v>
      </c>
      <c r="G124" s="18">
        <f>VLOOKUP(C124,vertices!$A:$C,2,0)</f>
        <v>-24.833333333333332</v>
      </c>
      <c r="H124" s="18">
        <f>VLOOKUP(C124,vertices!$A:$C,3,0)</f>
        <v>-42</v>
      </c>
      <c r="K124" s="19"/>
      <c r="AF124"/>
      <c r="AG124" s="15"/>
    </row>
    <row r="125" spans="2:33" x14ac:dyDescent="0.25">
      <c r="B125" s="21" t="s">
        <v>142</v>
      </c>
      <c r="C125" s="20" t="s">
        <v>177</v>
      </c>
      <c r="D125" s="17">
        <f t="shared" si="2"/>
        <v>10.006554378056407</v>
      </c>
      <c r="E125" s="18">
        <f>VLOOKUP(B125,vertices!$A:$C,2,0)</f>
        <v>-24.833333333333332</v>
      </c>
      <c r="F125" s="18">
        <f>VLOOKUP(B125,vertices!$A:$C,3,0)</f>
        <v>-42</v>
      </c>
      <c r="G125" s="18">
        <f>VLOOKUP(C125,vertices!$A:$C,2,0)</f>
        <v>-25</v>
      </c>
      <c r="H125" s="18">
        <f>VLOOKUP(C125,vertices!$A:$C,3,0)</f>
        <v>-42</v>
      </c>
      <c r="K125" s="19"/>
      <c r="AF125"/>
      <c r="AG125" s="15"/>
    </row>
    <row r="126" spans="2:33" x14ac:dyDescent="0.25">
      <c r="B126" s="21" t="s">
        <v>138</v>
      </c>
      <c r="C126" s="20" t="s">
        <v>143</v>
      </c>
      <c r="D126" s="17">
        <f t="shared" si="2"/>
        <v>26.812397483274708</v>
      </c>
      <c r="E126" s="18">
        <f>VLOOKUP(B126,vertices!$A:$C,2,0)</f>
        <v>-23.357902777777777</v>
      </c>
      <c r="F126" s="18">
        <f>VLOOKUP(B126,vertices!$A:$C,3,0)</f>
        <v>-42.098305555555555</v>
      </c>
      <c r="G126" s="18">
        <f>VLOOKUP(C126,vertices!$A:$C,2,0)</f>
        <v>-23.794055555555556</v>
      </c>
      <c r="H126" s="18">
        <f>VLOOKUP(C126,vertices!$A:$C,3,0)</f>
        <v>-42.202986111111116</v>
      </c>
      <c r="K126" s="19"/>
      <c r="AF126"/>
      <c r="AG126" s="15"/>
    </row>
    <row r="127" spans="2:33" x14ac:dyDescent="0.25">
      <c r="B127" s="21" t="s">
        <v>143</v>
      </c>
      <c r="C127" s="20" t="s">
        <v>131</v>
      </c>
      <c r="D127" s="17">
        <f t="shared" si="2"/>
        <v>21.757927485475808</v>
      </c>
      <c r="E127" s="18">
        <f>VLOOKUP(B127,vertices!$A:$C,2,0)</f>
        <v>-23.794055555555556</v>
      </c>
      <c r="F127" s="18">
        <f>VLOOKUP(B127,vertices!$A:$C,3,0)</f>
        <v>-42.202986111111116</v>
      </c>
      <c r="G127" s="18">
        <f>VLOOKUP(C127,vertices!$A:$C,2,0)</f>
        <v>-24.147944444444445</v>
      </c>
      <c r="H127" s="18">
        <f>VLOOKUP(C127,vertices!$A:$C,3,0)</f>
        <v>-42.288408333333329</v>
      </c>
      <c r="K127" s="19"/>
      <c r="AF127"/>
      <c r="AG127" s="15"/>
    </row>
    <row r="128" spans="2:33" x14ac:dyDescent="0.25">
      <c r="B128" s="21" t="s">
        <v>131</v>
      </c>
      <c r="C128" s="20" t="s">
        <v>144</v>
      </c>
      <c r="D128" s="17">
        <f t="shared" si="2"/>
        <v>2.7682568931217233</v>
      </c>
      <c r="E128" s="18">
        <f>VLOOKUP(B128,vertices!$A:$C,2,0)</f>
        <v>-24.147944444444445</v>
      </c>
      <c r="F128" s="18">
        <f>VLOOKUP(B128,vertices!$A:$C,3,0)</f>
        <v>-42.288408333333329</v>
      </c>
      <c r="G128" s="18">
        <f>VLOOKUP(C128,vertices!$A:$C,2,0)</f>
        <v>-24.192966666666667</v>
      </c>
      <c r="H128" s="18">
        <f>VLOOKUP(C128,vertices!$A:$C,3,0)</f>
        <v>-42.299308333333329</v>
      </c>
      <c r="K128" s="19"/>
      <c r="AF128"/>
      <c r="AG128" s="15"/>
    </row>
    <row r="129" spans="2:33" x14ac:dyDescent="0.25">
      <c r="B129" s="21" t="s">
        <v>144</v>
      </c>
      <c r="C129" s="20" t="s">
        <v>121</v>
      </c>
      <c r="D129" s="17">
        <f t="shared" si="2"/>
        <v>8.6308508972840237</v>
      </c>
      <c r="E129" s="18">
        <f>VLOOKUP(B129,vertices!$A:$C,2,0)</f>
        <v>-24.192966666666667</v>
      </c>
      <c r="F129" s="18">
        <f>VLOOKUP(B129,vertices!$A:$C,3,0)</f>
        <v>-42.299308333333329</v>
      </c>
      <c r="G129" s="18">
        <f>VLOOKUP(C129,vertices!$A:$C,2,0)</f>
        <v>-24.333333333333332</v>
      </c>
      <c r="H129" s="18">
        <f>VLOOKUP(C129,vertices!$A:$C,3,0)</f>
        <v>-42.333333333333336</v>
      </c>
      <c r="K129" s="19"/>
      <c r="AF129"/>
      <c r="AG129" s="15"/>
    </row>
    <row r="130" spans="2:33" x14ac:dyDescent="0.25">
      <c r="B130" s="21" t="s">
        <v>145</v>
      </c>
      <c r="C130" s="20" t="s">
        <v>146</v>
      </c>
      <c r="D130" s="17">
        <f t="shared" si="2"/>
        <v>10.006554378187786</v>
      </c>
      <c r="E130" s="18">
        <f>VLOOKUP(B130,vertices!$A:$C,2,0)</f>
        <v>-26</v>
      </c>
      <c r="F130" s="18">
        <f>VLOOKUP(B130,vertices!$A:$C,3,0)</f>
        <v>-43.166666666666664</v>
      </c>
      <c r="G130" s="18">
        <f>VLOOKUP(C130,vertices!$A:$C,2,0)</f>
        <v>-25.833333333333332</v>
      </c>
      <c r="H130" s="18">
        <f>VLOOKUP(C130,vertices!$A:$C,3,0)</f>
        <v>-43.166666666666664</v>
      </c>
      <c r="K130" s="19"/>
      <c r="AF130"/>
      <c r="AG130" s="15"/>
    </row>
    <row r="131" spans="2:33" x14ac:dyDescent="0.25">
      <c r="B131" s="21" t="s">
        <v>146</v>
      </c>
      <c r="C131" s="20" t="s">
        <v>147</v>
      </c>
      <c r="D131" s="17">
        <f t="shared" si="2"/>
        <v>10.006554378056407</v>
      </c>
      <c r="E131" s="18">
        <f>VLOOKUP(B131,vertices!$A:$C,2,0)</f>
        <v>-25.833333333333332</v>
      </c>
      <c r="F131" s="18">
        <f>VLOOKUP(B131,vertices!$A:$C,3,0)</f>
        <v>-43.166666666666664</v>
      </c>
      <c r="G131" s="18">
        <f>VLOOKUP(C131,vertices!$A:$C,2,0)</f>
        <v>-25.666666666666668</v>
      </c>
      <c r="H131" s="18">
        <f>VLOOKUP(C131,vertices!$A:$C,3,0)</f>
        <v>-43.166666666666664</v>
      </c>
      <c r="K131" s="19"/>
      <c r="AF131"/>
      <c r="AG131" s="15"/>
    </row>
    <row r="132" spans="2:33" x14ac:dyDescent="0.25">
      <c r="B132" s="21" t="s">
        <v>147</v>
      </c>
      <c r="C132" s="20" t="s">
        <v>148</v>
      </c>
      <c r="D132" s="17">
        <f t="shared" si="2"/>
        <v>10.006554378056407</v>
      </c>
      <c r="E132" s="18">
        <f>VLOOKUP(B132,vertices!$A:$C,2,0)</f>
        <v>-25.666666666666668</v>
      </c>
      <c r="F132" s="18">
        <f>VLOOKUP(B132,vertices!$A:$C,3,0)</f>
        <v>-43.166666666666664</v>
      </c>
      <c r="G132" s="18">
        <f>VLOOKUP(C132,vertices!$A:$C,2,0)</f>
        <v>-25.5</v>
      </c>
      <c r="H132" s="18">
        <f>VLOOKUP(C132,vertices!$A:$C,3,0)</f>
        <v>-43.166666666666664</v>
      </c>
      <c r="K132" s="19"/>
      <c r="AF132"/>
      <c r="AG132" s="15"/>
    </row>
    <row r="133" spans="2:33" x14ac:dyDescent="0.25">
      <c r="B133" s="21" t="s">
        <v>148</v>
      </c>
      <c r="C133" s="20" t="s">
        <v>149</v>
      </c>
      <c r="D133" s="17">
        <f t="shared" ref="D133:D196" si="3">IFERROR(3440*ACOS(COS(PI()*(90-G133)/180)*COS((90-E133)*PI()/180)+SIN((90-G133)*PI()/180)*SIN((90-E133)*PI()/180)*COS(((F133)-H133)*PI()/180)),0)</f>
        <v>10.006554378187786</v>
      </c>
      <c r="E133" s="18">
        <f>VLOOKUP(B133,vertices!$A:$C,2,0)</f>
        <v>-25.5</v>
      </c>
      <c r="F133" s="18">
        <f>VLOOKUP(B133,vertices!$A:$C,3,0)</f>
        <v>-43.166666666666664</v>
      </c>
      <c r="G133" s="18">
        <f>VLOOKUP(C133,vertices!$A:$C,2,0)</f>
        <v>-25.333333333333332</v>
      </c>
      <c r="H133" s="18">
        <f>VLOOKUP(C133,vertices!$A:$C,3,0)</f>
        <v>-43.166666666666664</v>
      </c>
      <c r="K133" s="19"/>
      <c r="AF133"/>
      <c r="AG133" s="15"/>
    </row>
    <row r="134" spans="2:33" x14ac:dyDescent="0.25">
      <c r="B134" s="21" t="s">
        <v>149</v>
      </c>
      <c r="C134" s="20" t="s">
        <v>150</v>
      </c>
      <c r="D134" s="17">
        <f t="shared" si="3"/>
        <v>10.006554378187786</v>
      </c>
      <c r="E134" s="18">
        <f>VLOOKUP(B134,vertices!$A:$C,2,0)</f>
        <v>-25.333333333333332</v>
      </c>
      <c r="F134" s="18">
        <f>VLOOKUP(B134,vertices!$A:$C,3,0)</f>
        <v>-43.166666666666664</v>
      </c>
      <c r="G134" s="18">
        <f>VLOOKUP(C134,vertices!$A:$C,2,0)</f>
        <v>-25.166666666666668</v>
      </c>
      <c r="H134" s="18">
        <f>VLOOKUP(C134,vertices!$A:$C,3,0)</f>
        <v>-43.166666666666664</v>
      </c>
      <c r="K134" s="19"/>
      <c r="AF134"/>
      <c r="AG134" s="15"/>
    </row>
    <row r="135" spans="2:33" x14ac:dyDescent="0.25">
      <c r="B135" s="21" t="s">
        <v>150</v>
      </c>
      <c r="C135" s="20" t="s">
        <v>151</v>
      </c>
      <c r="D135" s="17">
        <f t="shared" si="3"/>
        <v>10.006554378056407</v>
      </c>
      <c r="E135" s="18">
        <f>VLOOKUP(B135,vertices!$A:$C,2,0)</f>
        <v>-25.166666666666668</v>
      </c>
      <c r="F135" s="18">
        <f>VLOOKUP(B135,vertices!$A:$C,3,0)</f>
        <v>-43.166666666666664</v>
      </c>
      <c r="G135" s="18">
        <f>VLOOKUP(C135,vertices!$A:$C,2,0)</f>
        <v>-25</v>
      </c>
      <c r="H135" s="18">
        <f>VLOOKUP(C135,vertices!$A:$C,3,0)</f>
        <v>-43.166666666666664</v>
      </c>
      <c r="K135" s="19"/>
      <c r="AF135"/>
      <c r="AG135" s="15"/>
    </row>
    <row r="136" spans="2:33" x14ac:dyDescent="0.25">
      <c r="B136" s="21" t="s">
        <v>151</v>
      </c>
      <c r="C136" s="20" t="s">
        <v>135</v>
      </c>
      <c r="D136" s="17">
        <f t="shared" si="3"/>
        <v>19.995732656424128</v>
      </c>
      <c r="E136" s="18">
        <f>VLOOKUP(B136,vertices!$A:$C,2,0)</f>
        <v>-25</v>
      </c>
      <c r="F136" s="18">
        <f>VLOOKUP(B136,vertices!$A:$C,3,0)</f>
        <v>-43.166666666666664</v>
      </c>
      <c r="G136" s="18">
        <f>VLOOKUP(C136,vertices!$A:$C,2,0)</f>
        <v>-24.667563888888889</v>
      </c>
      <c r="H136" s="18">
        <f>VLOOKUP(C136,vertices!$A:$C,3,0)</f>
        <v>-43.144505555555554</v>
      </c>
      <c r="K136" s="19"/>
      <c r="AF136"/>
      <c r="AG136" s="15"/>
    </row>
    <row r="137" spans="2:33" x14ac:dyDescent="0.25">
      <c r="B137" s="21" t="s">
        <v>135</v>
      </c>
      <c r="C137" s="20" t="s">
        <v>88</v>
      </c>
      <c r="D137" s="17">
        <f t="shared" si="3"/>
        <v>30.138416485508337</v>
      </c>
      <c r="E137" s="18">
        <f>VLOOKUP(B137,vertices!$A:$C,2,0)</f>
        <v>-24.667563888888889</v>
      </c>
      <c r="F137" s="18">
        <f>VLOOKUP(B137,vertices!$A:$C,3,0)</f>
        <v>-43.144505555555554</v>
      </c>
      <c r="G137" s="18">
        <f>VLOOKUP(C137,vertices!$A:$C,2,0)</f>
        <v>-24.166497222222223</v>
      </c>
      <c r="H137" s="18">
        <f>VLOOKUP(C137,vertices!$A:$C,3,0)</f>
        <v>-43.11130277777778</v>
      </c>
      <c r="K137" s="19"/>
      <c r="AF137"/>
      <c r="AG137" s="15"/>
    </row>
    <row r="138" spans="2:33" x14ac:dyDescent="0.25">
      <c r="B138" s="21" t="s">
        <v>88</v>
      </c>
      <c r="C138" s="20" t="s">
        <v>97</v>
      </c>
      <c r="D138" s="17">
        <f t="shared" si="3"/>
        <v>23.373800750027662</v>
      </c>
      <c r="E138" s="18">
        <f>VLOOKUP(B138,vertices!$A:$C,2,0)</f>
        <v>-24.166497222222223</v>
      </c>
      <c r="F138" s="18">
        <f>VLOOKUP(B138,vertices!$A:$C,3,0)</f>
        <v>-43.11130277777778</v>
      </c>
      <c r="G138" s="18">
        <f>VLOOKUP(C138,vertices!$A:$C,2,0)</f>
        <v>-23.777891666666665</v>
      </c>
      <c r="H138" s="18">
        <f>VLOOKUP(C138,vertices!$A:$C,3,0)</f>
        <v>-43.08571666666667</v>
      </c>
      <c r="K138" s="19"/>
      <c r="AF138"/>
      <c r="AG138" s="15"/>
    </row>
    <row r="139" spans="2:33" x14ac:dyDescent="0.25">
      <c r="B139" s="21" t="s">
        <v>97</v>
      </c>
      <c r="C139" s="20" t="s">
        <v>108</v>
      </c>
      <c r="D139" s="17">
        <f t="shared" si="3"/>
        <v>9.2174427142288806</v>
      </c>
      <c r="E139" s="18">
        <f>VLOOKUP(B139,vertices!$A:$C,2,0)</f>
        <v>-23.777891666666665</v>
      </c>
      <c r="F139" s="18">
        <f>VLOOKUP(B139,vertices!$A:$C,3,0)</f>
        <v>-43.08571666666667</v>
      </c>
      <c r="G139" s="18">
        <f>VLOOKUP(C139,vertices!$A:$C,2,0)</f>
        <v>-23.624644444444446</v>
      </c>
      <c r="H139" s="18">
        <f>VLOOKUP(C139,vertices!$A:$C,3,0)</f>
        <v>-43.07566388888889</v>
      </c>
      <c r="K139" s="19"/>
      <c r="AF139"/>
      <c r="AG139" s="15"/>
    </row>
    <row r="140" spans="2:33" x14ac:dyDescent="0.25">
      <c r="B140" s="21" t="s">
        <v>108</v>
      </c>
      <c r="C140" s="20" t="s">
        <v>115</v>
      </c>
      <c r="D140" s="17">
        <f t="shared" si="3"/>
        <v>4.9233978408993551</v>
      </c>
      <c r="E140" s="18">
        <f>VLOOKUP(B140,vertices!$A:$C,2,0)</f>
        <v>-23.624644444444446</v>
      </c>
      <c r="F140" s="18">
        <f>VLOOKUP(B140,vertices!$A:$C,3,0)</f>
        <v>-43.07566388888889</v>
      </c>
      <c r="G140" s="18">
        <f>VLOOKUP(C140,vertices!$A:$C,2,0)</f>
        <v>-23.542788888888889</v>
      </c>
      <c r="H140" s="18">
        <f>VLOOKUP(C140,vertices!$A:$C,3,0)</f>
        <v>-43.070302777777783</v>
      </c>
      <c r="K140" s="19"/>
      <c r="AF140"/>
      <c r="AG140" s="15"/>
    </row>
    <row r="141" spans="2:33" x14ac:dyDescent="0.25">
      <c r="B141" s="21" t="s">
        <v>115</v>
      </c>
      <c r="C141" s="20" t="s">
        <v>125</v>
      </c>
      <c r="D141" s="17">
        <f t="shared" si="3"/>
        <v>2.7674359833199524</v>
      </c>
      <c r="E141" s="18">
        <f>VLOOKUP(B141,vertices!$A:$C,2,0)</f>
        <v>-23.542788888888889</v>
      </c>
      <c r="F141" s="18">
        <f>VLOOKUP(B141,vertices!$A:$C,3,0)</f>
        <v>-43.070302777777783</v>
      </c>
      <c r="G141" s="18">
        <f>VLOOKUP(C141,vertices!$A:$C,2,0)</f>
        <v>-23.49677777777778</v>
      </c>
      <c r="H141" s="18">
        <f>VLOOKUP(C141,vertices!$A:$C,3,0)</f>
        <v>-43.06729444444445</v>
      </c>
      <c r="K141" s="19"/>
      <c r="AF141"/>
      <c r="AG141" s="15"/>
    </row>
    <row r="142" spans="2:33" x14ac:dyDescent="0.25">
      <c r="B142" s="21" t="s">
        <v>125</v>
      </c>
      <c r="C142" s="20" t="s">
        <v>78</v>
      </c>
      <c r="D142" s="17">
        <f t="shared" si="3"/>
        <v>6.963039124626853</v>
      </c>
      <c r="E142" s="18">
        <f>VLOOKUP(B142,vertices!$A:$C,2,0)</f>
        <v>-23.49677777777778</v>
      </c>
      <c r="F142" s="18">
        <f>VLOOKUP(B142,vertices!$A:$C,3,0)</f>
        <v>-43.06729444444445</v>
      </c>
      <c r="G142" s="18">
        <f>VLOOKUP(C142,vertices!$A:$C,2,0)</f>
        <v>-23.381011111111111</v>
      </c>
      <c r="H142" s="18">
        <f>VLOOKUP(C142,vertices!$A:$C,3,0)</f>
        <v>-43.059727777777773</v>
      </c>
      <c r="K142" s="19"/>
      <c r="AF142"/>
      <c r="AG142" s="15"/>
    </row>
    <row r="143" spans="2:33" x14ac:dyDescent="0.25">
      <c r="B143" s="21" t="s">
        <v>151</v>
      </c>
      <c r="C143" s="20" t="s">
        <v>90</v>
      </c>
      <c r="D143" s="17">
        <f t="shared" si="3"/>
        <v>15.615984292785043</v>
      </c>
      <c r="E143" s="18">
        <f>VLOOKUP(B143,vertices!$A:$C,2,0)</f>
        <v>-25</v>
      </c>
      <c r="F143" s="18">
        <f>VLOOKUP(B143,vertices!$A:$C,3,0)</f>
        <v>-43.166666666666664</v>
      </c>
      <c r="G143" s="18">
        <f>VLOOKUP(C143,vertices!$A:$C,2,0)</f>
        <v>-24.771002777777777</v>
      </c>
      <c r="H143" s="18">
        <f>VLOOKUP(C143,vertices!$A:$C,3,0)</f>
        <v>-43.03071388888889</v>
      </c>
      <c r="K143" s="19"/>
      <c r="AF143"/>
      <c r="AG143" s="15"/>
    </row>
    <row r="144" spans="2:33" x14ac:dyDescent="0.25">
      <c r="B144" s="21" t="s">
        <v>90</v>
      </c>
      <c r="C144" s="20" t="s">
        <v>152</v>
      </c>
      <c r="D144" s="17">
        <f t="shared" si="3"/>
        <v>15.558747734193794</v>
      </c>
      <c r="E144" s="18">
        <f>VLOOKUP(B144,vertices!$A:$C,2,0)</f>
        <v>-24.771002777777777</v>
      </c>
      <c r="F144" s="18">
        <f>VLOOKUP(B144,vertices!$A:$C,3,0)</f>
        <v>-43.03071388888889</v>
      </c>
      <c r="G144" s="18">
        <f>VLOOKUP(C144,vertices!$A:$C,2,0)</f>
        <v>-24.542747222222225</v>
      </c>
      <c r="H144" s="18">
        <f>VLOOKUP(C144,vertices!$A:$C,3,0)</f>
        <v>-42.895708333333332</v>
      </c>
      <c r="K144" s="19"/>
      <c r="AF144"/>
      <c r="AG144" s="15"/>
    </row>
    <row r="145" spans="2:33" x14ac:dyDescent="0.25">
      <c r="B145" s="21" t="s">
        <v>152</v>
      </c>
      <c r="C145" s="20" t="s">
        <v>99</v>
      </c>
      <c r="D145" s="17">
        <f t="shared" si="3"/>
        <v>4.8664846487388402</v>
      </c>
      <c r="E145" s="18">
        <f>VLOOKUP(B145,vertices!$A:$C,2,0)</f>
        <v>-24.542747222222225</v>
      </c>
      <c r="F145" s="18">
        <f>VLOOKUP(B145,vertices!$A:$C,3,0)</f>
        <v>-42.895708333333332</v>
      </c>
      <c r="G145" s="18">
        <f>VLOOKUP(C145,vertices!$A:$C,2,0)</f>
        <v>-24.47133333333333</v>
      </c>
      <c r="H145" s="18">
        <f>VLOOKUP(C145,vertices!$A:$C,3,0)</f>
        <v>-42.853572222222226</v>
      </c>
      <c r="K145" s="19"/>
      <c r="AF145"/>
      <c r="AG145" s="15"/>
    </row>
    <row r="146" spans="2:33" x14ac:dyDescent="0.25">
      <c r="B146" s="21" t="s">
        <v>99</v>
      </c>
      <c r="C146" s="20" t="s">
        <v>77</v>
      </c>
      <c r="D146" s="17">
        <f t="shared" si="3"/>
        <v>8.3731193072245347</v>
      </c>
      <c r="E146" s="18">
        <f>VLOOKUP(B146,vertices!$A:$C,2,0)</f>
        <v>-24.47133333333333</v>
      </c>
      <c r="F146" s="18">
        <f>VLOOKUP(B146,vertices!$A:$C,3,0)</f>
        <v>-42.853572222222226</v>
      </c>
      <c r="G146" s="18">
        <f>VLOOKUP(C146,vertices!$A:$C,2,0)</f>
        <v>-24.348438888888889</v>
      </c>
      <c r="H146" s="18">
        <f>VLOOKUP(C146,vertices!$A:$C,3,0)</f>
        <v>-42.781174999999998</v>
      </c>
      <c r="K146" s="19"/>
      <c r="AF146"/>
      <c r="AG146" s="15"/>
    </row>
    <row r="147" spans="2:33" x14ac:dyDescent="0.25">
      <c r="B147" s="21" t="s">
        <v>77</v>
      </c>
      <c r="C147" s="20" t="s">
        <v>75</v>
      </c>
      <c r="D147" s="17">
        <f t="shared" si="3"/>
        <v>7.1892707163262592</v>
      </c>
      <c r="E147" s="18">
        <f>VLOOKUP(B147,vertices!$A:$C,2,0)</f>
        <v>-24.348438888888889</v>
      </c>
      <c r="F147" s="18">
        <f>VLOOKUP(B147,vertices!$A:$C,3,0)</f>
        <v>-42.781174999999998</v>
      </c>
      <c r="G147" s="18">
        <f>VLOOKUP(C147,vertices!$A:$C,2,0)</f>
        <v>-24.242897222222222</v>
      </c>
      <c r="H147" s="18">
        <f>VLOOKUP(C147,vertices!$A:$C,3,0)</f>
        <v>-42.719116666666672</v>
      </c>
      <c r="K147" s="19"/>
      <c r="AF147"/>
      <c r="AG147" s="15"/>
    </row>
    <row r="148" spans="2:33" x14ac:dyDescent="0.25">
      <c r="B148" s="21" t="s">
        <v>75</v>
      </c>
      <c r="C148" s="20" t="s">
        <v>119</v>
      </c>
      <c r="D148" s="17">
        <f t="shared" si="3"/>
        <v>11.839844669823449</v>
      </c>
      <c r="E148" s="18">
        <f>VLOOKUP(B148,vertices!$A:$C,2,0)</f>
        <v>-24.242897222222222</v>
      </c>
      <c r="F148" s="18">
        <f>VLOOKUP(B148,vertices!$A:$C,3,0)</f>
        <v>-42.719116666666672</v>
      </c>
      <c r="G148" s="18">
        <f>VLOOKUP(C148,vertices!$A:$C,2,0)</f>
        <v>-24.06903888888889</v>
      </c>
      <c r="H148" s="18">
        <f>VLOOKUP(C148,vertices!$A:$C,3,0)</f>
        <v>-42.617116666666668</v>
      </c>
      <c r="K148" s="19"/>
      <c r="AF148"/>
      <c r="AG148" s="15"/>
    </row>
    <row r="149" spans="2:33" x14ac:dyDescent="0.25">
      <c r="B149" s="21" t="s">
        <v>119</v>
      </c>
      <c r="C149" s="20" t="s">
        <v>129</v>
      </c>
      <c r="D149" s="17">
        <f t="shared" si="3"/>
        <v>9.334886844024286</v>
      </c>
      <c r="E149" s="18">
        <f>VLOOKUP(B149,vertices!$A:$C,2,0)</f>
        <v>-24.06903888888889</v>
      </c>
      <c r="F149" s="18">
        <f>VLOOKUP(B149,vertices!$A:$C,3,0)</f>
        <v>-42.617116666666668</v>
      </c>
      <c r="G149" s="18">
        <f>VLOOKUP(C149,vertices!$A:$C,2,0)</f>
        <v>-23.925877777777778</v>
      </c>
      <c r="H149" s="18">
        <f>VLOOKUP(C149,vertices!$A:$C,3,0)</f>
        <v>-42.550725</v>
      </c>
      <c r="K149" s="19"/>
      <c r="AF149"/>
      <c r="AG149" s="15"/>
    </row>
    <row r="150" spans="2:33" x14ac:dyDescent="0.25">
      <c r="B150" s="21" t="s">
        <v>129</v>
      </c>
      <c r="C150" s="20" t="s">
        <v>80</v>
      </c>
      <c r="D150" s="17">
        <f t="shared" si="3"/>
        <v>38.28607360139717</v>
      </c>
      <c r="E150" s="18">
        <f>VLOOKUP(B150,vertices!$A:$C,2,0)</f>
        <v>-23.925877777777778</v>
      </c>
      <c r="F150" s="18">
        <f>VLOOKUP(B150,vertices!$A:$C,3,0)</f>
        <v>-42.550725</v>
      </c>
      <c r="G150" s="18">
        <f>VLOOKUP(C150,vertices!$A:$C,2,0)</f>
        <v>-23.358919444444446</v>
      </c>
      <c r="H150" s="18">
        <f>VLOOKUP(C150,vertices!$A:$C,3,0)</f>
        <v>-42.232091666666669</v>
      </c>
      <c r="K150" s="19"/>
      <c r="AF150"/>
      <c r="AG150" s="15"/>
    </row>
    <row r="151" spans="2:33" x14ac:dyDescent="0.25">
      <c r="B151" s="21" t="s">
        <v>153</v>
      </c>
      <c r="C151" s="20" t="s">
        <v>154</v>
      </c>
      <c r="D151" s="17">
        <f t="shared" si="3"/>
        <v>10.006554378187786</v>
      </c>
      <c r="E151" s="18">
        <f>VLOOKUP(B151,vertices!$A:$C,2,0)</f>
        <v>-26</v>
      </c>
      <c r="F151" s="18">
        <f>VLOOKUP(B151,vertices!$A:$C,3,0)</f>
        <v>-42.833333333333336</v>
      </c>
      <c r="G151" s="18">
        <f>VLOOKUP(C151,vertices!$A:$C,2,0)</f>
        <v>-25.833333333333332</v>
      </c>
      <c r="H151" s="18">
        <f>VLOOKUP(C151,vertices!$A:$C,3,0)</f>
        <v>-42.833333333333336</v>
      </c>
      <c r="K151" s="19"/>
      <c r="AF151"/>
      <c r="AG151" s="15"/>
    </row>
    <row r="152" spans="2:33" x14ac:dyDescent="0.25">
      <c r="B152" s="21" t="s">
        <v>154</v>
      </c>
      <c r="C152" s="20" t="s">
        <v>155</v>
      </c>
      <c r="D152" s="17">
        <f t="shared" si="3"/>
        <v>10.006554378056407</v>
      </c>
      <c r="E152" s="18">
        <f>VLOOKUP(B152,vertices!$A:$C,2,0)</f>
        <v>-25.833333333333332</v>
      </c>
      <c r="F152" s="18">
        <f>VLOOKUP(B152,vertices!$A:$C,3,0)</f>
        <v>-42.833333333333336</v>
      </c>
      <c r="G152" s="18">
        <f>VLOOKUP(C152,vertices!$A:$C,2,0)</f>
        <v>-25.666666666666668</v>
      </c>
      <c r="H152" s="18">
        <f>VLOOKUP(C152,vertices!$A:$C,3,0)</f>
        <v>-42.833333333333336</v>
      </c>
      <c r="K152" s="19"/>
      <c r="AF152"/>
      <c r="AG152" s="15"/>
    </row>
    <row r="153" spans="2:33" x14ac:dyDescent="0.25">
      <c r="B153" s="21" t="s">
        <v>155</v>
      </c>
      <c r="C153" s="20" t="s">
        <v>156</v>
      </c>
      <c r="D153" s="17">
        <f t="shared" si="3"/>
        <v>10.006554378056407</v>
      </c>
      <c r="E153" s="18">
        <f>VLOOKUP(B153,vertices!$A:$C,2,0)</f>
        <v>-25.666666666666668</v>
      </c>
      <c r="F153" s="18">
        <f>VLOOKUP(B153,vertices!$A:$C,3,0)</f>
        <v>-42.833333333333336</v>
      </c>
      <c r="G153" s="18">
        <f>VLOOKUP(C153,vertices!$A:$C,2,0)</f>
        <v>-25.5</v>
      </c>
      <c r="H153" s="18">
        <f>VLOOKUP(C153,vertices!$A:$C,3,0)</f>
        <v>-42.833333333333336</v>
      </c>
      <c r="K153" s="19"/>
      <c r="AF153"/>
      <c r="AG153" s="15"/>
    </row>
    <row r="154" spans="2:33" x14ac:dyDescent="0.25">
      <c r="B154" s="21" t="s">
        <v>156</v>
      </c>
      <c r="C154" s="20" t="s">
        <v>157</v>
      </c>
      <c r="D154" s="17">
        <f t="shared" si="3"/>
        <v>10.006554378187786</v>
      </c>
      <c r="E154" s="18">
        <f>VLOOKUP(B154,vertices!$A:$C,2,0)</f>
        <v>-25.5</v>
      </c>
      <c r="F154" s="18">
        <f>VLOOKUP(B154,vertices!$A:$C,3,0)</f>
        <v>-42.833333333333336</v>
      </c>
      <c r="G154" s="18">
        <f>VLOOKUP(C154,vertices!$A:$C,2,0)</f>
        <v>-25.333333333333332</v>
      </c>
      <c r="H154" s="18">
        <f>VLOOKUP(C154,vertices!$A:$C,3,0)</f>
        <v>-42.833333333333336</v>
      </c>
      <c r="K154" s="19"/>
      <c r="AF154"/>
      <c r="AG154" s="15"/>
    </row>
    <row r="155" spans="2:33" x14ac:dyDescent="0.25">
      <c r="B155" s="21" t="s">
        <v>157</v>
      </c>
      <c r="C155" s="20" t="s">
        <v>158</v>
      </c>
      <c r="D155" s="17">
        <f t="shared" si="3"/>
        <v>10.006554378187786</v>
      </c>
      <c r="E155" s="18">
        <f>VLOOKUP(B155,vertices!$A:$C,2,0)</f>
        <v>-25.333333333333332</v>
      </c>
      <c r="F155" s="18">
        <f>VLOOKUP(B155,vertices!$A:$C,3,0)</f>
        <v>-42.833333333333336</v>
      </c>
      <c r="G155" s="18">
        <f>VLOOKUP(C155,vertices!$A:$C,2,0)</f>
        <v>-25.166666666666668</v>
      </c>
      <c r="H155" s="18">
        <f>VLOOKUP(C155,vertices!$A:$C,3,0)</f>
        <v>-42.833333333333336</v>
      </c>
      <c r="K155" s="19"/>
      <c r="AF155"/>
      <c r="AG155" s="15"/>
    </row>
    <row r="156" spans="2:33" x14ac:dyDescent="0.25">
      <c r="B156" s="21" t="s">
        <v>158</v>
      </c>
      <c r="C156" s="20" t="s">
        <v>159</v>
      </c>
      <c r="D156" s="17">
        <f t="shared" si="3"/>
        <v>10.006554378056407</v>
      </c>
      <c r="E156" s="18">
        <f>VLOOKUP(B156,vertices!$A:$C,2,0)</f>
        <v>-25.166666666666668</v>
      </c>
      <c r="F156" s="18">
        <f>VLOOKUP(B156,vertices!$A:$C,3,0)</f>
        <v>-42.833333333333336</v>
      </c>
      <c r="G156" s="18">
        <f>VLOOKUP(C156,vertices!$A:$C,2,0)</f>
        <v>-25</v>
      </c>
      <c r="H156" s="18">
        <f>VLOOKUP(C156,vertices!$A:$C,3,0)</f>
        <v>-42.833333333333336</v>
      </c>
      <c r="K156" s="19"/>
      <c r="AF156"/>
      <c r="AG156" s="15"/>
    </row>
    <row r="157" spans="2:33" x14ac:dyDescent="0.25">
      <c r="B157" s="21" t="s">
        <v>159</v>
      </c>
      <c r="C157" s="20" t="s">
        <v>137</v>
      </c>
      <c r="D157" s="17">
        <f t="shared" si="3"/>
        <v>15.69377259365762</v>
      </c>
      <c r="E157" s="18">
        <f>VLOOKUP(B157,vertices!$A:$C,2,0)</f>
        <v>-25</v>
      </c>
      <c r="F157" s="18">
        <f>VLOOKUP(B157,vertices!$A:$C,3,0)</f>
        <v>-42.833333333333336</v>
      </c>
      <c r="G157" s="18">
        <f>VLOOKUP(C157,vertices!$A:$C,2,0)</f>
        <v>-24.740727777777778</v>
      </c>
      <c r="H157" s="18">
        <f>VLOOKUP(C157,vertices!$A:$C,3,0)</f>
        <v>-42.869947222222223</v>
      </c>
      <c r="K157" s="19"/>
      <c r="AF157"/>
      <c r="AG157" s="15"/>
    </row>
    <row r="158" spans="2:33" x14ac:dyDescent="0.25">
      <c r="B158" s="21" t="s">
        <v>137</v>
      </c>
      <c r="C158" s="20" t="s">
        <v>152</v>
      </c>
      <c r="D158" s="17">
        <f t="shared" si="3"/>
        <v>11.96946379623931</v>
      </c>
      <c r="E158" s="18">
        <f>VLOOKUP(B158,vertices!$A:$C,2,0)</f>
        <v>-24.740727777777778</v>
      </c>
      <c r="F158" s="18">
        <f>VLOOKUP(B158,vertices!$A:$C,3,0)</f>
        <v>-42.869947222222223</v>
      </c>
      <c r="G158" s="18">
        <f>VLOOKUP(C158,vertices!$A:$C,2,0)</f>
        <v>-24.542747222222225</v>
      </c>
      <c r="H158" s="18">
        <f>VLOOKUP(C158,vertices!$A:$C,3,0)</f>
        <v>-42.895708333333332</v>
      </c>
      <c r="K158" s="19"/>
      <c r="AF158"/>
      <c r="AG158" s="15"/>
    </row>
    <row r="159" spans="2:33" x14ac:dyDescent="0.25">
      <c r="B159" s="21" t="s">
        <v>152</v>
      </c>
      <c r="C159" s="20" t="s">
        <v>98</v>
      </c>
      <c r="D159" s="17">
        <f t="shared" si="3"/>
        <v>16.157183089771863</v>
      </c>
      <c r="E159" s="18">
        <f>VLOOKUP(B159,vertices!$A:$C,2,0)</f>
        <v>-24.542747222222225</v>
      </c>
      <c r="F159" s="18">
        <f>VLOOKUP(B159,vertices!$A:$C,3,0)</f>
        <v>-42.895708333333332</v>
      </c>
      <c r="G159" s="18">
        <f>VLOOKUP(C159,vertices!$A:$C,2,0)</f>
        <v>-24.274761111111111</v>
      </c>
      <c r="H159" s="18">
        <f>VLOOKUP(C159,vertices!$A:$C,3,0)</f>
        <v>-42.922688888888885</v>
      </c>
      <c r="K159" s="19"/>
      <c r="AF159"/>
      <c r="AG159" s="15"/>
    </row>
    <row r="160" spans="2:33" x14ac:dyDescent="0.25">
      <c r="B160" s="21" t="s">
        <v>98</v>
      </c>
      <c r="C160" s="20" t="s">
        <v>109</v>
      </c>
      <c r="D160" s="17">
        <f t="shared" si="3"/>
        <v>31.773501460257592</v>
      </c>
      <c r="E160" s="18">
        <f>VLOOKUP(B160,vertices!$A:$C,2,0)</f>
        <v>-24.274761111111111</v>
      </c>
      <c r="F160" s="18">
        <f>VLOOKUP(B160,vertices!$A:$C,3,0)</f>
        <v>-42.922688888888885</v>
      </c>
      <c r="G160" s="18">
        <f>VLOOKUP(C160,vertices!$A:$C,2,0)</f>
        <v>-23.750691666666668</v>
      </c>
      <c r="H160" s="18">
        <f>VLOOKUP(C160,vertices!$A:$C,3,0)</f>
        <v>-43.003255555555555</v>
      </c>
      <c r="K160" s="19"/>
      <c r="AF160"/>
      <c r="AG160" s="15"/>
    </row>
    <row r="161" spans="2:33" x14ac:dyDescent="0.25">
      <c r="B161" s="21" t="s">
        <v>109</v>
      </c>
      <c r="C161" s="20" t="s">
        <v>116</v>
      </c>
      <c r="D161" s="17">
        <f t="shared" si="3"/>
        <v>9.7381992993065047</v>
      </c>
      <c r="E161" s="18">
        <f>VLOOKUP(B161,vertices!$A:$C,2,0)</f>
        <v>-23.750691666666668</v>
      </c>
      <c r="F161" s="18">
        <f>VLOOKUP(B161,vertices!$A:$C,3,0)</f>
        <v>-43.003255555555555</v>
      </c>
      <c r="G161" s="18">
        <f>VLOOKUP(C161,vertices!$A:$C,2,0)</f>
        <v>-23.590063888888888</v>
      </c>
      <c r="H161" s="18">
        <f>VLOOKUP(C161,vertices!$A:$C,3,0)</f>
        <v>-43.027830555555553</v>
      </c>
      <c r="K161" s="19"/>
      <c r="AF161"/>
      <c r="AG161" s="15"/>
    </row>
    <row r="162" spans="2:33" x14ac:dyDescent="0.25">
      <c r="B162" s="21" t="s">
        <v>116</v>
      </c>
      <c r="C162" s="20" t="s">
        <v>126</v>
      </c>
      <c r="D162" s="17">
        <f t="shared" si="3"/>
        <v>4.3028432783978943</v>
      </c>
      <c r="E162" s="18">
        <f>VLOOKUP(B162,vertices!$A:$C,2,0)</f>
        <v>-23.590063888888888</v>
      </c>
      <c r="F162" s="18">
        <f>VLOOKUP(B162,vertices!$A:$C,3,0)</f>
        <v>-43.027830555555553</v>
      </c>
      <c r="G162" s="18">
        <f>VLOOKUP(C162,vertices!$A:$C,2,0)</f>
        <v>-23.519088888888888</v>
      </c>
      <c r="H162" s="18">
        <f>VLOOKUP(C162,vertices!$A:$C,3,0)</f>
        <v>-43.038669444444444</v>
      </c>
      <c r="K162" s="19"/>
      <c r="AF162"/>
      <c r="AG162" s="15"/>
    </row>
    <row r="163" spans="2:33" x14ac:dyDescent="0.25">
      <c r="B163" s="21" t="s">
        <v>126</v>
      </c>
      <c r="C163" s="20" t="s">
        <v>78</v>
      </c>
      <c r="D163" s="17">
        <f t="shared" si="3"/>
        <v>8.3708470450933703</v>
      </c>
      <c r="E163" s="18">
        <f>VLOOKUP(B163,vertices!$A:$C,2,0)</f>
        <v>-23.519088888888888</v>
      </c>
      <c r="F163" s="18">
        <f>VLOOKUP(B163,vertices!$A:$C,3,0)</f>
        <v>-43.038669444444444</v>
      </c>
      <c r="G163" s="18">
        <f>VLOOKUP(C163,vertices!$A:$C,2,0)</f>
        <v>-23.381011111111111</v>
      </c>
      <c r="H163" s="18">
        <f>VLOOKUP(C163,vertices!$A:$C,3,0)</f>
        <v>-43.059727777777773</v>
      </c>
      <c r="K163" s="19"/>
      <c r="AF163"/>
      <c r="AG163" s="15"/>
    </row>
    <row r="164" spans="2:33" x14ac:dyDescent="0.25">
      <c r="B164" s="21" t="s">
        <v>126</v>
      </c>
      <c r="C164" s="20" t="s">
        <v>173</v>
      </c>
      <c r="D164" s="17">
        <f t="shared" si="3"/>
        <v>8.9633145566065942</v>
      </c>
      <c r="E164" s="18">
        <f>VLOOKUP(B164,vertices!$A:$C,2,0)</f>
        <v>-23.519088888888888</v>
      </c>
      <c r="F164" s="18">
        <f>VLOOKUP(B164,vertices!$A:$C,3,0)</f>
        <v>-43.038669444444444</v>
      </c>
      <c r="G164" s="18">
        <f>VLOOKUP(C164,vertices!$A:$C,2,0)</f>
        <v>-23.615727777777778</v>
      </c>
      <c r="H164" s="18">
        <f>VLOOKUP(C164,vertices!$A:$C,3,0)</f>
        <v>-42.914522222222217</v>
      </c>
      <c r="K164" s="19"/>
      <c r="AF164"/>
      <c r="AG164" s="15"/>
    </row>
    <row r="165" spans="2:33" x14ac:dyDescent="0.25">
      <c r="B165" s="21" t="s">
        <v>159</v>
      </c>
      <c r="C165" s="20" t="s">
        <v>101</v>
      </c>
      <c r="D165" s="17">
        <f t="shared" si="3"/>
        <v>12.839564215983099</v>
      </c>
      <c r="E165" s="18">
        <f>VLOOKUP(B165,vertices!$A:$C,2,0)</f>
        <v>-25</v>
      </c>
      <c r="F165" s="18">
        <f>VLOOKUP(B165,vertices!$A:$C,3,0)</f>
        <v>-42.833333333333336</v>
      </c>
      <c r="G165" s="18">
        <f>VLOOKUP(C165,vertices!$A:$C,2,0)</f>
        <v>-24.805363888888891</v>
      </c>
      <c r="H165" s="18">
        <f>VLOOKUP(C165,vertices!$A:$C,3,0)</f>
        <v>-42.73565277777778</v>
      </c>
      <c r="K165" s="19"/>
      <c r="AF165"/>
      <c r="AG165" s="15"/>
    </row>
    <row r="166" spans="2:33" x14ac:dyDescent="0.25">
      <c r="B166" s="21" t="s">
        <v>101</v>
      </c>
      <c r="C166" s="20" t="s">
        <v>160</v>
      </c>
      <c r="D166" s="17">
        <f t="shared" si="3"/>
        <v>6.5935809981188243</v>
      </c>
      <c r="E166" s="18">
        <f>VLOOKUP(B166,vertices!$A:$C,2,0)</f>
        <v>-24.805363888888891</v>
      </c>
      <c r="F166" s="18">
        <f>VLOOKUP(B166,vertices!$A:$C,3,0)</f>
        <v>-42.73565277777778</v>
      </c>
      <c r="G166" s="18">
        <f>VLOOKUP(C166,vertices!$A:$C,2,0)</f>
        <v>-24.705391666666667</v>
      </c>
      <c r="H166" s="18">
        <f>VLOOKUP(C166,vertices!$A:$C,3,0)</f>
        <v>-42.685597222222221</v>
      </c>
      <c r="K166" s="19"/>
      <c r="AF166"/>
      <c r="AG166" s="15"/>
    </row>
    <row r="167" spans="2:33" x14ac:dyDescent="0.25">
      <c r="B167" s="21" t="s">
        <v>160</v>
      </c>
      <c r="C167" s="20" t="s">
        <v>113</v>
      </c>
      <c r="D167" s="17">
        <f t="shared" si="3"/>
        <v>2.5440544714145297</v>
      </c>
      <c r="E167" s="18">
        <f>VLOOKUP(B167,vertices!$A:$C,2,0)</f>
        <v>-24.705391666666667</v>
      </c>
      <c r="F167" s="18">
        <f>VLOOKUP(B167,vertices!$A:$C,3,0)</f>
        <v>-42.685597222222221</v>
      </c>
      <c r="G167" s="18">
        <f>VLOOKUP(C167,vertices!$A:$C,2,0)</f>
        <v>-24.666666666666668</v>
      </c>
      <c r="H167" s="18">
        <f>VLOOKUP(C167,vertices!$A:$C,3,0)</f>
        <v>-42.666666666666664</v>
      </c>
      <c r="K167" s="19"/>
      <c r="AF167"/>
      <c r="AG167" s="15"/>
    </row>
    <row r="168" spans="2:33" x14ac:dyDescent="0.25">
      <c r="B168" s="21" t="s">
        <v>113</v>
      </c>
      <c r="C168" s="20" t="s">
        <v>161</v>
      </c>
      <c r="D168" s="17">
        <f t="shared" si="3"/>
        <v>21.987170437925432</v>
      </c>
      <c r="E168" s="18">
        <f>VLOOKUP(B168,vertices!$A:$C,2,0)</f>
        <v>-24.666666666666668</v>
      </c>
      <c r="F168" s="18">
        <f>VLOOKUP(B168,vertices!$A:$C,3,0)</f>
        <v>-42.666666666666664</v>
      </c>
      <c r="G168" s="18">
        <f>VLOOKUP(C168,vertices!$A:$C,2,0)</f>
        <v>-24.333333333333332</v>
      </c>
      <c r="H168" s="18">
        <f>VLOOKUP(C168,vertices!$A:$C,3,0)</f>
        <v>-42.5</v>
      </c>
      <c r="K168" s="19"/>
      <c r="AF168"/>
      <c r="AG168" s="15"/>
    </row>
    <row r="169" spans="2:33" x14ac:dyDescent="0.25">
      <c r="B169" s="21" t="s">
        <v>161</v>
      </c>
      <c r="C169" s="20" t="s">
        <v>120</v>
      </c>
      <c r="D169" s="17">
        <f t="shared" si="3"/>
        <v>7.6334367357660504</v>
      </c>
      <c r="E169" s="18">
        <f>VLOOKUP(B169,vertices!$A:$C,2,0)</f>
        <v>-24.333333333333332</v>
      </c>
      <c r="F169" s="18">
        <f>VLOOKUP(B169,vertices!$A:$C,3,0)</f>
        <v>-42.5</v>
      </c>
      <c r="G169" s="18">
        <f>VLOOKUP(C169,vertices!$A:$C,2,0)</f>
        <v>-24.210052777777776</v>
      </c>
      <c r="H169" s="18">
        <f>VLOOKUP(C169,vertices!$A:$C,3,0)</f>
        <v>-42.465894444444444</v>
      </c>
      <c r="K169" s="19"/>
      <c r="AF169"/>
      <c r="AG169" s="15"/>
    </row>
    <row r="170" spans="2:33" x14ac:dyDescent="0.25">
      <c r="B170" s="21" t="s">
        <v>120</v>
      </c>
      <c r="C170" s="20" t="s">
        <v>130</v>
      </c>
      <c r="D170" s="17">
        <f t="shared" si="3"/>
        <v>9.2822105206921002</v>
      </c>
      <c r="E170" s="18">
        <f>VLOOKUP(B170,vertices!$A:$C,2,0)</f>
        <v>-24.210052777777776</v>
      </c>
      <c r="F170" s="18">
        <f>VLOOKUP(B170,vertices!$A:$C,3,0)</f>
        <v>-42.465894444444444</v>
      </c>
      <c r="G170" s="18">
        <f>VLOOKUP(C170,vertices!$A:$C,2,0)</f>
        <v>-24.060136111111113</v>
      </c>
      <c r="H170" s="18">
        <f>VLOOKUP(C170,vertices!$A:$C,3,0)</f>
        <v>-42.424502777777775</v>
      </c>
      <c r="K170" s="19"/>
      <c r="AF170"/>
      <c r="AG170" s="15"/>
    </row>
    <row r="171" spans="2:33" x14ac:dyDescent="0.25">
      <c r="B171" s="21" t="s">
        <v>130</v>
      </c>
      <c r="C171" s="20" t="s">
        <v>80</v>
      </c>
      <c r="D171" s="17">
        <f t="shared" si="3"/>
        <v>43.408903983379389</v>
      </c>
      <c r="E171" s="18">
        <f>VLOOKUP(B171,vertices!$A:$C,2,0)</f>
        <v>-24.060136111111113</v>
      </c>
      <c r="F171" s="18">
        <f>VLOOKUP(B171,vertices!$A:$C,3,0)</f>
        <v>-42.424502777777775</v>
      </c>
      <c r="G171" s="18">
        <f>VLOOKUP(C171,vertices!$A:$C,2,0)</f>
        <v>-23.358919444444446</v>
      </c>
      <c r="H171" s="18">
        <f>VLOOKUP(C171,vertices!$A:$C,3,0)</f>
        <v>-42.232091666666669</v>
      </c>
      <c r="K171" s="19"/>
      <c r="AF171"/>
      <c r="AG171" s="15"/>
    </row>
    <row r="172" spans="2:33" x14ac:dyDescent="0.25">
      <c r="B172" s="21" t="s">
        <v>162</v>
      </c>
      <c r="C172" s="20" t="s">
        <v>163</v>
      </c>
      <c r="D172" s="17">
        <f t="shared" si="3"/>
        <v>10.006554378056407</v>
      </c>
      <c r="E172" s="18">
        <f>VLOOKUP(B172,vertices!$A:$C,2,0)</f>
        <v>-25</v>
      </c>
      <c r="F172" s="18">
        <f>VLOOKUP(B172,vertices!$A:$C,3,0)</f>
        <v>-42.166666666666664</v>
      </c>
      <c r="G172" s="18">
        <f>VLOOKUP(C172,vertices!$A:$C,2,0)</f>
        <v>-24.833333333333332</v>
      </c>
      <c r="H172" s="18">
        <f>VLOOKUP(C172,vertices!$A:$C,3,0)</f>
        <v>-42.166666666666664</v>
      </c>
      <c r="K172" s="19"/>
      <c r="AF172"/>
      <c r="AG172" s="15"/>
    </row>
    <row r="173" spans="2:33" x14ac:dyDescent="0.25">
      <c r="B173" s="21" t="s">
        <v>163</v>
      </c>
      <c r="C173" s="20" t="s">
        <v>164</v>
      </c>
      <c r="D173" s="17">
        <f t="shared" si="3"/>
        <v>10.006554378187786</v>
      </c>
      <c r="E173" s="18">
        <f>VLOOKUP(B173,vertices!$A:$C,2,0)</f>
        <v>-24.833333333333332</v>
      </c>
      <c r="F173" s="18">
        <f>VLOOKUP(B173,vertices!$A:$C,3,0)</f>
        <v>-42.166666666666664</v>
      </c>
      <c r="G173" s="18">
        <f>VLOOKUP(C173,vertices!$A:$C,2,0)</f>
        <v>-24.666666666666668</v>
      </c>
      <c r="H173" s="18">
        <f>VLOOKUP(C173,vertices!$A:$C,3,0)</f>
        <v>-42.166666666666664</v>
      </c>
      <c r="K173" s="19"/>
      <c r="AF173"/>
      <c r="AG173" s="15"/>
    </row>
    <row r="174" spans="2:33" x14ac:dyDescent="0.25">
      <c r="B174" s="21" t="s">
        <v>164</v>
      </c>
      <c r="C174" s="20" t="s">
        <v>165</v>
      </c>
      <c r="D174" s="17">
        <f t="shared" si="3"/>
        <v>10.006554378187786</v>
      </c>
      <c r="E174" s="18">
        <f>VLOOKUP(B174,vertices!$A:$C,2,0)</f>
        <v>-24.666666666666668</v>
      </c>
      <c r="F174" s="18">
        <f>VLOOKUP(B174,vertices!$A:$C,3,0)</f>
        <v>-42.166666666666664</v>
      </c>
      <c r="G174" s="18">
        <f>VLOOKUP(C174,vertices!$A:$C,2,0)</f>
        <v>-24.5</v>
      </c>
      <c r="H174" s="18">
        <f>VLOOKUP(C174,vertices!$A:$C,3,0)</f>
        <v>-42.166666666666664</v>
      </c>
      <c r="K174" s="19"/>
      <c r="AF174"/>
      <c r="AG174" s="15"/>
    </row>
    <row r="175" spans="2:33" x14ac:dyDescent="0.25">
      <c r="B175" s="21" t="s">
        <v>165</v>
      </c>
      <c r="C175" s="20" t="s">
        <v>166</v>
      </c>
      <c r="D175" s="17">
        <f t="shared" si="3"/>
        <v>10.006554378187786</v>
      </c>
      <c r="E175" s="18">
        <f>VLOOKUP(B175,vertices!$A:$C,2,0)</f>
        <v>-24.5</v>
      </c>
      <c r="F175" s="18">
        <f>VLOOKUP(B175,vertices!$A:$C,3,0)</f>
        <v>-42.166666666666664</v>
      </c>
      <c r="G175" s="18">
        <f>VLOOKUP(C175,vertices!$A:$C,2,0)</f>
        <v>-24.333333333333332</v>
      </c>
      <c r="H175" s="18">
        <f>VLOOKUP(C175,vertices!$A:$C,3,0)</f>
        <v>-42.166666666666664</v>
      </c>
      <c r="K175" s="19"/>
      <c r="AF175"/>
      <c r="AG175" s="15"/>
    </row>
    <row r="176" spans="2:33" x14ac:dyDescent="0.25">
      <c r="B176" s="21" t="s">
        <v>166</v>
      </c>
      <c r="C176" s="20" t="s">
        <v>132</v>
      </c>
      <c r="D176" s="17">
        <f t="shared" si="3"/>
        <v>6.7299584691363989</v>
      </c>
      <c r="E176" s="18">
        <f>VLOOKUP(B176,vertices!$A:$C,2,0)</f>
        <v>-24.333333333333332</v>
      </c>
      <c r="F176" s="18">
        <f>VLOOKUP(B176,vertices!$A:$C,3,0)</f>
        <v>-42.166666666666664</v>
      </c>
      <c r="G176" s="18">
        <f>VLOOKUP(C176,vertices!$A:$C,2,0)</f>
        <v>-24.221452777777777</v>
      </c>
      <c r="H176" s="18">
        <f>VLOOKUP(C176,vertices!$A:$C,3,0)</f>
        <v>-42.174225</v>
      </c>
      <c r="K176" s="19"/>
      <c r="AF176"/>
      <c r="AG176" s="15"/>
    </row>
    <row r="177" spans="2:33" x14ac:dyDescent="0.25">
      <c r="B177" s="21" t="s">
        <v>132</v>
      </c>
      <c r="C177" s="20" t="s">
        <v>143</v>
      </c>
      <c r="D177" s="17">
        <f t="shared" si="3"/>
        <v>25.709078636060383</v>
      </c>
      <c r="E177" s="18">
        <f>VLOOKUP(B177,vertices!$A:$C,2,0)</f>
        <v>-24.221452777777777</v>
      </c>
      <c r="F177" s="18">
        <f>VLOOKUP(B177,vertices!$A:$C,3,0)</f>
        <v>-42.174225</v>
      </c>
      <c r="G177" s="18">
        <f>VLOOKUP(C177,vertices!$A:$C,2,0)</f>
        <v>-23.794055555555556</v>
      </c>
      <c r="H177" s="18">
        <f>VLOOKUP(C177,vertices!$A:$C,3,0)</f>
        <v>-42.202986111111116</v>
      </c>
      <c r="K177" s="19"/>
      <c r="AF177"/>
      <c r="AG177" s="15"/>
    </row>
    <row r="178" spans="2:33" x14ac:dyDescent="0.25">
      <c r="B178" s="21" t="s">
        <v>143</v>
      </c>
      <c r="C178" s="20" t="s">
        <v>80</v>
      </c>
      <c r="D178" s="17">
        <f t="shared" si="3"/>
        <v>26.174325917254464</v>
      </c>
      <c r="E178" s="18">
        <f>VLOOKUP(B178,vertices!$A:$C,2,0)</f>
        <v>-23.794055555555556</v>
      </c>
      <c r="F178" s="18">
        <f>VLOOKUP(B178,vertices!$A:$C,3,0)</f>
        <v>-42.202986111111116</v>
      </c>
      <c r="G178" s="18">
        <f>VLOOKUP(C178,vertices!$A:$C,2,0)</f>
        <v>-23.358919444444446</v>
      </c>
      <c r="H178" s="18">
        <f>VLOOKUP(C178,vertices!$A:$C,3,0)</f>
        <v>-42.232091666666669</v>
      </c>
      <c r="K178" s="19"/>
      <c r="AF178"/>
      <c r="AG178" s="15"/>
    </row>
    <row r="179" spans="2:33" x14ac:dyDescent="0.25">
      <c r="B179" s="21" t="s">
        <v>166</v>
      </c>
      <c r="C179" s="20" t="s">
        <v>144</v>
      </c>
      <c r="D179" s="17">
        <f t="shared" si="3"/>
        <v>11.123599807950697</v>
      </c>
      <c r="E179" s="18">
        <f>VLOOKUP(B179,vertices!$A:$C,2,0)</f>
        <v>-24.333333333333332</v>
      </c>
      <c r="F179" s="18">
        <f>VLOOKUP(B179,vertices!$A:$C,3,0)</f>
        <v>-42.166666666666664</v>
      </c>
      <c r="G179" s="18">
        <f>VLOOKUP(C179,vertices!$A:$C,2,0)</f>
        <v>-24.192966666666667</v>
      </c>
      <c r="H179" s="18">
        <f>VLOOKUP(C179,vertices!$A:$C,3,0)</f>
        <v>-42.299308333333329</v>
      </c>
      <c r="K179" s="19"/>
      <c r="AF179"/>
      <c r="AG179" s="15"/>
    </row>
    <row r="180" spans="2:33" x14ac:dyDescent="0.25">
      <c r="B180" s="21" t="s">
        <v>144</v>
      </c>
      <c r="C180" s="20" t="s">
        <v>130</v>
      </c>
      <c r="D180" s="17">
        <f t="shared" si="3"/>
        <v>10.519543077673799</v>
      </c>
      <c r="E180" s="18">
        <f>VLOOKUP(B180,vertices!$A:$C,2,0)</f>
        <v>-24.192966666666667</v>
      </c>
      <c r="F180" s="18">
        <f>VLOOKUP(B180,vertices!$A:$C,3,0)</f>
        <v>-42.299308333333329</v>
      </c>
      <c r="G180" s="18">
        <f>VLOOKUP(C180,vertices!$A:$C,2,0)</f>
        <v>-24.060136111111113</v>
      </c>
      <c r="H180" s="18">
        <f>VLOOKUP(C180,vertices!$A:$C,3,0)</f>
        <v>-42.424502777777775</v>
      </c>
      <c r="K180" s="19"/>
      <c r="AF180"/>
      <c r="AG180" s="15"/>
    </row>
    <row r="181" spans="2:33" x14ac:dyDescent="0.25">
      <c r="B181" s="21" t="s">
        <v>130</v>
      </c>
      <c r="C181" s="20" t="s">
        <v>129</v>
      </c>
      <c r="D181" s="17">
        <f t="shared" si="3"/>
        <v>10.625954961135289</v>
      </c>
      <c r="E181" s="18">
        <f>VLOOKUP(B181,vertices!$A:$C,2,0)</f>
        <v>-24.060136111111113</v>
      </c>
      <c r="F181" s="18">
        <f>VLOOKUP(B181,vertices!$A:$C,3,0)</f>
        <v>-42.424502777777775</v>
      </c>
      <c r="G181" s="18">
        <f>VLOOKUP(C181,vertices!$A:$C,2,0)</f>
        <v>-23.925877777777778</v>
      </c>
      <c r="H181" s="18">
        <f>VLOOKUP(C181,vertices!$A:$C,3,0)</f>
        <v>-42.550725</v>
      </c>
      <c r="K181" s="19"/>
      <c r="AF181"/>
      <c r="AG181" s="15"/>
    </row>
    <row r="182" spans="2:33" x14ac:dyDescent="0.25">
      <c r="B182" s="21" t="s">
        <v>129</v>
      </c>
      <c r="C182" s="20" t="s">
        <v>130</v>
      </c>
      <c r="D182" s="17">
        <f t="shared" si="3"/>
        <v>10.625954961135289</v>
      </c>
      <c r="E182" s="18">
        <f>VLOOKUP(B182,vertices!$A:$C,2,0)</f>
        <v>-23.925877777777778</v>
      </c>
      <c r="F182" s="18">
        <f>VLOOKUP(B182,vertices!$A:$C,3,0)</f>
        <v>-42.550725</v>
      </c>
      <c r="G182" s="18">
        <f>VLOOKUP(C182,vertices!$A:$C,2,0)</f>
        <v>-24.060136111111113</v>
      </c>
      <c r="H182" s="18">
        <f>VLOOKUP(C182,vertices!$A:$C,3,0)</f>
        <v>-42.424502777777775</v>
      </c>
      <c r="K182" s="19"/>
      <c r="AF182"/>
      <c r="AG182" s="15"/>
    </row>
    <row r="183" spans="2:33" x14ac:dyDescent="0.25">
      <c r="B183" s="21" t="s">
        <v>129</v>
      </c>
      <c r="C183" s="20" t="s">
        <v>128</v>
      </c>
      <c r="D183" s="17">
        <f t="shared" si="3"/>
        <v>8.1167389972287829</v>
      </c>
      <c r="E183" s="18">
        <f>VLOOKUP(B183,vertices!$A:$C,2,0)</f>
        <v>-23.925877777777778</v>
      </c>
      <c r="F183" s="18">
        <f>VLOOKUP(B183,vertices!$A:$C,3,0)</f>
        <v>-42.550725</v>
      </c>
      <c r="G183" s="18">
        <f>VLOOKUP(C183,vertices!$A:$C,2,0)</f>
        <v>-23.823266666666665</v>
      </c>
      <c r="H183" s="18">
        <f>VLOOKUP(C183,vertices!$A:$C,3,0)</f>
        <v>-42.646980555555558</v>
      </c>
      <c r="K183" s="19"/>
      <c r="AF183"/>
      <c r="AG183" s="15"/>
    </row>
    <row r="184" spans="2:33" x14ac:dyDescent="0.25">
      <c r="B184" s="21" t="s">
        <v>128</v>
      </c>
      <c r="C184" s="20" t="s">
        <v>167</v>
      </c>
      <c r="D184" s="17">
        <f t="shared" si="3"/>
        <v>8.7056024023325485</v>
      </c>
      <c r="E184" s="18">
        <f>VLOOKUP(B184,vertices!$A:$C,2,0)</f>
        <v>-23.823266666666665</v>
      </c>
      <c r="F184" s="18">
        <f>VLOOKUP(B184,vertices!$A:$C,3,0)</f>
        <v>-42.646980555555558</v>
      </c>
      <c r="G184" s="18">
        <f>VLOOKUP(C184,vertices!$A:$C,2,0)</f>
        <v>-23.713155555555556</v>
      </c>
      <c r="H184" s="18">
        <f>VLOOKUP(C184,vertices!$A:$C,3,0)</f>
        <v>-42.750063888888889</v>
      </c>
      <c r="K184" s="19"/>
      <c r="AF184"/>
      <c r="AG184" s="15"/>
    </row>
    <row r="185" spans="2:33" x14ac:dyDescent="0.25">
      <c r="B185" s="21" t="s">
        <v>167</v>
      </c>
      <c r="C185" s="20" t="s">
        <v>78</v>
      </c>
      <c r="D185" s="17">
        <f t="shared" si="3"/>
        <v>26.23290780601053</v>
      </c>
      <c r="E185" s="18">
        <f>VLOOKUP(B185,vertices!$A:$C,2,0)</f>
        <v>-23.713155555555556</v>
      </c>
      <c r="F185" s="18">
        <f>VLOOKUP(B185,vertices!$A:$C,3,0)</f>
        <v>-42.750063888888889</v>
      </c>
      <c r="G185" s="18">
        <f>VLOOKUP(C185,vertices!$A:$C,2,0)</f>
        <v>-23.381011111111111</v>
      </c>
      <c r="H185" s="18">
        <f>VLOOKUP(C185,vertices!$A:$C,3,0)</f>
        <v>-43.059727777777773</v>
      </c>
      <c r="K185" s="19"/>
      <c r="AF185"/>
      <c r="AG185" s="15"/>
    </row>
    <row r="186" spans="2:33" x14ac:dyDescent="0.25">
      <c r="B186" s="21" t="s">
        <v>168</v>
      </c>
      <c r="C186" s="20" t="s">
        <v>169</v>
      </c>
      <c r="D186" s="17">
        <f t="shared" si="3"/>
        <v>10.006554378056407</v>
      </c>
      <c r="E186" s="18">
        <f>VLOOKUP(B186,vertices!$A:$C,2,0)</f>
        <v>-25</v>
      </c>
      <c r="F186" s="18">
        <f>VLOOKUP(B186,vertices!$A:$C,3,0)</f>
        <v>-42.5</v>
      </c>
      <c r="G186" s="18">
        <f>VLOOKUP(C186,vertices!$A:$C,2,0)</f>
        <v>-24.833333333333332</v>
      </c>
      <c r="H186" s="18">
        <f>VLOOKUP(C186,vertices!$A:$C,3,0)</f>
        <v>-42.5</v>
      </c>
      <c r="K186" s="19"/>
      <c r="AF186"/>
      <c r="AG186" s="15"/>
    </row>
    <row r="187" spans="2:33" x14ac:dyDescent="0.25">
      <c r="B187" s="21" t="s">
        <v>169</v>
      </c>
      <c r="C187" s="20" t="s">
        <v>170</v>
      </c>
      <c r="D187" s="17">
        <f t="shared" si="3"/>
        <v>10.006554378187786</v>
      </c>
      <c r="E187" s="18">
        <f>VLOOKUP(B187,vertices!$A:$C,2,0)</f>
        <v>-24.833333333333332</v>
      </c>
      <c r="F187" s="18">
        <f>VLOOKUP(B187,vertices!$A:$C,3,0)</f>
        <v>-42.5</v>
      </c>
      <c r="G187" s="18">
        <f>VLOOKUP(C187,vertices!$A:$C,2,0)</f>
        <v>-24.666666666666668</v>
      </c>
      <c r="H187" s="18">
        <f>VLOOKUP(C187,vertices!$A:$C,3,0)</f>
        <v>-42.5</v>
      </c>
      <c r="K187" s="19"/>
      <c r="AF187"/>
      <c r="AG187" s="15"/>
    </row>
    <row r="188" spans="2:33" x14ac:dyDescent="0.25">
      <c r="B188" s="21" t="s">
        <v>170</v>
      </c>
      <c r="C188" s="20" t="s">
        <v>171</v>
      </c>
      <c r="D188" s="17">
        <f t="shared" si="3"/>
        <v>10.006554378187786</v>
      </c>
      <c r="E188" s="18">
        <f>VLOOKUP(B188,vertices!$A:$C,2,0)</f>
        <v>-24.666666666666668</v>
      </c>
      <c r="F188" s="18">
        <f>VLOOKUP(B188,vertices!$A:$C,3,0)</f>
        <v>-42.5</v>
      </c>
      <c r="G188" s="18">
        <f>VLOOKUP(C188,vertices!$A:$C,2,0)</f>
        <v>-24.5</v>
      </c>
      <c r="H188" s="18">
        <f>VLOOKUP(C188,vertices!$A:$C,3,0)</f>
        <v>-42.5</v>
      </c>
      <c r="K188" s="19"/>
      <c r="AF188"/>
      <c r="AG188" s="15"/>
    </row>
    <row r="189" spans="2:33" x14ac:dyDescent="0.25">
      <c r="B189" s="21" t="s">
        <v>171</v>
      </c>
      <c r="C189" s="20" t="s">
        <v>161</v>
      </c>
      <c r="D189" s="17">
        <f t="shared" si="3"/>
        <v>10.006554378187786</v>
      </c>
      <c r="E189" s="18">
        <f>VLOOKUP(B189,vertices!$A:$C,2,0)</f>
        <v>-24.5</v>
      </c>
      <c r="F189" s="18">
        <f>VLOOKUP(B189,vertices!$A:$C,3,0)</f>
        <v>-42.5</v>
      </c>
      <c r="G189" s="18">
        <f>VLOOKUP(C189,vertices!$A:$C,2,0)</f>
        <v>-24.333333333333332</v>
      </c>
      <c r="H189" s="18">
        <f>VLOOKUP(C189,vertices!$A:$C,3,0)</f>
        <v>-42.5</v>
      </c>
      <c r="K189" s="19"/>
      <c r="AF189"/>
      <c r="AG189" s="15"/>
    </row>
    <row r="190" spans="2:33" x14ac:dyDescent="0.25">
      <c r="B190" s="21" t="s">
        <v>161</v>
      </c>
      <c r="C190" s="20" t="s">
        <v>119</v>
      </c>
      <c r="D190" s="17">
        <f t="shared" si="3"/>
        <v>17.115186418648012</v>
      </c>
      <c r="E190" s="18">
        <f>VLOOKUP(B190,vertices!$A:$C,2,0)</f>
        <v>-24.333333333333332</v>
      </c>
      <c r="F190" s="18">
        <f>VLOOKUP(B190,vertices!$A:$C,3,0)</f>
        <v>-42.5</v>
      </c>
      <c r="G190" s="18">
        <f>VLOOKUP(C190,vertices!$A:$C,2,0)</f>
        <v>-24.06903888888889</v>
      </c>
      <c r="H190" s="18">
        <f>VLOOKUP(C190,vertices!$A:$C,3,0)</f>
        <v>-42.617116666666668</v>
      </c>
      <c r="K190" s="19"/>
      <c r="AF190"/>
      <c r="AG190" s="15"/>
    </row>
    <row r="191" spans="2:33" x14ac:dyDescent="0.25">
      <c r="B191" s="21" t="s">
        <v>119</v>
      </c>
      <c r="C191" s="20" t="s">
        <v>118</v>
      </c>
      <c r="D191" s="17">
        <f t="shared" si="3"/>
        <v>9.5449820584095413</v>
      </c>
      <c r="E191" s="18">
        <f>VLOOKUP(B191,vertices!$A:$C,2,0)</f>
        <v>-24.06903888888889</v>
      </c>
      <c r="F191" s="18">
        <f>VLOOKUP(B191,vertices!$A:$C,3,0)</f>
        <v>-42.617116666666668</v>
      </c>
      <c r="G191" s="18">
        <f>VLOOKUP(C191,vertices!$A:$C,2,0)</f>
        <v>-23.937372222222223</v>
      </c>
      <c r="H191" s="18">
        <f>VLOOKUP(C191,vertices!$A:$C,3,0)</f>
        <v>-42.714647222222226</v>
      </c>
      <c r="K191" s="19"/>
      <c r="AF191"/>
      <c r="AG191" s="15"/>
    </row>
    <row r="192" spans="2:33" x14ac:dyDescent="0.25">
      <c r="B192" s="21" t="s">
        <v>118</v>
      </c>
      <c r="C192" s="20" t="s">
        <v>172</v>
      </c>
      <c r="D192" s="17">
        <f t="shared" si="3"/>
        <v>9.5467349949276148</v>
      </c>
      <c r="E192" s="18">
        <f>VLOOKUP(B192,vertices!$A:$C,2,0)</f>
        <v>-23.937372222222223</v>
      </c>
      <c r="F192" s="18">
        <f>VLOOKUP(B192,vertices!$A:$C,3,0)</f>
        <v>-42.714647222222226</v>
      </c>
      <c r="G192" s="18">
        <f>VLOOKUP(C192,vertices!$A:$C,2,0)</f>
        <v>-23.799177777777778</v>
      </c>
      <c r="H192" s="18">
        <f>VLOOKUP(C192,vertices!$A:$C,3,0)</f>
        <v>-42.800652777777778</v>
      </c>
      <c r="K192" s="19"/>
      <c r="AF192"/>
      <c r="AG192" s="15"/>
    </row>
    <row r="193" spans="2:33" x14ac:dyDescent="0.25">
      <c r="B193" s="21" t="s">
        <v>172</v>
      </c>
      <c r="C193" s="20" t="s">
        <v>173</v>
      </c>
      <c r="D193" s="17">
        <f t="shared" si="3"/>
        <v>12.668730695756505</v>
      </c>
      <c r="E193" s="18">
        <f>VLOOKUP(B193,vertices!$A:$C,2,0)</f>
        <v>-23.799177777777778</v>
      </c>
      <c r="F193" s="18">
        <f>VLOOKUP(B193,vertices!$A:$C,3,0)</f>
        <v>-42.800652777777778</v>
      </c>
      <c r="G193" s="18">
        <f>VLOOKUP(C193,vertices!$A:$C,2,0)</f>
        <v>-23.615727777777778</v>
      </c>
      <c r="H193" s="18">
        <f>VLOOKUP(C193,vertices!$A:$C,3,0)</f>
        <v>-42.914522222222217</v>
      </c>
      <c r="K193" s="19"/>
      <c r="AF193"/>
      <c r="AG193" s="15"/>
    </row>
    <row r="194" spans="2:33" x14ac:dyDescent="0.25">
      <c r="B194" s="21" t="s">
        <v>173</v>
      </c>
      <c r="C194" s="20" t="s">
        <v>78</v>
      </c>
      <c r="D194" s="17">
        <f t="shared" si="3"/>
        <v>16.202220224647874</v>
      </c>
      <c r="E194" s="18">
        <f>VLOOKUP(B194,vertices!$A:$C,2,0)</f>
        <v>-23.615727777777778</v>
      </c>
      <c r="F194" s="18">
        <f>VLOOKUP(B194,vertices!$A:$C,3,0)</f>
        <v>-42.914522222222217</v>
      </c>
      <c r="G194" s="18">
        <f>VLOOKUP(C194,vertices!$A:$C,2,0)</f>
        <v>-23.381011111111111</v>
      </c>
      <c r="H194" s="18">
        <f>VLOOKUP(C194,vertices!$A:$C,3,0)</f>
        <v>-43.059727777777773</v>
      </c>
      <c r="K194" s="19"/>
      <c r="AF194"/>
      <c r="AG194" s="15"/>
    </row>
    <row r="195" spans="2:33" x14ac:dyDescent="0.25">
      <c r="B195" s="21" t="s">
        <v>173</v>
      </c>
      <c r="C195" s="20" t="s">
        <v>127</v>
      </c>
      <c r="D195" s="17">
        <f t="shared" si="3"/>
        <v>10.97502881769163</v>
      </c>
      <c r="E195" s="18">
        <f>VLOOKUP(B195,vertices!$A:$C,2,0)</f>
        <v>-23.615727777777778</v>
      </c>
      <c r="F195" s="18">
        <f>VLOOKUP(B195,vertices!$A:$C,3,0)</f>
        <v>-42.914522222222217</v>
      </c>
      <c r="G195" s="18">
        <f>VLOOKUP(C195,vertices!$A:$C,2,0)</f>
        <v>-23.733944444444447</v>
      </c>
      <c r="H195" s="18">
        <f>VLOOKUP(C195,vertices!$A:$C,3,0)</f>
        <v>-42.762283333333336</v>
      </c>
      <c r="K195" s="19"/>
      <c r="AF195"/>
      <c r="AG195" s="15"/>
    </row>
    <row r="196" spans="2:33" x14ac:dyDescent="0.25">
      <c r="B196" s="21" t="s">
        <v>178</v>
      </c>
      <c r="C196" s="20" t="s">
        <v>151</v>
      </c>
      <c r="D196" s="17">
        <f t="shared" si="3"/>
        <v>6.751340215631263</v>
      </c>
      <c r="E196" s="18">
        <f>VLOOKUP(B196,vertices!$A:$C,2,0)</f>
        <v>-25.083333333333336</v>
      </c>
      <c r="F196" s="18">
        <f>VLOOKUP(B196,vertices!$A:$C,3,0)</f>
        <v>-43.25</v>
      </c>
      <c r="G196" s="18">
        <f>VLOOKUP(C196,vertices!$A:$C,2,0)</f>
        <v>-25</v>
      </c>
      <c r="H196" s="18">
        <f>VLOOKUP(C196,vertices!$A:$C,3,0)</f>
        <v>-43.166666666666664</v>
      </c>
      <c r="K196" s="19"/>
      <c r="AF196"/>
      <c r="AG196" s="15"/>
    </row>
    <row r="197" spans="2:33" x14ac:dyDescent="0.25">
      <c r="B197" s="21" t="s">
        <v>179</v>
      </c>
      <c r="C197" s="20" t="s">
        <v>150</v>
      </c>
      <c r="D197" s="17">
        <f t="shared" ref="D197:D260" si="4">IFERROR(3440*ACOS(COS(PI()*(90-G197)/180)*COS((90-E197)*PI()/180)+SIN((90-G197)*PI()/180)*SIN((90-E197)*PI()/180)*COS(((F197)-H197)*PI()/180)),0)</f>
        <v>6.7471927263047959</v>
      </c>
      <c r="E197" s="18">
        <f>VLOOKUP(B197,vertices!$A:$C,2,0)</f>
        <v>-25.25</v>
      </c>
      <c r="F197" s="18">
        <f>VLOOKUP(B197,vertices!$A:$C,3,0)</f>
        <v>-43.25</v>
      </c>
      <c r="G197" s="18">
        <f>VLOOKUP(C197,vertices!$A:$C,2,0)</f>
        <v>-25.166666666666668</v>
      </c>
      <c r="H197" s="18">
        <f>VLOOKUP(C197,vertices!$A:$C,3,0)</f>
        <v>-43.166666666666664</v>
      </c>
      <c r="K197" s="19"/>
      <c r="AF197"/>
      <c r="AG197" s="15"/>
    </row>
    <row r="198" spans="2:33" x14ac:dyDescent="0.25">
      <c r="B198" s="21" t="s">
        <v>180</v>
      </c>
      <c r="C198" s="20" t="s">
        <v>149</v>
      </c>
      <c r="D198" s="17">
        <f t="shared" si="4"/>
        <v>6.7430226703213414</v>
      </c>
      <c r="E198" s="18">
        <f>VLOOKUP(B198,vertices!$A:$C,2,0)</f>
        <v>-25.416666666666664</v>
      </c>
      <c r="F198" s="18">
        <f>VLOOKUP(B198,vertices!$A:$C,3,0)</f>
        <v>-43.25</v>
      </c>
      <c r="G198" s="18">
        <f>VLOOKUP(C198,vertices!$A:$C,2,0)</f>
        <v>-25.333333333333332</v>
      </c>
      <c r="H198" s="18">
        <f>VLOOKUP(C198,vertices!$A:$C,3,0)</f>
        <v>-43.166666666666664</v>
      </c>
      <c r="K198" s="19"/>
      <c r="AF198"/>
      <c r="AG198" s="15"/>
    </row>
    <row r="199" spans="2:33" x14ac:dyDescent="0.25">
      <c r="B199" s="21" t="s">
        <v>181</v>
      </c>
      <c r="C199" s="20" t="s">
        <v>148</v>
      </c>
      <c r="D199" s="17">
        <f t="shared" si="4"/>
        <v>6.738830145767043</v>
      </c>
      <c r="E199" s="18">
        <f>VLOOKUP(B199,vertices!$A:$C,2,0)</f>
        <v>-25.583333333333336</v>
      </c>
      <c r="F199" s="18">
        <f>VLOOKUP(B199,vertices!$A:$C,3,0)</f>
        <v>-43.25</v>
      </c>
      <c r="G199" s="18">
        <f>VLOOKUP(C199,vertices!$A:$C,2,0)</f>
        <v>-25.5</v>
      </c>
      <c r="H199" s="18">
        <f>VLOOKUP(C199,vertices!$A:$C,3,0)</f>
        <v>-43.166666666666664</v>
      </c>
      <c r="K199" s="19"/>
      <c r="AF199"/>
      <c r="AG199" s="15"/>
    </row>
    <row r="200" spans="2:33" x14ac:dyDescent="0.25">
      <c r="B200" s="21" t="s">
        <v>182</v>
      </c>
      <c r="C200" s="20" t="s">
        <v>147</v>
      </c>
      <c r="D200" s="17">
        <f t="shared" si="4"/>
        <v>6.7346152538681636</v>
      </c>
      <c r="E200" s="18">
        <f>VLOOKUP(B200,vertices!$A:$C,2,0)</f>
        <v>-25.75</v>
      </c>
      <c r="F200" s="18">
        <f>VLOOKUP(B200,vertices!$A:$C,3,0)</f>
        <v>-43.25</v>
      </c>
      <c r="G200" s="18">
        <f>VLOOKUP(C200,vertices!$A:$C,2,0)</f>
        <v>-25.666666666666668</v>
      </c>
      <c r="H200" s="18">
        <f>VLOOKUP(C200,vertices!$A:$C,3,0)</f>
        <v>-43.166666666666664</v>
      </c>
      <c r="K200" s="19"/>
      <c r="AF200"/>
      <c r="AG200" s="15"/>
    </row>
    <row r="201" spans="2:33" x14ac:dyDescent="0.25">
      <c r="B201" s="21" t="s">
        <v>183</v>
      </c>
      <c r="C201" s="20" t="s">
        <v>146</v>
      </c>
      <c r="D201" s="17">
        <f t="shared" si="4"/>
        <v>6.7303780951024095</v>
      </c>
      <c r="E201" s="18">
        <f>VLOOKUP(B201,vertices!$A:$C,2,0)</f>
        <v>-25.916666666666664</v>
      </c>
      <c r="F201" s="18">
        <f>VLOOKUP(B201,vertices!$A:$C,3,0)</f>
        <v>-43.25</v>
      </c>
      <c r="G201" s="18">
        <f>VLOOKUP(C201,vertices!$A:$C,2,0)</f>
        <v>-25.833333333333332</v>
      </c>
      <c r="H201" s="18">
        <f>VLOOKUP(C201,vertices!$A:$C,3,0)</f>
        <v>-43.166666666666664</v>
      </c>
      <c r="K201" s="19"/>
      <c r="AF201"/>
      <c r="AG201" s="15"/>
    </row>
    <row r="202" spans="2:33" x14ac:dyDescent="0.25">
      <c r="B202" s="21" t="s">
        <v>184</v>
      </c>
      <c r="C202" s="20" t="s">
        <v>151</v>
      </c>
      <c r="D202" s="17">
        <f t="shared" si="4"/>
        <v>6.751340215631263</v>
      </c>
      <c r="E202" s="18">
        <f>VLOOKUP(B202,vertices!$A:$C,2,0)</f>
        <v>-25.083333333333336</v>
      </c>
      <c r="F202" s="18">
        <f>VLOOKUP(B202,vertices!$A:$C,3,0)</f>
        <v>-43.083333333333329</v>
      </c>
      <c r="G202" s="18">
        <f>VLOOKUP(C202,vertices!$A:$C,2,0)</f>
        <v>-25</v>
      </c>
      <c r="H202" s="18">
        <f>VLOOKUP(C202,vertices!$A:$C,3,0)</f>
        <v>-43.166666666666664</v>
      </c>
      <c r="K202" s="19"/>
      <c r="AF202"/>
      <c r="AG202" s="15"/>
    </row>
    <row r="203" spans="2:33" x14ac:dyDescent="0.25">
      <c r="B203" s="21" t="s">
        <v>185</v>
      </c>
      <c r="C203" s="20" t="s">
        <v>150</v>
      </c>
      <c r="D203" s="17">
        <f t="shared" si="4"/>
        <v>6.7471927263047959</v>
      </c>
      <c r="E203" s="18">
        <f>VLOOKUP(B203,vertices!$A:$C,2,0)</f>
        <v>-25.25</v>
      </c>
      <c r="F203" s="18">
        <f>VLOOKUP(B203,vertices!$A:$C,3,0)</f>
        <v>-43.083333333333329</v>
      </c>
      <c r="G203" s="18">
        <f>VLOOKUP(C203,vertices!$A:$C,2,0)</f>
        <v>-25.166666666666668</v>
      </c>
      <c r="H203" s="18">
        <f>VLOOKUP(C203,vertices!$A:$C,3,0)</f>
        <v>-43.166666666666664</v>
      </c>
      <c r="K203" s="19"/>
      <c r="AF203"/>
      <c r="AG203" s="15"/>
    </row>
    <row r="204" spans="2:33" x14ac:dyDescent="0.25">
      <c r="B204" s="21" t="s">
        <v>186</v>
      </c>
      <c r="C204" s="20" t="s">
        <v>149</v>
      </c>
      <c r="D204" s="17">
        <f t="shared" si="4"/>
        <v>6.7430226703213414</v>
      </c>
      <c r="E204" s="18">
        <f>VLOOKUP(B204,vertices!$A:$C,2,0)</f>
        <v>-25.416666666666664</v>
      </c>
      <c r="F204" s="18">
        <f>VLOOKUP(B204,vertices!$A:$C,3,0)</f>
        <v>-43.083333333333329</v>
      </c>
      <c r="G204" s="18">
        <f>VLOOKUP(C204,vertices!$A:$C,2,0)</f>
        <v>-25.333333333333332</v>
      </c>
      <c r="H204" s="18">
        <f>VLOOKUP(C204,vertices!$A:$C,3,0)</f>
        <v>-43.166666666666664</v>
      </c>
      <c r="K204" s="19"/>
      <c r="AF204"/>
      <c r="AG204" s="15"/>
    </row>
    <row r="205" spans="2:33" x14ac:dyDescent="0.25">
      <c r="B205" s="21" t="s">
        <v>187</v>
      </c>
      <c r="C205" s="20" t="s">
        <v>148</v>
      </c>
      <c r="D205" s="17">
        <f t="shared" si="4"/>
        <v>6.738830145767043</v>
      </c>
      <c r="E205" s="18">
        <f>VLOOKUP(B205,vertices!$A:$C,2,0)</f>
        <v>-25.583333333333336</v>
      </c>
      <c r="F205" s="18">
        <f>VLOOKUP(B205,vertices!$A:$C,3,0)</f>
        <v>-43.083333333333329</v>
      </c>
      <c r="G205" s="18">
        <f>VLOOKUP(C205,vertices!$A:$C,2,0)</f>
        <v>-25.5</v>
      </c>
      <c r="H205" s="18">
        <f>VLOOKUP(C205,vertices!$A:$C,3,0)</f>
        <v>-43.166666666666664</v>
      </c>
      <c r="K205" s="19"/>
      <c r="AF205"/>
      <c r="AG205" s="15"/>
    </row>
    <row r="206" spans="2:33" x14ac:dyDescent="0.25">
      <c r="B206" s="21" t="s">
        <v>188</v>
      </c>
      <c r="C206" s="20" t="s">
        <v>147</v>
      </c>
      <c r="D206" s="17">
        <f t="shared" si="4"/>
        <v>6.7346152538681636</v>
      </c>
      <c r="E206" s="18">
        <f>VLOOKUP(B206,vertices!$A:$C,2,0)</f>
        <v>-25.75</v>
      </c>
      <c r="F206" s="18">
        <f>VLOOKUP(B206,vertices!$A:$C,3,0)</f>
        <v>-43.083333333333329</v>
      </c>
      <c r="G206" s="18">
        <f>VLOOKUP(C206,vertices!$A:$C,2,0)</f>
        <v>-25.666666666666668</v>
      </c>
      <c r="H206" s="18">
        <f>VLOOKUP(C206,vertices!$A:$C,3,0)</f>
        <v>-43.166666666666664</v>
      </c>
      <c r="K206" s="19"/>
      <c r="AF206"/>
      <c r="AG206" s="15"/>
    </row>
    <row r="207" spans="2:33" x14ac:dyDescent="0.25">
      <c r="B207" s="21" t="s">
        <v>189</v>
      </c>
      <c r="C207" s="20" t="s">
        <v>146</v>
      </c>
      <c r="D207" s="17">
        <f t="shared" si="4"/>
        <v>6.7303780951024095</v>
      </c>
      <c r="E207" s="18">
        <f>VLOOKUP(B207,vertices!$A:$C,2,0)</f>
        <v>-25.916666666666664</v>
      </c>
      <c r="F207" s="18">
        <f>VLOOKUP(B207,vertices!$A:$C,3,0)</f>
        <v>-43.083333333333329</v>
      </c>
      <c r="G207" s="18">
        <f>VLOOKUP(C207,vertices!$A:$C,2,0)</f>
        <v>-25.833333333333332</v>
      </c>
      <c r="H207" s="18">
        <f>VLOOKUP(C207,vertices!$A:$C,3,0)</f>
        <v>-43.166666666666664</v>
      </c>
      <c r="K207" s="19"/>
      <c r="AF207"/>
      <c r="AG207" s="15"/>
    </row>
    <row r="208" spans="2:33" x14ac:dyDescent="0.25">
      <c r="B208" s="21" t="s">
        <v>190</v>
      </c>
      <c r="C208" s="20" t="s">
        <v>159</v>
      </c>
      <c r="D208" s="17">
        <f t="shared" si="4"/>
        <v>6.751340215631263</v>
      </c>
      <c r="E208" s="18">
        <f>VLOOKUP(B208,vertices!$A:$C,2,0)</f>
        <v>-25.083333333333336</v>
      </c>
      <c r="F208" s="18">
        <f>VLOOKUP(B208,vertices!$A:$C,3,0)</f>
        <v>-42.916666666666671</v>
      </c>
      <c r="G208" s="18">
        <f>VLOOKUP(C208,vertices!$A:$C,2,0)</f>
        <v>-25</v>
      </c>
      <c r="H208" s="18">
        <f>VLOOKUP(C208,vertices!$A:$C,3,0)</f>
        <v>-42.833333333333336</v>
      </c>
      <c r="K208" s="19"/>
      <c r="AF208"/>
      <c r="AG208" s="15"/>
    </row>
    <row r="209" spans="2:33" x14ac:dyDescent="0.25">
      <c r="B209" s="21" t="s">
        <v>191</v>
      </c>
      <c r="C209" s="20" t="s">
        <v>158</v>
      </c>
      <c r="D209" s="17">
        <f t="shared" si="4"/>
        <v>6.7471927263047959</v>
      </c>
      <c r="E209" s="18">
        <f>VLOOKUP(B209,vertices!$A:$C,2,0)</f>
        <v>-25.25</v>
      </c>
      <c r="F209" s="18">
        <f>VLOOKUP(B209,vertices!$A:$C,3,0)</f>
        <v>-42.916666666666671</v>
      </c>
      <c r="G209" s="18">
        <f>VLOOKUP(C209,vertices!$A:$C,2,0)</f>
        <v>-25.166666666666668</v>
      </c>
      <c r="H209" s="18">
        <f>VLOOKUP(C209,vertices!$A:$C,3,0)</f>
        <v>-42.833333333333336</v>
      </c>
      <c r="K209" s="19"/>
      <c r="AF209"/>
      <c r="AG209" s="15"/>
    </row>
    <row r="210" spans="2:33" x14ac:dyDescent="0.25">
      <c r="B210" s="21" t="s">
        <v>192</v>
      </c>
      <c r="C210" s="20" t="s">
        <v>157</v>
      </c>
      <c r="D210" s="17">
        <f t="shared" si="4"/>
        <v>6.7430226703213414</v>
      </c>
      <c r="E210" s="18">
        <f>VLOOKUP(B210,vertices!$A:$C,2,0)</f>
        <v>-25.416666666666664</v>
      </c>
      <c r="F210" s="18">
        <f>VLOOKUP(B210,vertices!$A:$C,3,0)</f>
        <v>-42.916666666666671</v>
      </c>
      <c r="G210" s="18">
        <f>VLOOKUP(C210,vertices!$A:$C,2,0)</f>
        <v>-25.333333333333332</v>
      </c>
      <c r="H210" s="18">
        <f>VLOOKUP(C210,vertices!$A:$C,3,0)</f>
        <v>-42.833333333333336</v>
      </c>
      <c r="K210" s="19"/>
      <c r="AF210"/>
      <c r="AG210" s="15"/>
    </row>
    <row r="211" spans="2:33" x14ac:dyDescent="0.25">
      <c r="B211" s="21" t="s">
        <v>193</v>
      </c>
      <c r="C211" s="20" t="s">
        <v>156</v>
      </c>
      <c r="D211" s="17">
        <f t="shared" si="4"/>
        <v>6.738830145767043</v>
      </c>
      <c r="E211" s="18">
        <f>VLOOKUP(B211,vertices!$A:$C,2,0)</f>
        <v>-25.583333333333336</v>
      </c>
      <c r="F211" s="18">
        <f>VLOOKUP(B211,vertices!$A:$C,3,0)</f>
        <v>-42.916666666666671</v>
      </c>
      <c r="G211" s="18">
        <f>VLOOKUP(C211,vertices!$A:$C,2,0)</f>
        <v>-25.5</v>
      </c>
      <c r="H211" s="18">
        <f>VLOOKUP(C211,vertices!$A:$C,3,0)</f>
        <v>-42.833333333333336</v>
      </c>
      <c r="K211" s="19"/>
      <c r="AF211"/>
      <c r="AG211" s="15"/>
    </row>
    <row r="212" spans="2:33" x14ac:dyDescent="0.25">
      <c r="B212" s="21" t="s">
        <v>194</v>
      </c>
      <c r="C212" s="20" t="s">
        <v>155</v>
      </c>
      <c r="D212" s="17">
        <f t="shared" si="4"/>
        <v>6.7346152538681636</v>
      </c>
      <c r="E212" s="18">
        <f>VLOOKUP(B212,vertices!$A:$C,2,0)</f>
        <v>-25.75</v>
      </c>
      <c r="F212" s="18">
        <f>VLOOKUP(B212,vertices!$A:$C,3,0)</f>
        <v>-42.916666666666671</v>
      </c>
      <c r="G212" s="18">
        <f>VLOOKUP(C212,vertices!$A:$C,2,0)</f>
        <v>-25.666666666666668</v>
      </c>
      <c r="H212" s="18">
        <f>VLOOKUP(C212,vertices!$A:$C,3,0)</f>
        <v>-42.833333333333336</v>
      </c>
      <c r="K212" s="19"/>
      <c r="AF212"/>
      <c r="AG212" s="15"/>
    </row>
    <row r="213" spans="2:33" x14ac:dyDescent="0.25">
      <c r="B213" s="21" t="s">
        <v>195</v>
      </c>
      <c r="C213" s="20" t="s">
        <v>154</v>
      </c>
      <c r="D213" s="17">
        <f t="shared" si="4"/>
        <v>6.7303780951024095</v>
      </c>
      <c r="E213" s="18">
        <f>VLOOKUP(B213,vertices!$A:$C,2,0)</f>
        <v>-25.916666666666664</v>
      </c>
      <c r="F213" s="18">
        <f>VLOOKUP(B213,vertices!$A:$C,3,0)</f>
        <v>-42.916666666666671</v>
      </c>
      <c r="G213" s="18">
        <f>VLOOKUP(C213,vertices!$A:$C,2,0)</f>
        <v>-25.833333333333332</v>
      </c>
      <c r="H213" s="18">
        <f>VLOOKUP(C213,vertices!$A:$C,3,0)</f>
        <v>-42.833333333333336</v>
      </c>
      <c r="K213" s="19"/>
      <c r="AF213"/>
      <c r="AG213" s="15"/>
    </row>
    <row r="214" spans="2:33" x14ac:dyDescent="0.25">
      <c r="B214" s="21" t="s">
        <v>196</v>
      </c>
      <c r="C214" s="20" t="s">
        <v>159</v>
      </c>
      <c r="D214" s="17">
        <f t="shared" si="4"/>
        <v>6.751340215631263</v>
      </c>
      <c r="E214" s="18">
        <f>VLOOKUP(B214,vertices!$A:$C,2,0)</f>
        <v>-25.083333333333336</v>
      </c>
      <c r="F214" s="18">
        <f>VLOOKUP(B214,vertices!$A:$C,3,0)</f>
        <v>-42.75</v>
      </c>
      <c r="G214" s="18">
        <f>VLOOKUP(C214,vertices!$A:$C,2,0)</f>
        <v>-25</v>
      </c>
      <c r="H214" s="18">
        <f>VLOOKUP(C214,vertices!$A:$C,3,0)</f>
        <v>-42.833333333333336</v>
      </c>
      <c r="K214" s="19"/>
      <c r="AF214"/>
      <c r="AG214" s="15"/>
    </row>
    <row r="215" spans="2:33" x14ac:dyDescent="0.25">
      <c r="B215" s="21" t="s">
        <v>197</v>
      </c>
      <c r="C215" s="20" t="s">
        <v>158</v>
      </c>
      <c r="D215" s="17">
        <f t="shared" si="4"/>
        <v>6.7471927263047959</v>
      </c>
      <c r="E215" s="18">
        <f>VLOOKUP(B215,vertices!$A:$C,2,0)</f>
        <v>-25.25</v>
      </c>
      <c r="F215" s="18">
        <f>VLOOKUP(B215,vertices!$A:$C,3,0)</f>
        <v>-42.75</v>
      </c>
      <c r="G215" s="18">
        <f>VLOOKUP(C215,vertices!$A:$C,2,0)</f>
        <v>-25.166666666666668</v>
      </c>
      <c r="H215" s="18">
        <f>VLOOKUP(C215,vertices!$A:$C,3,0)</f>
        <v>-42.833333333333336</v>
      </c>
      <c r="K215" s="19"/>
      <c r="AF215"/>
      <c r="AG215" s="15"/>
    </row>
    <row r="216" spans="2:33" x14ac:dyDescent="0.25">
      <c r="B216" s="21" t="s">
        <v>198</v>
      </c>
      <c r="C216" s="20" t="s">
        <v>157</v>
      </c>
      <c r="D216" s="17">
        <f t="shared" si="4"/>
        <v>6.7430226703213414</v>
      </c>
      <c r="E216" s="18">
        <f>VLOOKUP(B216,vertices!$A:$C,2,0)</f>
        <v>-25.416666666666664</v>
      </c>
      <c r="F216" s="18">
        <f>VLOOKUP(B216,vertices!$A:$C,3,0)</f>
        <v>-42.75</v>
      </c>
      <c r="G216" s="18">
        <f>VLOOKUP(C216,vertices!$A:$C,2,0)</f>
        <v>-25.333333333333332</v>
      </c>
      <c r="H216" s="18">
        <f>VLOOKUP(C216,vertices!$A:$C,3,0)</f>
        <v>-42.833333333333336</v>
      </c>
      <c r="K216" s="19"/>
      <c r="AF216"/>
      <c r="AG216" s="15"/>
    </row>
    <row r="217" spans="2:33" x14ac:dyDescent="0.25">
      <c r="B217" s="21" t="s">
        <v>199</v>
      </c>
      <c r="C217" s="20" t="s">
        <v>156</v>
      </c>
      <c r="D217" s="17">
        <f t="shared" si="4"/>
        <v>6.738830145767043</v>
      </c>
      <c r="E217" s="18">
        <f>VLOOKUP(B217,vertices!$A:$C,2,0)</f>
        <v>-25.583333333333336</v>
      </c>
      <c r="F217" s="18">
        <f>VLOOKUP(B217,vertices!$A:$C,3,0)</f>
        <v>-42.75</v>
      </c>
      <c r="G217" s="18">
        <f>VLOOKUP(C217,vertices!$A:$C,2,0)</f>
        <v>-25.5</v>
      </c>
      <c r="H217" s="18">
        <f>VLOOKUP(C217,vertices!$A:$C,3,0)</f>
        <v>-42.833333333333336</v>
      </c>
      <c r="K217" s="19"/>
      <c r="AF217"/>
      <c r="AG217" s="15"/>
    </row>
    <row r="218" spans="2:33" x14ac:dyDescent="0.25">
      <c r="B218" s="21" t="s">
        <v>200</v>
      </c>
      <c r="C218" s="20" t="s">
        <v>155</v>
      </c>
      <c r="D218" s="17">
        <f t="shared" si="4"/>
        <v>6.7346152538681636</v>
      </c>
      <c r="E218" s="18">
        <f>VLOOKUP(B218,vertices!$A:$C,2,0)</f>
        <v>-25.75</v>
      </c>
      <c r="F218" s="18">
        <f>VLOOKUP(B218,vertices!$A:$C,3,0)</f>
        <v>-42.75</v>
      </c>
      <c r="G218" s="18">
        <f>VLOOKUP(C218,vertices!$A:$C,2,0)</f>
        <v>-25.666666666666668</v>
      </c>
      <c r="H218" s="18">
        <f>VLOOKUP(C218,vertices!$A:$C,3,0)</f>
        <v>-42.833333333333336</v>
      </c>
      <c r="K218" s="19"/>
      <c r="AF218"/>
      <c r="AG218" s="15"/>
    </row>
    <row r="219" spans="2:33" x14ac:dyDescent="0.25">
      <c r="B219" s="21" t="s">
        <v>201</v>
      </c>
      <c r="C219" s="20" t="s">
        <v>154</v>
      </c>
      <c r="D219" s="17">
        <f t="shared" si="4"/>
        <v>6.7303780951024095</v>
      </c>
      <c r="E219" s="18">
        <f>VLOOKUP(B219,vertices!$A:$C,2,0)</f>
        <v>-25.916666666666664</v>
      </c>
      <c r="F219" s="18">
        <f>VLOOKUP(B219,vertices!$A:$C,3,0)</f>
        <v>-42.75</v>
      </c>
      <c r="G219" s="18">
        <f>VLOOKUP(C219,vertices!$A:$C,2,0)</f>
        <v>-25.833333333333332</v>
      </c>
      <c r="H219" s="18">
        <f>VLOOKUP(C219,vertices!$A:$C,3,0)</f>
        <v>-42.833333333333336</v>
      </c>
      <c r="K219" s="19"/>
      <c r="AF219"/>
      <c r="AG219" s="15"/>
    </row>
    <row r="220" spans="2:33" x14ac:dyDescent="0.25">
      <c r="B220" s="21" t="s">
        <v>202</v>
      </c>
      <c r="C220" s="20" t="s">
        <v>161</v>
      </c>
      <c r="D220" s="17">
        <f t="shared" si="4"/>
        <v>6.7677025377064837</v>
      </c>
      <c r="E220" s="18">
        <f>VLOOKUP(B220,vertices!$A:$C,2,0)</f>
        <v>-24.416666666666664</v>
      </c>
      <c r="F220" s="18">
        <f>VLOOKUP(B220,vertices!$A:$C,3,0)</f>
        <v>-42.583333333333329</v>
      </c>
      <c r="G220" s="18">
        <f>VLOOKUP(C220,vertices!$A:$C,2,0)</f>
        <v>-24.333333333333332</v>
      </c>
      <c r="H220" s="18">
        <f>VLOOKUP(C220,vertices!$A:$C,3,0)</f>
        <v>-42.5</v>
      </c>
      <c r="K220" s="19"/>
      <c r="AF220"/>
      <c r="AG220" s="15"/>
    </row>
    <row r="221" spans="2:33" x14ac:dyDescent="0.25">
      <c r="B221" s="21" t="s">
        <v>203</v>
      </c>
      <c r="C221" s="20" t="s">
        <v>171</v>
      </c>
      <c r="D221" s="17">
        <f t="shared" si="4"/>
        <v>6.7636462971740308</v>
      </c>
      <c r="E221" s="18">
        <f>VLOOKUP(B221,vertices!$A:$C,2,0)</f>
        <v>-24.583333333333336</v>
      </c>
      <c r="F221" s="18">
        <f>VLOOKUP(B221,vertices!$A:$C,3,0)</f>
        <v>-42.583333333333329</v>
      </c>
      <c r="G221" s="18">
        <f>VLOOKUP(C221,vertices!$A:$C,2,0)</f>
        <v>-24.5</v>
      </c>
      <c r="H221" s="18">
        <f>VLOOKUP(C221,vertices!$A:$C,3,0)</f>
        <v>-42.5</v>
      </c>
      <c r="K221" s="19"/>
      <c r="AF221"/>
      <c r="AG221" s="15"/>
    </row>
    <row r="222" spans="2:33" x14ac:dyDescent="0.25">
      <c r="B222" s="21" t="s">
        <v>204</v>
      </c>
      <c r="C222" s="20" t="s">
        <v>170</v>
      </c>
      <c r="D222" s="17">
        <f t="shared" si="4"/>
        <v>6.7595670987300061</v>
      </c>
      <c r="E222" s="18">
        <f>VLOOKUP(B222,vertices!$A:$C,2,0)</f>
        <v>-24.75</v>
      </c>
      <c r="F222" s="18">
        <f>VLOOKUP(B222,vertices!$A:$C,3,0)</f>
        <v>-42.583333333333329</v>
      </c>
      <c r="G222" s="18">
        <f>VLOOKUP(C222,vertices!$A:$C,2,0)</f>
        <v>-24.666666666666668</v>
      </c>
      <c r="H222" s="18">
        <f>VLOOKUP(C222,vertices!$A:$C,3,0)</f>
        <v>-42.5</v>
      </c>
      <c r="K222" s="19"/>
      <c r="AF222"/>
      <c r="AG222" s="15"/>
    </row>
    <row r="223" spans="2:33" x14ac:dyDescent="0.25">
      <c r="B223" s="21" t="s">
        <v>205</v>
      </c>
      <c r="C223" s="20" t="s">
        <v>169</v>
      </c>
      <c r="D223" s="17">
        <f t="shared" si="4"/>
        <v>6.7554650394492377</v>
      </c>
      <c r="E223" s="18">
        <f>VLOOKUP(B223,vertices!$A:$C,2,0)</f>
        <v>-24.916666666666664</v>
      </c>
      <c r="F223" s="18">
        <f>VLOOKUP(B223,vertices!$A:$C,3,0)</f>
        <v>-42.583333333333329</v>
      </c>
      <c r="G223" s="18">
        <f>VLOOKUP(C223,vertices!$A:$C,2,0)</f>
        <v>-24.833333333333332</v>
      </c>
      <c r="H223" s="18">
        <f>VLOOKUP(C223,vertices!$A:$C,3,0)</f>
        <v>-42.5</v>
      </c>
      <c r="K223" s="19"/>
      <c r="AF223"/>
      <c r="AG223" s="15"/>
    </row>
    <row r="224" spans="2:33" x14ac:dyDescent="0.25">
      <c r="B224" s="21" t="s">
        <v>206</v>
      </c>
      <c r="C224" s="20" t="s">
        <v>161</v>
      </c>
      <c r="D224" s="17">
        <f t="shared" si="4"/>
        <v>6.7677025377064837</v>
      </c>
      <c r="E224" s="18">
        <f>VLOOKUP(B224,vertices!$A:$C,2,0)</f>
        <v>-24.416666666666664</v>
      </c>
      <c r="F224" s="18">
        <f>VLOOKUP(B224,vertices!$A:$C,3,0)</f>
        <v>-42.416666666666671</v>
      </c>
      <c r="G224" s="18">
        <f>VLOOKUP(C224,vertices!$A:$C,2,0)</f>
        <v>-24.333333333333332</v>
      </c>
      <c r="H224" s="18">
        <f>VLOOKUP(C224,vertices!$A:$C,3,0)</f>
        <v>-42.5</v>
      </c>
      <c r="K224" s="19"/>
      <c r="AF224"/>
      <c r="AG224" s="15"/>
    </row>
    <row r="225" spans="2:33" x14ac:dyDescent="0.25">
      <c r="B225" s="21" t="s">
        <v>207</v>
      </c>
      <c r="C225" s="20" t="s">
        <v>171</v>
      </c>
      <c r="D225" s="17">
        <f t="shared" si="4"/>
        <v>6.7636462971740308</v>
      </c>
      <c r="E225" s="18">
        <f>VLOOKUP(B225,vertices!$A:$C,2,0)</f>
        <v>-24.583333333333336</v>
      </c>
      <c r="F225" s="18">
        <f>VLOOKUP(B225,vertices!$A:$C,3,0)</f>
        <v>-42.416666666666671</v>
      </c>
      <c r="G225" s="18">
        <f>VLOOKUP(C225,vertices!$A:$C,2,0)</f>
        <v>-24.5</v>
      </c>
      <c r="H225" s="18">
        <f>VLOOKUP(C225,vertices!$A:$C,3,0)</f>
        <v>-42.5</v>
      </c>
      <c r="K225" s="19"/>
      <c r="AF225"/>
      <c r="AG225" s="15"/>
    </row>
    <row r="226" spans="2:33" x14ac:dyDescent="0.25">
      <c r="B226" s="21" t="s">
        <v>208</v>
      </c>
      <c r="C226" s="20" t="s">
        <v>170</v>
      </c>
      <c r="D226" s="17">
        <f t="shared" si="4"/>
        <v>6.7595670987300061</v>
      </c>
      <c r="E226" s="18">
        <f>VLOOKUP(B226,vertices!$A:$C,2,0)</f>
        <v>-24.75</v>
      </c>
      <c r="F226" s="18">
        <f>VLOOKUP(B226,vertices!$A:$C,3,0)</f>
        <v>-42.416666666666671</v>
      </c>
      <c r="G226" s="18">
        <f>VLOOKUP(C226,vertices!$A:$C,2,0)</f>
        <v>-24.666666666666668</v>
      </c>
      <c r="H226" s="18">
        <f>VLOOKUP(C226,vertices!$A:$C,3,0)</f>
        <v>-42.5</v>
      </c>
      <c r="K226" s="19"/>
      <c r="AF226"/>
      <c r="AG226" s="15"/>
    </row>
    <row r="227" spans="2:33" x14ac:dyDescent="0.25">
      <c r="B227" s="21" t="s">
        <v>209</v>
      </c>
      <c r="C227" s="20" t="s">
        <v>169</v>
      </c>
      <c r="D227" s="17">
        <f t="shared" si="4"/>
        <v>6.7554650394492377</v>
      </c>
      <c r="E227" s="18">
        <f>VLOOKUP(B227,vertices!$A:$C,2,0)</f>
        <v>-24.916666666666664</v>
      </c>
      <c r="F227" s="18">
        <f>VLOOKUP(B227,vertices!$A:$C,3,0)</f>
        <v>-42.416666666666671</v>
      </c>
      <c r="G227" s="18">
        <f>VLOOKUP(C227,vertices!$A:$C,2,0)</f>
        <v>-24.833333333333332</v>
      </c>
      <c r="H227" s="18">
        <f>VLOOKUP(C227,vertices!$A:$C,3,0)</f>
        <v>-42.5</v>
      </c>
      <c r="K227" s="19"/>
      <c r="AF227"/>
      <c r="AG227" s="15"/>
    </row>
    <row r="228" spans="2:33" x14ac:dyDescent="0.25">
      <c r="B228" s="21" t="s">
        <v>210</v>
      </c>
      <c r="C228" s="20" t="s">
        <v>166</v>
      </c>
      <c r="D228" s="17">
        <f t="shared" si="4"/>
        <v>6.7677025377064837</v>
      </c>
      <c r="E228" s="18">
        <f>VLOOKUP(B228,vertices!$A:$C,2,0)</f>
        <v>-24.416666666666664</v>
      </c>
      <c r="F228" s="18">
        <f>VLOOKUP(B228,vertices!$A:$C,3,0)</f>
        <v>-42.25</v>
      </c>
      <c r="G228" s="18">
        <f>VLOOKUP(C228,vertices!$A:$C,2,0)</f>
        <v>-24.333333333333332</v>
      </c>
      <c r="H228" s="18">
        <f>VLOOKUP(C228,vertices!$A:$C,3,0)</f>
        <v>-42.166666666666664</v>
      </c>
      <c r="K228" s="19"/>
      <c r="AF228"/>
      <c r="AG228" s="15"/>
    </row>
    <row r="229" spans="2:33" x14ac:dyDescent="0.25">
      <c r="B229" s="21" t="s">
        <v>211</v>
      </c>
      <c r="C229" s="20" t="s">
        <v>165</v>
      </c>
      <c r="D229" s="17">
        <f t="shared" si="4"/>
        <v>6.7636462971740308</v>
      </c>
      <c r="E229" s="18">
        <f>VLOOKUP(B229,vertices!$A:$C,2,0)</f>
        <v>-24.583333333333336</v>
      </c>
      <c r="F229" s="18">
        <f>VLOOKUP(B229,vertices!$A:$C,3,0)</f>
        <v>-42.25</v>
      </c>
      <c r="G229" s="18">
        <f>VLOOKUP(C229,vertices!$A:$C,2,0)</f>
        <v>-24.5</v>
      </c>
      <c r="H229" s="18">
        <f>VLOOKUP(C229,vertices!$A:$C,3,0)</f>
        <v>-42.166666666666664</v>
      </c>
      <c r="K229" s="19"/>
      <c r="AF229"/>
      <c r="AG229" s="15"/>
    </row>
    <row r="230" spans="2:33" x14ac:dyDescent="0.25">
      <c r="B230" s="21" t="s">
        <v>212</v>
      </c>
      <c r="C230" s="20" t="s">
        <v>164</v>
      </c>
      <c r="D230" s="17">
        <f t="shared" si="4"/>
        <v>6.7595670987300061</v>
      </c>
      <c r="E230" s="18">
        <f>VLOOKUP(B230,vertices!$A:$C,2,0)</f>
        <v>-24.75</v>
      </c>
      <c r="F230" s="18">
        <f>VLOOKUP(B230,vertices!$A:$C,3,0)</f>
        <v>-42.25</v>
      </c>
      <c r="G230" s="18">
        <f>VLOOKUP(C230,vertices!$A:$C,2,0)</f>
        <v>-24.666666666666668</v>
      </c>
      <c r="H230" s="18">
        <f>VLOOKUP(C230,vertices!$A:$C,3,0)</f>
        <v>-42.166666666666664</v>
      </c>
      <c r="K230" s="19"/>
      <c r="AF230"/>
      <c r="AG230" s="15"/>
    </row>
    <row r="231" spans="2:33" x14ac:dyDescent="0.25">
      <c r="B231" s="21" t="s">
        <v>213</v>
      </c>
      <c r="C231" s="20" t="s">
        <v>163</v>
      </c>
      <c r="D231" s="17">
        <f t="shared" si="4"/>
        <v>6.7554650394492377</v>
      </c>
      <c r="E231" s="18">
        <f>VLOOKUP(B231,vertices!$A:$C,2,0)</f>
        <v>-24.916666666666664</v>
      </c>
      <c r="F231" s="18">
        <f>VLOOKUP(B231,vertices!$A:$C,3,0)</f>
        <v>-42.25</v>
      </c>
      <c r="G231" s="18">
        <f>VLOOKUP(C231,vertices!$A:$C,2,0)</f>
        <v>-24.833333333333332</v>
      </c>
      <c r="H231" s="18">
        <f>VLOOKUP(C231,vertices!$A:$C,3,0)</f>
        <v>-42.166666666666664</v>
      </c>
      <c r="K231" s="19"/>
      <c r="AF231"/>
      <c r="AG231" s="15"/>
    </row>
    <row r="232" spans="2:33" x14ac:dyDescent="0.25">
      <c r="B232" s="21" t="s">
        <v>214</v>
      </c>
      <c r="C232" s="20" t="s">
        <v>166</v>
      </c>
      <c r="D232" s="17">
        <f t="shared" si="4"/>
        <v>6.7677025377064837</v>
      </c>
      <c r="E232" s="18">
        <f>VLOOKUP(B232,vertices!$A:$C,2,0)</f>
        <v>-24.416666666666664</v>
      </c>
      <c r="F232" s="18">
        <f>VLOOKUP(B232,vertices!$A:$C,3,0)</f>
        <v>-42.083333333333329</v>
      </c>
      <c r="G232" s="18">
        <f>VLOOKUP(C232,vertices!$A:$C,2,0)</f>
        <v>-24.333333333333332</v>
      </c>
      <c r="H232" s="18">
        <f>VLOOKUP(C232,vertices!$A:$C,3,0)</f>
        <v>-42.166666666666664</v>
      </c>
      <c r="K232" s="19"/>
      <c r="AF232"/>
      <c r="AG232" s="15"/>
    </row>
    <row r="233" spans="2:33" x14ac:dyDescent="0.25">
      <c r="B233" s="21" t="s">
        <v>215</v>
      </c>
      <c r="C233" s="20" t="s">
        <v>165</v>
      </c>
      <c r="D233" s="17">
        <f t="shared" si="4"/>
        <v>6.7636462971740308</v>
      </c>
      <c r="E233" s="18">
        <f>VLOOKUP(B233,vertices!$A:$C,2,0)</f>
        <v>-24.583333333333336</v>
      </c>
      <c r="F233" s="18">
        <f>VLOOKUP(B233,vertices!$A:$C,3,0)</f>
        <v>-42.083333333333329</v>
      </c>
      <c r="G233" s="18">
        <f>VLOOKUP(C233,vertices!$A:$C,2,0)</f>
        <v>-24.5</v>
      </c>
      <c r="H233" s="18">
        <f>VLOOKUP(C233,vertices!$A:$C,3,0)</f>
        <v>-42.166666666666664</v>
      </c>
      <c r="K233" s="19"/>
      <c r="AF233"/>
      <c r="AG233" s="15"/>
    </row>
    <row r="234" spans="2:33" x14ac:dyDescent="0.25">
      <c r="B234" s="21" t="s">
        <v>216</v>
      </c>
      <c r="C234" s="20" t="s">
        <v>164</v>
      </c>
      <c r="D234" s="17">
        <f t="shared" si="4"/>
        <v>6.7595670987300061</v>
      </c>
      <c r="E234" s="18">
        <f>VLOOKUP(B234,vertices!$A:$C,2,0)</f>
        <v>-24.75</v>
      </c>
      <c r="F234" s="18">
        <f>VLOOKUP(B234,vertices!$A:$C,3,0)</f>
        <v>-42.083333333333329</v>
      </c>
      <c r="G234" s="18">
        <f>VLOOKUP(C234,vertices!$A:$C,2,0)</f>
        <v>-24.666666666666668</v>
      </c>
      <c r="H234" s="18">
        <f>VLOOKUP(C234,vertices!$A:$C,3,0)</f>
        <v>-42.166666666666664</v>
      </c>
      <c r="K234" s="19"/>
      <c r="AF234"/>
      <c r="AG234" s="15"/>
    </row>
    <row r="235" spans="2:33" x14ac:dyDescent="0.25">
      <c r="B235" s="21" t="s">
        <v>217</v>
      </c>
      <c r="C235" s="20" t="s">
        <v>163</v>
      </c>
      <c r="D235" s="17">
        <f t="shared" si="4"/>
        <v>6.7554650394492377</v>
      </c>
      <c r="E235" s="18">
        <f>VLOOKUP(B235,vertices!$A:$C,2,0)</f>
        <v>-24.916666666666664</v>
      </c>
      <c r="F235" s="18">
        <f>VLOOKUP(B235,vertices!$A:$C,3,0)</f>
        <v>-42.083333333333329</v>
      </c>
      <c r="G235" s="18">
        <f>VLOOKUP(C235,vertices!$A:$C,2,0)</f>
        <v>-24.833333333333332</v>
      </c>
      <c r="H235" s="18">
        <f>VLOOKUP(C235,vertices!$A:$C,3,0)</f>
        <v>-42.166666666666664</v>
      </c>
      <c r="K235" s="19"/>
      <c r="AF235"/>
      <c r="AG235" s="15"/>
    </row>
    <row r="236" spans="2:33" x14ac:dyDescent="0.25">
      <c r="B236" s="21" t="s">
        <v>82</v>
      </c>
      <c r="C236" s="20" t="s">
        <v>178</v>
      </c>
      <c r="D236" s="17">
        <f t="shared" si="4"/>
        <v>6.751340215631263</v>
      </c>
      <c r="E236" s="18">
        <f>VLOOKUP(B236,vertices!$A:$C,2,0)</f>
        <v>-25</v>
      </c>
      <c r="F236" s="18">
        <f>VLOOKUP(B236,vertices!$A:$C,3,0)</f>
        <v>-43.333333333333336</v>
      </c>
      <c r="G236" s="18">
        <f>VLOOKUP(C236,vertices!$A:$C,2,0)</f>
        <v>-25.083333333333336</v>
      </c>
      <c r="H236" s="18">
        <f>VLOOKUP(C236,vertices!$A:$C,3,0)</f>
        <v>-43.25</v>
      </c>
      <c r="K236" s="19"/>
      <c r="AF236"/>
      <c r="AG236" s="15"/>
    </row>
    <row r="237" spans="2:33" x14ac:dyDescent="0.25">
      <c r="B237" s="21" t="s">
        <v>83</v>
      </c>
      <c r="C237" s="20" t="s">
        <v>179</v>
      </c>
      <c r="D237" s="17">
        <f t="shared" si="4"/>
        <v>6.7471927263047959</v>
      </c>
      <c r="E237" s="18">
        <f>VLOOKUP(B237,vertices!$A:$C,2,0)</f>
        <v>-25.166666666666668</v>
      </c>
      <c r="F237" s="18">
        <f>VLOOKUP(B237,vertices!$A:$C,3,0)</f>
        <v>-43.333333333333336</v>
      </c>
      <c r="G237" s="18">
        <f>VLOOKUP(C237,vertices!$A:$C,2,0)</f>
        <v>-25.25</v>
      </c>
      <c r="H237" s="18">
        <f>VLOOKUP(C237,vertices!$A:$C,3,0)</f>
        <v>-43.25</v>
      </c>
      <c r="K237" s="19"/>
      <c r="AF237"/>
      <c r="AG237" s="15"/>
    </row>
    <row r="238" spans="2:33" x14ac:dyDescent="0.25">
      <c r="B238" s="21" t="s">
        <v>84</v>
      </c>
      <c r="C238" s="20" t="s">
        <v>180</v>
      </c>
      <c r="D238" s="17">
        <f t="shared" si="4"/>
        <v>6.7430226703213414</v>
      </c>
      <c r="E238" s="18">
        <f>VLOOKUP(B238,vertices!$A:$C,2,0)</f>
        <v>-25.333333333333332</v>
      </c>
      <c r="F238" s="18">
        <f>VLOOKUP(B238,vertices!$A:$C,3,0)</f>
        <v>-43.333333333333336</v>
      </c>
      <c r="G238" s="18">
        <f>VLOOKUP(C238,vertices!$A:$C,2,0)</f>
        <v>-25.416666666666664</v>
      </c>
      <c r="H238" s="18">
        <f>VLOOKUP(C238,vertices!$A:$C,3,0)</f>
        <v>-43.25</v>
      </c>
      <c r="K238" s="19"/>
      <c r="AF238"/>
      <c r="AG238" s="15"/>
    </row>
    <row r="239" spans="2:33" x14ac:dyDescent="0.25">
      <c r="B239" s="21" t="s">
        <v>85</v>
      </c>
      <c r="C239" s="20" t="s">
        <v>181</v>
      </c>
      <c r="D239" s="17">
        <f t="shared" si="4"/>
        <v>6.738830145767043</v>
      </c>
      <c r="E239" s="18">
        <f>VLOOKUP(B239,vertices!$A:$C,2,0)</f>
        <v>-25.5</v>
      </c>
      <c r="F239" s="18">
        <f>VLOOKUP(B239,vertices!$A:$C,3,0)</f>
        <v>-43.333333333333336</v>
      </c>
      <c r="G239" s="18">
        <f>VLOOKUP(C239,vertices!$A:$C,2,0)</f>
        <v>-25.583333333333336</v>
      </c>
      <c r="H239" s="18">
        <f>VLOOKUP(C239,vertices!$A:$C,3,0)</f>
        <v>-43.25</v>
      </c>
      <c r="K239" s="19"/>
      <c r="AF239"/>
      <c r="AG239" s="15"/>
    </row>
    <row r="240" spans="2:33" x14ac:dyDescent="0.25">
      <c r="B240" s="21" t="s">
        <v>86</v>
      </c>
      <c r="C240" s="20" t="s">
        <v>182</v>
      </c>
      <c r="D240" s="17">
        <f t="shared" si="4"/>
        <v>6.7346152538681636</v>
      </c>
      <c r="E240" s="18">
        <f>VLOOKUP(B240,vertices!$A:$C,2,0)</f>
        <v>-25.666666666666668</v>
      </c>
      <c r="F240" s="18">
        <f>VLOOKUP(B240,vertices!$A:$C,3,0)</f>
        <v>-43.333333333333336</v>
      </c>
      <c r="G240" s="18">
        <f>VLOOKUP(C240,vertices!$A:$C,2,0)</f>
        <v>-25.75</v>
      </c>
      <c r="H240" s="18">
        <f>VLOOKUP(C240,vertices!$A:$C,3,0)</f>
        <v>-43.25</v>
      </c>
      <c r="K240" s="19"/>
      <c r="AF240"/>
      <c r="AG240" s="15"/>
    </row>
    <row r="241" spans="2:33" x14ac:dyDescent="0.25">
      <c r="B241" s="21" t="s">
        <v>87</v>
      </c>
      <c r="C241" s="20" t="s">
        <v>183</v>
      </c>
      <c r="D241" s="17">
        <f t="shared" si="4"/>
        <v>6.7303780951024095</v>
      </c>
      <c r="E241" s="18">
        <f>VLOOKUP(B241,vertices!$A:$C,2,0)</f>
        <v>-25.833333333333332</v>
      </c>
      <c r="F241" s="18">
        <f>VLOOKUP(B241,vertices!$A:$C,3,0)</f>
        <v>-43.333333333333336</v>
      </c>
      <c r="G241" s="18">
        <f>VLOOKUP(C241,vertices!$A:$C,2,0)</f>
        <v>-25.916666666666664</v>
      </c>
      <c r="H241" s="18">
        <f>VLOOKUP(C241,vertices!$A:$C,3,0)</f>
        <v>-43.25</v>
      </c>
      <c r="K241" s="19"/>
      <c r="AF241"/>
      <c r="AG241" s="15"/>
    </row>
    <row r="242" spans="2:33" x14ac:dyDescent="0.25">
      <c r="B242" s="21" t="s">
        <v>91</v>
      </c>
      <c r="C242" s="20" t="s">
        <v>184</v>
      </c>
      <c r="D242" s="17">
        <f t="shared" si="4"/>
        <v>6.751340215631263</v>
      </c>
      <c r="E242" s="18">
        <f>VLOOKUP(B242,vertices!$A:$C,2,0)</f>
        <v>-25</v>
      </c>
      <c r="F242" s="18">
        <f>VLOOKUP(B242,vertices!$A:$C,3,0)</f>
        <v>-43</v>
      </c>
      <c r="G242" s="18">
        <f>VLOOKUP(C242,vertices!$A:$C,2,0)</f>
        <v>-25.083333333333336</v>
      </c>
      <c r="H242" s="18">
        <f>VLOOKUP(C242,vertices!$A:$C,3,0)</f>
        <v>-43.083333333333329</v>
      </c>
      <c r="K242" s="19"/>
      <c r="AF242"/>
      <c r="AG242" s="15"/>
    </row>
    <row r="243" spans="2:33" x14ac:dyDescent="0.25">
      <c r="B243" s="21" t="s">
        <v>92</v>
      </c>
      <c r="C243" s="20" t="s">
        <v>185</v>
      </c>
      <c r="D243" s="17">
        <f t="shared" si="4"/>
        <v>6.7471927263047959</v>
      </c>
      <c r="E243" s="18">
        <f>VLOOKUP(B243,vertices!$A:$C,2,0)</f>
        <v>-25.166666666666668</v>
      </c>
      <c r="F243" s="18">
        <f>VLOOKUP(B243,vertices!$A:$C,3,0)</f>
        <v>-43</v>
      </c>
      <c r="G243" s="18">
        <f>VLOOKUP(C243,vertices!$A:$C,2,0)</f>
        <v>-25.25</v>
      </c>
      <c r="H243" s="18">
        <f>VLOOKUP(C243,vertices!$A:$C,3,0)</f>
        <v>-43.083333333333329</v>
      </c>
      <c r="K243" s="19"/>
      <c r="AF243"/>
      <c r="AG243" s="15"/>
    </row>
    <row r="244" spans="2:33" x14ac:dyDescent="0.25">
      <c r="B244" s="21" t="s">
        <v>93</v>
      </c>
      <c r="C244" s="20" t="s">
        <v>186</v>
      </c>
      <c r="D244" s="17">
        <f t="shared" si="4"/>
        <v>6.7430226703213414</v>
      </c>
      <c r="E244" s="18">
        <f>VLOOKUP(B244,vertices!$A:$C,2,0)</f>
        <v>-25.333333333333332</v>
      </c>
      <c r="F244" s="18">
        <f>VLOOKUP(B244,vertices!$A:$C,3,0)</f>
        <v>-43</v>
      </c>
      <c r="G244" s="18">
        <f>VLOOKUP(C244,vertices!$A:$C,2,0)</f>
        <v>-25.416666666666664</v>
      </c>
      <c r="H244" s="18">
        <f>VLOOKUP(C244,vertices!$A:$C,3,0)</f>
        <v>-43.083333333333329</v>
      </c>
      <c r="K244" s="19"/>
      <c r="AF244"/>
      <c r="AG244" s="15"/>
    </row>
    <row r="245" spans="2:33" x14ac:dyDescent="0.25">
      <c r="B245" s="21" t="s">
        <v>94</v>
      </c>
      <c r="C245" s="20" t="s">
        <v>187</v>
      </c>
      <c r="D245" s="17">
        <f t="shared" si="4"/>
        <v>6.738830145767043</v>
      </c>
      <c r="E245" s="18">
        <f>VLOOKUP(B245,vertices!$A:$C,2,0)</f>
        <v>-25.5</v>
      </c>
      <c r="F245" s="18">
        <f>VLOOKUP(B245,vertices!$A:$C,3,0)</f>
        <v>-43</v>
      </c>
      <c r="G245" s="18">
        <f>VLOOKUP(C245,vertices!$A:$C,2,0)</f>
        <v>-25.583333333333336</v>
      </c>
      <c r="H245" s="18">
        <f>VLOOKUP(C245,vertices!$A:$C,3,0)</f>
        <v>-43.083333333333329</v>
      </c>
      <c r="K245" s="19"/>
      <c r="AF245"/>
      <c r="AG245" s="15"/>
    </row>
    <row r="246" spans="2:33" x14ac:dyDescent="0.25">
      <c r="B246" s="21" t="s">
        <v>95</v>
      </c>
      <c r="C246" s="20" t="s">
        <v>188</v>
      </c>
      <c r="D246" s="17">
        <f t="shared" si="4"/>
        <v>6.7346152538681636</v>
      </c>
      <c r="E246" s="18">
        <f>VLOOKUP(B246,vertices!$A:$C,2,0)</f>
        <v>-25.666666666666668</v>
      </c>
      <c r="F246" s="18">
        <f>VLOOKUP(B246,vertices!$A:$C,3,0)</f>
        <v>-43</v>
      </c>
      <c r="G246" s="18">
        <f>VLOOKUP(C246,vertices!$A:$C,2,0)</f>
        <v>-25.75</v>
      </c>
      <c r="H246" s="18">
        <f>VLOOKUP(C246,vertices!$A:$C,3,0)</f>
        <v>-43.083333333333329</v>
      </c>
      <c r="K246" s="19"/>
      <c r="AF246"/>
      <c r="AG246" s="15"/>
    </row>
    <row r="247" spans="2:33" x14ac:dyDescent="0.25">
      <c r="B247" s="21" t="s">
        <v>96</v>
      </c>
      <c r="C247" s="20" t="s">
        <v>189</v>
      </c>
      <c r="D247" s="17">
        <f t="shared" si="4"/>
        <v>6.7303780951024095</v>
      </c>
      <c r="E247" s="18">
        <f>VLOOKUP(B247,vertices!$A:$C,2,0)</f>
        <v>-25.833333333333332</v>
      </c>
      <c r="F247" s="18">
        <f>VLOOKUP(B247,vertices!$A:$C,3,0)</f>
        <v>-43</v>
      </c>
      <c r="G247" s="18">
        <f>VLOOKUP(C247,vertices!$A:$C,2,0)</f>
        <v>-25.916666666666664</v>
      </c>
      <c r="H247" s="18">
        <f>VLOOKUP(C247,vertices!$A:$C,3,0)</f>
        <v>-43.083333333333329</v>
      </c>
      <c r="K247" s="19"/>
      <c r="AF247"/>
      <c r="AG247" s="15"/>
    </row>
    <row r="248" spans="2:33" x14ac:dyDescent="0.25">
      <c r="B248" s="21" t="s">
        <v>91</v>
      </c>
      <c r="C248" s="20" t="s">
        <v>190</v>
      </c>
      <c r="D248" s="17">
        <f t="shared" si="4"/>
        <v>6.751340215631263</v>
      </c>
      <c r="E248" s="18">
        <f>VLOOKUP(B248,vertices!$A:$C,2,0)</f>
        <v>-25</v>
      </c>
      <c r="F248" s="18">
        <f>VLOOKUP(B248,vertices!$A:$C,3,0)</f>
        <v>-43</v>
      </c>
      <c r="G248" s="18">
        <f>VLOOKUP(C248,vertices!$A:$C,2,0)</f>
        <v>-25.083333333333336</v>
      </c>
      <c r="H248" s="18">
        <f>VLOOKUP(C248,vertices!$A:$C,3,0)</f>
        <v>-42.916666666666671</v>
      </c>
      <c r="K248" s="19"/>
      <c r="AF248"/>
      <c r="AG248" s="15"/>
    </row>
    <row r="249" spans="2:33" x14ac:dyDescent="0.25">
      <c r="B249" s="21" t="s">
        <v>92</v>
      </c>
      <c r="C249" s="20" t="s">
        <v>191</v>
      </c>
      <c r="D249" s="17">
        <f t="shared" si="4"/>
        <v>6.7471927263047959</v>
      </c>
      <c r="E249" s="18">
        <f>VLOOKUP(B249,vertices!$A:$C,2,0)</f>
        <v>-25.166666666666668</v>
      </c>
      <c r="F249" s="18">
        <f>VLOOKUP(B249,vertices!$A:$C,3,0)</f>
        <v>-43</v>
      </c>
      <c r="G249" s="18">
        <f>VLOOKUP(C249,vertices!$A:$C,2,0)</f>
        <v>-25.25</v>
      </c>
      <c r="H249" s="18">
        <f>VLOOKUP(C249,vertices!$A:$C,3,0)</f>
        <v>-42.916666666666671</v>
      </c>
      <c r="K249" s="19"/>
      <c r="AF249"/>
      <c r="AG249" s="15"/>
    </row>
    <row r="250" spans="2:33" x14ac:dyDescent="0.25">
      <c r="B250" s="21" t="s">
        <v>93</v>
      </c>
      <c r="C250" s="20" t="s">
        <v>192</v>
      </c>
      <c r="D250" s="17">
        <f t="shared" si="4"/>
        <v>6.7430226703213414</v>
      </c>
      <c r="E250" s="18">
        <f>VLOOKUP(B250,vertices!$A:$C,2,0)</f>
        <v>-25.333333333333332</v>
      </c>
      <c r="F250" s="18">
        <f>VLOOKUP(B250,vertices!$A:$C,3,0)</f>
        <v>-43</v>
      </c>
      <c r="G250" s="18">
        <f>VLOOKUP(C250,vertices!$A:$C,2,0)</f>
        <v>-25.416666666666664</v>
      </c>
      <c r="H250" s="18">
        <f>VLOOKUP(C250,vertices!$A:$C,3,0)</f>
        <v>-42.916666666666671</v>
      </c>
      <c r="K250" s="19"/>
      <c r="AF250"/>
      <c r="AG250" s="15"/>
    </row>
    <row r="251" spans="2:33" x14ac:dyDescent="0.25">
      <c r="B251" s="21" t="s">
        <v>94</v>
      </c>
      <c r="C251" s="20" t="s">
        <v>193</v>
      </c>
      <c r="D251" s="17">
        <f t="shared" si="4"/>
        <v>6.738830145767043</v>
      </c>
      <c r="E251" s="18">
        <f>VLOOKUP(B251,vertices!$A:$C,2,0)</f>
        <v>-25.5</v>
      </c>
      <c r="F251" s="18">
        <f>VLOOKUP(B251,vertices!$A:$C,3,0)</f>
        <v>-43</v>
      </c>
      <c r="G251" s="18">
        <f>VLOOKUP(C251,vertices!$A:$C,2,0)</f>
        <v>-25.583333333333336</v>
      </c>
      <c r="H251" s="18">
        <f>VLOOKUP(C251,vertices!$A:$C,3,0)</f>
        <v>-42.916666666666671</v>
      </c>
      <c r="K251" s="19"/>
      <c r="AF251"/>
      <c r="AG251" s="15"/>
    </row>
    <row r="252" spans="2:33" x14ac:dyDescent="0.25">
      <c r="B252" s="21" t="s">
        <v>95</v>
      </c>
      <c r="C252" s="20" t="s">
        <v>194</v>
      </c>
      <c r="D252" s="17">
        <f t="shared" si="4"/>
        <v>6.7346152538681636</v>
      </c>
      <c r="E252" s="18">
        <f>VLOOKUP(B252,vertices!$A:$C,2,0)</f>
        <v>-25.666666666666668</v>
      </c>
      <c r="F252" s="18">
        <f>VLOOKUP(B252,vertices!$A:$C,3,0)</f>
        <v>-43</v>
      </c>
      <c r="G252" s="18">
        <f>VLOOKUP(C252,vertices!$A:$C,2,0)</f>
        <v>-25.75</v>
      </c>
      <c r="H252" s="18">
        <f>VLOOKUP(C252,vertices!$A:$C,3,0)</f>
        <v>-42.916666666666671</v>
      </c>
      <c r="K252" s="19"/>
      <c r="AF252"/>
      <c r="AG252" s="15"/>
    </row>
    <row r="253" spans="2:33" x14ac:dyDescent="0.25">
      <c r="B253" s="21" t="s">
        <v>96</v>
      </c>
      <c r="C253" s="20" t="s">
        <v>195</v>
      </c>
      <c r="D253" s="17">
        <f t="shared" si="4"/>
        <v>6.7303780951024095</v>
      </c>
      <c r="E253" s="18">
        <f>VLOOKUP(B253,vertices!$A:$C,2,0)</f>
        <v>-25.833333333333332</v>
      </c>
      <c r="F253" s="18">
        <f>VLOOKUP(B253,vertices!$A:$C,3,0)</f>
        <v>-43</v>
      </c>
      <c r="G253" s="18">
        <f>VLOOKUP(C253,vertices!$A:$C,2,0)</f>
        <v>-25.916666666666664</v>
      </c>
      <c r="H253" s="18">
        <f>VLOOKUP(C253,vertices!$A:$C,3,0)</f>
        <v>-42.916666666666671</v>
      </c>
      <c r="K253" s="19"/>
      <c r="AF253"/>
      <c r="AG253" s="15"/>
    </row>
    <row r="254" spans="2:33" x14ac:dyDescent="0.25">
      <c r="B254" s="21" t="s">
        <v>103</v>
      </c>
      <c r="C254" s="20" t="s">
        <v>196</v>
      </c>
      <c r="D254" s="17">
        <f t="shared" si="4"/>
        <v>6.751340215631263</v>
      </c>
      <c r="E254" s="18">
        <f>VLOOKUP(B254,vertices!$A:$C,2,0)</f>
        <v>-25</v>
      </c>
      <c r="F254" s="18">
        <f>VLOOKUP(B254,vertices!$A:$C,3,0)</f>
        <v>-42.666666666666664</v>
      </c>
      <c r="G254" s="18">
        <f>VLOOKUP(C254,vertices!$A:$C,2,0)</f>
        <v>-25.083333333333336</v>
      </c>
      <c r="H254" s="18">
        <f>VLOOKUP(C254,vertices!$A:$C,3,0)</f>
        <v>-42.75</v>
      </c>
      <c r="K254" s="19"/>
      <c r="AF254"/>
      <c r="AG254" s="15"/>
    </row>
    <row r="255" spans="2:33" x14ac:dyDescent="0.25">
      <c r="B255" s="21" t="s">
        <v>104</v>
      </c>
      <c r="C255" s="20" t="s">
        <v>197</v>
      </c>
      <c r="D255" s="17">
        <f t="shared" si="4"/>
        <v>6.7471927263047959</v>
      </c>
      <c r="E255" s="18">
        <f>VLOOKUP(B255,vertices!$A:$C,2,0)</f>
        <v>-25.166666666666668</v>
      </c>
      <c r="F255" s="18">
        <f>VLOOKUP(B255,vertices!$A:$C,3,0)</f>
        <v>-42.666666666666664</v>
      </c>
      <c r="G255" s="18">
        <f>VLOOKUP(C255,vertices!$A:$C,2,0)</f>
        <v>-25.25</v>
      </c>
      <c r="H255" s="18">
        <f>VLOOKUP(C255,vertices!$A:$C,3,0)</f>
        <v>-42.75</v>
      </c>
      <c r="K255" s="19"/>
      <c r="AF255"/>
      <c r="AG255" s="15"/>
    </row>
    <row r="256" spans="2:33" x14ac:dyDescent="0.25">
      <c r="B256" s="21" t="s">
        <v>105</v>
      </c>
      <c r="C256" s="20" t="s">
        <v>198</v>
      </c>
      <c r="D256" s="17">
        <f t="shared" si="4"/>
        <v>6.7430226703213414</v>
      </c>
      <c r="E256" s="18">
        <f>VLOOKUP(B256,vertices!$A:$C,2,0)</f>
        <v>-25.333333333333332</v>
      </c>
      <c r="F256" s="18">
        <f>VLOOKUP(B256,vertices!$A:$C,3,0)</f>
        <v>-42.666666666666664</v>
      </c>
      <c r="G256" s="18">
        <f>VLOOKUP(C256,vertices!$A:$C,2,0)</f>
        <v>-25.416666666666664</v>
      </c>
      <c r="H256" s="18">
        <f>VLOOKUP(C256,vertices!$A:$C,3,0)</f>
        <v>-42.75</v>
      </c>
      <c r="K256" s="19"/>
      <c r="AF256"/>
      <c r="AG256" s="15"/>
    </row>
    <row r="257" spans="2:33" x14ac:dyDescent="0.25">
      <c r="B257" s="21" t="s">
        <v>106</v>
      </c>
      <c r="C257" s="20" t="s">
        <v>199</v>
      </c>
      <c r="D257" s="17">
        <f t="shared" si="4"/>
        <v>6.738830145767043</v>
      </c>
      <c r="E257" s="18">
        <f>VLOOKUP(B257,vertices!$A:$C,2,0)</f>
        <v>-25.5</v>
      </c>
      <c r="F257" s="18">
        <f>VLOOKUP(B257,vertices!$A:$C,3,0)</f>
        <v>-42.666666666666664</v>
      </c>
      <c r="G257" s="18">
        <f>VLOOKUP(C257,vertices!$A:$C,2,0)</f>
        <v>-25.583333333333336</v>
      </c>
      <c r="H257" s="18">
        <f>VLOOKUP(C257,vertices!$A:$C,3,0)</f>
        <v>-42.75</v>
      </c>
      <c r="K257" s="19"/>
      <c r="AF257"/>
      <c r="AG257" s="15"/>
    </row>
    <row r="258" spans="2:33" x14ac:dyDescent="0.25">
      <c r="B258" s="21" t="s">
        <v>107</v>
      </c>
      <c r="C258" s="20" t="s">
        <v>200</v>
      </c>
      <c r="D258" s="17">
        <f t="shared" si="4"/>
        <v>6.7346152538681636</v>
      </c>
      <c r="E258" s="18">
        <f>VLOOKUP(B258,vertices!$A:$C,2,0)</f>
        <v>-25.666666666666668</v>
      </c>
      <c r="F258" s="18">
        <f>VLOOKUP(B258,vertices!$A:$C,3,0)</f>
        <v>-42.666666666666664</v>
      </c>
      <c r="G258" s="18">
        <f>VLOOKUP(C258,vertices!$A:$C,2,0)</f>
        <v>-25.75</v>
      </c>
      <c r="H258" s="18">
        <f>VLOOKUP(C258,vertices!$A:$C,3,0)</f>
        <v>-42.75</v>
      </c>
      <c r="K258" s="19"/>
      <c r="AF258"/>
      <c r="AG258" s="15"/>
    </row>
    <row r="259" spans="2:33" x14ac:dyDescent="0.25">
      <c r="B259" s="21" t="s">
        <v>218</v>
      </c>
      <c r="C259" s="20" t="s">
        <v>201</v>
      </c>
      <c r="D259" s="17">
        <f t="shared" si="4"/>
        <v>6.7303780951024095</v>
      </c>
      <c r="E259" s="18">
        <f>VLOOKUP(B259,vertices!$A:$C,2,0)</f>
        <v>-25.833333333333332</v>
      </c>
      <c r="F259" s="18">
        <f>VLOOKUP(B259,vertices!$A:$C,3,0)</f>
        <v>-42.666666666666664</v>
      </c>
      <c r="G259" s="18">
        <f>VLOOKUP(C259,vertices!$A:$C,2,0)</f>
        <v>-25.916666666666664</v>
      </c>
      <c r="H259" s="18">
        <f>VLOOKUP(C259,vertices!$A:$C,3,0)</f>
        <v>-42.75</v>
      </c>
      <c r="K259" s="19"/>
      <c r="AF259"/>
      <c r="AG259" s="15"/>
    </row>
    <row r="260" spans="2:33" x14ac:dyDescent="0.25">
      <c r="B260" s="21" t="s">
        <v>76</v>
      </c>
      <c r="C260" s="20" t="s">
        <v>202</v>
      </c>
      <c r="D260" s="17">
        <f t="shared" si="4"/>
        <v>6.7677025377064837</v>
      </c>
      <c r="E260" s="18">
        <f>VLOOKUP(B260,vertices!$A:$C,2,0)</f>
        <v>-24.333333333333332</v>
      </c>
      <c r="F260" s="18">
        <f>VLOOKUP(B260,vertices!$A:$C,3,0)</f>
        <v>-42.666666666666664</v>
      </c>
      <c r="G260" s="18">
        <f>VLOOKUP(C260,vertices!$A:$C,2,0)</f>
        <v>-24.416666666666664</v>
      </c>
      <c r="H260" s="18">
        <f>VLOOKUP(C260,vertices!$A:$C,3,0)</f>
        <v>-42.583333333333329</v>
      </c>
      <c r="K260" s="19"/>
      <c r="AF260"/>
      <c r="AG260" s="15"/>
    </row>
    <row r="261" spans="2:33" x14ac:dyDescent="0.25">
      <c r="B261" s="21" t="s">
        <v>112</v>
      </c>
      <c r="C261" s="20" t="s">
        <v>203</v>
      </c>
      <c r="D261" s="17">
        <f t="shared" ref="D261:D332" si="5">IFERROR(3440*ACOS(COS(PI()*(90-G261)/180)*COS((90-E261)*PI()/180)+SIN((90-G261)*PI()/180)*SIN((90-E261)*PI()/180)*COS(((F261)-H261)*PI()/180)),0)</f>
        <v>6.7636462971740308</v>
      </c>
      <c r="E261" s="18">
        <f>VLOOKUP(B261,vertices!$A:$C,2,0)</f>
        <v>-24.5</v>
      </c>
      <c r="F261" s="18">
        <f>VLOOKUP(B261,vertices!$A:$C,3,0)</f>
        <v>-42.666666666666664</v>
      </c>
      <c r="G261" s="18">
        <f>VLOOKUP(C261,vertices!$A:$C,2,0)</f>
        <v>-24.583333333333336</v>
      </c>
      <c r="H261" s="18">
        <f>VLOOKUP(C261,vertices!$A:$C,3,0)</f>
        <v>-42.583333333333329</v>
      </c>
      <c r="K261" s="19"/>
      <c r="AF261"/>
      <c r="AG261" s="15"/>
    </row>
    <row r="262" spans="2:33" x14ac:dyDescent="0.25">
      <c r="B262" s="21" t="s">
        <v>113</v>
      </c>
      <c r="C262" s="20" t="s">
        <v>204</v>
      </c>
      <c r="D262" s="17">
        <f t="shared" si="5"/>
        <v>6.7595670987300061</v>
      </c>
      <c r="E262" s="18">
        <f>VLOOKUP(B262,vertices!$A:$C,2,0)</f>
        <v>-24.666666666666668</v>
      </c>
      <c r="F262" s="18">
        <f>VLOOKUP(B262,vertices!$A:$C,3,0)</f>
        <v>-42.666666666666664</v>
      </c>
      <c r="G262" s="18">
        <f>VLOOKUP(C262,vertices!$A:$C,2,0)</f>
        <v>-24.75</v>
      </c>
      <c r="H262" s="18">
        <f>VLOOKUP(C262,vertices!$A:$C,3,0)</f>
        <v>-42.583333333333329</v>
      </c>
      <c r="K262" s="19"/>
      <c r="AF262"/>
      <c r="AG262" s="15"/>
    </row>
    <row r="263" spans="2:33" x14ac:dyDescent="0.25">
      <c r="B263" s="21" t="s">
        <v>114</v>
      </c>
      <c r="C263" s="20" t="s">
        <v>205</v>
      </c>
      <c r="D263" s="17">
        <f t="shared" si="5"/>
        <v>6.7554650394492377</v>
      </c>
      <c r="E263" s="18">
        <f>VLOOKUP(B263,vertices!$A:$C,2,0)</f>
        <v>-24.833333333333332</v>
      </c>
      <c r="F263" s="18">
        <f>VLOOKUP(B263,vertices!$A:$C,3,0)</f>
        <v>-42.666666666666664</v>
      </c>
      <c r="G263" s="18">
        <f>VLOOKUP(C263,vertices!$A:$C,2,0)</f>
        <v>-24.916666666666664</v>
      </c>
      <c r="H263" s="18">
        <f>VLOOKUP(C263,vertices!$A:$C,3,0)</f>
        <v>-42.583333333333329</v>
      </c>
      <c r="K263" s="19"/>
      <c r="AF263"/>
      <c r="AG263" s="15"/>
    </row>
    <row r="264" spans="2:33" x14ac:dyDescent="0.25">
      <c r="B264" s="21" t="s">
        <v>121</v>
      </c>
      <c r="C264" s="20" t="s">
        <v>206</v>
      </c>
      <c r="D264" s="17">
        <f t="shared" si="5"/>
        <v>6.7677025377064837</v>
      </c>
      <c r="E264" s="18">
        <f>VLOOKUP(B264,vertices!$A:$C,2,0)</f>
        <v>-24.333333333333332</v>
      </c>
      <c r="F264" s="18">
        <f>VLOOKUP(B264,vertices!$A:$C,3,0)</f>
        <v>-42.333333333333336</v>
      </c>
      <c r="G264" s="18">
        <f>VLOOKUP(C264,vertices!$A:$C,2,0)</f>
        <v>-24.416666666666664</v>
      </c>
      <c r="H264" s="18">
        <f>VLOOKUP(C264,vertices!$A:$C,3,0)</f>
        <v>-42.416666666666671</v>
      </c>
      <c r="K264" s="19"/>
      <c r="AF264"/>
      <c r="AG264" s="15"/>
    </row>
    <row r="265" spans="2:33" x14ac:dyDescent="0.25">
      <c r="B265" s="21" t="s">
        <v>122</v>
      </c>
      <c r="C265" s="20" t="s">
        <v>207</v>
      </c>
      <c r="D265" s="17">
        <f t="shared" si="5"/>
        <v>6.7636462971740308</v>
      </c>
      <c r="E265" s="18">
        <f>VLOOKUP(B265,vertices!$A:$C,2,0)</f>
        <v>-24.5</v>
      </c>
      <c r="F265" s="18">
        <f>VLOOKUP(B265,vertices!$A:$C,3,0)</f>
        <v>-42.333333333333336</v>
      </c>
      <c r="G265" s="18">
        <f>VLOOKUP(C265,vertices!$A:$C,2,0)</f>
        <v>-24.583333333333336</v>
      </c>
      <c r="H265" s="18">
        <f>VLOOKUP(C265,vertices!$A:$C,3,0)</f>
        <v>-42.416666666666671</v>
      </c>
      <c r="K265" s="19"/>
      <c r="AF265"/>
      <c r="AG265" s="15"/>
    </row>
    <row r="266" spans="2:33" x14ac:dyDescent="0.25">
      <c r="B266" s="21" t="s">
        <v>123</v>
      </c>
      <c r="C266" s="20" t="s">
        <v>208</v>
      </c>
      <c r="D266" s="17">
        <f t="shared" si="5"/>
        <v>6.7595670987300061</v>
      </c>
      <c r="E266" s="18">
        <f>VLOOKUP(B266,vertices!$A:$C,2,0)</f>
        <v>-24.666666666666668</v>
      </c>
      <c r="F266" s="18">
        <f>VLOOKUP(B266,vertices!$A:$C,3,0)</f>
        <v>-42.333333333333336</v>
      </c>
      <c r="G266" s="18">
        <f>VLOOKUP(C266,vertices!$A:$C,2,0)</f>
        <v>-24.75</v>
      </c>
      <c r="H266" s="18">
        <f>VLOOKUP(C266,vertices!$A:$C,3,0)</f>
        <v>-42.416666666666671</v>
      </c>
      <c r="K266" s="19"/>
      <c r="AF266"/>
      <c r="AG266" s="15"/>
    </row>
    <row r="267" spans="2:33" x14ac:dyDescent="0.25">
      <c r="B267" s="21" t="s">
        <v>124</v>
      </c>
      <c r="C267" s="20" t="s">
        <v>209</v>
      </c>
      <c r="D267" s="17">
        <f t="shared" si="5"/>
        <v>6.7554650394492377</v>
      </c>
      <c r="E267" s="18">
        <f>VLOOKUP(B267,vertices!$A:$C,2,0)</f>
        <v>-24.833333333333332</v>
      </c>
      <c r="F267" s="18">
        <f>VLOOKUP(B267,vertices!$A:$C,3,0)</f>
        <v>-42.333333333333336</v>
      </c>
      <c r="G267" s="18">
        <f>VLOOKUP(C267,vertices!$A:$C,2,0)</f>
        <v>-24.916666666666664</v>
      </c>
      <c r="H267" s="18">
        <f>VLOOKUP(C267,vertices!$A:$C,3,0)</f>
        <v>-42.416666666666671</v>
      </c>
      <c r="K267" s="19"/>
      <c r="AF267"/>
      <c r="AG267" s="15"/>
    </row>
    <row r="268" spans="2:33" x14ac:dyDescent="0.25">
      <c r="B268" s="21" t="s">
        <v>121</v>
      </c>
      <c r="C268" s="20" t="s">
        <v>210</v>
      </c>
      <c r="D268" s="17">
        <f t="shared" si="5"/>
        <v>6.7677025377064837</v>
      </c>
      <c r="E268" s="18">
        <f>VLOOKUP(B268,vertices!$A:$C,2,0)</f>
        <v>-24.333333333333332</v>
      </c>
      <c r="F268" s="18">
        <f>VLOOKUP(B268,vertices!$A:$C,3,0)</f>
        <v>-42.333333333333336</v>
      </c>
      <c r="G268" s="18">
        <f>VLOOKUP(C268,vertices!$A:$C,2,0)</f>
        <v>-24.416666666666664</v>
      </c>
      <c r="H268" s="18">
        <f>VLOOKUP(C268,vertices!$A:$C,3,0)</f>
        <v>-42.25</v>
      </c>
      <c r="K268" s="19"/>
      <c r="AF268"/>
      <c r="AG268" s="15"/>
    </row>
    <row r="269" spans="2:33" x14ac:dyDescent="0.25">
      <c r="B269" s="21" t="s">
        <v>122</v>
      </c>
      <c r="C269" s="20" t="s">
        <v>211</v>
      </c>
      <c r="D269" s="17">
        <f t="shared" si="5"/>
        <v>6.7636462971740308</v>
      </c>
      <c r="E269" s="18">
        <f>VLOOKUP(B269,vertices!$A:$C,2,0)</f>
        <v>-24.5</v>
      </c>
      <c r="F269" s="18">
        <f>VLOOKUP(B269,vertices!$A:$C,3,0)</f>
        <v>-42.333333333333336</v>
      </c>
      <c r="G269" s="18">
        <f>VLOOKUP(C269,vertices!$A:$C,2,0)</f>
        <v>-24.583333333333336</v>
      </c>
      <c r="H269" s="18">
        <f>VLOOKUP(C269,vertices!$A:$C,3,0)</f>
        <v>-42.25</v>
      </c>
      <c r="K269" s="19"/>
      <c r="AF269"/>
      <c r="AG269" s="15"/>
    </row>
    <row r="270" spans="2:33" x14ac:dyDescent="0.25">
      <c r="B270" s="21" t="s">
        <v>123</v>
      </c>
      <c r="C270" s="20" t="s">
        <v>212</v>
      </c>
      <c r="D270" s="17">
        <f t="shared" si="5"/>
        <v>6.7595670987300061</v>
      </c>
      <c r="E270" s="18">
        <f>VLOOKUP(B270,vertices!$A:$C,2,0)</f>
        <v>-24.666666666666668</v>
      </c>
      <c r="F270" s="18">
        <f>VLOOKUP(B270,vertices!$A:$C,3,0)</f>
        <v>-42.333333333333336</v>
      </c>
      <c r="G270" s="18">
        <f>VLOOKUP(C270,vertices!$A:$C,2,0)</f>
        <v>-24.75</v>
      </c>
      <c r="H270" s="18">
        <f>VLOOKUP(C270,vertices!$A:$C,3,0)</f>
        <v>-42.25</v>
      </c>
      <c r="K270" s="19"/>
      <c r="AF270"/>
      <c r="AG270" s="15"/>
    </row>
    <row r="271" spans="2:33" x14ac:dyDescent="0.25">
      <c r="B271" s="21" t="s">
        <v>124</v>
      </c>
      <c r="C271" s="20" t="s">
        <v>213</v>
      </c>
      <c r="D271" s="17">
        <f t="shared" si="5"/>
        <v>6.7554650394492377</v>
      </c>
      <c r="E271" s="18">
        <f>VLOOKUP(B271,vertices!$A:$C,2,0)</f>
        <v>-24.833333333333332</v>
      </c>
      <c r="F271" s="18">
        <f>VLOOKUP(B271,vertices!$A:$C,3,0)</f>
        <v>-42.333333333333336</v>
      </c>
      <c r="G271" s="18">
        <f>VLOOKUP(C271,vertices!$A:$C,2,0)</f>
        <v>-24.916666666666664</v>
      </c>
      <c r="H271" s="18">
        <f>VLOOKUP(C271,vertices!$A:$C,3,0)</f>
        <v>-42.25</v>
      </c>
      <c r="K271" s="19"/>
      <c r="AF271"/>
      <c r="AG271" s="15"/>
    </row>
    <row r="272" spans="2:33" x14ac:dyDescent="0.25">
      <c r="B272" s="21" t="s">
        <v>139</v>
      </c>
      <c r="C272" s="20" t="s">
        <v>214</v>
      </c>
      <c r="D272" s="17">
        <f t="shared" si="5"/>
        <v>6.7677025377064837</v>
      </c>
      <c r="E272" s="18">
        <f>VLOOKUP(B272,vertices!$A:$C,2,0)</f>
        <v>-24.333333333333332</v>
      </c>
      <c r="F272" s="18">
        <f>VLOOKUP(B272,vertices!$A:$C,3,0)</f>
        <v>-42</v>
      </c>
      <c r="G272" s="18">
        <f>VLOOKUP(C272,vertices!$A:$C,2,0)</f>
        <v>-24.416666666666664</v>
      </c>
      <c r="H272" s="18">
        <f>VLOOKUP(C272,vertices!$A:$C,3,0)</f>
        <v>-42.083333333333329</v>
      </c>
      <c r="K272" s="19"/>
      <c r="AF272"/>
      <c r="AG272" s="15"/>
    </row>
    <row r="273" spans="2:33" x14ac:dyDescent="0.25">
      <c r="B273" s="21" t="s">
        <v>140</v>
      </c>
      <c r="C273" s="20" t="s">
        <v>215</v>
      </c>
      <c r="D273" s="17">
        <f t="shared" si="5"/>
        <v>6.7636462971740308</v>
      </c>
      <c r="E273" s="18">
        <f>VLOOKUP(B273,vertices!$A:$C,2,0)</f>
        <v>-24.5</v>
      </c>
      <c r="F273" s="18">
        <f>VLOOKUP(B273,vertices!$A:$C,3,0)</f>
        <v>-42</v>
      </c>
      <c r="G273" s="18">
        <f>VLOOKUP(C273,vertices!$A:$C,2,0)</f>
        <v>-24.583333333333336</v>
      </c>
      <c r="H273" s="18">
        <f>VLOOKUP(C273,vertices!$A:$C,3,0)</f>
        <v>-42.083333333333329</v>
      </c>
      <c r="K273" s="19"/>
      <c r="AF273"/>
      <c r="AG273" s="15"/>
    </row>
    <row r="274" spans="2:33" x14ac:dyDescent="0.25">
      <c r="B274" s="21" t="s">
        <v>141</v>
      </c>
      <c r="C274" s="20" t="s">
        <v>216</v>
      </c>
      <c r="D274" s="17">
        <f t="shared" si="5"/>
        <v>6.7595670987300061</v>
      </c>
      <c r="E274" s="18">
        <f>VLOOKUP(B274,vertices!$A:$C,2,0)</f>
        <v>-24.666666666666668</v>
      </c>
      <c r="F274" s="18">
        <f>VLOOKUP(B274,vertices!$A:$C,3,0)</f>
        <v>-42</v>
      </c>
      <c r="G274" s="18">
        <f>VLOOKUP(C274,vertices!$A:$C,2,0)</f>
        <v>-24.75</v>
      </c>
      <c r="H274" s="18">
        <f>VLOOKUP(C274,vertices!$A:$C,3,0)</f>
        <v>-42.083333333333329</v>
      </c>
      <c r="K274" s="19"/>
      <c r="AF274"/>
      <c r="AG274" s="15"/>
    </row>
    <row r="275" spans="2:33" x14ac:dyDescent="0.25">
      <c r="B275" s="21" t="s">
        <v>142</v>
      </c>
      <c r="C275" s="20" t="s">
        <v>217</v>
      </c>
      <c r="D275" s="17">
        <f t="shared" si="5"/>
        <v>6.7554650394492377</v>
      </c>
      <c r="E275" s="18">
        <f>VLOOKUP(B275,vertices!$A:$C,2,0)</f>
        <v>-24.833333333333332</v>
      </c>
      <c r="F275" s="18">
        <f>VLOOKUP(B275,vertices!$A:$C,3,0)</f>
        <v>-42</v>
      </c>
      <c r="G275" s="18">
        <f>VLOOKUP(C275,vertices!$A:$C,2,0)</f>
        <v>-24.916666666666664</v>
      </c>
      <c r="H275" s="18">
        <f>VLOOKUP(C275,vertices!$A:$C,3,0)</f>
        <v>-42.083333333333329</v>
      </c>
      <c r="K275" s="19"/>
      <c r="AF275"/>
      <c r="AG275" s="15"/>
    </row>
    <row r="276" spans="2:33" x14ac:dyDescent="0.25">
      <c r="B276" s="24" t="str">
        <f t="shared" ref="B276:B307" si="6">VLOOKUP(C276,$B$570:$H$665,6,0)</f>
        <v>BS068</v>
      </c>
      <c r="C276" s="25" t="s">
        <v>45</v>
      </c>
      <c r="D276" s="17">
        <f t="shared" si="5"/>
        <v>9.0576129033973984</v>
      </c>
      <c r="E276" s="18">
        <f>VLOOKUP(B276,vertices!$A:$C,2,0)</f>
        <v>-25.5</v>
      </c>
      <c r="F276" s="18">
        <f>VLOOKUP(B276,vertices!$A:$C,3,0)</f>
        <v>-43</v>
      </c>
      <c r="G276" s="18">
        <f>VLOOKUP(C276,vertices!$A:$C,2,0)</f>
        <v>-25.54372</v>
      </c>
      <c r="H276" s="18">
        <f>VLOOKUP(C276,vertices!$A:$C,3,0)</f>
        <v>-42.84</v>
      </c>
      <c r="K276" s="19"/>
      <c r="AF276"/>
      <c r="AG276" s="15"/>
    </row>
    <row r="277" spans="2:33" x14ac:dyDescent="0.25">
      <c r="B277" s="24" t="str">
        <f t="shared" si="6"/>
        <v>BS054</v>
      </c>
      <c r="C277" s="25" t="s">
        <v>46</v>
      </c>
      <c r="D277" s="17">
        <f t="shared" si="5"/>
        <v>6.8982445312772356</v>
      </c>
      <c r="E277" s="18">
        <f>VLOOKUP(B277,vertices!$A:$C,2,0)</f>
        <v>-25.666666666666668</v>
      </c>
      <c r="F277" s="18">
        <f>VLOOKUP(B277,vertices!$A:$C,3,0)</f>
        <v>-43.333333333333336</v>
      </c>
      <c r="G277" s="18">
        <f>VLOOKUP(C277,vertices!$A:$C,2,0)</f>
        <v>-25.67191</v>
      </c>
      <c r="H277" s="18">
        <f>VLOOKUP(C277,vertices!$A:$C,3,0)</f>
        <v>-43.20599</v>
      </c>
      <c r="K277" s="19"/>
      <c r="AF277"/>
      <c r="AG277" s="15"/>
    </row>
    <row r="278" spans="2:33" x14ac:dyDescent="0.25">
      <c r="B278" s="24" t="str">
        <f t="shared" si="6"/>
        <v>OBLOL</v>
      </c>
      <c r="C278" s="25" t="s">
        <v>47</v>
      </c>
      <c r="D278" s="17">
        <f t="shared" si="5"/>
        <v>8.9285924599677635</v>
      </c>
      <c r="E278" s="18">
        <f>VLOOKUP(B278,vertices!$A:$C,2,0)</f>
        <v>-25</v>
      </c>
      <c r="F278" s="18">
        <f>VLOOKUP(B278,vertices!$A:$C,3,0)</f>
        <v>-43</v>
      </c>
      <c r="G278" s="18">
        <f>VLOOKUP(C278,vertices!$A:$C,2,0)</f>
        <v>-25.139849999999999</v>
      </c>
      <c r="H278" s="18">
        <f>VLOOKUP(C278,vertices!$A:$C,3,0)</f>
        <v>-42.94417</v>
      </c>
      <c r="K278" s="19"/>
      <c r="AF278"/>
      <c r="AG278" s="15"/>
    </row>
    <row r="279" spans="2:33" x14ac:dyDescent="0.25">
      <c r="B279" s="24" t="str">
        <f t="shared" si="6"/>
        <v>BS066</v>
      </c>
      <c r="C279" s="25" t="s">
        <v>48</v>
      </c>
      <c r="D279" s="17">
        <f t="shared" si="5"/>
        <v>6.9462369345319708</v>
      </c>
      <c r="E279" s="18">
        <f>VLOOKUP(B279,vertices!$A:$C,2,0)</f>
        <v>-25.166666666666668</v>
      </c>
      <c r="F279" s="18">
        <f>VLOOKUP(B279,vertices!$A:$C,3,0)</f>
        <v>-43</v>
      </c>
      <c r="G279" s="18">
        <f>VLOOKUP(C279,vertices!$A:$C,2,0)</f>
        <v>-25.202999999999999</v>
      </c>
      <c r="H279" s="18">
        <f>VLOOKUP(C279,vertices!$A:$C,3,0)</f>
        <v>-42.878619999999998</v>
      </c>
      <c r="K279" s="19"/>
      <c r="AF279"/>
      <c r="AG279" s="15"/>
    </row>
    <row r="280" spans="2:33" x14ac:dyDescent="0.25">
      <c r="B280" s="24" t="str">
        <f t="shared" si="6"/>
        <v>BS086</v>
      </c>
      <c r="C280" s="25" t="s">
        <v>49</v>
      </c>
      <c r="D280" s="17">
        <f t="shared" si="5"/>
        <v>8.3179090083589813</v>
      </c>
      <c r="E280" s="18">
        <f>VLOOKUP(B280,vertices!$A:$C,2,0)</f>
        <v>-25.333333333333332</v>
      </c>
      <c r="F280" s="18">
        <f>VLOOKUP(B280,vertices!$A:$C,3,0)</f>
        <v>-42.666666666666664</v>
      </c>
      <c r="G280" s="18">
        <f>VLOOKUP(C280,vertices!$A:$C,2,0)</f>
        <v>-25.44781</v>
      </c>
      <c r="H280" s="18">
        <f>VLOOKUP(C280,vertices!$A:$C,3,0)</f>
        <v>-42.753039999999999</v>
      </c>
      <c r="K280" s="19"/>
      <c r="AF280"/>
      <c r="AG280" s="15"/>
    </row>
    <row r="281" spans="2:33" x14ac:dyDescent="0.25">
      <c r="B281" s="24" t="str">
        <f t="shared" si="6"/>
        <v>BS086</v>
      </c>
      <c r="C281" s="25" t="s">
        <v>50</v>
      </c>
      <c r="D281" s="17">
        <f t="shared" si="5"/>
        <v>6.2822395179859036</v>
      </c>
      <c r="E281" s="18">
        <f>VLOOKUP(B281,vertices!$A:$C,2,0)</f>
        <v>-25.333333333333332</v>
      </c>
      <c r="F281" s="18">
        <f>VLOOKUP(B281,vertices!$A:$C,3,0)</f>
        <v>-42.666666666666664</v>
      </c>
      <c r="G281" s="18">
        <f>VLOOKUP(C281,vertices!$A:$C,2,0)</f>
        <v>-25.393519999999999</v>
      </c>
      <c r="H281" s="18">
        <f>VLOOKUP(C281,vertices!$A:$C,3,0)</f>
        <v>-42.761389999999999</v>
      </c>
      <c r="K281" s="19"/>
      <c r="AF281"/>
      <c r="AG281" s="15"/>
    </row>
    <row r="282" spans="2:33" x14ac:dyDescent="0.25">
      <c r="B282" s="24" t="str">
        <f t="shared" si="6"/>
        <v>BS096</v>
      </c>
      <c r="C282" s="25" t="s">
        <v>51</v>
      </c>
      <c r="D282" s="17">
        <f t="shared" si="5"/>
        <v>10.87301910622946</v>
      </c>
      <c r="E282" s="18">
        <f>VLOOKUP(B282,vertices!$A:$C,2,0)</f>
        <v>-24.5</v>
      </c>
      <c r="F282" s="18">
        <f>VLOOKUP(B282,vertices!$A:$C,3,0)</f>
        <v>-42.333333333333336</v>
      </c>
      <c r="G282" s="18">
        <f>VLOOKUP(C282,vertices!$A:$C,2,0)</f>
        <v>-24.65719</v>
      </c>
      <c r="H282" s="18">
        <f>VLOOKUP(C282,vertices!$A:$C,3,0)</f>
        <v>-42.234439999999999</v>
      </c>
      <c r="K282" s="19"/>
      <c r="AF282"/>
      <c r="AG282" s="15"/>
    </row>
    <row r="283" spans="2:33" x14ac:dyDescent="0.25">
      <c r="B283" s="24" t="str">
        <f t="shared" si="6"/>
        <v>ALDIV</v>
      </c>
      <c r="C283" s="25" t="s">
        <v>24</v>
      </c>
      <c r="D283" s="17">
        <f t="shared" si="5"/>
        <v>3.2436358373134588</v>
      </c>
      <c r="E283" s="18">
        <f>VLOOKUP(B283,vertices!$A:$C,2,0)</f>
        <v>-24.333333333333332</v>
      </c>
      <c r="F283" s="18">
        <f>VLOOKUP(B283,vertices!$A:$C,3,0)</f>
        <v>-42.666666666666664</v>
      </c>
      <c r="G283" s="18">
        <f>VLOOKUP(C283,vertices!$A:$C,2,0)</f>
        <v>-24.301010000000002</v>
      </c>
      <c r="H283" s="18">
        <f>VLOOKUP(C283,vertices!$A:$C,3,0)</f>
        <v>-42.714170000000003</v>
      </c>
      <c r="K283" s="19"/>
      <c r="AF283"/>
      <c r="AG283" s="15"/>
    </row>
    <row r="284" spans="2:33" x14ac:dyDescent="0.25">
      <c r="B284" s="24" t="str">
        <f t="shared" si="6"/>
        <v>BS054</v>
      </c>
      <c r="C284" s="25" t="s">
        <v>25</v>
      </c>
      <c r="D284" s="17">
        <f t="shared" si="5"/>
        <v>8.7772821414984037</v>
      </c>
      <c r="E284" s="18">
        <f>VLOOKUP(B284,vertices!$A:$C,2,0)</f>
        <v>-25.666666666666668</v>
      </c>
      <c r="F284" s="18">
        <f>VLOOKUP(B284,vertices!$A:$C,3,0)</f>
        <v>-43.333333333333336</v>
      </c>
      <c r="G284" s="18">
        <f>VLOOKUP(C284,vertices!$A:$C,2,0)</f>
        <v>-25.798290000000001</v>
      </c>
      <c r="H284" s="18">
        <f>VLOOKUP(C284,vertices!$A:$C,3,0)</f>
        <v>-43.262709999999998</v>
      </c>
      <c r="K284" s="19"/>
      <c r="AF284"/>
      <c r="AG284" s="15"/>
    </row>
    <row r="285" spans="2:33" x14ac:dyDescent="0.25">
      <c r="B285" s="24" t="str">
        <f t="shared" si="6"/>
        <v>BS086</v>
      </c>
      <c r="C285" s="25" t="s">
        <v>52</v>
      </c>
      <c r="D285" s="17">
        <f t="shared" si="5"/>
        <v>11.280785871703909</v>
      </c>
      <c r="E285" s="18">
        <f>VLOOKUP(B285,vertices!$A:$C,2,0)</f>
        <v>-25.333333333333332</v>
      </c>
      <c r="F285" s="18">
        <f>VLOOKUP(B285,vertices!$A:$C,3,0)</f>
        <v>-42.666666666666664</v>
      </c>
      <c r="G285" s="18">
        <f>VLOOKUP(C285,vertices!$A:$C,2,0)</f>
        <v>-25.490220000000001</v>
      </c>
      <c r="H285" s="18">
        <f>VLOOKUP(C285,vertices!$A:$C,3,0)</f>
        <v>-42.781129999999997</v>
      </c>
      <c r="K285" s="19"/>
      <c r="AF285"/>
      <c r="AG285" s="15"/>
    </row>
    <row r="286" spans="2:33" x14ac:dyDescent="0.25">
      <c r="B286" s="24" t="str">
        <f t="shared" si="6"/>
        <v>BS096</v>
      </c>
      <c r="C286" s="25" t="s">
        <v>53</v>
      </c>
      <c r="D286" s="17">
        <f t="shared" si="5"/>
        <v>7.2487922781945358</v>
      </c>
      <c r="E286" s="18">
        <f>VLOOKUP(B286,vertices!$A:$C,2,0)</f>
        <v>-24.5</v>
      </c>
      <c r="F286" s="18">
        <f>VLOOKUP(B286,vertices!$A:$C,3,0)</f>
        <v>-42.333333333333336</v>
      </c>
      <c r="G286" s="18">
        <f>VLOOKUP(C286,vertices!$A:$C,2,0)</f>
        <v>-24.557829999999999</v>
      </c>
      <c r="H286" s="18">
        <f>VLOOKUP(C286,vertices!$A:$C,3,0)</f>
        <v>-42.449829999999999</v>
      </c>
      <c r="K286" s="19"/>
      <c r="AF286"/>
      <c r="AG286" s="15"/>
    </row>
    <row r="287" spans="2:33" x14ac:dyDescent="0.25">
      <c r="B287" s="24" t="str">
        <f t="shared" si="6"/>
        <v>BS081</v>
      </c>
      <c r="C287" s="25" t="s">
        <v>54</v>
      </c>
      <c r="D287" s="17">
        <f t="shared" si="5"/>
        <v>5.9562374453151889</v>
      </c>
      <c r="E287" s="18">
        <f>VLOOKUP(B287,vertices!$A:$C,2,0)</f>
        <v>-24.5</v>
      </c>
      <c r="F287" s="18">
        <f>VLOOKUP(B287,vertices!$A:$C,3,0)</f>
        <v>-42.666666666666664</v>
      </c>
      <c r="G287" s="18">
        <f>VLOOKUP(C287,vertices!$A:$C,2,0)</f>
        <v>-24.596889999999998</v>
      </c>
      <c r="H287" s="18">
        <f>VLOOKUP(C287,vertices!$A:$C,3,0)</f>
        <v>-42.643239999999999</v>
      </c>
      <c r="K287" s="19"/>
      <c r="AF287"/>
      <c r="AG287" s="15"/>
    </row>
    <row r="288" spans="2:33" x14ac:dyDescent="0.25">
      <c r="B288" s="24" t="str">
        <f t="shared" si="6"/>
        <v>BS097</v>
      </c>
      <c r="C288" s="25" t="s">
        <v>55</v>
      </c>
      <c r="D288" s="17">
        <f t="shared" si="5"/>
        <v>5.9196875551359618</v>
      </c>
      <c r="E288" s="18">
        <f>VLOOKUP(B288,vertices!$A:$C,2,0)</f>
        <v>-24.666666666666668</v>
      </c>
      <c r="F288" s="18">
        <f>VLOOKUP(B288,vertices!$A:$C,3,0)</f>
        <v>-42.333333333333336</v>
      </c>
      <c r="G288" s="18">
        <f>VLOOKUP(C288,vertices!$A:$C,2,0)</f>
        <v>-24.73189</v>
      </c>
      <c r="H288" s="18">
        <f>VLOOKUP(C288,vertices!$A:$C,3,0)</f>
        <v>-42.414720000000003</v>
      </c>
      <c r="K288" s="19"/>
      <c r="AF288"/>
      <c r="AG288" s="15"/>
    </row>
    <row r="289" spans="2:33" x14ac:dyDescent="0.25">
      <c r="B289" s="24" t="str">
        <f t="shared" si="6"/>
        <v>BS096</v>
      </c>
      <c r="C289" s="25" t="s">
        <v>56</v>
      </c>
      <c r="D289" s="17">
        <f t="shared" si="5"/>
        <v>6.289384401294793</v>
      </c>
      <c r="E289" s="18">
        <f>VLOOKUP(B289,vertices!$A:$C,2,0)</f>
        <v>-24.5</v>
      </c>
      <c r="F289" s="18">
        <f>VLOOKUP(B289,vertices!$A:$C,3,0)</f>
        <v>-42.333333333333336</v>
      </c>
      <c r="G289" s="18">
        <f>VLOOKUP(C289,vertices!$A:$C,2,0)</f>
        <v>-24.571269999999998</v>
      </c>
      <c r="H289" s="18">
        <f>VLOOKUP(C289,vertices!$A:$C,3,0)</f>
        <v>-42.248939999999997</v>
      </c>
      <c r="K289" s="19"/>
      <c r="AF289"/>
      <c r="AG289" s="15"/>
    </row>
    <row r="290" spans="2:33" x14ac:dyDescent="0.25">
      <c r="B290" s="24" t="str">
        <f t="shared" si="6"/>
        <v>BS096</v>
      </c>
      <c r="C290" s="25" t="s">
        <v>57</v>
      </c>
      <c r="D290" s="17">
        <f t="shared" si="5"/>
        <v>8.8891846227491911</v>
      </c>
      <c r="E290" s="18">
        <f>VLOOKUP(B290,vertices!$A:$C,2,0)</f>
        <v>-24.5</v>
      </c>
      <c r="F290" s="18">
        <f>VLOOKUP(B290,vertices!$A:$C,3,0)</f>
        <v>-42.333333333333336</v>
      </c>
      <c r="G290" s="18">
        <f>VLOOKUP(C290,vertices!$A:$C,2,0)</f>
        <v>-24.586929999999999</v>
      </c>
      <c r="H290" s="18">
        <f>VLOOKUP(C290,vertices!$A:$C,3,0)</f>
        <v>-42.20158</v>
      </c>
      <c r="K290" s="19"/>
      <c r="AF290"/>
      <c r="AG290" s="15"/>
    </row>
    <row r="291" spans="2:33" x14ac:dyDescent="0.25">
      <c r="B291" s="24" t="str">
        <f t="shared" si="6"/>
        <v>ITEKI</v>
      </c>
      <c r="C291" s="25" t="s">
        <v>58</v>
      </c>
      <c r="D291" s="17">
        <f t="shared" si="5"/>
        <v>4.8184602127309439</v>
      </c>
      <c r="E291" s="18">
        <f>VLOOKUP(B291,vertices!$A:$C,2,0)</f>
        <v>-25</v>
      </c>
      <c r="F291" s="18">
        <f>VLOOKUP(B291,vertices!$A:$C,3,0)</f>
        <v>-42.666666666666664</v>
      </c>
      <c r="G291" s="18">
        <f>VLOOKUP(C291,vertices!$A:$C,2,0)</f>
        <v>-25.077909999999999</v>
      </c>
      <c r="H291" s="18">
        <f>VLOOKUP(C291,vertices!$A:$C,3,0)</f>
        <v>-42.645409999999998</v>
      </c>
      <c r="K291" s="19"/>
      <c r="AF291"/>
      <c r="AG291" s="15"/>
    </row>
    <row r="292" spans="2:33" x14ac:dyDescent="0.25">
      <c r="B292" s="24" t="str">
        <f t="shared" si="6"/>
        <v>OBLOL</v>
      </c>
      <c r="C292" s="25" t="s">
        <v>59</v>
      </c>
      <c r="D292" s="17">
        <f t="shared" si="5"/>
        <v>10.45251780743115</v>
      </c>
      <c r="E292" s="18">
        <f>VLOOKUP(B292,vertices!$A:$C,2,0)</f>
        <v>-25</v>
      </c>
      <c r="F292" s="18">
        <f>VLOOKUP(B292,vertices!$A:$C,3,0)</f>
        <v>-43</v>
      </c>
      <c r="G292" s="18">
        <f>VLOOKUP(C292,vertices!$A:$C,2,0)</f>
        <v>-25.16028</v>
      </c>
      <c r="H292" s="18">
        <f>VLOOKUP(C292,vertices!$A:$C,3,0)</f>
        <v>-42.924959999999999</v>
      </c>
      <c r="K292" s="19"/>
      <c r="AF292"/>
      <c r="AG292" s="15"/>
    </row>
    <row r="293" spans="2:33" x14ac:dyDescent="0.25">
      <c r="B293" s="24" t="str">
        <f t="shared" si="6"/>
        <v>BS083</v>
      </c>
      <c r="C293" s="25" t="s">
        <v>60</v>
      </c>
      <c r="D293" s="17">
        <f t="shared" si="5"/>
        <v>9.4778316251917794</v>
      </c>
      <c r="E293" s="18">
        <f>VLOOKUP(B293,vertices!$A:$C,2,0)</f>
        <v>-24.833333333333332</v>
      </c>
      <c r="F293" s="18">
        <f>VLOOKUP(B293,vertices!$A:$C,3,0)</f>
        <v>-42.666666666666664</v>
      </c>
      <c r="G293" s="18">
        <f>VLOOKUP(C293,vertices!$A:$C,2,0)</f>
        <v>-24.989329999999999</v>
      </c>
      <c r="H293" s="18">
        <f>VLOOKUP(C293,vertices!$A:$C,3,0)</f>
        <v>-42.64</v>
      </c>
      <c r="K293" s="19"/>
      <c r="AF293"/>
      <c r="AG293" s="15"/>
    </row>
    <row r="294" spans="2:33" x14ac:dyDescent="0.25">
      <c r="B294" s="24" t="str">
        <f t="shared" si="6"/>
        <v>BS087</v>
      </c>
      <c r="C294" s="25" t="s">
        <v>5</v>
      </c>
      <c r="D294" s="17">
        <f t="shared" si="5"/>
        <v>10.335244264905654</v>
      </c>
      <c r="E294" s="18">
        <f>VLOOKUP(B294,vertices!$A:$C,2,0)</f>
        <v>-25.5</v>
      </c>
      <c r="F294" s="18">
        <f>VLOOKUP(B294,vertices!$A:$C,3,0)</f>
        <v>-42.666666666666664</v>
      </c>
      <c r="G294" s="18">
        <f>VLOOKUP(C294,vertices!$A:$C,2,0)</f>
        <v>-25.60181</v>
      </c>
      <c r="H294" s="18">
        <f>VLOOKUP(C294,vertices!$A:$C,3,0)</f>
        <v>-42.820520000000002</v>
      </c>
      <c r="K294" s="19"/>
      <c r="AF294"/>
      <c r="AG294" s="15"/>
    </row>
    <row r="295" spans="2:33" x14ac:dyDescent="0.25">
      <c r="B295" s="24" t="str">
        <f t="shared" si="6"/>
        <v>BS084</v>
      </c>
      <c r="C295" s="25" t="s">
        <v>6</v>
      </c>
      <c r="D295" s="17">
        <f t="shared" si="5"/>
        <v>9.8257279631932448</v>
      </c>
      <c r="E295" s="18">
        <f>VLOOKUP(B295,vertices!$A:$C,2,0)</f>
        <v>-25.166666666666668</v>
      </c>
      <c r="F295" s="18">
        <f>VLOOKUP(B295,vertices!$A:$C,3,0)</f>
        <v>-42.666666666666664</v>
      </c>
      <c r="G295" s="18">
        <f>VLOOKUP(C295,vertices!$A:$C,2,0)</f>
        <v>-25.328679999999999</v>
      </c>
      <c r="H295" s="18">
        <f>VLOOKUP(C295,vertices!$A:$C,3,0)</f>
        <v>-42.692230000000002</v>
      </c>
      <c r="K295" s="19"/>
      <c r="AF295"/>
      <c r="AG295" s="15"/>
    </row>
    <row r="296" spans="2:33" x14ac:dyDescent="0.25">
      <c r="B296" s="24" t="str">
        <f t="shared" si="6"/>
        <v>ITEKI</v>
      </c>
      <c r="C296" s="25" t="s">
        <v>7</v>
      </c>
      <c r="D296" s="17">
        <f t="shared" si="5"/>
        <v>1.3141123375184804</v>
      </c>
      <c r="E296" s="18">
        <f>VLOOKUP(B296,vertices!$A:$C,2,0)</f>
        <v>-25</v>
      </c>
      <c r="F296" s="18">
        <f>VLOOKUP(B296,vertices!$A:$C,3,0)</f>
        <v>-42.666666666666664</v>
      </c>
      <c r="G296" s="18">
        <f>VLOOKUP(C296,vertices!$A:$C,2,0)</f>
        <v>-25.021879999999999</v>
      </c>
      <c r="H296" s="18">
        <f>VLOOKUP(C296,vertices!$A:$C,3,0)</f>
        <v>-42.667299999999997</v>
      </c>
      <c r="K296" s="19"/>
      <c r="AF296"/>
      <c r="AG296" s="15"/>
    </row>
    <row r="297" spans="2:33" x14ac:dyDescent="0.25">
      <c r="B297" s="24" t="str">
        <f t="shared" si="6"/>
        <v>BS068</v>
      </c>
      <c r="C297" s="25" t="s">
        <v>61</v>
      </c>
      <c r="D297" s="17">
        <f t="shared" si="5"/>
        <v>12.131902617310946</v>
      </c>
      <c r="E297" s="18">
        <f>VLOOKUP(B297,vertices!$A:$C,2,0)</f>
        <v>-25.5</v>
      </c>
      <c r="F297" s="18">
        <f>VLOOKUP(B297,vertices!$A:$C,3,0)</f>
        <v>-43</v>
      </c>
      <c r="G297" s="18">
        <f>VLOOKUP(C297,vertices!$A:$C,2,0)</f>
        <v>-25.656860000000002</v>
      </c>
      <c r="H297" s="18">
        <f>VLOOKUP(C297,vertices!$A:$C,3,0)</f>
        <v>-42.858780000000003</v>
      </c>
      <c r="K297" s="19"/>
      <c r="AF297"/>
      <c r="AG297" s="15"/>
    </row>
    <row r="298" spans="2:33" x14ac:dyDescent="0.25">
      <c r="B298" s="24" t="str">
        <f t="shared" si="6"/>
        <v>BS098</v>
      </c>
      <c r="C298" s="25" t="s">
        <v>62</v>
      </c>
      <c r="D298" s="17">
        <f t="shared" si="5"/>
        <v>10.191733570547843</v>
      </c>
      <c r="E298" s="18">
        <f>VLOOKUP(B298,vertices!$A:$C,2,0)</f>
        <v>-24.833333333333332</v>
      </c>
      <c r="F298" s="18">
        <f>VLOOKUP(B298,vertices!$A:$C,3,0)</f>
        <v>-42.333333333333336</v>
      </c>
      <c r="G298" s="18">
        <f>VLOOKUP(C298,vertices!$A:$C,2,0)</f>
        <v>-24.951090000000001</v>
      </c>
      <c r="H298" s="18">
        <f>VLOOKUP(C298,vertices!$A:$C,3,0)</f>
        <v>-42.468119999999999</v>
      </c>
      <c r="K298" s="19"/>
      <c r="AF298"/>
      <c r="AG298" s="15"/>
    </row>
    <row r="299" spans="2:33" x14ac:dyDescent="0.25">
      <c r="B299" s="24" t="str">
        <f t="shared" si="6"/>
        <v>BS081</v>
      </c>
      <c r="C299" s="25" t="s">
        <v>63</v>
      </c>
      <c r="D299" s="17">
        <f t="shared" si="5"/>
        <v>12.200482698926542</v>
      </c>
      <c r="E299" s="18">
        <f>VLOOKUP(B299,vertices!$A:$C,2,0)</f>
        <v>-24.5</v>
      </c>
      <c r="F299" s="18">
        <f>VLOOKUP(B299,vertices!$A:$C,3,0)</f>
        <v>-42.666666666666664</v>
      </c>
      <c r="G299" s="18">
        <f>VLOOKUP(C299,vertices!$A:$C,2,0)</f>
        <v>-24.648679999999999</v>
      </c>
      <c r="H299" s="18">
        <f>VLOOKUP(C299,vertices!$A:$C,3,0)</f>
        <v>-42.51435</v>
      </c>
      <c r="K299" s="19"/>
      <c r="AF299"/>
      <c r="AG299" s="15"/>
    </row>
    <row r="300" spans="2:33" x14ac:dyDescent="0.25">
      <c r="B300" s="24" t="str">
        <f t="shared" si="6"/>
        <v>BS082</v>
      </c>
      <c r="C300" s="25" t="s">
        <v>64</v>
      </c>
      <c r="D300" s="17">
        <f t="shared" si="5"/>
        <v>11.264738079334506</v>
      </c>
      <c r="E300" s="18">
        <f>VLOOKUP(B300,vertices!$A:$C,2,0)</f>
        <v>-24.666666666666668</v>
      </c>
      <c r="F300" s="18">
        <f>VLOOKUP(B300,vertices!$A:$C,3,0)</f>
        <v>-42.666666666666664</v>
      </c>
      <c r="G300" s="18">
        <f>VLOOKUP(C300,vertices!$A:$C,2,0)</f>
        <v>-24.788</v>
      </c>
      <c r="H300" s="18">
        <f>VLOOKUP(C300,vertices!$A:$C,3,0)</f>
        <v>-42.50911</v>
      </c>
      <c r="K300" s="19"/>
      <c r="AF300"/>
      <c r="AG300" s="15"/>
    </row>
    <row r="301" spans="2:33" x14ac:dyDescent="0.25">
      <c r="B301" s="24" t="str">
        <f t="shared" si="6"/>
        <v>BS082</v>
      </c>
      <c r="C301" s="25" t="s">
        <v>65</v>
      </c>
      <c r="D301" s="17">
        <f t="shared" si="5"/>
        <v>8.8871631321092437</v>
      </c>
      <c r="E301" s="18">
        <f>VLOOKUP(B301,vertices!$A:$C,2,0)</f>
        <v>-24.666666666666668</v>
      </c>
      <c r="F301" s="18">
        <f>VLOOKUP(B301,vertices!$A:$C,3,0)</f>
        <v>-42.666666666666664</v>
      </c>
      <c r="G301" s="18">
        <f>VLOOKUP(C301,vertices!$A:$C,2,0)</f>
        <v>-24.687570000000001</v>
      </c>
      <c r="H301" s="18">
        <f>VLOOKUP(C301,vertices!$A:$C,3,0)</f>
        <v>-42.505400000000002</v>
      </c>
      <c r="K301" s="19"/>
      <c r="AF301"/>
      <c r="AG301" s="15"/>
    </row>
    <row r="302" spans="2:33" x14ac:dyDescent="0.25">
      <c r="B302" s="24" t="str">
        <f t="shared" si="6"/>
        <v>BS096</v>
      </c>
      <c r="C302" s="25" t="s">
        <v>66</v>
      </c>
      <c r="D302" s="17">
        <f t="shared" si="5"/>
        <v>9.1831503256334912</v>
      </c>
      <c r="E302" s="18">
        <f>VLOOKUP(B302,vertices!$A:$C,2,0)</f>
        <v>-24.5</v>
      </c>
      <c r="F302" s="18">
        <f>VLOOKUP(B302,vertices!$A:$C,3,0)</f>
        <v>-42.333333333333336</v>
      </c>
      <c r="G302" s="18">
        <f>VLOOKUP(C302,vertices!$A:$C,2,0)</f>
        <v>-24.635370000000002</v>
      </c>
      <c r="H302" s="18">
        <f>VLOOKUP(C302,vertices!$A:$C,3,0)</f>
        <v>-42.411619999999999</v>
      </c>
      <c r="K302" s="19"/>
      <c r="AF302"/>
      <c r="AG302" s="15"/>
    </row>
    <row r="303" spans="2:33" x14ac:dyDescent="0.25">
      <c r="B303" s="24" t="str">
        <f t="shared" si="6"/>
        <v>BS069</v>
      </c>
      <c r="C303" s="25" t="s">
        <v>67</v>
      </c>
      <c r="D303" s="17">
        <f t="shared" si="5"/>
        <v>6.056439276547394</v>
      </c>
      <c r="E303" s="18">
        <f>VLOOKUP(B303,vertices!$A:$C,2,0)</f>
        <v>-25.666666666666668</v>
      </c>
      <c r="F303" s="18">
        <f>VLOOKUP(B303,vertices!$A:$C,3,0)</f>
        <v>-43</v>
      </c>
      <c r="G303" s="18">
        <f>VLOOKUP(C303,vertices!$A:$C,2,0)</f>
        <v>-25.691230000000001</v>
      </c>
      <c r="H303" s="18">
        <f>VLOOKUP(C303,vertices!$A:$C,3,0)</f>
        <v>-43.108559999999997</v>
      </c>
      <c r="K303" s="19"/>
      <c r="AF303"/>
      <c r="AG303" s="15"/>
    </row>
    <row r="304" spans="2:33" x14ac:dyDescent="0.25">
      <c r="B304" s="24" t="str">
        <f t="shared" si="6"/>
        <v>BS081</v>
      </c>
      <c r="C304" s="25" t="s">
        <v>68</v>
      </c>
      <c r="D304" s="17">
        <f t="shared" si="5"/>
        <v>12.202182230773087</v>
      </c>
      <c r="E304" s="18">
        <f>VLOOKUP(B304,vertices!$A:$C,2,0)</f>
        <v>-24.5</v>
      </c>
      <c r="F304" s="18">
        <f>VLOOKUP(B304,vertices!$A:$C,3,0)</f>
        <v>-42.666666666666664</v>
      </c>
      <c r="G304" s="18">
        <f>VLOOKUP(C304,vertices!$A:$C,2,0)</f>
        <v>-24.64977</v>
      </c>
      <c r="H304" s="18">
        <f>VLOOKUP(C304,vertices!$A:$C,3,0)</f>
        <v>-42.515599999999999</v>
      </c>
      <c r="K304" s="19"/>
      <c r="AF304"/>
      <c r="AG304" s="15"/>
    </row>
    <row r="305" spans="2:33" x14ac:dyDescent="0.25">
      <c r="B305" s="24" t="str">
        <f t="shared" si="6"/>
        <v>BS087</v>
      </c>
      <c r="C305" s="25" t="s">
        <v>69</v>
      </c>
      <c r="D305" s="17">
        <f t="shared" si="5"/>
        <v>10.469026337295819</v>
      </c>
      <c r="E305" s="18">
        <f>VLOOKUP(B305,vertices!$A:$C,2,0)</f>
        <v>-25.5</v>
      </c>
      <c r="F305" s="18">
        <f>VLOOKUP(B305,vertices!$A:$C,3,0)</f>
        <v>-42.666666666666664</v>
      </c>
      <c r="G305" s="18">
        <f>VLOOKUP(C305,vertices!$A:$C,2,0)</f>
        <v>-25.603179999999998</v>
      </c>
      <c r="H305" s="18">
        <f>VLOOKUP(C305,vertices!$A:$C,3,0)</f>
        <v>-42.822470000000003</v>
      </c>
      <c r="K305" s="19"/>
      <c r="AF305"/>
      <c r="AG305" s="15"/>
    </row>
    <row r="306" spans="2:33" x14ac:dyDescent="0.25">
      <c r="B306" s="24" t="str">
        <f t="shared" si="6"/>
        <v>BS082</v>
      </c>
      <c r="C306" s="25" t="s">
        <v>70</v>
      </c>
      <c r="D306" s="17">
        <f t="shared" si="5"/>
        <v>8.8279983701640141</v>
      </c>
      <c r="E306" s="18">
        <f>VLOOKUP(B306,vertices!$A:$C,2,0)</f>
        <v>-24.666666666666668</v>
      </c>
      <c r="F306" s="18">
        <f>VLOOKUP(B306,vertices!$A:$C,3,0)</f>
        <v>-42.666666666666664</v>
      </c>
      <c r="G306" s="18">
        <f>VLOOKUP(C306,vertices!$A:$C,2,0)</f>
        <v>-24.68871</v>
      </c>
      <c r="H306" s="18">
        <f>VLOOKUP(C306,vertices!$A:$C,3,0)</f>
        <v>-42.506680000000003</v>
      </c>
      <c r="K306" s="19"/>
      <c r="AF306"/>
      <c r="AG306" s="15"/>
    </row>
    <row r="307" spans="2:33" x14ac:dyDescent="0.25">
      <c r="B307" s="24" t="str">
        <f t="shared" si="6"/>
        <v>ALDIV</v>
      </c>
      <c r="C307" s="25" t="s">
        <v>71</v>
      </c>
      <c r="D307" s="17">
        <f t="shared" si="5"/>
        <v>3.162248402593999</v>
      </c>
      <c r="E307" s="18">
        <f>VLOOKUP(B307,vertices!$A:$C,2,0)</f>
        <v>-24.333333333333332</v>
      </c>
      <c r="F307" s="18">
        <f>VLOOKUP(B307,vertices!$A:$C,3,0)</f>
        <v>-42.666666666666664</v>
      </c>
      <c r="G307" s="18">
        <f>VLOOKUP(C307,vertices!$A:$C,2,0)</f>
        <v>-24.303329999999999</v>
      </c>
      <c r="H307" s="18">
        <f>VLOOKUP(C307,vertices!$A:$C,3,0)</f>
        <v>-42.714170000000003</v>
      </c>
      <c r="K307" s="19"/>
      <c r="AF307"/>
      <c r="AG307" s="15"/>
    </row>
    <row r="308" spans="2:33" x14ac:dyDescent="0.25">
      <c r="B308" s="24" t="str">
        <f t="shared" ref="B308:B315" si="7">VLOOKUP(C308,$B$570:$H$665,6,0)</f>
        <v>BS096</v>
      </c>
      <c r="C308" s="25" t="s">
        <v>1190</v>
      </c>
      <c r="D308" s="17">
        <f t="shared" ref="D308:D315" si="8">IFERROR(3440*ACOS(COS(PI()*(90-G308)/180)*COS((90-E308)*PI()/180)+SIN((90-G308)*PI()/180)*SIN((90-E308)*PI()/180)*COS(((F308)-H308)*PI()/180)),0)</f>
        <v>9.2965741259680712</v>
      </c>
      <c r="E308" s="18">
        <f>VLOOKUP(B308,vertices!$A:$C,2,0)</f>
        <v>-24.5</v>
      </c>
      <c r="F308" s="18">
        <f>VLOOKUP(B308,vertices!$A:$C,3,0)</f>
        <v>-42.333333333333336</v>
      </c>
      <c r="G308" s="18">
        <f>VLOOKUP(C308,vertices!$A:$C,2,0)</f>
        <v>-24.63353</v>
      </c>
      <c r="H308" s="18">
        <f>VLOOKUP(C308,vertices!$A:$C,3,0)</f>
        <v>-42.419529999999995</v>
      </c>
      <c r="K308" s="19"/>
      <c r="AF308"/>
      <c r="AG308" s="15"/>
    </row>
    <row r="309" spans="2:33" x14ac:dyDescent="0.25">
      <c r="B309" s="24" t="str">
        <f t="shared" si="7"/>
        <v>BS086</v>
      </c>
      <c r="C309" s="25" t="s">
        <v>1191</v>
      </c>
      <c r="D309" s="17">
        <f t="shared" si="8"/>
        <v>2.5254161396770591</v>
      </c>
      <c r="E309" s="18">
        <f>VLOOKUP(B309,vertices!$A:$C,2,0)</f>
        <v>-25.333333333333332</v>
      </c>
      <c r="F309" s="18">
        <f>VLOOKUP(B309,vertices!$A:$C,3,0)</f>
        <v>-42.666666666666664</v>
      </c>
      <c r="G309" s="18">
        <f>VLOOKUP(C309,vertices!$A:$C,2,0)</f>
        <v>-25.333669999999998</v>
      </c>
      <c r="H309" s="18">
        <f>VLOOKUP(C309,vertices!$A:$C,3,0)</f>
        <v>-42.620129999999996</v>
      </c>
      <c r="K309" s="19"/>
      <c r="AF309"/>
      <c r="AG309" s="15"/>
    </row>
    <row r="310" spans="2:33" x14ac:dyDescent="0.25">
      <c r="B310" s="24" t="str">
        <f t="shared" si="7"/>
        <v>BS088</v>
      </c>
      <c r="C310" s="25" t="s">
        <v>1192</v>
      </c>
      <c r="D310" s="17">
        <f t="shared" si="8"/>
        <v>8.9712998713316061</v>
      </c>
      <c r="E310" s="18">
        <f>VLOOKUP(B310,vertices!$A:$C,2,0)</f>
        <v>-25.666666666666668</v>
      </c>
      <c r="F310" s="18">
        <f>VLOOKUP(B310,vertices!$A:$C,3,0)</f>
        <v>-42.666666666666664</v>
      </c>
      <c r="G310" s="18">
        <f>VLOOKUP(C310,vertices!$A:$C,2,0)</f>
        <v>-25.66825</v>
      </c>
      <c r="H310" s="18">
        <f>VLOOKUP(C310,vertices!$A:$C,3,0)</f>
        <v>-42.832439999999998</v>
      </c>
      <c r="K310" s="19"/>
      <c r="AF310"/>
      <c r="AG310" s="15"/>
    </row>
    <row r="311" spans="2:33" x14ac:dyDescent="0.25">
      <c r="B311" s="24" t="str">
        <f t="shared" si="7"/>
        <v>BS097</v>
      </c>
      <c r="C311" s="25" t="s">
        <v>1193</v>
      </c>
      <c r="D311" s="17">
        <f t="shared" si="8"/>
        <v>7.0595403798379763</v>
      </c>
      <c r="E311" s="18">
        <f>VLOOKUP(B311,vertices!$A:$C,2,0)</f>
        <v>-24.666666666666668</v>
      </c>
      <c r="F311" s="18">
        <f>VLOOKUP(B311,vertices!$A:$C,3,0)</f>
        <v>-42.333333333333336</v>
      </c>
      <c r="G311" s="18">
        <f>VLOOKUP(C311,vertices!$A:$C,2,0)</f>
        <v>-24.667349999999999</v>
      </c>
      <c r="H311" s="18">
        <f>VLOOKUP(C311,vertices!$A:$C,3,0)</f>
        <v>-42.462719999999997</v>
      </c>
      <c r="K311" s="19"/>
      <c r="AF311"/>
      <c r="AG311" s="15"/>
    </row>
    <row r="312" spans="2:33" x14ac:dyDescent="0.25">
      <c r="B312" s="24" t="str">
        <f t="shared" si="7"/>
        <v>BS087</v>
      </c>
      <c r="C312" s="25" t="s">
        <v>1194</v>
      </c>
      <c r="D312" s="17">
        <f t="shared" si="8"/>
        <v>7.5700085037145648</v>
      </c>
      <c r="E312" s="18">
        <f>VLOOKUP(B312,vertices!$A:$C,2,0)</f>
        <v>-25.5</v>
      </c>
      <c r="F312" s="18">
        <f>VLOOKUP(B312,vertices!$A:$C,3,0)</f>
        <v>-42.666666666666664</v>
      </c>
      <c r="G312" s="18">
        <f>VLOOKUP(C312,vertices!$A:$C,2,0)</f>
        <v>-25.537869999999998</v>
      </c>
      <c r="H312" s="18">
        <f>VLOOKUP(C312,vertices!$A:$C,3,0)</f>
        <v>-42.799929999999996</v>
      </c>
      <c r="K312" s="19"/>
      <c r="AF312"/>
      <c r="AG312" s="15"/>
    </row>
    <row r="313" spans="2:33" x14ac:dyDescent="0.25">
      <c r="B313" s="24" t="str">
        <f t="shared" si="7"/>
        <v>BS084</v>
      </c>
      <c r="C313" s="25" t="s">
        <v>1195</v>
      </c>
      <c r="D313" s="17">
        <f t="shared" si="8"/>
        <v>10.018522440752431</v>
      </c>
      <c r="E313" s="18">
        <f>VLOOKUP(B313,vertices!$A:$C,2,0)</f>
        <v>-25.166666666666668</v>
      </c>
      <c r="F313" s="18">
        <f>VLOOKUP(B313,vertices!$A:$C,3,0)</f>
        <v>-42.666666666666664</v>
      </c>
      <c r="G313" s="18">
        <f>VLOOKUP(C313,vertices!$A:$C,2,0)</f>
        <v>-25.332269999999998</v>
      </c>
      <c r="H313" s="18">
        <f>VLOOKUP(C313,vertices!$A:$C,3,0)</f>
        <v>-42.689319999999995</v>
      </c>
      <c r="K313" s="19"/>
      <c r="AF313"/>
      <c r="AG313" s="15"/>
    </row>
    <row r="314" spans="2:33" x14ac:dyDescent="0.25">
      <c r="B314" s="24" t="str">
        <f t="shared" si="7"/>
        <v>BS086</v>
      </c>
      <c r="C314" s="25" t="s">
        <v>1196</v>
      </c>
      <c r="D314" s="17">
        <f t="shared" si="8"/>
        <v>5.4694706157657613</v>
      </c>
      <c r="E314" s="18">
        <f>VLOOKUP(B314,vertices!$A:$C,2,0)</f>
        <v>-25.333333333333332</v>
      </c>
      <c r="F314" s="18">
        <f>VLOOKUP(B314,vertices!$A:$C,3,0)</f>
        <v>-42.666666666666664</v>
      </c>
      <c r="G314" s="18">
        <f>VLOOKUP(C314,vertices!$A:$C,2,0)</f>
        <v>-25.404719999999998</v>
      </c>
      <c r="H314" s="18">
        <f>VLOOKUP(C314,vertices!$A:$C,3,0)</f>
        <v>-42.729300000000002</v>
      </c>
      <c r="K314" s="19"/>
      <c r="AF314"/>
      <c r="AG314" s="15"/>
    </row>
    <row r="315" spans="2:33" x14ac:dyDescent="0.25">
      <c r="B315" s="24" t="str">
        <f t="shared" si="7"/>
        <v>BS086</v>
      </c>
      <c r="C315" s="25" t="s">
        <v>1197</v>
      </c>
      <c r="D315" s="17">
        <f t="shared" si="8"/>
        <v>8.3409941484558914</v>
      </c>
      <c r="E315" s="18">
        <f>VLOOKUP(B315,vertices!$A:$C,2,0)</f>
        <v>-25.333333333333332</v>
      </c>
      <c r="F315" s="18">
        <f>VLOOKUP(B315,vertices!$A:$C,3,0)</f>
        <v>-42.666666666666664</v>
      </c>
      <c r="G315" s="18">
        <f>VLOOKUP(C315,vertices!$A:$C,2,0)</f>
        <v>-25.466100000000001</v>
      </c>
      <c r="H315" s="18">
        <f>VLOOKUP(C315,vertices!$A:$C,3,0)</f>
        <v>-42.711949999999995</v>
      </c>
      <c r="K315" s="19"/>
      <c r="AF315"/>
      <c r="AG315" s="15"/>
    </row>
    <row r="316" spans="2:33" x14ac:dyDescent="0.25">
      <c r="B316" s="25" t="str">
        <f t="shared" ref="B316:B347" si="9">C276</f>
        <v>FPSO_ANGRA_DOS_REIS</v>
      </c>
      <c r="C316" s="24" t="str">
        <f t="shared" ref="C316:C347" si="10">VLOOKUP(B316,$B$570:$H$665,7,0)</f>
        <v>BS076</v>
      </c>
      <c r="D316" s="17">
        <f t="shared" si="5"/>
        <v>2.6496548064725367</v>
      </c>
      <c r="E316" s="18">
        <f>VLOOKUP(B316,vertices!$A:$C,2,0)</f>
        <v>-25.54372</v>
      </c>
      <c r="F316" s="18">
        <f>VLOOKUP(B316,vertices!$A:$C,3,0)</f>
        <v>-42.84</v>
      </c>
      <c r="G316" s="18">
        <f>VLOOKUP(C316,vertices!$A:$C,2,0)</f>
        <v>-25.5</v>
      </c>
      <c r="H316" s="18">
        <f>VLOOKUP(C316,vertices!$A:$C,3,0)</f>
        <v>-42.833333333333336</v>
      </c>
      <c r="K316" s="19"/>
      <c r="AF316"/>
      <c r="AG316" s="15"/>
    </row>
    <row r="317" spans="2:33" x14ac:dyDescent="0.25">
      <c r="B317" s="25" t="str">
        <f t="shared" si="9"/>
        <v>FPSO_ILHABELA</v>
      </c>
      <c r="C317" s="24" t="str">
        <f t="shared" si="10"/>
        <v>BS062</v>
      </c>
      <c r="D317" s="17">
        <f t="shared" si="5"/>
        <v>2.151103126924383</v>
      </c>
      <c r="E317" s="18">
        <f>VLOOKUP(B317,vertices!$A:$C,2,0)</f>
        <v>-25.67191</v>
      </c>
      <c r="F317" s="18">
        <f>VLOOKUP(B317,vertices!$A:$C,3,0)</f>
        <v>-43.20599</v>
      </c>
      <c r="G317" s="18">
        <f>VLOOKUP(C317,vertices!$A:$C,2,0)</f>
        <v>-25.666666666666668</v>
      </c>
      <c r="H317" s="18">
        <f>VLOOKUP(C317,vertices!$A:$C,3,0)</f>
        <v>-43.166666666666664</v>
      </c>
      <c r="K317" s="19"/>
      <c r="AF317"/>
      <c r="AG317" s="15"/>
    </row>
    <row r="318" spans="2:33" x14ac:dyDescent="0.25">
      <c r="B318" s="25" t="str">
        <f t="shared" si="9"/>
        <v>FPSO_ITAGUAI</v>
      </c>
      <c r="C318" s="24" t="str">
        <f t="shared" si="10"/>
        <v>ASIGO</v>
      </c>
      <c r="D318" s="17">
        <f t="shared" si="5"/>
        <v>10.336036057376656</v>
      </c>
      <c r="E318" s="18">
        <f>VLOOKUP(B318,vertices!$A:$C,2,0)</f>
        <v>-25.139849999999999</v>
      </c>
      <c r="F318" s="18">
        <f>VLOOKUP(B318,vertices!$A:$C,3,0)</f>
        <v>-42.94417</v>
      </c>
      <c r="G318" s="18">
        <f>VLOOKUP(C318,vertices!$A:$C,2,0)</f>
        <v>-25</v>
      </c>
      <c r="H318" s="18">
        <f>VLOOKUP(C318,vertices!$A:$C,3,0)</f>
        <v>-42.833333333333336</v>
      </c>
      <c r="K318" s="19"/>
      <c r="AF318"/>
      <c r="AG318" s="15"/>
    </row>
    <row r="319" spans="2:33" x14ac:dyDescent="0.25">
      <c r="B319" s="25" t="str">
        <f t="shared" si="9"/>
        <v>FPSO_MANGARATIBA</v>
      </c>
      <c r="C319" s="24" t="str">
        <f t="shared" si="10"/>
        <v>BS073</v>
      </c>
      <c r="D319" s="17">
        <f t="shared" si="5"/>
        <v>3.2882761495847923</v>
      </c>
      <c r="E319" s="18">
        <f>VLOOKUP(B319,vertices!$A:$C,2,0)</f>
        <v>-25.202999999999999</v>
      </c>
      <c r="F319" s="18">
        <f>VLOOKUP(B319,vertices!$A:$C,3,0)</f>
        <v>-42.878619999999998</v>
      </c>
      <c r="G319" s="18">
        <f>VLOOKUP(C319,vertices!$A:$C,2,0)</f>
        <v>-25.166666666666668</v>
      </c>
      <c r="H319" s="18">
        <f>VLOOKUP(C319,vertices!$A:$C,3,0)</f>
        <v>-42.833333333333336</v>
      </c>
      <c r="K319" s="19"/>
      <c r="AF319"/>
      <c r="AG319" s="15"/>
    </row>
    <row r="320" spans="2:33" x14ac:dyDescent="0.25">
      <c r="B320" s="25" t="str">
        <f t="shared" si="9"/>
        <v>FPSO_MARICA</v>
      </c>
      <c r="C320" s="24" t="str">
        <f t="shared" si="10"/>
        <v>BS074</v>
      </c>
      <c r="D320" s="17">
        <f t="shared" si="5"/>
        <v>8.1367328462653887</v>
      </c>
      <c r="E320" s="18">
        <f>VLOOKUP(B320,vertices!$A:$C,2,0)</f>
        <v>-25.44781</v>
      </c>
      <c r="F320" s="18">
        <f>VLOOKUP(B320,vertices!$A:$C,3,0)</f>
        <v>-42.753039999999999</v>
      </c>
      <c r="G320" s="18">
        <f>VLOOKUP(C320,vertices!$A:$C,2,0)</f>
        <v>-25.333333333333332</v>
      </c>
      <c r="H320" s="18">
        <f>VLOOKUP(C320,vertices!$A:$C,3,0)</f>
        <v>-42.833333333333336</v>
      </c>
      <c r="K320" s="19"/>
      <c r="AF320"/>
      <c r="AG320" s="15"/>
    </row>
    <row r="321" spans="2:33" x14ac:dyDescent="0.25">
      <c r="B321" s="25" t="str">
        <f t="shared" si="9"/>
        <v>FPSO_PARATY</v>
      </c>
      <c r="C321" s="24" t="str">
        <f t="shared" si="10"/>
        <v>BS074</v>
      </c>
      <c r="D321" s="17">
        <f t="shared" si="5"/>
        <v>5.3190089073559754</v>
      </c>
      <c r="E321" s="18">
        <f>VLOOKUP(B321,vertices!$A:$C,2,0)</f>
        <v>-25.393519999999999</v>
      </c>
      <c r="F321" s="18">
        <f>VLOOKUP(B321,vertices!$A:$C,3,0)</f>
        <v>-42.761389999999999</v>
      </c>
      <c r="G321" s="18">
        <f>VLOOKUP(C321,vertices!$A:$C,2,0)</f>
        <v>-25.333333333333332</v>
      </c>
      <c r="H321" s="18">
        <f>VLOOKUP(C321,vertices!$A:$C,3,0)</f>
        <v>-42.833333333333336</v>
      </c>
      <c r="K321" s="19"/>
      <c r="AF321"/>
      <c r="AG321" s="15"/>
    </row>
    <row r="322" spans="2:33" x14ac:dyDescent="0.25">
      <c r="B322" s="25" t="str">
        <f t="shared" si="9"/>
        <v>FPSO_PIONEIRO_DE_LIBRA</v>
      </c>
      <c r="C322" s="24" t="str">
        <f t="shared" si="10"/>
        <v>BS101</v>
      </c>
      <c r="D322" s="17">
        <f t="shared" si="5"/>
        <v>10.137095195491703</v>
      </c>
      <c r="E322" s="18">
        <f>VLOOKUP(B322,vertices!$A:$C,2,0)</f>
        <v>-24.65719</v>
      </c>
      <c r="F322" s="18">
        <f>VLOOKUP(B322,vertices!$A:$C,3,0)</f>
        <v>-42.234439999999999</v>
      </c>
      <c r="G322" s="18">
        <f>VLOOKUP(C322,vertices!$A:$C,2,0)</f>
        <v>-24.5</v>
      </c>
      <c r="H322" s="18">
        <f>VLOOKUP(C322,vertices!$A:$C,3,0)</f>
        <v>-42.166666666666664</v>
      </c>
      <c r="K322" s="19"/>
      <c r="AF322"/>
      <c r="AG322" s="15"/>
    </row>
    <row r="323" spans="2:33" x14ac:dyDescent="0.25">
      <c r="B323" s="25" t="str">
        <f t="shared" si="9"/>
        <v>FPSO_SANTOS</v>
      </c>
      <c r="C323" s="24" t="str">
        <f t="shared" si="10"/>
        <v>XOLAP</v>
      </c>
      <c r="D323" s="17">
        <f t="shared" si="5"/>
        <v>11.877420122901601</v>
      </c>
      <c r="E323" s="18">
        <f>VLOOKUP(B323,vertices!$A:$C,2,0)</f>
        <v>-24.301010000000002</v>
      </c>
      <c r="F323" s="18">
        <f>VLOOKUP(B323,vertices!$A:$C,3,0)</f>
        <v>-42.714170000000003</v>
      </c>
      <c r="G323" s="18">
        <f>VLOOKUP(C323,vertices!$A:$C,2,0)</f>
        <v>-24.333333333333332</v>
      </c>
      <c r="H323" s="18">
        <f>VLOOKUP(C323,vertices!$A:$C,3,0)</f>
        <v>-42.5</v>
      </c>
      <c r="K323" s="19"/>
      <c r="AF323"/>
      <c r="AG323" s="15"/>
    </row>
    <row r="324" spans="2:33" x14ac:dyDescent="0.25">
      <c r="B324" s="25" t="str">
        <f t="shared" si="9"/>
        <v>FPSO_SAO_PAULO</v>
      </c>
      <c r="C324" s="24" t="str">
        <f t="shared" si="10"/>
        <v>BS062</v>
      </c>
      <c r="D324" s="17">
        <f t="shared" si="5"/>
        <v>9.4569470573244985</v>
      </c>
      <c r="E324" s="18">
        <f>VLOOKUP(B324,vertices!$A:$C,2,0)</f>
        <v>-25.798290000000001</v>
      </c>
      <c r="F324" s="18">
        <f>VLOOKUP(B324,vertices!$A:$C,3,0)</f>
        <v>-43.262709999999998</v>
      </c>
      <c r="G324" s="18">
        <f>VLOOKUP(C324,vertices!$A:$C,2,0)</f>
        <v>-25.666666666666668</v>
      </c>
      <c r="H324" s="18">
        <f>VLOOKUP(C324,vertices!$A:$C,3,0)</f>
        <v>-43.166666666666664</v>
      </c>
      <c r="K324" s="19"/>
      <c r="AF324"/>
      <c r="AG324" s="15"/>
    </row>
    <row r="325" spans="2:33" x14ac:dyDescent="0.25">
      <c r="B325" s="25" t="str">
        <f t="shared" si="9"/>
        <v>FPSO_SAQUAREMA</v>
      </c>
      <c r="C325" s="24" t="str">
        <f t="shared" si="10"/>
        <v>BS074</v>
      </c>
      <c r="D325" s="17">
        <f t="shared" si="5"/>
        <v>9.8356040598139316</v>
      </c>
      <c r="E325" s="18">
        <f>VLOOKUP(B325,vertices!$A:$C,2,0)</f>
        <v>-25.490220000000001</v>
      </c>
      <c r="F325" s="18">
        <f>VLOOKUP(B325,vertices!$A:$C,3,0)</f>
        <v>-42.781129999999997</v>
      </c>
      <c r="G325" s="18">
        <f>VLOOKUP(C325,vertices!$A:$C,2,0)</f>
        <v>-25.333333333333332</v>
      </c>
      <c r="H325" s="18">
        <f>VLOOKUP(C325,vertices!$A:$C,3,0)</f>
        <v>-42.833333333333336</v>
      </c>
      <c r="K325" s="19"/>
      <c r="AF325"/>
      <c r="AG325" s="15"/>
    </row>
    <row r="326" spans="2:33" x14ac:dyDescent="0.25">
      <c r="B326" s="25" t="str">
        <f t="shared" si="9"/>
        <v>NS_31</v>
      </c>
      <c r="C326" s="24" t="str">
        <f t="shared" si="10"/>
        <v>BS091</v>
      </c>
      <c r="D326" s="17">
        <f t="shared" si="5"/>
        <v>4.4232010005003453</v>
      </c>
      <c r="E326" s="18">
        <f>VLOOKUP(B326,vertices!$A:$C,2,0)</f>
        <v>-24.557829999999999</v>
      </c>
      <c r="F326" s="18">
        <f>VLOOKUP(B326,vertices!$A:$C,3,0)</f>
        <v>-42.449829999999999</v>
      </c>
      <c r="G326" s="18">
        <f>VLOOKUP(C326,vertices!$A:$C,2,0)</f>
        <v>-24.5</v>
      </c>
      <c r="H326" s="18">
        <f>VLOOKUP(C326,vertices!$A:$C,3,0)</f>
        <v>-42.5</v>
      </c>
      <c r="K326" s="19"/>
      <c r="AF326"/>
      <c r="AG326" s="15"/>
    </row>
    <row r="327" spans="2:33" x14ac:dyDescent="0.25">
      <c r="B327" s="25" t="str">
        <f t="shared" si="9"/>
        <v>NS_33</v>
      </c>
      <c r="C327" s="24" t="str">
        <f t="shared" si="10"/>
        <v>BS091</v>
      </c>
      <c r="D327" s="17">
        <f t="shared" si="5"/>
        <v>9.7485491306388994</v>
      </c>
      <c r="E327" s="18">
        <f>VLOOKUP(B327,vertices!$A:$C,2,0)</f>
        <v>-24.596889999999998</v>
      </c>
      <c r="F327" s="18">
        <f>VLOOKUP(B327,vertices!$A:$C,3,0)</f>
        <v>-42.643239999999999</v>
      </c>
      <c r="G327" s="18">
        <f>VLOOKUP(C327,vertices!$A:$C,2,0)</f>
        <v>-24.5</v>
      </c>
      <c r="H327" s="18">
        <f>VLOOKUP(C327,vertices!$A:$C,3,0)</f>
        <v>-42.5</v>
      </c>
      <c r="K327" s="19"/>
      <c r="AF327"/>
      <c r="AG327" s="15"/>
    </row>
    <row r="328" spans="2:33" x14ac:dyDescent="0.25">
      <c r="B328" s="25" t="str">
        <f t="shared" si="9"/>
        <v>NS_38</v>
      </c>
      <c r="C328" s="24" t="str">
        <f t="shared" si="10"/>
        <v>BS092</v>
      </c>
      <c r="D328" s="17">
        <f t="shared" si="5"/>
        <v>6.0805719533256841</v>
      </c>
      <c r="E328" s="18">
        <f>VLOOKUP(B328,vertices!$A:$C,2,0)</f>
        <v>-24.73189</v>
      </c>
      <c r="F328" s="18">
        <f>VLOOKUP(B328,vertices!$A:$C,3,0)</f>
        <v>-42.414720000000003</v>
      </c>
      <c r="G328" s="18">
        <f>VLOOKUP(C328,vertices!$A:$C,2,0)</f>
        <v>-24.666666666666668</v>
      </c>
      <c r="H328" s="18">
        <f>VLOOKUP(C328,vertices!$A:$C,3,0)</f>
        <v>-42.5</v>
      </c>
      <c r="K328" s="19"/>
      <c r="AF328"/>
      <c r="AG328" s="15"/>
    </row>
    <row r="329" spans="2:33" x14ac:dyDescent="0.25">
      <c r="B329" s="25" t="str">
        <f t="shared" si="9"/>
        <v>NS_39</v>
      </c>
      <c r="C329" s="24" t="str">
        <f t="shared" si="10"/>
        <v>BS101</v>
      </c>
      <c r="D329" s="17">
        <f t="shared" si="5"/>
        <v>6.205023764869253</v>
      </c>
      <c r="E329" s="18">
        <f>VLOOKUP(B329,vertices!$A:$C,2,0)</f>
        <v>-24.571269999999998</v>
      </c>
      <c r="F329" s="18">
        <f>VLOOKUP(B329,vertices!$A:$C,3,0)</f>
        <v>-42.248939999999997</v>
      </c>
      <c r="G329" s="18">
        <f>VLOOKUP(C329,vertices!$A:$C,2,0)</f>
        <v>-24.5</v>
      </c>
      <c r="H329" s="18">
        <f>VLOOKUP(C329,vertices!$A:$C,3,0)</f>
        <v>-42.166666666666664</v>
      </c>
      <c r="K329" s="19"/>
      <c r="AF329"/>
      <c r="AG329" s="15"/>
    </row>
    <row r="330" spans="2:33" x14ac:dyDescent="0.25">
      <c r="B330" s="25" t="str">
        <f t="shared" si="9"/>
        <v>NS_40</v>
      </c>
      <c r="C330" s="24" t="str">
        <f t="shared" si="10"/>
        <v>BS101</v>
      </c>
      <c r="D330" s="17">
        <f t="shared" si="5"/>
        <v>5.5566210727022458</v>
      </c>
      <c r="E330" s="18">
        <f>VLOOKUP(B330,vertices!$A:$C,2,0)</f>
        <v>-24.586929999999999</v>
      </c>
      <c r="F330" s="18">
        <f>VLOOKUP(B330,vertices!$A:$C,3,0)</f>
        <v>-42.20158</v>
      </c>
      <c r="G330" s="18">
        <f>VLOOKUP(C330,vertices!$A:$C,2,0)</f>
        <v>-24.5</v>
      </c>
      <c r="H330" s="18">
        <f>VLOOKUP(C330,vertices!$A:$C,3,0)</f>
        <v>-42.166666666666664</v>
      </c>
      <c r="K330" s="19"/>
      <c r="AF330"/>
      <c r="AG330" s="15"/>
    </row>
    <row r="331" spans="2:33" x14ac:dyDescent="0.25">
      <c r="B331" s="25" t="str">
        <f t="shared" si="9"/>
        <v>NS_42</v>
      </c>
      <c r="C331" s="24" t="str">
        <f t="shared" si="10"/>
        <v>ASIGO</v>
      </c>
      <c r="D331" s="17">
        <f t="shared" si="5"/>
        <v>11.241828261664537</v>
      </c>
      <c r="E331" s="18">
        <f>VLOOKUP(B331,vertices!$A:$C,2,0)</f>
        <v>-25.077909999999999</v>
      </c>
      <c r="F331" s="18">
        <f>VLOOKUP(B331,vertices!$A:$C,3,0)</f>
        <v>-42.645409999999998</v>
      </c>
      <c r="G331" s="18">
        <f>VLOOKUP(C331,vertices!$A:$C,2,0)</f>
        <v>-25</v>
      </c>
      <c r="H331" s="18">
        <f>VLOOKUP(C331,vertices!$A:$C,3,0)</f>
        <v>-42.833333333333336</v>
      </c>
      <c r="K331" s="19"/>
      <c r="AF331"/>
      <c r="AG331" s="15"/>
    </row>
    <row r="332" spans="2:33" x14ac:dyDescent="0.25">
      <c r="B332" s="25" t="str">
        <f t="shared" si="9"/>
        <v>NS_43</v>
      </c>
      <c r="C332" s="24" t="str">
        <f t="shared" si="10"/>
        <v>ASIGO</v>
      </c>
      <c r="D332" s="17">
        <f t="shared" si="5"/>
        <v>10.836496656971306</v>
      </c>
      <c r="E332" s="18">
        <f>VLOOKUP(B332,vertices!$A:$C,2,0)</f>
        <v>-25.16028</v>
      </c>
      <c r="F332" s="18">
        <f>VLOOKUP(B332,vertices!$A:$C,3,0)</f>
        <v>-42.924959999999999</v>
      </c>
      <c r="G332" s="18">
        <f>VLOOKUP(C332,vertices!$A:$C,2,0)</f>
        <v>-25</v>
      </c>
      <c r="H332" s="18">
        <f>VLOOKUP(C332,vertices!$A:$C,3,0)</f>
        <v>-42.833333333333336</v>
      </c>
      <c r="K332" s="19"/>
      <c r="AF332"/>
      <c r="AG332" s="15"/>
    </row>
    <row r="333" spans="2:33" x14ac:dyDescent="0.25">
      <c r="B333" s="25" t="str">
        <f t="shared" si="9"/>
        <v>NS_44</v>
      </c>
      <c r="C333" s="24" t="str">
        <f t="shared" si="10"/>
        <v>BS093</v>
      </c>
      <c r="D333" s="17">
        <f t="shared" ref="D333:D347" si="11">IFERROR(3440*ACOS(COS(PI()*(90-G333)/180)*COS((90-E333)*PI()/180)+SIN((90-G333)*PI()/180)*SIN((90-E333)*PI()/180)*COS(((F333)-H333)*PI()/180)),0)</f>
        <v>12.076334959115176</v>
      </c>
      <c r="E333" s="18">
        <f>VLOOKUP(B333,vertices!$A:$C,2,0)</f>
        <v>-24.989329999999999</v>
      </c>
      <c r="F333" s="18">
        <f>VLOOKUP(B333,vertices!$A:$C,3,0)</f>
        <v>-42.64</v>
      </c>
      <c r="G333" s="18">
        <f>VLOOKUP(C333,vertices!$A:$C,2,0)</f>
        <v>-24.833333333333332</v>
      </c>
      <c r="H333" s="18">
        <f>VLOOKUP(C333,vertices!$A:$C,3,0)</f>
        <v>-42.5</v>
      </c>
      <c r="K333" s="19"/>
      <c r="AF333"/>
      <c r="AG333" s="15"/>
    </row>
    <row r="334" spans="2:33" x14ac:dyDescent="0.25">
      <c r="B334" s="25" t="str">
        <f t="shared" si="9"/>
        <v>P_66</v>
      </c>
      <c r="C334" s="24" t="str">
        <f t="shared" si="10"/>
        <v>BS076</v>
      </c>
      <c r="D334" s="17">
        <f t="shared" si="11"/>
        <v>6.1518822549044927</v>
      </c>
      <c r="E334" s="18">
        <f>VLOOKUP(B334,vertices!$A:$C,2,0)</f>
        <v>-25.60181</v>
      </c>
      <c r="F334" s="18">
        <f>VLOOKUP(B334,vertices!$A:$C,3,0)</f>
        <v>-42.820520000000002</v>
      </c>
      <c r="G334" s="18">
        <f>VLOOKUP(C334,vertices!$A:$C,2,0)</f>
        <v>-25.5</v>
      </c>
      <c r="H334" s="18">
        <f>VLOOKUP(C334,vertices!$A:$C,3,0)</f>
        <v>-42.833333333333336</v>
      </c>
      <c r="K334" s="19"/>
      <c r="AF334"/>
      <c r="AG334" s="15"/>
    </row>
    <row r="335" spans="2:33" x14ac:dyDescent="0.25">
      <c r="B335" s="25" t="str">
        <f t="shared" si="9"/>
        <v>P_67</v>
      </c>
      <c r="C335" s="24" t="str">
        <f t="shared" si="10"/>
        <v>BS073</v>
      </c>
      <c r="D335" s="17">
        <f t="shared" si="11"/>
        <v>12.382695327380961</v>
      </c>
      <c r="E335" s="18">
        <f>VLOOKUP(B335,vertices!$A:$C,2,0)</f>
        <v>-25.328679999999999</v>
      </c>
      <c r="F335" s="18">
        <f>VLOOKUP(B335,vertices!$A:$C,3,0)</f>
        <v>-42.692230000000002</v>
      </c>
      <c r="G335" s="18">
        <f>VLOOKUP(C335,vertices!$A:$C,2,0)</f>
        <v>-25.166666666666668</v>
      </c>
      <c r="H335" s="18">
        <f>VLOOKUP(C335,vertices!$A:$C,3,0)</f>
        <v>-42.833333333333336</v>
      </c>
      <c r="K335" s="19"/>
      <c r="AF335"/>
      <c r="AG335" s="15"/>
    </row>
    <row r="336" spans="2:33" x14ac:dyDescent="0.25">
      <c r="B336" s="25" t="str">
        <f t="shared" si="9"/>
        <v>P_68</v>
      </c>
      <c r="C336" s="24" t="str">
        <f t="shared" si="10"/>
        <v>ASIGO</v>
      </c>
      <c r="D336" s="17">
        <f t="shared" si="11"/>
        <v>9.1287652401226538</v>
      </c>
      <c r="E336" s="18">
        <f>VLOOKUP(B336,vertices!$A:$C,2,0)</f>
        <v>-25.021879999999999</v>
      </c>
      <c r="F336" s="18">
        <f>VLOOKUP(B336,vertices!$A:$C,3,0)</f>
        <v>-42.667299999999997</v>
      </c>
      <c r="G336" s="18">
        <f>VLOOKUP(C336,vertices!$A:$C,2,0)</f>
        <v>-25</v>
      </c>
      <c r="H336" s="18">
        <f>VLOOKUP(C336,vertices!$A:$C,3,0)</f>
        <v>-42.833333333333336</v>
      </c>
      <c r="K336" s="19"/>
      <c r="AF336"/>
      <c r="AG336" s="15"/>
    </row>
    <row r="337" spans="1:33" x14ac:dyDescent="0.25">
      <c r="B337" s="25" t="str">
        <f t="shared" si="9"/>
        <v>P_69</v>
      </c>
      <c r="C337" s="24" t="str">
        <f t="shared" si="10"/>
        <v>BS076</v>
      </c>
      <c r="D337" s="17">
        <f t="shared" si="11"/>
        <v>9.5180585870852497</v>
      </c>
      <c r="E337" s="18">
        <f>VLOOKUP(B337,vertices!$A:$C,2,0)</f>
        <v>-25.656860000000002</v>
      </c>
      <c r="F337" s="18">
        <f>VLOOKUP(B337,vertices!$A:$C,3,0)</f>
        <v>-42.858780000000003</v>
      </c>
      <c r="G337" s="18">
        <f>VLOOKUP(C337,vertices!$A:$C,2,0)</f>
        <v>-25.5</v>
      </c>
      <c r="H337" s="18">
        <f>VLOOKUP(C337,vertices!$A:$C,3,0)</f>
        <v>-42.833333333333336</v>
      </c>
      <c r="K337" s="19"/>
      <c r="AF337"/>
      <c r="AG337" s="15"/>
    </row>
    <row r="338" spans="1:33" x14ac:dyDescent="0.25">
      <c r="B338" s="25" t="str">
        <f t="shared" si="9"/>
        <v>P_70</v>
      </c>
      <c r="C338" s="24" t="str">
        <f t="shared" si="10"/>
        <v>BS093</v>
      </c>
      <c r="D338" s="17">
        <f t="shared" si="11"/>
        <v>7.2801007321561606</v>
      </c>
      <c r="E338" s="18">
        <f>VLOOKUP(B338,vertices!$A:$C,2,0)</f>
        <v>-24.951090000000001</v>
      </c>
      <c r="F338" s="18">
        <f>VLOOKUP(B338,vertices!$A:$C,3,0)</f>
        <v>-42.468119999999999</v>
      </c>
      <c r="G338" s="18">
        <f>VLOOKUP(C338,vertices!$A:$C,2,0)</f>
        <v>-24.833333333333332</v>
      </c>
      <c r="H338" s="18">
        <f>VLOOKUP(C338,vertices!$A:$C,3,0)</f>
        <v>-42.5</v>
      </c>
      <c r="K338" s="19"/>
      <c r="AF338"/>
      <c r="AG338" s="15"/>
    </row>
    <row r="339" spans="1:33" x14ac:dyDescent="0.25">
      <c r="B339" s="25" t="str">
        <f t="shared" si="9"/>
        <v>P_74</v>
      </c>
      <c r="C339" s="24" t="str">
        <f t="shared" si="10"/>
        <v>BS091</v>
      </c>
      <c r="D339" s="17">
        <f t="shared" si="11"/>
        <v>8.9609675557968771</v>
      </c>
      <c r="E339" s="18">
        <f>VLOOKUP(B339,vertices!$A:$C,2,0)</f>
        <v>-24.648679999999999</v>
      </c>
      <c r="F339" s="18">
        <f>VLOOKUP(B339,vertices!$A:$C,3,0)</f>
        <v>-42.51435</v>
      </c>
      <c r="G339" s="18">
        <f>VLOOKUP(C339,vertices!$A:$C,2,0)</f>
        <v>-24.5</v>
      </c>
      <c r="H339" s="18">
        <f>VLOOKUP(C339,vertices!$A:$C,3,0)</f>
        <v>-42.5</v>
      </c>
      <c r="K339" s="19"/>
      <c r="AF339"/>
      <c r="AG339" s="15"/>
    </row>
    <row r="340" spans="1:33" x14ac:dyDescent="0.25">
      <c r="B340" s="25" t="str">
        <f t="shared" si="9"/>
        <v>P_75</v>
      </c>
      <c r="C340" s="24" t="str">
        <f t="shared" si="10"/>
        <v>BS092</v>
      </c>
      <c r="D340" s="17">
        <f t="shared" si="11"/>
        <v>7.3016925495729446</v>
      </c>
      <c r="E340" s="18">
        <f>VLOOKUP(B340,vertices!$A:$C,2,0)</f>
        <v>-24.788</v>
      </c>
      <c r="F340" s="18">
        <f>VLOOKUP(B340,vertices!$A:$C,3,0)</f>
        <v>-42.50911</v>
      </c>
      <c r="G340" s="18">
        <f>VLOOKUP(C340,vertices!$A:$C,2,0)</f>
        <v>-24.666666666666668</v>
      </c>
      <c r="H340" s="18">
        <f>VLOOKUP(C340,vertices!$A:$C,3,0)</f>
        <v>-42.5</v>
      </c>
      <c r="K340" s="19"/>
      <c r="AF340"/>
      <c r="AG340" s="15"/>
    </row>
    <row r="341" spans="1:33" x14ac:dyDescent="0.25">
      <c r="B341" s="25" t="str">
        <f t="shared" si="9"/>
        <v>P_76</v>
      </c>
      <c r="C341" s="24" t="str">
        <f t="shared" si="10"/>
        <v>BS092</v>
      </c>
      <c r="D341" s="17">
        <f t="shared" si="11"/>
        <v>1.289136014462926</v>
      </c>
      <c r="E341" s="18">
        <f>VLOOKUP(B341,vertices!$A:$C,2,0)</f>
        <v>-24.687570000000001</v>
      </c>
      <c r="F341" s="18">
        <f>VLOOKUP(B341,vertices!$A:$C,3,0)</f>
        <v>-42.505400000000002</v>
      </c>
      <c r="G341" s="18">
        <f>VLOOKUP(C341,vertices!$A:$C,2,0)</f>
        <v>-24.666666666666668</v>
      </c>
      <c r="H341" s="18">
        <f>VLOOKUP(C341,vertices!$A:$C,3,0)</f>
        <v>-42.5</v>
      </c>
      <c r="K341" s="19"/>
      <c r="AF341"/>
      <c r="AG341" s="15"/>
    </row>
    <row r="342" spans="1:33" x14ac:dyDescent="0.25">
      <c r="B342" s="25" t="str">
        <f t="shared" si="9"/>
        <v>P_77</v>
      </c>
      <c r="C342" s="24" t="str">
        <f t="shared" si="10"/>
        <v>BS091</v>
      </c>
      <c r="D342" s="17">
        <f t="shared" si="11"/>
        <v>9.4522989921952494</v>
      </c>
      <c r="E342" s="18">
        <f>VLOOKUP(B342,vertices!$A:$C,2,0)</f>
        <v>-24.635370000000002</v>
      </c>
      <c r="F342" s="18">
        <f>VLOOKUP(B342,vertices!$A:$C,3,0)</f>
        <v>-42.411619999999999</v>
      </c>
      <c r="G342" s="18">
        <f>VLOOKUP(C342,vertices!$A:$C,2,0)</f>
        <v>-24.5</v>
      </c>
      <c r="H342" s="18">
        <f>VLOOKUP(C342,vertices!$A:$C,3,0)</f>
        <v>-42.5</v>
      </c>
      <c r="K342" s="19"/>
      <c r="AF342"/>
      <c r="AG342" s="15"/>
    </row>
    <row r="343" spans="1:33" x14ac:dyDescent="0.25">
      <c r="B343" s="25" t="str">
        <f t="shared" si="9"/>
        <v>SS_75</v>
      </c>
      <c r="C343" s="24" t="str">
        <f t="shared" si="10"/>
        <v>BS062</v>
      </c>
      <c r="D343" s="17">
        <f t="shared" si="11"/>
        <v>3.4728209816001687</v>
      </c>
      <c r="E343" s="18">
        <f>VLOOKUP(B343,vertices!$A:$C,2,0)</f>
        <v>-25.691230000000001</v>
      </c>
      <c r="F343" s="18">
        <f>VLOOKUP(B343,vertices!$A:$C,3,0)</f>
        <v>-43.108559999999997</v>
      </c>
      <c r="G343" s="18">
        <f>VLOOKUP(C343,vertices!$A:$C,2,0)</f>
        <v>-25.666666666666668</v>
      </c>
      <c r="H343" s="18">
        <f>VLOOKUP(C343,vertices!$A:$C,3,0)</f>
        <v>-43.166666666666664</v>
      </c>
      <c r="K343" s="19"/>
      <c r="AF343"/>
      <c r="AG343" s="15"/>
    </row>
    <row r="344" spans="1:33" x14ac:dyDescent="0.25">
      <c r="B344" s="25" t="str">
        <f t="shared" si="9"/>
        <v>UMMA</v>
      </c>
      <c r="C344" s="24" t="str">
        <f t="shared" si="10"/>
        <v>BS091</v>
      </c>
      <c r="D344" s="17">
        <f t="shared" si="11"/>
        <v>9.0323417962896002</v>
      </c>
      <c r="E344" s="18">
        <f>VLOOKUP(B344,vertices!$A:$C,2,0)</f>
        <v>-24.64977</v>
      </c>
      <c r="F344" s="18">
        <f>VLOOKUP(B344,vertices!$A:$C,3,0)</f>
        <v>-42.515599999999999</v>
      </c>
      <c r="G344" s="18">
        <f>VLOOKUP(C344,vertices!$A:$C,2,0)</f>
        <v>-24.5</v>
      </c>
      <c r="H344" s="18">
        <f>VLOOKUP(C344,vertices!$A:$C,3,0)</f>
        <v>-42.5</v>
      </c>
      <c r="K344" s="19"/>
      <c r="AF344"/>
      <c r="AG344" s="15"/>
    </row>
    <row r="345" spans="1:33" x14ac:dyDescent="0.25">
      <c r="B345" s="25" t="str">
        <f t="shared" si="9"/>
        <v>UMPA</v>
      </c>
      <c r="C345" s="24" t="str">
        <f t="shared" si="10"/>
        <v>BS076</v>
      </c>
      <c r="D345" s="17">
        <f t="shared" si="11"/>
        <v>6.2227421931141258</v>
      </c>
      <c r="E345" s="18">
        <f>VLOOKUP(B345,vertices!$A:$C,2,0)</f>
        <v>-25.603179999999998</v>
      </c>
      <c r="F345" s="18">
        <f>VLOOKUP(B345,vertices!$A:$C,3,0)</f>
        <v>-42.822470000000003</v>
      </c>
      <c r="G345" s="18">
        <f>VLOOKUP(C345,vertices!$A:$C,2,0)</f>
        <v>-25.5</v>
      </c>
      <c r="H345" s="18">
        <f>VLOOKUP(C345,vertices!$A:$C,3,0)</f>
        <v>-42.833333333333336</v>
      </c>
      <c r="K345" s="19"/>
      <c r="AF345"/>
      <c r="AG345" s="15"/>
    </row>
    <row r="346" spans="1:33" x14ac:dyDescent="0.25">
      <c r="B346" s="25" t="str">
        <f t="shared" si="9"/>
        <v>UMTJ</v>
      </c>
      <c r="C346" s="24" t="str">
        <f t="shared" si="10"/>
        <v>BS092</v>
      </c>
      <c r="D346" s="17">
        <f t="shared" si="11"/>
        <v>1.3727260148431419</v>
      </c>
      <c r="E346" s="18">
        <f>VLOOKUP(B346,vertices!$A:$C,2,0)</f>
        <v>-24.68871</v>
      </c>
      <c r="F346" s="18">
        <f>VLOOKUP(B346,vertices!$A:$C,3,0)</f>
        <v>-42.506680000000003</v>
      </c>
      <c r="G346" s="18">
        <f>VLOOKUP(C346,vertices!$A:$C,2,0)</f>
        <v>-24.666666666666668</v>
      </c>
      <c r="H346" s="18">
        <f>VLOOKUP(C346,vertices!$A:$C,3,0)</f>
        <v>-42.5</v>
      </c>
      <c r="K346" s="19"/>
      <c r="AF346"/>
      <c r="AG346" s="15"/>
    </row>
    <row r="347" spans="1:33" x14ac:dyDescent="0.25">
      <c r="B347" s="25" t="str">
        <f t="shared" si="9"/>
        <v>UMVE</v>
      </c>
      <c r="C347" s="24" t="str">
        <f t="shared" si="10"/>
        <v>XOLAP</v>
      </c>
      <c r="D347" s="17">
        <f t="shared" si="11"/>
        <v>11.855351630157962</v>
      </c>
      <c r="E347" s="18">
        <f>VLOOKUP(B347,vertices!$A:$C,2,0)</f>
        <v>-24.303329999999999</v>
      </c>
      <c r="F347" s="18">
        <f>VLOOKUP(B347,vertices!$A:$C,3,0)</f>
        <v>-42.714170000000003</v>
      </c>
      <c r="G347" s="18">
        <f>VLOOKUP(C347,vertices!$A:$C,2,0)</f>
        <v>-24.333333333333332</v>
      </c>
      <c r="H347" s="18">
        <f>VLOOKUP(C347,vertices!$A:$C,3,0)</f>
        <v>-42.5</v>
      </c>
      <c r="K347" s="19"/>
      <c r="AF347"/>
      <c r="AG347" s="15"/>
    </row>
    <row r="348" spans="1:33" x14ac:dyDescent="0.25">
      <c r="A348" s="15"/>
      <c r="B348" s="25" t="s">
        <v>1190</v>
      </c>
      <c r="C348" s="24" t="str">
        <f t="shared" ref="C348:C355" si="12">VLOOKUP(B348,$B$570:$H$665,7,0)</f>
        <v>BS091</v>
      </c>
      <c r="D348" s="17">
        <f t="shared" ref="D348:D355" si="13">IFERROR(3440*ACOS(COS(PI()*(90-G348)/180)*COS((90-E348)*PI()/180)+SIN((90-G348)*PI()/180)*SIN((90-E348)*PI()/180)*COS(((F348)-H348)*PI()/180)),0)</f>
        <v>9.1422361218519477</v>
      </c>
      <c r="E348" s="18">
        <f>VLOOKUP(B348,vertices!$A:$C,2,0)</f>
        <v>-24.63353</v>
      </c>
      <c r="F348" s="18">
        <f>VLOOKUP(B348,vertices!$A:$C,3,0)</f>
        <v>-42.419529999999995</v>
      </c>
      <c r="G348" s="18">
        <f>VLOOKUP(C348,vertices!$A:$C,2,0)</f>
        <v>-24.5</v>
      </c>
      <c r="H348" s="18">
        <f>VLOOKUP(C348,vertices!$A:$C,3,0)</f>
        <v>-42.5</v>
      </c>
      <c r="J348" s="19"/>
    </row>
    <row r="349" spans="1:33" x14ac:dyDescent="0.25">
      <c r="A349" s="15"/>
      <c r="B349" s="25" t="s">
        <v>1191</v>
      </c>
      <c r="C349" s="24" t="str">
        <f t="shared" si="12"/>
        <v>BS074</v>
      </c>
      <c r="D349" s="17">
        <f t="shared" si="13"/>
        <v>11.569600882023234</v>
      </c>
      <c r="E349" s="18">
        <f>VLOOKUP(B349,vertices!$A:$C,2,0)</f>
        <v>-25.333669999999998</v>
      </c>
      <c r="F349" s="18">
        <f>VLOOKUP(B349,vertices!$A:$C,3,0)</f>
        <v>-42.620129999999996</v>
      </c>
      <c r="G349" s="18">
        <f>VLOOKUP(C349,vertices!$A:$C,2,0)</f>
        <v>-25.333333333333332</v>
      </c>
      <c r="H349" s="18">
        <f>VLOOKUP(C349,vertices!$A:$C,3,0)</f>
        <v>-42.833333333333336</v>
      </c>
      <c r="J349" s="19"/>
    </row>
    <row r="350" spans="1:33" x14ac:dyDescent="0.25">
      <c r="A350" s="15"/>
      <c r="B350" s="25" t="s">
        <v>1192</v>
      </c>
      <c r="C350" s="24" t="str">
        <f t="shared" si="12"/>
        <v>BS077</v>
      </c>
      <c r="D350" s="17">
        <f t="shared" si="13"/>
        <v>0.10664820175820822</v>
      </c>
      <c r="E350" s="18">
        <f>VLOOKUP(B350,vertices!$A:$C,2,0)</f>
        <v>-25.66825</v>
      </c>
      <c r="F350" s="18">
        <f>VLOOKUP(B350,vertices!$A:$C,3,0)</f>
        <v>-42.832439999999998</v>
      </c>
      <c r="G350" s="18">
        <f>VLOOKUP(C350,vertices!$A:$C,2,0)</f>
        <v>-25.666666666666668</v>
      </c>
      <c r="H350" s="18">
        <f>VLOOKUP(C350,vertices!$A:$C,3,0)</f>
        <v>-42.833333333333336</v>
      </c>
      <c r="J350" s="19"/>
    </row>
    <row r="351" spans="1:33" x14ac:dyDescent="0.25">
      <c r="A351" s="15"/>
      <c r="B351" s="25" t="s">
        <v>1193</v>
      </c>
      <c r="C351" s="24" t="str">
        <f t="shared" si="12"/>
        <v>BS092</v>
      </c>
      <c r="D351" s="17">
        <f t="shared" si="13"/>
        <v>2.0344349743292867</v>
      </c>
      <c r="E351" s="18">
        <f>VLOOKUP(B351,vertices!$A:$C,2,0)</f>
        <v>-24.667349999999999</v>
      </c>
      <c r="F351" s="18">
        <f>VLOOKUP(B351,vertices!$A:$C,3,0)</f>
        <v>-42.462719999999997</v>
      </c>
      <c r="G351" s="18">
        <f>VLOOKUP(C351,vertices!$A:$C,2,0)</f>
        <v>-24.666666666666668</v>
      </c>
      <c r="H351" s="18">
        <f>VLOOKUP(C351,vertices!$A:$C,3,0)</f>
        <v>-42.5</v>
      </c>
      <c r="J351" s="19"/>
    </row>
    <row r="352" spans="1:33" x14ac:dyDescent="0.25">
      <c r="A352" s="15"/>
      <c r="B352" s="25" t="s">
        <v>1194</v>
      </c>
      <c r="C352" s="24" t="str">
        <f t="shared" si="12"/>
        <v>BS076</v>
      </c>
      <c r="D352" s="17">
        <f t="shared" si="13"/>
        <v>2.9060732898717312</v>
      </c>
      <c r="E352" s="18">
        <f>VLOOKUP(B352,vertices!$A:$C,2,0)</f>
        <v>-25.537869999999998</v>
      </c>
      <c r="F352" s="18">
        <f>VLOOKUP(B352,vertices!$A:$C,3,0)</f>
        <v>-42.799929999999996</v>
      </c>
      <c r="G352" s="18">
        <f>VLOOKUP(C352,vertices!$A:$C,2,0)</f>
        <v>-25.5</v>
      </c>
      <c r="H352" s="18">
        <f>VLOOKUP(C352,vertices!$A:$C,3,0)</f>
        <v>-42.833333333333336</v>
      </c>
      <c r="J352" s="19"/>
    </row>
    <row r="353" spans="1:10" x14ac:dyDescent="0.25">
      <c r="A353" s="15"/>
      <c r="B353" s="25" t="s">
        <v>1195</v>
      </c>
      <c r="C353" s="24" t="str">
        <f t="shared" si="12"/>
        <v>BS073</v>
      </c>
      <c r="D353" s="17">
        <f t="shared" si="13"/>
        <v>12.649730604079377</v>
      </c>
      <c r="E353" s="18">
        <f>VLOOKUP(B353,vertices!$A:$C,2,0)</f>
        <v>-25.332269999999998</v>
      </c>
      <c r="F353" s="18">
        <f>VLOOKUP(B353,vertices!$A:$C,3,0)</f>
        <v>-42.689319999999995</v>
      </c>
      <c r="G353" s="18">
        <f>VLOOKUP(C353,vertices!$A:$C,2,0)</f>
        <v>-25.166666666666668</v>
      </c>
      <c r="H353" s="18">
        <f>VLOOKUP(C353,vertices!$A:$C,3,0)</f>
        <v>-42.833333333333336</v>
      </c>
      <c r="J353" s="19"/>
    </row>
    <row r="354" spans="1:10" x14ac:dyDescent="0.25">
      <c r="A354" s="15"/>
      <c r="B354" s="25" t="s">
        <v>1196</v>
      </c>
      <c r="C354" s="24" t="str">
        <f t="shared" si="12"/>
        <v>BS074</v>
      </c>
      <c r="D354" s="17">
        <f t="shared" si="13"/>
        <v>7.0867412820270559</v>
      </c>
      <c r="E354" s="18">
        <f>VLOOKUP(B354,vertices!$A:$C,2,0)</f>
        <v>-25.404719999999998</v>
      </c>
      <c r="F354" s="18">
        <f>VLOOKUP(B354,vertices!$A:$C,3,0)</f>
        <v>-42.729300000000002</v>
      </c>
      <c r="G354" s="18">
        <f>VLOOKUP(C354,vertices!$A:$C,2,0)</f>
        <v>-25.333333333333332</v>
      </c>
      <c r="H354" s="18">
        <f>VLOOKUP(C354,vertices!$A:$C,3,0)</f>
        <v>-42.833333333333336</v>
      </c>
      <c r="J354" s="19"/>
    </row>
    <row r="355" spans="1:10" x14ac:dyDescent="0.25">
      <c r="A355" s="15"/>
      <c r="B355" s="25" t="s">
        <v>1197</v>
      </c>
      <c r="C355" s="24" t="str">
        <f t="shared" si="12"/>
        <v>BS074</v>
      </c>
      <c r="D355" s="17">
        <f t="shared" si="13"/>
        <v>10.338298451982801</v>
      </c>
      <c r="E355" s="18">
        <f>VLOOKUP(B355,vertices!$A:$C,2,0)</f>
        <v>-25.466100000000001</v>
      </c>
      <c r="F355" s="18">
        <f>VLOOKUP(B355,vertices!$A:$C,3,0)</f>
        <v>-42.711949999999995</v>
      </c>
      <c r="G355" s="18">
        <f>VLOOKUP(C355,vertices!$A:$C,2,0)</f>
        <v>-25.333333333333332</v>
      </c>
      <c r="H355" s="18">
        <f>VLOOKUP(C355,vertices!$A:$C,3,0)</f>
        <v>-42.833333333333336</v>
      </c>
      <c r="J355" s="19"/>
    </row>
    <row r="356" spans="1:10" x14ac:dyDescent="0.25">
      <c r="A356" s="15"/>
      <c r="B356" s="26"/>
      <c r="C356" s="26"/>
      <c r="D356" s="26"/>
      <c r="E356" s="26"/>
      <c r="F356" s="26"/>
      <c r="G356" s="26"/>
      <c r="H356" s="26"/>
      <c r="I356" s="26"/>
      <c r="J356" s="19"/>
    </row>
    <row r="357" spans="1:10" x14ac:dyDescent="0.25">
      <c r="A357" s="15"/>
      <c r="B357" s="27"/>
      <c r="C357" s="26"/>
      <c r="D357" s="28"/>
      <c r="E357" s="28"/>
      <c r="F357" s="28"/>
      <c r="G357" s="28"/>
      <c r="H357" s="29"/>
      <c r="I357" s="30"/>
      <c r="J357" s="19"/>
    </row>
    <row r="358" spans="1:10" x14ac:dyDescent="0.25">
      <c r="A358" s="15"/>
      <c r="B358" s="27"/>
      <c r="C358" s="26"/>
      <c r="D358" s="28"/>
      <c r="E358" s="28"/>
      <c r="F358" s="28"/>
      <c r="G358" s="28"/>
      <c r="H358" s="29"/>
      <c r="I358" s="30"/>
      <c r="J358" s="19"/>
    </row>
    <row r="359" spans="1:10" x14ac:dyDescent="0.25">
      <c r="A359" s="15"/>
      <c r="B359" s="31"/>
      <c r="C359" s="31"/>
    </row>
    <row r="360" spans="1:10" x14ac:dyDescent="0.25">
      <c r="B360" s="45" t="s">
        <v>1181</v>
      </c>
      <c r="C360" s="45"/>
    </row>
    <row r="361" spans="1:10" x14ac:dyDescent="0.25">
      <c r="B361" s="45" t="s">
        <v>1182</v>
      </c>
      <c r="C361" s="45"/>
    </row>
    <row r="362" spans="1:10" x14ac:dyDescent="0.25">
      <c r="B362" s="33" t="s">
        <v>178</v>
      </c>
      <c r="C362" s="34" t="s">
        <v>82</v>
      </c>
      <c r="D362" s="18">
        <v>-25</v>
      </c>
      <c r="E362" s="18">
        <v>-43.333333333333336</v>
      </c>
      <c r="F362" s="35">
        <f>AVERAGE(D362:D365)</f>
        <v>-25.083333333333336</v>
      </c>
      <c r="G362" s="35">
        <f>AVERAGE(E362:E365)</f>
        <v>-43.25</v>
      </c>
    </row>
    <row r="363" spans="1:10" x14ac:dyDescent="0.25">
      <c r="B363" s="33"/>
      <c r="C363" s="36" t="s">
        <v>151</v>
      </c>
      <c r="D363" s="18">
        <v>-25</v>
      </c>
      <c r="E363" s="18">
        <v>-43.166666666666664</v>
      </c>
    </row>
    <row r="364" spans="1:10" x14ac:dyDescent="0.25">
      <c r="B364" s="33"/>
      <c r="C364" s="36" t="s">
        <v>150</v>
      </c>
      <c r="D364" s="18">
        <v>-25.166666666666668</v>
      </c>
      <c r="E364" s="18">
        <v>-43.166666666666664</v>
      </c>
    </row>
    <row r="365" spans="1:10" x14ac:dyDescent="0.25">
      <c r="B365" s="33"/>
      <c r="C365" s="37" t="s">
        <v>83</v>
      </c>
      <c r="D365" s="18">
        <v>-25.166666666666668</v>
      </c>
      <c r="E365" s="18">
        <v>-43.333333333333336</v>
      </c>
    </row>
    <row r="366" spans="1:10" x14ac:dyDescent="0.25">
      <c r="B366" s="33" t="s">
        <v>179</v>
      </c>
      <c r="C366" s="34" t="s">
        <v>83</v>
      </c>
      <c r="D366" s="18">
        <v>-25.166666666666668</v>
      </c>
      <c r="E366" s="18">
        <v>-43.333333333333336</v>
      </c>
      <c r="F366" s="35">
        <f>AVERAGE(D366:D369)</f>
        <v>-25.25</v>
      </c>
      <c r="G366" s="35">
        <f>AVERAGE(E366:E369)</f>
        <v>-43.25</v>
      </c>
    </row>
    <row r="367" spans="1:10" x14ac:dyDescent="0.25">
      <c r="B367" s="33"/>
      <c r="C367" s="36" t="s">
        <v>150</v>
      </c>
      <c r="D367" s="18">
        <v>-25.166666666666668</v>
      </c>
      <c r="E367" s="18">
        <v>-43.166666666666664</v>
      </c>
    </row>
    <row r="368" spans="1:10" x14ac:dyDescent="0.25">
      <c r="B368" s="33"/>
      <c r="C368" s="36" t="s">
        <v>149</v>
      </c>
      <c r="D368" s="18">
        <v>-25.333333333333332</v>
      </c>
      <c r="E368" s="18">
        <v>-43.166666666666664</v>
      </c>
    </row>
    <row r="369" spans="2:7" x14ac:dyDescent="0.25">
      <c r="B369" s="33"/>
      <c r="C369" s="37" t="s">
        <v>84</v>
      </c>
      <c r="D369" s="18">
        <v>-25.333333333333332</v>
      </c>
      <c r="E369" s="18">
        <v>-43.333333333333336</v>
      </c>
    </row>
    <row r="370" spans="2:7" x14ac:dyDescent="0.25">
      <c r="B370" s="33" t="s">
        <v>180</v>
      </c>
      <c r="C370" s="34" t="s">
        <v>84</v>
      </c>
      <c r="D370" s="18">
        <v>-25.333333333333332</v>
      </c>
      <c r="E370" s="18">
        <v>-43.333333333333336</v>
      </c>
      <c r="F370" s="35">
        <f>AVERAGE(D370:D373)</f>
        <v>-25.416666666666664</v>
      </c>
      <c r="G370" s="35">
        <f>AVERAGE(E370:E373)</f>
        <v>-43.25</v>
      </c>
    </row>
    <row r="371" spans="2:7" x14ac:dyDescent="0.25">
      <c r="B371" s="33"/>
      <c r="C371" s="36" t="s">
        <v>149</v>
      </c>
      <c r="D371" s="18">
        <v>-25.333333333333332</v>
      </c>
      <c r="E371" s="18">
        <v>-43.166666666666664</v>
      </c>
    </row>
    <row r="372" spans="2:7" x14ac:dyDescent="0.25">
      <c r="B372" s="33"/>
      <c r="C372" s="36" t="s">
        <v>148</v>
      </c>
      <c r="D372" s="18">
        <v>-25.5</v>
      </c>
      <c r="E372" s="18">
        <v>-43.166666666666664</v>
      </c>
    </row>
    <row r="373" spans="2:7" x14ac:dyDescent="0.25">
      <c r="B373" s="33"/>
      <c r="C373" s="37" t="s">
        <v>85</v>
      </c>
      <c r="D373" s="18">
        <v>-25.5</v>
      </c>
      <c r="E373" s="18">
        <v>-43.333333333333336</v>
      </c>
    </row>
    <row r="374" spans="2:7" x14ac:dyDescent="0.25">
      <c r="B374" s="33" t="s">
        <v>181</v>
      </c>
      <c r="C374" s="34" t="s">
        <v>85</v>
      </c>
      <c r="D374" s="18">
        <v>-25.5</v>
      </c>
      <c r="E374" s="18">
        <v>-43.333333333333336</v>
      </c>
      <c r="F374" s="35">
        <f>AVERAGE(D374:D377)</f>
        <v>-25.583333333333336</v>
      </c>
      <c r="G374" s="35">
        <f>AVERAGE(E374:E377)</f>
        <v>-43.25</v>
      </c>
    </row>
    <row r="375" spans="2:7" x14ac:dyDescent="0.25">
      <c r="B375" s="33"/>
      <c r="C375" s="36" t="s">
        <v>148</v>
      </c>
      <c r="D375" s="18">
        <v>-25.5</v>
      </c>
      <c r="E375" s="18">
        <v>-43.166666666666664</v>
      </c>
    </row>
    <row r="376" spans="2:7" x14ac:dyDescent="0.25">
      <c r="B376" s="33"/>
      <c r="C376" s="36" t="s">
        <v>147</v>
      </c>
      <c r="D376" s="18">
        <v>-25.666666666666668</v>
      </c>
      <c r="E376" s="18">
        <v>-43.166666666666664</v>
      </c>
    </row>
    <row r="377" spans="2:7" x14ac:dyDescent="0.25">
      <c r="B377" s="33"/>
      <c r="C377" s="37" t="s">
        <v>86</v>
      </c>
      <c r="D377" s="18">
        <v>-25.666666666666668</v>
      </c>
      <c r="E377" s="18">
        <v>-43.333333333333336</v>
      </c>
    </row>
    <row r="378" spans="2:7" x14ac:dyDescent="0.25">
      <c r="B378" s="33" t="s">
        <v>182</v>
      </c>
      <c r="C378" s="34" t="s">
        <v>86</v>
      </c>
      <c r="D378" s="18">
        <v>-25.666666666666668</v>
      </c>
      <c r="E378" s="18">
        <v>-43.333333333333336</v>
      </c>
      <c r="F378" s="35">
        <f>AVERAGE(D378:D381)</f>
        <v>-25.75</v>
      </c>
      <c r="G378" s="35">
        <f>AVERAGE(E378:E381)</f>
        <v>-43.25</v>
      </c>
    </row>
    <row r="379" spans="2:7" x14ac:dyDescent="0.25">
      <c r="B379" s="33"/>
      <c r="C379" s="36" t="s">
        <v>147</v>
      </c>
      <c r="D379" s="18">
        <v>-25.666666666666668</v>
      </c>
      <c r="E379" s="18">
        <v>-43.166666666666664</v>
      </c>
    </row>
    <row r="380" spans="2:7" x14ac:dyDescent="0.25">
      <c r="B380" s="33"/>
      <c r="C380" s="36" t="s">
        <v>146</v>
      </c>
      <c r="D380" s="18">
        <v>-25.833333333333332</v>
      </c>
      <c r="E380" s="18">
        <v>-43.166666666666664</v>
      </c>
    </row>
    <row r="381" spans="2:7" x14ac:dyDescent="0.25">
      <c r="B381" s="33"/>
      <c r="C381" s="37" t="s">
        <v>87</v>
      </c>
      <c r="D381" s="18">
        <v>-25.833333333333332</v>
      </c>
      <c r="E381" s="18">
        <v>-43.333333333333336</v>
      </c>
    </row>
    <row r="382" spans="2:7" x14ac:dyDescent="0.25">
      <c r="B382" s="33" t="s">
        <v>183</v>
      </c>
      <c r="C382" s="34" t="s">
        <v>87</v>
      </c>
      <c r="D382" s="18">
        <v>-25.833333333333332</v>
      </c>
      <c r="E382" s="18">
        <v>-43.333333333333336</v>
      </c>
      <c r="F382" s="35">
        <f>AVERAGE(D382:D385)</f>
        <v>-25.916666666666664</v>
      </c>
      <c r="G382" s="35">
        <f>AVERAGE(E382:E385)</f>
        <v>-43.25</v>
      </c>
    </row>
    <row r="383" spans="2:7" x14ac:dyDescent="0.25">
      <c r="B383" s="33"/>
      <c r="C383" s="36" t="s">
        <v>146</v>
      </c>
      <c r="D383" s="18">
        <v>-25.833333333333332</v>
      </c>
      <c r="E383" s="18">
        <v>-43.166666666666664</v>
      </c>
    </row>
    <row r="384" spans="2:7" x14ac:dyDescent="0.25">
      <c r="B384" s="33"/>
      <c r="C384" s="36" t="s">
        <v>145</v>
      </c>
      <c r="D384" s="18">
        <v>-26</v>
      </c>
      <c r="E384" s="18">
        <v>-43.166666666666664</v>
      </c>
    </row>
    <row r="385" spans="2:7" x14ac:dyDescent="0.25">
      <c r="B385" s="33"/>
      <c r="C385" s="37" t="s">
        <v>174</v>
      </c>
      <c r="D385" s="18">
        <v>-26</v>
      </c>
      <c r="E385" s="18">
        <v>-43.333333333333336</v>
      </c>
    </row>
    <row r="386" spans="2:7" x14ac:dyDescent="0.25">
      <c r="B386" s="33" t="s">
        <v>184</v>
      </c>
      <c r="C386" s="34" t="s">
        <v>151</v>
      </c>
      <c r="D386" s="18">
        <v>-25</v>
      </c>
      <c r="E386" s="18">
        <v>-43.166666666666664</v>
      </c>
      <c r="F386" s="35">
        <f>AVERAGE(D386:D389)</f>
        <v>-25.083333333333336</v>
      </c>
      <c r="G386" s="35">
        <f>AVERAGE(E386:E389)</f>
        <v>-43.083333333333329</v>
      </c>
    </row>
    <row r="387" spans="2:7" x14ac:dyDescent="0.25">
      <c r="B387" s="33"/>
      <c r="C387" s="36" t="s">
        <v>91</v>
      </c>
      <c r="D387" s="18">
        <v>-25</v>
      </c>
      <c r="E387" s="18">
        <v>-43</v>
      </c>
    </row>
    <row r="388" spans="2:7" x14ac:dyDescent="0.25">
      <c r="B388" s="33"/>
      <c r="C388" s="36" t="s">
        <v>92</v>
      </c>
      <c r="D388" s="18">
        <v>-25.166666666666668</v>
      </c>
      <c r="E388" s="18">
        <v>-43</v>
      </c>
    </row>
    <row r="389" spans="2:7" x14ac:dyDescent="0.25">
      <c r="B389" s="33"/>
      <c r="C389" s="37" t="s">
        <v>150</v>
      </c>
      <c r="D389" s="18">
        <v>-25.166666666666668</v>
      </c>
      <c r="E389" s="18">
        <v>-43.166666666666664</v>
      </c>
    </row>
    <row r="390" spans="2:7" x14ac:dyDescent="0.25">
      <c r="B390" s="33" t="s">
        <v>185</v>
      </c>
      <c r="C390" s="34" t="s">
        <v>150</v>
      </c>
      <c r="D390" s="18">
        <v>-25.166666666666668</v>
      </c>
      <c r="E390" s="18">
        <v>-43.166666666666664</v>
      </c>
      <c r="F390" s="35">
        <f>AVERAGE(D390:D393)</f>
        <v>-25.25</v>
      </c>
      <c r="G390" s="35">
        <f>AVERAGE(E390:E393)</f>
        <v>-43.083333333333329</v>
      </c>
    </row>
    <row r="391" spans="2:7" x14ac:dyDescent="0.25">
      <c r="B391" s="33"/>
      <c r="C391" s="36" t="s">
        <v>92</v>
      </c>
      <c r="D391" s="18">
        <v>-25.166666666666668</v>
      </c>
      <c r="E391" s="18">
        <v>-43</v>
      </c>
    </row>
    <row r="392" spans="2:7" x14ac:dyDescent="0.25">
      <c r="B392" s="33"/>
      <c r="C392" s="36" t="s">
        <v>93</v>
      </c>
      <c r="D392" s="18">
        <v>-25.333333333333332</v>
      </c>
      <c r="E392" s="18">
        <v>-43</v>
      </c>
    </row>
    <row r="393" spans="2:7" x14ac:dyDescent="0.25">
      <c r="B393" s="33"/>
      <c r="C393" s="37" t="s">
        <v>149</v>
      </c>
      <c r="D393" s="18">
        <v>-25.333333333333332</v>
      </c>
      <c r="E393" s="18">
        <v>-43.166666666666664</v>
      </c>
    </row>
    <row r="394" spans="2:7" x14ac:dyDescent="0.25">
      <c r="B394" s="33" t="s">
        <v>186</v>
      </c>
      <c r="C394" s="34" t="s">
        <v>149</v>
      </c>
      <c r="D394" s="18">
        <v>-25.333333333333332</v>
      </c>
      <c r="E394" s="18">
        <v>-43.166666666666664</v>
      </c>
      <c r="F394" s="35">
        <f>AVERAGE(D394:D397)</f>
        <v>-25.416666666666664</v>
      </c>
      <c r="G394" s="35">
        <f>AVERAGE(E394:E397)</f>
        <v>-43.083333333333329</v>
      </c>
    </row>
    <row r="395" spans="2:7" x14ac:dyDescent="0.25">
      <c r="B395" s="33"/>
      <c r="C395" s="36" t="s">
        <v>93</v>
      </c>
      <c r="D395" s="18">
        <v>-25.333333333333332</v>
      </c>
      <c r="E395" s="18">
        <v>-43</v>
      </c>
    </row>
    <row r="396" spans="2:7" x14ac:dyDescent="0.25">
      <c r="B396" s="33"/>
      <c r="C396" s="36" t="s">
        <v>94</v>
      </c>
      <c r="D396" s="18">
        <v>-25.5</v>
      </c>
      <c r="E396" s="18">
        <v>-43</v>
      </c>
    </row>
    <row r="397" spans="2:7" x14ac:dyDescent="0.25">
      <c r="B397" s="33"/>
      <c r="C397" s="37" t="s">
        <v>148</v>
      </c>
      <c r="D397" s="18">
        <v>-25.5</v>
      </c>
      <c r="E397" s="18">
        <v>-43.166666666666664</v>
      </c>
    </row>
    <row r="398" spans="2:7" x14ac:dyDescent="0.25">
      <c r="B398" s="33" t="s">
        <v>187</v>
      </c>
      <c r="C398" s="34" t="s">
        <v>148</v>
      </c>
      <c r="D398" s="18">
        <v>-25.5</v>
      </c>
      <c r="E398" s="18">
        <v>-43.166666666666664</v>
      </c>
      <c r="F398" s="35">
        <f>AVERAGE(D398:D401)</f>
        <v>-25.583333333333336</v>
      </c>
      <c r="G398" s="35">
        <f>AVERAGE(E398:E401)</f>
        <v>-43.083333333333329</v>
      </c>
    </row>
    <row r="399" spans="2:7" x14ac:dyDescent="0.25">
      <c r="B399" s="33"/>
      <c r="C399" s="36" t="s">
        <v>94</v>
      </c>
      <c r="D399" s="18">
        <v>-25.5</v>
      </c>
      <c r="E399" s="18">
        <v>-43</v>
      </c>
    </row>
    <row r="400" spans="2:7" x14ac:dyDescent="0.25">
      <c r="B400" s="33"/>
      <c r="C400" s="36" t="s">
        <v>95</v>
      </c>
      <c r="D400" s="18">
        <v>-25.666666666666668</v>
      </c>
      <c r="E400" s="18">
        <v>-43</v>
      </c>
    </row>
    <row r="401" spans="2:7" x14ac:dyDescent="0.25">
      <c r="B401" s="33"/>
      <c r="C401" s="37" t="s">
        <v>147</v>
      </c>
      <c r="D401" s="18">
        <v>-25.666666666666668</v>
      </c>
      <c r="E401" s="18">
        <v>-43.166666666666664</v>
      </c>
    </row>
    <row r="402" spans="2:7" x14ac:dyDescent="0.25">
      <c r="B402" s="33" t="s">
        <v>188</v>
      </c>
      <c r="C402" s="34" t="s">
        <v>147</v>
      </c>
      <c r="D402" s="18">
        <v>-25.666666666666668</v>
      </c>
      <c r="E402" s="18">
        <v>-43.166666666666664</v>
      </c>
      <c r="F402" s="35">
        <f>AVERAGE(D402:D405)</f>
        <v>-25.75</v>
      </c>
      <c r="G402" s="35">
        <f>AVERAGE(E402:E405)</f>
        <v>-43.083333333333329</v>
      </c>
    </row>
    <row r="403" spans="2:7" x14ac:dyDescent="0.25">
      <c r="B403" s="33"/>
      <c r="C403" s="36" t="s">
        <v>95</v>
      </c>
      <c r="D403" s="18">
        <v>-25.666666666666668</v>
      </c>
      <c r="E403" s="18">
        <v>-43</v>
      </c>
    </row>
    <row r="404" spans="2:7" x14ac:dyDescent="0.25">
      <c r="B404" s="33"/>
      <c r="C404" s="36" t="s">
        <v>96</v>
      </c>
      <c r="D404" s="18">
        <v>-25.833333333333332</v>
      </c>
      <c r="E404" s="18">
        <v>-43</v>
      </c>
    </row>
    <row r="405" spans="2:7" x14ac:dyDescent="0.25">
      <c r="B405" s="33"/>
      <c r="C405" s="37" t="s">
        <v>146</v>
      </c>
      <c r="D405" s="18">
        <v>-25.833333333333332</v>
      </c>
      <c r="E405" s="18">
        <v>-43.166666666666664</v>
      </c>
    </row>
    <row r="406" spans="2:7" x14ac:dyDescent="0.25">
      <c r="B406" s="33" t="s">
        <v>189</v>
      </c>
      <c r="C406" s="34" t="s">
        <v>146</v>
      </c>
      <c r="D406" s="18">
        <v>-25.833333333333332</v>
      </c>
      <c r="E406" s="18">
        <v>-43.166666666666664</v>
      </c>
      <c r="F406" s="35">
        <f>AVERAGE(D406:D409)</f>
        <v>-25.916666666666664</v>
      </c>
      <c r="G406" s="35">
        <f>AVERAGE(E406:E409)</f>
        <v>-43.083333333333329</v>
      </c>
    </row>
    <row r="407" spans="2:7" x14ac:dyDescent="0.25">
      <c r="B407" s="33"/>
      <c r="C407" s="36" t="s">
        <v>96</v>
      </c>
      <c r="D407" s="18">
        <v>-25.833333333333332</v>
      </c>
      <c r="E407" s="18">
        <v>-43</v>
      </c>
    </row>
    <row r="408" spans="2:7" x14ac:dyDescent="0.25">
      <c r="B408" s="33"/>
      <c r="C408" s="36" t="s">
        <v>175</v>
      </c>
      <c r="D408" s="18">
        <v>-26</v>
      </c>
      <c r="E408" s="18">
        <v>-43</v>
      </c>
    </row>
    <row r="409" spans="2:7" x14ac:dyDescent="0.25">
      <c r="B409" s="33"/>
      <c r="C409" s="37" t="s">
        <v>145</v>
      </c>
      <c r="D409" s="18">
        <v>-26</v>
      </c>
      <c r="E409" s="18">
        <v>-43.166666666666664</v>
      </c>
    </row>
    <row r="410" spans="2:7" x14ac:dyDescent="0.25">
      <c r="B410" s="33" t="s">
        <v>190</v>
      </c>
      <c r="C410" s="34" t="s">
        <v>91</v>
      </c>
      <c r="D410" s="18">
        <v>-25</v>
      </c>
      <c r="E410" s="18">
        <v>-43</v>
      </c>
      <c r="F410" s="35">
        <f>AVERAGE(D410:D413)</f>
        <v>-25.083333333333336</v>
      </c>
      <c r="G410" s="35">
        <f>AVERAGE(E410:E413)</f>
        <v>-42.916666666666671</v>
      </c>
    </row>
    <row r="411" spans="2:7" x14ac:dyDescent="0.25">
      <c r="B411" s="33"/>
      <c r="C411" s="36" t="s">
        <v>159</v>
      </c>
      <c r="D411" s="18">
        <v>-25</v>
      </c>
      <c r="E411" s="18">
        <v>-42.833333333333336</v>
      </c>
    </row>
    <row r="412" spans="2:7" x14ac:dyDescent="0.25">
      <c r="B412" s="33"/>
      <c r="C412" s="36" t="s">
        <v>158</v>
      </c>
      <c r="D412" s="18">
        <v>-25.166666666666668</v>
      </c>
      <c r="E412" s="18">
        <v>-42.833333333333336</v>
      </c>
    </row>
    <row r="413" spans="2:7" x14ac:dyDescent="0.25">
      <c r="B413" s="33"/>
      <c r="C413" s="37" t="s">
        <v>92</v>
      </c>
      <c r="D413" s="18">
        <v>-25.166666666666668</v>
      </c>
      <c r="E413" s="18">
        <v>-43</v>
      </c>
    </row>
    <row r="414" spans="2:7" x14ac:dyDescent="0.25">
      <c r="B414" s="33" t="s">
        <v>191</v>
      </c>
      <c r="C414" s="34" t="s">
        <v>92</v>
      </c>
      <c r="D414" s="18">
        <v>-25.166666666666668</v>
      </c>
      <c r="E414" s="18">
        <v>-43</v>
      </c>
      <c r="F414" s="35">
        <f>AVERAGE(D414:D417)</f>
        <v>-25.25</v>
      </c>
      <c r="G414" s="35">
        <f>AVERAGE(E414:E417)</f>
        <v>-42.916666666666671</v>
      </c>
    </row>
    <row r="415" spans="2:7" x14ac:dyDescent="0.25">
      <c r="B415" s="33"/>
      <c r="C415" s="36" t="s">
        <v>158</v>
      </c>
      <c r="D415" s="18">
        <v>-25.166666666666668</v>
      </c>
      <c r="E415" s="18">
        <v>-42.833333333333336</v>
      </c>
    </row>
    <row r="416" spans="2:7" x14ac:dyDescent="0.25">
      <c r="B416" s="33"/>
      <c r="C416" s="36" t="s">
        <v>157</v>
      </c>
      <c r="D416" s="18">
        <v>-25.333333333333332</v>
      </c>
      <c r="E416" s="18">
        <v>-42.833333333333336</v>
      </c>
    </row>
    <row r="417" spans="2:7" x14ac:dyDescent="0.25">
      <c r="B417" s="33"/>
      <c r="C417" s="37" t="s">
        <v>93</v>
      </c>
      <c r="D417" s="18">
        <v>-25.333333333333332</v>
      </c>
      <c r="E417" s="18">
        <v>-43</v>
      </c>
    </row>
    <row r="418" spans="2:7" x14ac:dyDescent="0.25">
      <c r="B418" s="33" t="s">
        <v>192</v>
      </c>
      <c r="C418" s="34" t="s">
        <v>93</v>
      </c>
      <c r="D418" s="18">
        <v>-25.333333333333332</v>
      </c>
      <c r="E418" s="18">
        <v>-43</v>
      </c>
      <c r="F418" s="35">
        <f>AVERAGE(D418:D421)</f>
        <v>-25.416666666666664</v>
      </c>
      <c r="G418" s="35">
        <f>AVERAGE(E418:E421)</f>
        <v>-42.916666666666671</v>
      </c>
    </row>
    <row r="419" spans="2:7" x14ac:dyDescent="0.25">
      <c r="B419" s="33"/>
      <c r="C419" s="36" t="s">
        <v>157</v>
      </c>
      <c r="D419" s="18">
        <v>-25.333333333333332</v>
      </c>
      <c r="E419" s="18">
        <v>-42.833333333333336</v>
      </c>
    </row>
    <row r="420" spans="2:7" x14ac:dyDescent="0.25">
      <c r="B420" s="33"/>
      <c r="C420" s="36" t="s">
        <v>156</v>
      </c>
      <c r="D420" s="18">
        <v>-25.5</v>
      </c>
      <c r="E420" s="18">
        <v>-42.833333333333336</v>
      </c>
    </row>
    <row r="421" spans="2:7" x14ac:dyDescent="0.25">
      <c r="B421" s="33"/>
      <c r="C421" s="37" t="s">
        <v>94</v>
      </c>
      <c r="D421" s="18">
        <v>-25.5</v>
      </c>
      <c r="E421" s="18">
        <v>-43</v>
      </c>
    </row>
    <row r="422" spans="2:7" x14ac:dyDescent="0.25">
      <c r="B422" s="33" t="s">
        <v>193</v>
      </c>
      <c r="C422" s="34" t="s">
        <v>94</v>
      </c>
      <c r="D422" s="18">
        <v>-25.5</v>
      </c>
      <c r="E422" s="18">
        <v>-43</v>
      </c>
      <c r="F422" s="35">
        <f>AVERAGE(D422:D425)</f>
        <v>-25.583333333333336</v>
      </c>
      <c r="G422" s="35">
        <f>AVERAGE(E422:E425)</f>
        <v>-42.916666666666671</v>
      </c>
    </row>
    <row r="423" spans="2:7" x14ac:dyDescent="0.25">
      <c r="B423" s="33"/>
      <c r="C423" s="36" t="s">
        <v>156</v>
      </c>
      <c r="D423" s="18">
        <v>-25.5</v>
      </c>
      <c r="E423" s="18">
        <v>-42.833333333333336</v>
      </c>
    </row>
    <row r="424" spans="2:7" x14ac:dyDescent="0.25">
      <c r="B424" s="33"/>
      <c r="C424" s="36" t="s">
        <v>155</v>
      </c>
      <c r="D424" s="18">
        <v>-25.666666666666668</v>
      </c>
      <c r="E424" s="18">
        <v>-42.833333333333336</v>
      </c>
    </row>
    <row r="425" spans="2:7" x14ac:dyDescent="0.25">
      <c r="B425" s="33"/>
      <c r="C425" s="37" t="s">
        <v>95</v>
      </c>
      <c r="D425" s="18">
        <v>-25.666666666666668</v>
      </c>
      <c r="E425" s="18">
        <v>-43</v>
      </c>
    </row>
    <row r="426" spans="2:7" x14ac:dyDescent="0.25">
      <c r="B426" s="33" t="s">
        <v>194</v>
      </c>
      <c r="C426" s="34" t="s">
        <v>95</v>
      </c>
      <c r="D426" s="18">
        <v>-25.666666666666668</v>
      </c>
      <c r="E426" s="18">
        <v>-43</v>
      </c>
      <c r="F426" s="35">
        <f>AVERAGE(D426:D429)</f>
        <v>-25.75</v>
      </c>
      <c r="G426" s="35">
        <f>AVERAGE(E426:E429)</f>
        <v>-42.916666666666671</v>
      </c>
    </row>
    <row r="427" spans="2:7" x14ac:dyDescent="0.25">
      <c r="B427" s="33"/>
      <c r="C427" s="36" t="s">
        <v>155</v>
      </c>
      <c r="D427" s="18">
        <v>-25.666666666666668</v>
      </c>
      <c r="E427" s="18">
        <v>-42.833333333333336</v>
      </c>
    </row>
    <row r="428" spans="2:7" x14ac:dyDescent="0.25">
      <c r="B428" s="33"/>
      <c r="C428" s="36" t="s">
        <v>154</v>
      </c>
      <c r="D428" s="18">
        <v>-25.833333333333332</v>
      </c>
      <c r="E428" s="18">
        <v>-42.833333333333336</v>
      </c>
    </row>
    <row r="429" spans="2:7" x14ac:dyDescent="0.25">
      <c r="B429" s="33"/>
      <c r="C429" s="37" t="s">
        <v>96</v>
      </c>
      <c r="D429" s="18">
        <v>-25.833333333333332</v>
      </c>
      <c r="E429" s="18">
        <v>-43</v>
      </c>
    </row>
    <row r="430" spans="2:7" x14ac:dyDescent="0.25">
      <c r="B430" s="33" t="s">
        <v>195</v>
      </c>
      <c r="C430" s="34" t="s">
        <v>96</v>
      </c>
      <c r="D430" s="18">
        <v>-25.833333333333332</v>
      </c>
      <c r="E430" s="18">
        <v>-43</v>
      </c>
      <c r="F430" s="35">
        <f>AVERAGE(D430:D433)</f>
        <v>-25.916666666666664</v>
      </c>
      <c r="G430" s="35">
        <f>AVERAGE(E430:E433)</f>
        <v>-42.916666666666671</v>
      </c>
    </row>
    <row r="431" spans="2:7" x14ac:dyDescent="0.25">
      <c r="B431" s="33"/>
      <c r="C431" s="36" t="s">
        <v>154</v>
      </c>
      <c r="D431" s="18">
        <v>-25.833333333333332</v>
      </c>
      <c r="E431" s="18">
        <v>-42.833333333333336</v>
      </c>
    </row>
    <row r="432" spans="2:7" x14ac:dyDescent="0.25">
      <c r="B432" s="33"/>
      <c r="C432" s="36" t="s">
        <v>153</v>
      </c>
      <c r="D432" s="18">
        <v>-26</v>
      </c>
      <c r="E432" s="18">
        <v>-42.833333333333336</v>
      </c>
    </row>
    <row r="433" spans="2:7" x14ac:dyDescent="0.25">
      <c r="B433" s="33"/>
      <c r="C433" s="37" t="s">
        <v>175</v>
      </c>
      <c r="D433" s="18">
        <v>-26</v>
      </c>
      <c r="E433" s="18">
        <v>-43</v>
      </c>
    </row>
    <row r="434" spans="2:7" x14ac:dyDescent="0.25">
      <c r="B434" s="33" t="s">
        <v>196</v>
      </c>
      <c r="C434" s="34" t="s">
        <v>159</v>
      </c>
      <c r="D434" s="18">
        <v>-25</v>
      </c>
      <c r="E434" s="18">
        <v>-42.833333333333336</v>
      </c>
      <c r="F434" s="35">
        <f>AVERAGE(D434:D437)</f>
        <v>-25.083333333333336</v>
      </c>
      <c r="G434" s="35">
        <f>AVERAGE(E434:E437)</f>
        <v>-42.75</v>
      </c>
    </row>
    <row r="435" spans="2:7" x14ac:dyDescent="0.25">
      <c r="B435" s="33"/>
      <c r="C435" s="36" t="s">
        <v>103</v>
      </c>
      <c r="D435" s="18">
        <v>-25</v>
      </c>
      <c r="E435" s="18">
        <v>-42.666666666666664</v>
      </c>
    </row>
    <row r="436" spans="2:7" x14ac:dyDescent="0.25">
      <c r="B436" s="33"/>
      <c r="C436" s="36" t="s">
        <v>104</v>
      </c>
      <c r="D436" s="18">
        <v>-25.166666666666668</v>
      </c>
      <c r="E436" s="18">
        <v>-42.666666666666664</v>
      </c>
    </row>
    <row r="437" spans="2:7" x14ac:dyDescent="0.25">
      <c r="B437" s="33"/>
      <c r="C437" s="37" t="s">
        <v>158</v>
      </c>
      <c r="D437" s="18">
        <v>-25.166666666666668</v>
      </c>
      <c r="E437" s="18">
        <v>-42.833333333333336</v>
      </c>
    </row>
    <row r="438" spans="2:7" x14ac:dyDescent="0.25">
      <c r="B438" s="33" t="s">
        <v>197</v>
      </c>
      <c r="C438" s="34" t="s">
        <v>158</v>
      </c>
      <c r="D438" s="18">
        <v>-25.166666666666668</v>
      </c>
      <c r="E438" s="18">
        <v>-42.833333333333336</v>
      </c>
      <c r="F438" s="35">
        <f>AVERAGE(D438:D441)</f>
        <v>-25.25</v>
      </c>
      <c r="G438" s="35">
        <f>AVERAGE(E438:E441)</f>
        <v>-42.75</v>
      </c>
    </row>
    <row r="439" spans="2:7" x14ac:dyDescent="0.25">
      <c r="B439" s="33"/>
      <c r="C439" s="36" t="s">
        <v>104</v>
      </c>
      <c r="D439" s="18">
        <v>-25.166666666666668</v>
      </c>
      <c r="E439" s="18">
        <v>-42.666666666666664</v>
      </c>
    </row>
    <row r="440" spans="2:7" x14ac:dyDescent="0.25">
      <c r="B440" s="33"/>
      <c r="C440" s="36" t="s">
        <v>105</v>
      </c>
      <c r="D440" s="18">
        <v>-25.333333333333332</v>
      </c>
      <c r="E440" s="18">
        <v>-42.666666666666664</v>
      </c>
    </row>
    <row r="441" spans="2:7" x14ac:dyDescent="0.25">
      <c r="B441" s="33"/>
      <c r="C441" s="37" t="s">
        <v>157</v>
      </c>
      <c r="D441" s="18">
        <v>-25.333333333333332</v>
      </c>
      <c r="E441" s="18">
        <v>-42.833333333333336</v>
      </c>
    </row>
    <row r="442" spans="2:7" x14ac:dyDescent="0.25">
      <c r="B442" s="33" t="s">
        <v>198</v>
      </c>
      <c r="C442" s="34" t="s">
        <v>157</v>
      </c>
      <c r="D442" s="18">
        <v>-25.333333333333332</v>
      </c>
      <c r="E442" s="18">
        <v>-42.833333333333336</v>
      </c>
      <c r="F442" s="35">
        <f>AVERAGE(D442:D445)</f>
        <v>-25.416666666666664</v>
      </c>
      <c r="G442" s="35">
        <f>AVERAGE(E442:E445)</f>
        <v>-42.75</v>
      </c>
    </row>
    <row r="443" spans="2:7" x14ac:dyDescent="0.25">
      <c r="B443" s="33"/>
      <c r="C443" s="36" t="s">
        <v>105</v>
      </c>
      <c r="D443" s="18">
        <v>-25.333333333333332</v>
      </c>
      <c r="E443" s="18">
        <v>-42.666666666666664</v>
      </c>
    </row>
    <row r="444" spans="2:7" x14ac:dyDescent="0.25">
      <c r="B444" s="33"/>
      <c r="C444" s="36" t="s">
        <v>106</v>
      </c>
      <c r="D444" s="18">
        <v>-25.5</v>
      </c>
      <c r="E444" s="18">
        <v>-42.666666666666664</v>
      </c>
    </row>
    <row r="445" spans="2:7" x14ac:dyDescent="0.25">
      <c r="B445" s="33"/>
      <c r="C445" s="37" t="s">
        <v>156</v>
      </c>
      <c r="D445" s="18">
        <v>-25.5</v>
      </c>
      <c r="E445" s="18">
        <v>-42.833333333333336</v>
      </c>
    </row>
    <row r="446" spans="2:7" x14ac:dyDescent="0.25">
      <c r="B446" s="33" t="s">
        <v>199</v>
      </c>
      <c r="C446" s="34" t="s">
        <v>156</v>
      </c>
      <c r="D446" s="18">
        <v>-25.5</v>
      </c>
      <c r="E446" s="18">
        <v>-42.833333333333336</v>
      </c>
      <c r="F446" s="35">
        <f>AVERAGE(D446:D449)</f>
        <v>-25.583333333333336</v>
      </c>
      <c r="G446" s="35">
        <f>AVERAGE(E446:E449)</f>
        <v>-42.75</v>
      </c>
    </row>
    <row r="447" spans="2:7" x14ac:dyDescent="0.25">
      <c r="B447" s="33"/>
      <c r="C447" s="36" t="s">
        <v>106</v>
      </c>
      <c r="D447" s="18">
        <v>-25.5</v>
      </c>
      <c r="E447" s="18">
        <v>-42.666666666666664</v>
      </c>
    </row>
    <row r="448" spans="2:7" x14ac:dyDescent="0.25">
      <c r="B448" s="33"/>
      <c r="C448" s="36" t="s">
        <v>107</v>
      </c>
      <c r="D448" s="18">
        <v>-25.666666666666668</v>
      </c>
      <c r="E448" s="18">
        <v>-42.666666666666664</v>
      </c>
    </row>
    <row r="449" spans="2:7" x14ac:dyDescent="0.25">
      <c r="B449" s="33"/>
      <c r="C449" s="37" t="s">
        <v>155</v>
      </c>
      <c r="D449" s="18">
        <v>-25.666666666666668</v>
      </c>
      <c r="E449" s="18">
        <v>-42.833333333333336</v>
      </c>
    </row>
    <row r="450" spans="2:7" x14ac:dyDescent="0.25">
      <c r="B450" s="33" t="s">
        <v>200</v>
      </c>
      <c r="C450" s="34" t="s">
        <v>155</v>
      </c>
      <c r="D450" s="18">
        <v>-25.666666666666668</v>
      </c>
      <c r="E450" s="18">
        <v>-42.833333333333336</v>
      </c>
      <c r="F450" s="35">
        <f>AVERAGE(D450:D453)</f>
        <v>-25.75</v>
      </c>
      <c r="G450" s="35">
        <f>AVERAGE(E450:E453)</f>
        <v>-42.75</v>
      </c>
    </row>
    <row r="451" spans="2:7" x14ac:dyDescent="0.25">
      <c r="B451" s="33"/>
      <c r="C451" s="36" t="s">
        <v>107</v>
      </c>
      <c r="D451" s="18">
        <v>-25.666666666666668</v>
      </c>
      <c r="E451" s="18">
        <v>-42.666666666666664</v>
      </c>
    </row>
    <row r="452" spans="2:7" x14ac:dyDescent="0.25">
      <c r="B452" s="33"/>
      <c r="C452" s="36" t="s">
        <v>218</v>
      </c>
      <c r="D452" s="18">
        <v>-25.833333333333332</v>
      </c>
      <c r="E452" s="18">
        <v>-42.666666666666664</v>
      </c>
    </row>
    <row r="453" spans="2:7" x14ac:dyDescent="0.25">
      <c r="B453" s="33"/>
      <c r="C453" s="37" t="s">
        <v>154</v>
      </c>
      <c r="D453" s="18">
        <v>-25.833333333333332</v>
      </c>
      <c r="E453" s="18">
        <v>-42.833333333333336</v>
      </c>
    </row>
    <row r="454" spans="2:7" x14ac:dyDescent="0.25">
      <c r="B454" s="33" t="s">
        <v>201</v>
      </c>
      <c r="C454" s="38" t="s">
        <v>154</v>
      </c>
      <c r="D454" s="18">
        <v>-25.833333333333332</v>
      </c>
      <c r="E454" s="18">
        <v>-42.833333333333336</v>
      </c>
      <c r="F454" s="35">
        <f>AVERAGE(D454:D457)</f>
        <v>-25.889215277777776</v>
      </c>
      <c r="G454" s="35">
        <f>AVERAGE(E454:E457)</f>
        <v>-45.249995833333337</v>
      </c>
    </row>
    <row r="455" spans="2:7" x14ac:dyDescent="0.25">
      <c r="B455" s="33"/>
      <c r="C455" s="38" t="s">
        <v>218</v>
      </c>
      <c r="D455" s="18">
        <v>-25.833333333333332</v>
      </c>
      <c r="E455" s="18">
        <v>-42.666666666666664</v>
      </c>
    </row>
    <row r="456" spans="2:7" x14ac:dyDescent="0.25">
      <c r="B456" s="33"/>
      <c r="C456" s="39"/>
      <c r="D456" s="18">
        <v>-25.890194444444443</v>
      </c>
      <c r="E456" s="18">
        <v>-52.666649999999997</v>
      </c>
    </row>
    <row r="457" spans="2:7" x14ac:dyDescent="0.25">
      <c r="B457" s="33"/>
      <c r="C457" s="38" t="s">
        <v>153</v>
      </c>
      <c r="D457" s="18">
        <v>-26</v>
      </c>
      <c r="E457" s="18">
        <v>-42.833333333333336</v>
      </c>
    </row>
    <row r="458" spans="2:7" x14ac:dyDescent="0.25">
      <c r="B458" s="33" t="s">
        <v>202</v>
      </c>
      <c r="C458" s="34" t="s">
        <v>76</v>
      </c>
      <c r="D458" s="18">
        <v>-24.333333333333332</v>
      </c>
      <c r="E458" s="18">
        <v>-42.666666666666664</v>
      </c>
      <c r="F458" s="35">
        <f>AVERAGE(D458:D461)</f>
        <v>-24.416666666666664</v>
      </c>
      <c r="G458" s="35">
        <f>AVERAGE(E458:E461)</f>
        <v>-42.583333333333329</v>
      </c>
    </row>
    <row r="459" spans="2:7" x14ac:dyDescent="0.25">
      <c r="B459" s="33"/>
      <c r="C459" s="36" t="s">
        <v>161</v>
      </c>
      <c r="D459" s="18">
        <v>-24.333333333333332</v>
      </c>
      <c r="E459" s="18">
        <v>-42.5</v>
      </c>
    </row>
    <row r="460" spans="2:7" x14ac:dyDescent="0.25">
      <c r="B460" s="33"/>
      <c r="C460" s="36" t="s">
        <v>171</v>
      </c>
      <c r="D460" s="18">
        <v>-24.5</v>
      </c>
      <c r="E460" s="18">
        <v>-42.5</v>
      </c>
    </row>
    <row r="461" spans="2:7" x14ac:dyDescent="0.25">
      <c r="B461" s="33"/>
      <c r="C461" s="37" t="s">
        <v>112</v>
      </c>
      <c r="D461" s="18">
        <v>-24.5</v>
      </c>
      <c r="E461" s="18">
        <v>-42.666666666666664</v>
      </c>
    </row>
    <row r="462" spans="2:7" x14ac:dyDescent="0.25">
      <c r="B462" s="33" t="s">
        <v>203</v>
      </c>
      <c r="C462" s="34" t="s">
        <v>112</v>
      </c>
      <c r="D462" s="18">
        <v>-24.5</v>
      </c>
      <c r="E462" s="18">
        <v>-42.666666666666664</v>
      </c>
      <c r="F462" s="35">
        <f>AVERAGE(D462:D465)</f>
        <v>-24.583333333333336</v>
      </c>
      <c r="G462" s="35">
        <f>AVERAGE(E462:E465)</f>
        <v>-42.583333333333329</v>
      </c>
    </row>
    <row r="463" spans="2:7" x14ac:dyDescent="0.25">
      <c r="B463" s="33"/>
      <c r="C463" s="36" t="s">
        <v>171</v>
      </c>
      <c r="D463" s="18">
        <v>-24.5</v>
      </c>
      <c r="E463" s="18">
        <v>-42.5</v>
      </c>
    </row>
    <row r="464" spans="2:7" x14ac:dyDescent="0.25">
      <c r="B464" s="33"/>
      <c r="C464" s="36" t="s">
        <v>170</v>
      </c>
      <c r="D464" s="18">
        <v>-24.666666666666668</v>
      </c>
      <c r="E464" s="18">
        <v>-42.5</v>
      </c>
    </row>
    <row r="465" spans="2:7" x14ac:dyDescent="0.25">
      <c r="B465" s="33"/>
      <c r="C465" s="37" t="s">
        <v>113</v>
      </c>
      <c r="D465" s="18">
        <v>-24.666666666666668</v>
      </c>
      <c r="E465" s="18">
        <v>-42.666666666666664</v>
      </c>
    </row>
    <row r="466" spans="2:7" x14ac:dyDescent="0.25">
      <c r="B466" s="33" t="s">
        <v>204</v>
      </c>
      <c r="C466" s="34" t="s">
        <v>113</v>
      </c>
      <c r="D466" s="18">
        <v>-24.666666666666668</v>
      </c>
      <c r="E466" s="18">
        <v>-42.666666666666664</v>
      </c>
      <c r="F466" s="35">
        <f>AVERAGE(D466:D469)</f>
        <v>-24.75</v>
      </c>
      <c r="G466" s="35">
        <f>AVERAGE(E466:E469)</f>
        <v>-42.583333333333329</v>
      </c>
    </row>
    <row r="467" spans="2:7" x14ac:dyDescent="0.25">
      <c r="B467" s="33"/>
      <c r="C467" s="36" t="s">
        <v>170</v>
      </c>
      <c r="D467" s="18">
        <v>-24.666666666666668</v>
      </c>
      <c r="E467" s="18">
        <v>-42.5</v>
      </c>
    </row>
    <row r="468" spans="2:7" x14ac:dyDescent="0.25">
      <c r="B468" s="33"/>
      <c r="C468" s="36" t="s">
        <v>169</v>
      </c>
      <c r="D468" s="18">
        <v>-24.833333333333332</v>
      </c>
      <c r="E468" s="18">
        <v>-42.5</v>
      </c>
    </row>
    <row r="469" spans="2:7" x14ac:dyDescent="0.25">
      <c r="B469" s="33"/>
      <c r="C469" s="37" t="s">
        <v>114</v>
      </c>
      <c r="D469" s="18">
        <v>-24.833333333333332</v>
      </c>
      <c r="E469" s="18">
        <v>-42.666666666666664</v>
      </c>
    </row>
    <row r="470" spans="2:7" x14ac:dyDescent="0.25">
      <c r="B470" s="33" t="s">
        <v>205</v>
      </c>
      <c r="C470" s="34" t="s">
        <v>114</v>
      </c>
      <c r="D470" s="18">
        <v>-24.833333333333332</v>
      </c>
      <c r="E470" s="18">
        <v>-42.666666666666664</v>
      </c>
      <c r="F470" s="35">
        <f>AVERAGE(D470:D473)</f>
        <v>-24.916666666666664</v>
      </c>
      <c r="G470" s="35">
        <f>AVERAGE(E470:E473)</f>
        <v>-42.583333333333329</v>
      </c>
    </row>
    <row r="471" spans="2:7" x14ac:dyDescent="0.25">
      <c r="B471" s="33"/>
      <c r="C471" s="36" t="s">
        <v>169</v>
      </c>
      <c r="D471" s="18">
        <v>-24.833333333333332</v>
      </c>
      <c r="E471" s="18">
        <v>-42.5</v>
      </c>
    </row>
    <row r="472" spans="2:7" x14ac:dyDescent="0.25">
      <c r="B472" s="33"/>
      <c r="C472" s="36" t="s">
        <v>168</v>
      </c>
      <c r="D472" s="18">
        <v>-25</v>
      </c>
      <c r="E472" s="18">
        <v>-42.5</v>
      </c>
    </row>
    <row r="473" spans="2:7" x14ac:dyDescent="0.25">
      <c r="B473" s="33"/>
      <c r="C473" s="37" t="s">
        <v>103</v>
      </c>
      <c r="D473" s="18">
        <v>-25</v>
      </c>
      <c r="E473" s="18">
        <v>-42.666666666666664</v>
      </c>
    </row>
    <row r="474" spans="2:7" x14ac:dyDescent="0.25">
      <c r="B474" s="33" t="s">
        <v>206</v>
      </c>
      <c r="C474" s="34" t="s">
        <v>161</v>
      </c>
      <c r="D474" s="18">
        <v>-24.333333333333332</v>
      </c>
      <c r="E474" s="18">
        <v>-42.5</v>
      </c>
      <c r="F474" s="35">
        <f>AVERAGE(D474:D477)</f>
        <v>-24.416666666666664</v>
      </c>
      <c r="G474" s="35">
        <f>AVERAGE(E474:E477)</f>
        <v>-42.416666666666671</v>
      </c>
    </row>
    <row r="475" spans="2:7" x14ac:dyDescent="0.25">
      <c r="B475" s="33"/>
      <c r="C475" s="36" t="s">
        <v>121</v>
      </c>
      <c r="D475" s="18">
        <v>-24.333333333333332</v>
      </c>
      <c r="E475" s="18">
        <v>-42.333333333333336</v>
      </c>
    </row>
    <row r="476" spans="2:7" x14ac:dyDescent="0.25">
      <c r="B476" s="33"/>
      <c r="C476" s="36" t="s">
        <v>122</v>
      </c>
      <c r="D476" s="18">
        <v>-24.5</v>
      </c>
      <c r="E476" s="18">
        <v>-42.333333333333336</v>
      </c>
    </row>
    <row r="477" spans="2:7" x14ac:dyDescent="0.25">
      <c r="B477" s="33"/>
      <c r="C477" s="37" t="s">
        <v>171</v>
      </c>
      <c r="D477" s="18">
        <v>-24.5</v>
      </c>
      <c r="E477" s="18">
        <v>-42.5</v>
      </c>
    </row>
    <row r="478" spans="2:7" x14ac:dyDescent="0.25">
      <c r="B478" s="33" t="s">
        <v>207</v>
      </c>
      <c r="C478" s="34" t="s">
        <v>171</v>
      </c>
      <c r="D478" s="18">
        <v>-24.5</v>
      </c>
      <c r="E478" s="18">
        <v>-42.5</v>
      </c>
      <c r="F478" s="35">
        <f>AVERAGE(D478:D481)</f>
        <v>-24.583333333333336</v>
      </c>
      <c r="G478" s="35">
        <f>AVERAGE(E478:E481)</f>
        <v>-42.416666666666671</v>
      </c>
    </row>
    <row r="479" spans="2:7" x14ac:dyDescent="0.25">
      <c r="B479" s="33"/>
      <c r="C479" s="36" t="s">
        <v>122</v>
      </c>
      <c r="D479" s="18">
        <v>-24.5</v>
      </c>
      <c r="E479" s="18">
        <v>-42.333333333333336</v>
      </c>
    </row>
    <row r="480" spans="2:7" x14ac:dyDescent="0.25">
      <c r="B480" s="33"/>
      <c r="C480" s="36" t="s">
        <v>123</v>
      </c>
      <c r="D480" s="18">
        <v>-24.666666666666668</v>
      </c>
      <c r="E480" s="18">
        <v>-42.333333333333336</v>
      </c>
    </row>
    <row r="481" spans="2:7" x14ac:dyDescent="0.25">
      <c r="B481" s="33"/>
      <c r="C481" s="37" t="s">
        <v>170</v>
      </c>
      <c r="D481" s="18">
        <v>-24.666666666666668</v>
      </c>
      <c r="E481" s="18">
        <v>-42.5</v>
      </c>
    </row>
    <row r="482" spans="2:7" x14ac:dyDescent="0.25">
      <c r="B482" s="33" t="s">
        <v>208</v>
      </c>
      <c r="C482" s="34" t="s">
        <v>170</v>
      </c>
      <c r="D482" s="18">
        <v>-24.666666666666668</v>
      </c>
      <c r="E482" s="18">
        <v>-42.5</v>
      </c>
      <c r="F482" s="35">
        <f>AVERAGE(D482:D485)</f>
        <v>-24.75</v>
      </c>
      <c r="G482" s="35">
        <f>AVERAGE(E482:E485)</f>
        <v>-42.416666666666671</v>
      </c>
    </row>
    <row r="483" spans="2:7" x14ac:dyDescent="0.25">
      <c r="B483" s="33"/>
      <c r="C483" s="36" t="s">
        <v>123</v>
      </c>
      <c r="D483" s="18">
        <v>-24.666666666666668</v>
      </c>
      <c r="E483" s="18">
        <v>-42.333333333333336</v>
      </c>
    </row>
    <row r="484" spans="2:7" x14ac:dyDescent="0.25">
      <c r="B484" s="33"/>
      <c r="C484" s="36" t="s">
        <v>124</v>
      </c>
      <c r="D484" s="18">
        <v>-24.833333333333332</v>
      </c>
      <c r="E484" s="18">
        <v>-42.333333333333336</v>
      </c>
    </row>
    <row r="485" spans="2:7" x14ac:dyDescent="0.25">
      <c r="B485" s="33"/>
      <c r="C485" s="37" t="s">
        <v>169</v>
      </c>
      <c r="D485" s="18">
        <v>-24.833333333333332</v>
      </c>
      <c r="E485" s="18">
        <v>-42.5</v>
      </c>
    </row>
    <row r="486" spans="2:7" x14ac:dyDescent="0.25">
      <c r="B486" s="33" t="s">
        <v>209</v>
      </c>
      <c r="C486" s="34" t="s">
        <v>169</v>
      </c>
      <c r="D486" s="18">
        <v>-24.833333333333332</v>
      </c>
      <c r="E486" s="18">
        <v>-42.5</v>
      </c>
      <c r="F486" s="35">
        <f>AVERAGE(D486:D489)</f>
        <v>-24.916666666666664</v>
      </c>
      <c r="G486" s="35">
        <f>AVERAGE(E486:E489)</f>
        <v>-42.416666666666671</v>
      </c>
    </row>
    <row r="487" spans="2:7" x14ac:dyDescent="0.25">
      <c r="B487" s="33"/>
      <c r="C487" s="36" t="s">
        <v>124</v>
      </c>
      <c r="D487" s="18">
        <v>-24.833333333333332</v>
      </c>
      <c r="E487" s="18">
        <v>-42.333333333333336</v>
      </c>
    </row>
    <row r="488" spans="2:7" x14ac:dyDescent="0.25">
      <c r="B488" s="33"/>
      <c r="C488" s="36" t="s">
        <v>176</v>
      </c>
      <c r="D488" s="18">
        <v>-25</v>
      </c>
      <c r="E488" s="18">
        <v>-42.333333333333336</v>
      </c>
    </row>
    <row r="489" spans="2:7" x14ac:dyDescent="0.25">
      <c r="B489" s="33"/>
      <c r="C489" s="37" t="s">
        <v>168</v>
      </c>
      <c r="D489" s="18">
        <v>-25</v>
      </c>
      <c r="E489" s="18">
        <v>-42.5</v>
      </c>
    </row>
    <row r="490" spans="2:7" x14ac:dyDescent="0.25">
      <c r="B490" s="33" t="s">
        <v>210</v>
      </c>
      <c r="C490" s="34" t="s">
        <v>121</v>
      </c>
      <c r="D490" s="18">
        <v>-24.333333333333332</v>
      </c>
      <c r="E490" s="18">
        <v>-42.333333333333336</v>
      </c>
      <c r="F490" s="35">
        <f>AVERAGE(D490:D493)</f>
        <v>-24.416666666666664</v>
      </c>
      <c r="G490" s="35">
        <f>AVERAGE(E490:E493)</f>
        <v>-42.25</v>
      </c>
    </row>
    <row r="491" spans="2:7" x14ac:dyDescent="0.25">
      <c r="B491" s="33"/>
      <c r="C491" s="36" t="s">
        <v>166</v>
      </c>
      <c r="D491" s="18">
        <v>-24.333333333333332</v>
      </c>
      <c r="E491" s="18">
        <v>-42.166666666666664</v>
      </c>
    </row>
    <row r="492" spans="2:7" x14ac:dyDescent="0.25">
      <c r="B492" s="33"/>
      <c r="C492" s="36" t="s">
        <v>165</v>
      </c>
      <c r="D492" s="18">
        <v>-24.5</v>
      </c>
      <c r="E492" s="18">
        <v>-42.166666666666664</v>
      </c>
    </row>
    <row r="493" spans="2:7" x14ac:dyDescent="0.25">
      <c r="B493" s="33"/>
      <c r="C493" s="37" t="s">
        <v>122</v>
      </c>
      <c r="D493" s="18">
        <v>-24.5</v>
      </c>
      <c r="E493" s="18">
        <v>-42.333333333333336</v>
      </c>
    </row>
    <row r="494" spans="2:7" x14ac:dyDescent="0.25">
      <c r="B494" s="33" t="s">
        <v>211</v>
      </c>
      <c r="C494" s="34" t="s">
        <v>122</v>
      </c>
      <c r="D494" s="18">
        <v>-24.5</v>
      </c>
      <c r="E494" s="18">
        <v>-42.333333333333336</v>
      </c>
      <c r="F494" s="35">
        <f>AVERAGE(D494:D497)</f>
        <v>-24.583333333333336</v>
      </c>
      <c r="G494" s="35">
        <f>AVERAGE(E494:E497)</f>
        <v>-42.25</v>
      </c>
    </row>
    <row r="495" spans="2:7" x14ac:dyDescent="0.25">
      <c r="B495" s="33"/>
      <c r="C495" s="36" t="s">
        <v>165</v>
      </c>
      <c r="D495" s="18">
        <v>-24.5</v>
      </c>
      <c r="E495" s="18">
        <v>-42.166666666666664</v>
      </c>
    </row>
    <row r="496" spans="2:7" x14ac:dyDescent="0.25">
      <c r="B496" s="33"/>
      <c r="C496" s="36" t="s">
        <v>164</v>
      </c>
      <c r="D496" s="18">
        <v>-24.666666666666668</v>
      </c>
      <c r="E496" s="18">
        <v>-42.166666666666664</v>
      </c>
    </row>
    <row r="497" spans="2:7" x14ac:dyDescent="0.25">
      <c r="B497" s="33"/>
      <c r="C497" s="37" t="s">
        <v>123</v>
      </c>
      <c r="D497" s="18">
        <v>-24.666666666666668</v>
      </c>
      <c r="E497" s="18">
        <v>-42.333333333333336</v>
      </c>
    </row>
    <row r="498" spans="2:7" x14ac:dyDescent="0.25">
      <c r="B498" s="33" t="s">
        <v>212</v>
      </c>
      <c r="C498" s="34" t="s">
        <v>123</v>
      </c>
      <c r="D498" s="18">
        <v>-24.666666666666668</v>
      </c>
      <c r="E498" s="18">
        <v>-42.333333333333336</v>
      </c>
      <c r="F498" s="35">
        <f>AVERAGE(D498:D501)</f>
        <v>-24.75</v>
      </c>
      <c r="G498" s="35">
        <f>AVERAGE(E498:E501)</f>
        <v>-42.25</v>
      </c>
    </row>
    <row r="499" spans="2:7" x14ac:dyDescent="0.25">
      <c r="B499" s="33"/>
      <c r="C499" s="36" t="s">
        <v>164</v>
      </c>
      <c r="D499" s="18">
        <v>-24.666666666666668</v>
      </c>
      <c r="E499" s="18">
        <v>-42.166666666666664</v>
      </c>
    </row>
    <row r="500" spans="2:7" x14ac:dyDescent="0.25">
      <c r="B500" s="33"/>
      <c r="C500" s="36" t="s">
        <v>163</v>
      </c>
      <c r="D500" s="18">
        <v>-24.833333333333332</v>
      </c>
      <c r="E500" s="18">
        <v>-42.166666666666664</v>
      </c>
    </row>
    <row r="501" spans="2:7" x14ac:dyDescent="0.25">
      <c r="B501" s="33"/>
      <c r="C501" s="37" t="s">
        <v>124</v>
      </c>
      <c r="D501" s="18">
        <v>-24.833333333333332</v>
      </c>
      <c r="E501" s="18">
        <v>-42.333333333333336</v>
      </c>
    </row>
    <row r="502" spans="2:7" x14ac:dyDescent="0.25">
      <c r="B502" s="33" t="s">
        <v>213</v>
      </c>
      <c r="C502" s="34" t="s">
        <v>124</v>
      </c>
      <c r="D502" s="18">
        <v>-24.833333333333332</v>
      </c>
      <c r="E502" s="18">
        <v>-42.333333333333336</v>
      </c>
      <c r="F502" s="35">
        <f>AVERAGE(D502:D505)</f>
        <v>-24.916666666666664</v>
      </c>
      <c r="G502" s="35">
        <f>AVERAGE(E502:E505)</f>
        <v>-42.25</v>
      </c>
    </row>
    <row r="503" spans="2:7" x14ac:dyDescent="0.25">
      <c r="B503" s="33"/>
      <c r="C503" s="36" t="s">
        <v>163</v>
      </c>
      <c r="D503" s="18">
        <v>-24.833333333333332</v>
      </c>
      <c r="E503" s="18">
        <v>-42.166666666666664</v>
      </c>
    </row>
    <row r="504" spans="2:7" x14ac:dyDescent="0.25">
      <c r="B504" s="33"/>
      <c r="C504" s="36" t="s">
        <v>162</v>
      </c>
      <c r="D504" s="18">
        <v>-25</v>
      </c>
      <c r="E504" s="18">
        <v>-42.166666666666664</v>
      </c>
    </row>
    <row r="505" spans="2:7" x14ac:dyDescent="0.25">
      <c r="B505" s="33"/>
      <c r="C505" s="37" t="s">
        <v>176</v>
      </c>
      <c r="D505" s="18">
        <v>-25</v>
      </c>
      <c r="E505" s="18">
        <v>-42.333333333333336</v>
      </c>
    </row>
    <row r="506" spans="2:7" x14ac:dyDescent="0.25">
      <c r="B506" s="33" t="s">
        <v>214</v>
      </c>
      <c r="C506" s="34" t="s">
        <v>166</v>
      </c>
      <c r="D506" s="18">
        <v>-24.333333333333332</v>
      </c>
      <c r="E506" s="18">
        <v>-42.166666666666664</v>
      </c>
      <c r="F506" s="35">
        <f>AVERAGE(D506:D509)</f>
        <v>-24.416666666666664</v>
      </c>
      <c r="G506" s="35">
        <f>AVERAGE(E506:E509)</f>
        <v>-42.083333333333329</v>
      </c>
    </row>
    <row r="507" spans="2:7" x14ac:dyDescent="0.25">
      <c r="B507" s="33"/>
      <c r="C507" s="36" t="s">
        <v>139</v>
      </c>
      <c r="D507" s="18">
        <v>-24.333333333333332</v>
      </c>
      <c r="E507" s="18">
        <v>-42</v>
      </c>
    </row>
    <row r="508" spans="2:7" x14ac:dyDescent="0.25">
      <c r="B508" s="33"/>
      <c r="C508" s="36" t="s">
        <v>140</v>
      </c>
      <c r="D508" s="18">
        <v>-24.5</v>
      </c>
      <c r="E508" s="18">
        <v>-42</v>
      </c>
    </row>
    <row r="509" spans="2:7" x14ac:dyDescent="0.25">
      <c r="B509" s="33"/>
      <c r="C509" s="37" t="s">
        <v>165</v>
      </c>
      <c r="D509" s="18">
        <v>-24.5</v>
      </c>
      <c r="E509" s="18">
        <v>-42.166666666666664</v>
      </c>
    </row>
    <row r="510" spans="2:7" x14ac:dyDescent="0.25">
      <c r="B510" s="33" t="s">
        <v>215</v>
      </c>
      <c r="C510" s="34" t="s">
        <v>165</v>
      </c>
      <c r="D510" s="18">
        <v>-24.5</v>
      </c>
      <c r="E510" s="18">
        <v>-42.166666666666664</v>
      </c>
      <c r="F510" s="35">
        <f>AVERAGE(D510:D513)</f>
        <v>-24.583333333333336</v>
      </c>
      <c r="G510" s="35">
        <f>AVERAGE(E510:E513)</f>
        <v>-42.083333333333329</v>
      </c>
    </row>
    <row r="511" spans="2:7" x14ac:dyDescent="0.25">
      <c r="B511" s="33"/>
      <c r="C511" s="36" t="s">
        <v>140</v>
      </c>
      <c r="D511" s="18">
        <v>-24.5</v>
      </c>
      <c r="E511" s="18">
        <v>-42</v>
      </c>
    </row>
    <row r="512" spans="2:7" x14ac:dyDescent="0.25">
      <c r="B512" s="33"/>
      <c r="C512" s="36" t="s">
        <v>141</v>
      </c>
      <c r="D512" s="18">
        <v>-24.666666666666668</v>
      </c>
      <c r="E512" s="18">
        <v>-42</v>
      </c>
    </row>
    <row r="513" spans="2:7" x14ac:dyDescent="0.25">
      <c r="B513" s="33"/>
      <c r="C513" s="37" t="s">
        <v>164</v>
      </c>
      <c r="D513" s="18">
        <v>-24.666666666666668</v>
      </c>
      <c r="E513" s="18">
        <v>-42.166666666666664</v>
      </c>
    </row>
    <row r="514" spans="2:7" x14ac:dyDescent="0.25">
      <c r="B514" s="33" t="s">
        <v>216</v>
      </c>
      <c r="C514" s="34" t="s">
        <v>164</v>
      </c>
      <c r="D514" s="18">
        <v>-24.666666666666668</v>
      </c>
      <c r="E514" s="18">
        <v>-42.166666666666664</v>
      </c>
      <c r="F514" s="35">
        <f>AVERAGE(D514:D517)</f>
        <v>-24.75</v>
      </c>
      <c r="G514" s="35">
        <f>AVERAGE(E514:E517)</f>
        <v>-42.083333333333329</v>
      </c>
    </row>
    <row r="515" spans="2:7" x14ac:dyDescent="0.25">
      <c r="B515" s="33"/>
      <c r="C515" s="36" t="s">
        <v>141</v>
      </c>
      <c r="D515" s="18">
        <v>-24.666666666666668</v>
      </c>
      <c r="E515" s="18">
        <v>-42</v>
      </c>
    </row>
    <row r="516" spans="2:7" x14ac:dyDescent="0.25">
      <c r="B516" s="33"/>
      <c r="C516" s="36" t="s">
        <v>142</v>
      </c>
      <c r="D516" s="18">
        <v>-24.833333333333332</v>
      </c>
      <c r="E516" s="18">
        <v>-42</v>
      </c>
    </row>
    <row r="517" spans="2:7" x14ac:dyDescent="0.25">
      <c r="B517" s="33"/>
      <c r="C517" s="37" t="s">
        <v>163</v>
      </c>
      <c r="D517" s="18">
        <v>-24.833333333333332</v>
      </c>
      <c r="E517" s="18">
        <v>-42.166666666666664</v>
      </c>
    </row>
    <row r="518" spans="2:7" x14ac:dyDescent="0.25">
      <c r="B518" s="33" t="s">
        <v>217</v>
      </c>
      <c r="C518" s="34" t="s">
        <v>163</v>
      </c>
      <c r="D518" s="18">
        <v>-24.833333333333332</v>
      </c>
      <c r="E518" s="18">
        <v>-42.166666666666664</v>
      </c>
      <c r="F518" s="35">
        <f>AVERAGE(D518:D521)</f>
        <v>-24.916666666666664</v>
      </c>
      <c r="G518" s="35">
        <f>AVERAGE(E518:E521)</f>
        <v>-42.083333333333329</v>
      </c>
    </row>
    <row r="519" spans="2:7" x14ac:dyDescent="0.25">
      <c r="B519" s="33"/>
      <c r="C519" s="36" t="s">
        <v>142</v>
      </c>
      <c r="D519" s="18">
        <v>-24.833333333333332</v>
      </c>
      <c r="E519" s="18">
        <v>-42</v>
      </c>
    </row>
    <row r="520" spans="2:7" x14ac:dyDescent="0.25">
      <c r="B520" s="33"/>
      <c r="C520" s="36" t="s">
        <v>177</v>
      </c>
      <c r="D520" s="18">
        <v>-25</v>
      </c>
      <c r="E520" s="18">
        <v>-42</v>
      </c>
    </row>
    <row r="521" spans="2:7" x14ac:dyDescent="0.25">
      <c r="B521" s="33"/>
      <c r="C521" s="37" t="s">
        <v>162</v>
      </c>
      <c r="D521" s="18">
        <v>-25</v>
      </c>
      <c r="E521" s="18">
        <v>-42.166666666666664</v>
      </c>
    </row>
    <row r="524" spans="2:7" x14ac:dyDescent="0.25">
      <c r="B524" s="32" t="s">
        <v>1183</v>
      </c>
      <c r="C524" s="32" t="s">
        <v>73</v>
      </c>
      <c r="D524" s="32" t="s">
        <v>74</v>
      </c>
      <c r="E524" s="32" t="s">
        <v>1184</v>
      </c>
      <c r="F524" s="32" t="s">
        <v>1185</v>
      </c>
    </row>
    <row r="525" spans="2:7" x14ac:dyDescent="0.25">
      <c r="B525" s="32" t="s">
        <v>178</v>
      </c>
      <c r="C525" s="40">
        <v>-25.083333333333336</v>
      </c>
      <c r="D525" s="40">
        <v>-43.25</v>
      </c>
      <c r="E525" s="32" t="s">
        <v>82</v>
      </c>
      <c r="F525" s="32" t="s">
        <v>151</v>
      </c>
    </row>
    <row r="526" spans="2:7" x14ac:dyDescent="0.25">
      <c r="B526" s="32" t="s">
        <v>179</v>
      </c>
      <c r="C526" s="40">
        <v>-25.25</v>
      </c>
      <c r="D526" s="40">
        <v>-43.25</v>
      </c>
      <c r="E526" s="32" t="s">
        <v>83</v>
      </c>
      <c r="F526" s="32" t="s">
        <v>150</v>
      </c>
    </row>
    <row r="527" spans="2:7" x14ac:dyDescent="0.25">
      <c r="B527" s="32" t="s">
        <v>180</v>
      </c>
      <c r="C527" s="40">
        <v>-25.416666666666664</v>
      </c>
      <c r="D527" s="40">
        <v>-43.25</v>
      </c>
      <c r="E527" s="32" t="s">
        <v>84</v>
      </c>
      <c r="F527" s="32" t="s">
        <v>149</v>
      </c>
    </row>
    <row r="528" spans="2:7" x14ac:dyDescent="0.25">
      <c r="B528" s="32" t="s">
        <v>181</v>
      </c>
      <c r="C528" s="40">
        <v>-25.583333333333336</v>
      </c>
      <c r="D528" s="40">
        <v>-43.25</v>
      </c>
      <c r="E528" s="32" t="s">
        <v>85</v>
      </c>
      <c r="F528" s="32" t="s">
        <v>148</v>
      </c>
    </row>
    <row r="529" spans="2:6" x14ac:dyDescent="0.25">
      <c r="B529" s="32" t="s">
        <v>182</v>
      </c>
      <c r="C529" s="40">
        <v>-25.75</v>
      </c>
      <c r="D529" s="40">
        <v>-43.25</v>
      </c>
      <c r="E529" s="32" t="s">
        <v>86</v>
      </c>
      <c r="F529" s="32" t="s">
        <v>147</v>
      </c>
    </row>
    <row r="530" spans="2:6" x14ac:dyDescent="0.25">
      <c r="B530" s="32" t="s">
        <v>183</v>
      </c>
      <c r="C530" s="40">
        <v>-25.916666666666664</v>
      </c>
      <c r="D530" s="40">
        <v>-43.25</v>
      </c>
      <c r="E530" s="32" t="s">
        <v>87</v>
      </c>
      <c r="F530" s="32" t="s">
        <v>146</v>
      </c>
    </row>
    <row r="531" spans="2:6" x14ac:dyDescent="0.25">
      <c r="B531" s="32" t="s">
        <v>184</v>
      </c>
      <c r="C531" s="40">
        <v>-25.083333333333336</v>
      </c>
      <c r="D531" s="40">
        <v>-43.083333333333329</v>
      </c>
      <c r="E531" s="32" t="s">
        <v>91</v>
      </c>
      <c r="F531" s="32" t="s">
        <v>151</v>
      </c>
    </row>
    <row r="532" spans="2:6" x14ac:dyDescent="0.25">
      <c r="B532" s="32" t="s">
        <v>185</v>
      </c>
      <c r="C532" s="40">
        <v>-25.25</v>
      </c>
      <c r="D532" s="40">
        <v>-43.083333333333329</v>
      </c>
      <c r="E532" s="32" t="s">
        <v>92</v>
      </c>
      <c r="F532" s="32" t="s">
        <v>150</v>
      </c>
    </row>
    <row r="533" spans="2:6" x14ac:dyDescent="0.25">
      <c r="B533" s="32" t="s">
        <v>186</v>
      </c>
      <c r="C533" s="40">
        <v>-25.416666666666664</v>
      </c>
      <c r="D533" s="40">
        <v>-43.083333333333329</v>
      </c>
      <c r="E533" s="32" t="s">
        <v>93</v>
      </c>
      <c r="F533" s="32" t="s">
        <v>149</v>
      </c>
    </row>
    <row r="534" spans="2:6" x14ac:dyDescent="0.25">
      <c r="B534" s="32" t="s">
        <v>187</v>
      </c>
      <c r="C534" s="40">
        <v>-25.583333333333336</v>
      </c>
      <c r="D534" s="40">
        <v>-43.083333333333329</v>
      </c>
      <c r="E534" s="32" t="s">
        <v>94</v>
      </c>
      <c r="F534" s="32" t="s">
        <v>148</v>
      </c>
    </row>
    <row r="535" spans="2:6" x14ac:dyDescent="0.25">
      <c r="B535" s="32" t="s">
        <v>188</v>
      </c>
      <c r="C535" s="40">
        <v>-25.75</v>
      </c>
      <c r="D535" s="40">
        <v>-43.083333333333329</v>
      </c>
      <c r="E535" s="32" t="s">
        <v>95</v>
      </c>
      <c r="F535" s="32" t="s">
        <v>147</v>
      </c>
    </row>
    <row r="536" spans="2:6" x14ac:dyDescent="0.25">
      <c r="B536" s="32" t="s">
        <v>189</v>
      </c>
      <c r="C536" s="40">
        <v>-25.916666666666664</v>
      </c>
      <c r="D536" s="40">
        <v>-43.083333333333329</v>
      </c>
      <c r="E536" s="32" t="s">
        <v>96</v>
      </c>
      <c r="F536" s="32" t="s">
        <v>146</v>
      </c>
    </row>
    <row r="537" spans="2:6" x14ac:dyDescent="0.25">
      <c r="B537" s="32" t="s">
        <v>190</v>
      </c>
      <c r="C537" s="40">
        <v>-25.083333333333336</v>
      </c>
      <c r="D537" s="40">
        <v>-42.916666666666671</v>
      </c>
      <c r="E537" s="32" t="s">
        <v>91</v>
      </c>
      <c r="F537" s="32" t="s">
        <v>159</v>
      </c>
    </row>
    <row r="538" spans="2:6" x14ac:dyDescent="0.25">
      <c r="B538" s="32" t="s">
        <v>191</v>
      </c>
      <c r="C538" s="40">
        <v>-25.25</v>
      </c>
      <c r="D538" s="40">
        <v>-42.916666666666671</v>
      </c>
      <c r="E538" s="32" t="s">
        <v>92</v>
      </c>
      <c r="F538" s="32" t="s">
        <v>158</v>
      </c>
    </row>
    <row r="539" spans="2:6" x14ac:dyDescent="0.25">
      <c r="B539" s="32" t="s">
        <v>192</v>
      </c>
      <c r="C539" s="40">
        <v>-25.416666666666664</v>
      </c>
      <c r="D539" s="40">
        <v>-42.916666666666671</v>
      </c>
      <c r="E539" s="32" t="s">
        <v>93</v>
      </c>
      <c r="F539" s="32" t="s">
        <v>157</v>
      </c>
    </row>
    <row r="540" spans="2:6" x14ac:dyDescent="0.25">
      <c r="B540" s="32" t="s">
        <v>193</v>
      </c>
      <c r="C540" s="40">
        <v>-25.583333333333336</v>
      </c>
      <c r="D540" s="40">
        <v>-42.916666666666671</v>
      </c>
      <c r="E540" s="32" t="s">
        <v>94</v>
      </c>
      <c r="F540" s="32" t="s">
        <v>156</v>
      </c>
    </row>
    <row r="541" spans="2:6" x14ac:dyDescent="0.25">
      <c r="B541" s="32" t="s">
        <v>194</v>
      </c>
      <c r="C541" s="40">
        <v>-25.75</v>
      </c>
      <c r="D541" s="40">
        <v>-42.916666666666671</v>
      </c>
      <c r="E541" s="32" t="s">
        <v>95</v>
      </c>
      <c r="F541" s="32" t="s">
        <v>155</v>
      </c>
    </row>
    <row r="542" spans="2:6" x14ac:dyDescent="0.25">
      <c r="B542" s="32" t="s">
        <v>195</v>
      </c>
      <c r="C542" s="40">
        <v>-25.916666666666664</v>
      </c>
      <c r="D542" s="40">
        <v>-42.916666666666671</v>
      </c>
      <c r="E542" s="32" t="s">
        <v>96</v>
      </c>
      <c r="F542" s="32" t="s">
        <v>154</v>
      </c>
    </row>
    <row r="543" spans="2:6" x14ac:dyDescent="0.25">
      <c r="B543" s="32" t="s">
        <v>196</v>
      </c>
      <c r="C543" s="40">
        <v>-25.083333333333336</v>
      </c>
      <c r="D543" s="40">
        <v>-42.75</v>
      </c>
      <c r="E543" s="32" t="s">
        <v>103</v>
      </c>
      <c r="F543" s="32" t="s">
        <v>159</v>
      </c>
    </row>
    <row r="544" spans="2:6" x14ac:dyDescent="0.25">
      <c r="B544" s="32" t="s">
        <v>197</v>
      </c>
      <c r="C544" s="40">
        <v>-25.25</v>
      </c>
      <c r="D544" s="40">
        <v>-42.75</v>
      </c>
      <c r="E544" s="32" t="s">
        <v>104</v>
      </c>
      <c r="F544" s="32" t="s">
        <v>158</v>
      </c>
    </row>
    <row r="545" spans="2:6" x14ac:dyDescent="0.25">
      <c r="B545" s="32" t="s">
        <v>198</v>
      </c>
      <c r="C545" s="40">
        <v>-25.416666666666664</v>
      </c>
      <c r="D545" s="40">
        <v>-42.75</v>
      </c>
      <c r="E545" s="32" t="s">
        <v>105</v>
      </c>
      <c r="F545" s="32" t="s">
        <v>157</v>
      </c>
    </row>
    <row r="546" spans="2:6" x14ac:dyDescent="0.25">
      <c r="B546" s="32" t="s">
        <v>199</v>
      </c>
      <c r="C546" s="40">
        <v>-25.583333333333336</v>
      </c>
      <c r="D546" s="40">
        <v>-42.75</v>
      </c>
      <c r="E546" s="32" t="s">
        <v>106</v>
      </c>
      <c r="F546" s="32" t="s">
        <v>156</v>
      </c>
    </row>
    <row r="547" spans="2:6" x14ac:dyDescent="0.25">
      <c r="B547" s="32" t="s">
        <v>200</v>
      </c>
      <c r="C547" s="40">
        <v>-25.75</v>
      </c>
      <c r="D547" s="40">
        <v>-42.75</v>
      </c>
      <c r="E547" s="32" t="s">
        <v>107</v>
      </c>
      <c r="F547" s="32" t="s">
        <v>155</v>
      </c>
    </row>
    <row r="548" spans="2:6" x14ac:dyDescent="0.25">
      <c r="B548" s="32" t="s">
        <v>201</v>
      </c>
      <c r="C548" s="41">
        <v>-25.916666666666664</v>
      </c>
      <c r="D548" s="41">
        <v>-42.75</v>
      </c>
      <c r="E548" s="32" t="s">
        <v>218</v>
      </c>
      <c r="F548" s="32" t="s">
        <v>154</v>
      </c>
    </row>
    <row r="549" spans="2:6" x14ac:dyDescent="0.25">
      <c r="B549" s="32" t="s">
        <v>202</v>
      </c>
      <c r="C549" s="40">
        <v>-24.416666666666664</v>
      </c>
      <c r="D549" s="40">
        <v>-42.583333333333329</v>
      </c>
      <c r="E549" s="32" t="s">
        <v>76</v>
      </c>
      <c r="F549" s="32" t="s">
        <v>161</v>
      </c>
    </row>
    <row r="550" spans="2:6" x14ac:dyDescent="0.25">
      <c r="B550" s="32" t="s">
        <v>203</v>
      </c>
      <c r="C550" s="40">
        <v>-24.583333333333336</v>
      </c>
      <c r="D550" s="40">
        <v>-42.583333333333329</v>
      </c>
      <c r="E550" s="32" t="s">
        <v>112</v>
      </c>
      <c r="F550" s="32" t="s">
        <v>171</v>
      </c>
    </row>
    <row r="551" spans="2:6" x14ac:dyDescent="0.25">
      <c r="B551" s="32" t="s">
        <v>204</v>
      </c>
      <c r="C551" s="40">
        <v>-24.75</v>
      </c>
      <c r="D551" s="40">
        <v>-42.583333333333329</v>
      </c>
      <c r="E551" s="32" t="s">
        <v>113</v>
      </c>
      <c r="F551" s="32" t="s">
        <v>170</v>
      </c>
    </row>
    <row r="552" spans="2:6" x14ac:dyDescent="0.25">
      <c r="B552" s="32" t="s">
        <v>205</v>
      </c>
      <c r="C552" s="40">
        <v>-24.916666666666664</v>
      </c>
      <c r="D552" s="40">
        <v>-42.583333333333329</v>
      </c>
      <c r="E552" s="32" t="s">
        <v>114</v>
      </c>
      <c r="F552" s="32" t="s">
        <v>169</v>
      </c>
    </row>
    <row r="553" spans="2:6" x14ac:dyDescent="0.25">
      <c r="B553" s="32" t="s">
        <v>206</v>
      </c>
      <c r="C553" s="40">
        <v>-24.416666666666664</v>
      </c>
      <c r="D553" s="40">
        <v>-42.416666666666671</v>
      </c>
      <c r="E553" s="32" t="s">
        <v>121</v>
      </c>
      <c r="F553" s="32" t="s">
        <v>161</v>
      </c>
    </row>
    <row r="554" spans="2:6" x14ac:dyDescent="0.25">
      <c r="B554" s="32" t="s">
        <v>207</v>
      </c>
      <c r="C554" s="40">
        <v>-24.583333333333336</v>
      </c>
      <c r="D554" s="40">
        <v>-42.416666666666671</v>
      </c>
      <c r="E554" s="32" t="s">
        <v>122</v>
      </c>
      <c r="F554" s="32" t="s">
        <v>171</v>
      </c>
    </row>
    <row r="555" spans="2:6" x14ac:dyDescent="0.25">
      <c r="B555" s="32" t="s">
        <v>208</v>
      </c>
      <c r="C555" s="40">
        <v>-24.75</v>
      </c>
      <c r="D555" s="40">
        <v>-42.416666666666671</v>
      </c>
      <c r="E555" s="32" t="s">
        <v>123</v>
      </c>
      <c r="F555" s="32" t="s">
        <v>170</v>
      </c>
    </row>
    <row r="556" spans="2:6" x14ac:dyDescent="0.25">
      <c r="B556" s="32" t="s">
        <v>209</v>
      </c>
      <c r="C556" s="40">
        <v>-24.916666666666664</v>
      </c>
      <c r="D556" s="40">
        <v>-42.416666666666671</v>
      </c>
      <c r="E556" s="32" t="s">
        <v>124</v>
      </c>
      <c r="F556" s="32" t="s">
        <v>169</v>
      </c>
    </row>
    <row r="557" spans="2:6" x14ac:dyDescent="0.25">
      <c r="B557" s="32" t="s">
        <v>210</v>
      </c>
      <c r="C557" s="40">
        <v>-24.416666666666664</v>
      </c>
      <c r="D557" s="40">
        <v>-42.25</v>
      </c>
      <c r="E557" s="32" t="s">
        <v>121</v>
      </c>
      <c r="F557" s="32" t="s">
        <v>166</v>
      </c>
    </row>
    <row r="558" spans="2:6" x14ac:dyDescent="0.25">
      <c r="B558" s="32" t="s">
        <v>211</v>
      </c>
      <c r="C558" s="40">
        <v>-24.583333333333336</v>
      </c>
      <c r="D558" s="40">
        <v>-42.25</v>
      </c>
      <c r="E558" s="32" t="s">
        <v>122</v>
      </c>
      <c r="F558" s="32" t="s">
        <v>165</v>
      </c>
    </row>
    <row r="559" spans="2:6" x14ac:dyDescent="0.25">
      <c r="B559" s="32" t="s">
        <v>212</v>
      </c>
      <c r="C559" s="40">
        <v>-24.75</v>
      </c>
      <c r="D559" s="40">
        <v>-42.25</v>
      </c>
      <c r="E559" s="32" t="s">
        <v>123</v>
      </c>
      <c r="F559" s="32" t="s">
        <v>164</v>
      </c>
    </row>
    <row r="560" spans="2:6" x14ac:dyDescent="0.25">
      <c r="B560" s="32" t="s">
        <v>213</v>
      </c>
      <c r="C560" s="40">
        <v>-24.916666666666664</v>
      </c>
      <c r="D560" s="40">
        <v>-42.25</v>
      </c>
      <c r="E560" s="32" t="s">
        <v>124</v>
      </c>
      <c r="F560" s="32" t="s">
        <v>163</v>
      </c>
    </row>
    <row r="561" spans="2:48" x14ac:dyDescent="0.25">
      <c r="B561" s="32" t="s">
        <v>210</v>
      </c>
      <c r="C561" s="40">
        <v>-24.416666666666664</v>
      </c>
      <c r="D561" s="40">
        <v>-42.083333333333329</v>
      </c>
      <c r="E561" s="32" t="s">
        <v>139</v>
      </c>
      <c r="F561" s="32" t="s">
        <v>166</v>
      </c>
    </row>
    <row r="562" spans="2:48" x14ac:dyDescent="0.25">
      <c r="B562" s="32" t="s">
        <v>211</v>
      </c>
      <c r="C562" s="40">
        <v>-24.583333333333336</v>
      </c>
      <c r="D562" s="40">
        <v>-42.083333333333329</v>
      </c>
      <c r="E562" s="32" t="s">
        <v>140</v>
      </c>
      <c r="F562" s="32" t="s">
        <v>165</v>
      </c>
    </row>
    <row r="563" spans="2:48" x14ac:dyDescent="0.25">
      <c r="B563" s="32" t="s">
        <v>212</v>
      </c>
      <c r="C563" s="40">
        <v>-24.75</v>
      </c>
      <c r="D563" s="40">
        <v>-42.083333333333329</v>
      </c>
      <c r="E563" s="32" t="s">
        <v>141</v>
      </c>
      <c r="F563" s="32" t="s">
        <v>164</v>
      </c>
    </row>
    <row r="564" spans="2:48" x14ac:dyDescent="0.25">
      <c r="B564" s="32" t="s">
        <v>213</v>
      </c>
      <c r="C564" s="40">
        <v>-24.916666666666664</v>
      </c>
      <c r="D564" s="40">
        <v>-42.083333333333329</v>
      </c>
      <c r="E564" s="32" t="s">
        <v>142</v>
      </c>
      <c r="F564" s="32" t="s">
        <v>163</v>
      </c>
    </row>
    <row r="567" spans="2:48" x14ac:dyDescent="0.25">
      <c r="E567" s="32"/>
      <c r="F567" s="32"/>
      <c r="G567" s="32"/>
      <c r="H567" s="32"/>
      <c r="I567" s="40">
        <v>-25.083333333333336</v>
      </c>
      <c r="J567" s="40">
        <v>-25.25</v>
      </c>
      <c r="K567" s="40">
        <v>-25.416666666666664</v>
      </c>
      <c r="L567" s="40">
        <v>-25.583333333333336</v>
      </c>
      <c r="M567" s="40">
        <v>-25.75</v>
      </c>
      <c r="N567" s="40">
        <v>-25.916666666666664</v>
      </c>
      <c r="O567" s="40">
        <v>-25.083333333333336</v>
      </c>
      <c r="P567" s="40">
        <v>-25.25</v>
      </c>
      <c r="Q567" s="40">
        <v>-25.416666666666664</v>
      </c>
      <c r="R567" s="40">
        <v>-25.583333333333336</v>
      </c>
      <c r="S567" s="40">
        <v>-25.75</v>
      </c>
      <c r="T567" s="40">
        <v>-25.916666666666664</v>
      </c>
      <c r="U567" s="40">
        <v>-25.083333333333336</v>
      </c>
      <c r="V567" s="40">
        <v>-25.25</v>
      </c>
      <c r="W567" s="40">
        <v>-25.416666666666664</v>
      </c>
      <c r="X567" s="40">
        <v>-25.583333333333336</v>
      </c>
      <c r="Y567" s="40">
        <v>-25.75</v>
      </c>
      <c r="Z567" s="40">
        <v>-25.916666666666664</v>
      </c>
      <c r="AA567" s="40">
        <v>-25.083333333333336</v>
      </c>
      <c r="AB567" s="40">
        <v>-25.25</v>
      </c>
      <c r="AC567" s="40">
        <v>-25.416666666666664</v>
      </c>
      <c r="AD567" s="40">
        <v>-25.583333333333336</v>
      </c>
      <c r="AE567" s="40">
        <v>-25.75</v>
      </c>
      <c r="AF567" s="41">
        <v>-25.916666666666664</v>
      </c>
      <c r="AG567" s="40">
        <v>-24.416666666666664</v>
      </c>
      <c r="AH567" s="40">
        <v>-24.583333333333336</v>
      </c>
      <c r="AI567" s="40">
        <v>-24.75</v>
      </c>
      <c r="AJ567" s="40">
        <v>-24.916666666666664</v>
      </c>
      <c r="AK567" s="40">
        <v>-24.416666666666664</v>
      </c>
      <c r="AL567" s="40">
        <v>-24.583333333333336</v>
      </c>
      <c r="AM567" s="40">
        <v>-24.75</v>
      </c>
      <c r="AN567" s="40">
        <v>-24.916666666666664</v>
      </c>
      <c r="AO567" s="40">
        <v>-24.416666666666664</v>
      </c>
      <c r="AP567" s="40">
        <v>-24.583333333333336</v>
      </c>
      <c r="AQ567" s="40">
        <v>-24.75</v>
      </c>
      <c r="AR567" s="40">
        <v>-24.916666666666664</v>
      </c>
      <c r="AS567" s="40">
        <v>-24.416666666666664</v>
      </c>
      <c r="AT567" s="40">
        <v>-24.583333333333336</v>
      </c>
      <c r="AU567" s="40">
        <v>-24.75</v>
      </c>
      <c r="AV567" s="40">
        <v>-24.916666666666664</v>
      </c>
    </row>
    <row r="568" spans="2:48" x14ac:dyDescent="0.25">
      <c r="F568" s="32"/>
      <c r="G568" s="32"/>
      <c r="H568" s="32"/>
      <c r="I568" s="40">
        <v>-43.25</v>
      </c>
      <c r="J568" s="40">
        <v>-43.25</v>
      </c>
      <c r="K568" s="40">
        <v>-43.25</v>
      </c>
      <c r="L568" s="40">
        <v>-43.25</v>
      </c>
      <c r="M568" s="40">
        <v>-43.25</v>
      </c>
      <c r="N568" s="40">
        <v>-43.25</v>
      </c>
      <c r="O568" s="40">
        <v>-43.083333333333329</v>
      </c>
      <c r="P568" s="40">
        <v>-43.083333333333329</v>
      </c>
      <c r="Q568" s="40">
        <v>-43.083333333333329</v>
      </c>
      <c r="R568" s="40">
        <v>-43.083333333333329</v>
      </c>
      <c r="S568" s="40">
        <v>-43.083333333333329</v>
      </c>
      <c r="T568" s="40">
        <v>-43.083333333333329</v>
      </c>
      <c r="U568" s="40">
        <v>-42.916666666666671</v>
      </c>
      <c r="V568" s="40">
        <v>-42.916666666666671</v>
      </c>
      <c r="W568" s="40">
        <v>-42.916666666666671</v>
      </c>
      <c r="X568" s="40">
        <v>-42.916666666666671</v>
      </c>
      <c r="Y568" s="40">
        <v>-42.916666666666671</v>
      </c>
      <c r="Z568" s="40">
        <v>-42.916666666666671</v>
      </c>
      <c r="AA568" s="40">
        <v>-42.75</v>
      </c>
      <c r="AB568" s="40">
        <v>-42.75</v>
      </c>
      <c r="AC568" s="40">
        <v>-42.75</v>
      </c>
      <c r="AD568" s="40">
        <v>-42.75</v>
      </c>
      <c r="AE568" s="40">
        <v>-42.75</v>
      </c>
      <c r="AF568" s="41">
        <v>-42.75</v>
      </c>
      <c r="AG568" s="40">
        <v>-42.583333333333329</v>
      </c>
      <c r="AH568" s="40">
        <v>-42.583333333333329</v>
      </c>
      <c r="AI568" s="40">
        <v>-42.583333333333329</v>
      </c>
      <c r="AJ568" s="40">
        <v>-42.583333333333329</v>
      </c>
      <c r="AK568" s="40">
        <v>-42.416666666666671</v>
      </c>
      <c r="AL568" s="40">
        <v>-42.416666666666671</v>
      </c>
      <c r="AM568" s="40">
        <v>-42.416666666666671</v>
      </c>
      <c r="AN568" s="40">
        <v>-42.416666666666671</v>
      </c>
      <c r="AO568" s="40">
        <v>-42.25</v>
      </c>
      <c r="AP568" s="40">
        <v>-42.25</v>
      </c>
      <c r="AQ568" s="40">
        <v>-42.25</v>
      </c>
      <c r="AR568" s="40">
        <v>-42.25</v>
      </c>
      <c r="AS568" s="40">
        <v>-42.083333333333329</v>
      </c>
      <c r="AT568" s="40">
        <v>-42.083333333333329</v>
      </c>
      <c r="AU568" s="40">
        <v>-42.083333333333329</v>
      </c>
      <c r="AV568" s="40">
        <v>-42.083333333333329</v>
      </c>
    </row>
    <row r="569" spans="2:48" x14ac:dyDescent="0.25">
      <c r="E569" s="32" t="s">
        <v>1186</v>
      </c>
      <c r="F569" s="32" t="s">
        <v>1187</v>
      </c>
      <c r="G569" s="32" t="s">
        <v>1188</v>
      </c>
      <c r="H569" s="32" t="s">
        <v>1189</v>
      </c>
      <c r="I569" s="32" t="s">
        <v>178</v>
      </c>
      <c r="J569" s="32" t="s">
        <v>179</v>
      </c>
      <c r="K569" s="32" t="s">
        <v>180</v>
      </c>
      <c r="L569" s="32" t="s">
        <v>181</v>
      </c>
      <c r="M569" s="32" t="s">
        <v>182</v>
      </c>
      <c r="N569" s="32" t="s">
        <v>183</v>
      </c>
      <c r="O569" s="32" t="s">
        <v>184</v>
      </c>
      <c r="P569" s="32" t="s">
        <v>185</v>
      </c>
      <c r="Q569" s="32" t="s">
        <v>186</v>
      </c>
      <c r="R569" s="32" t="s">
        <v>187</v>
      </c>
      <c r="S569" s="32" t="s">
        <v>188</v>
      </c>
      <c r="T569" s="32" t="s">
        <v>189</v>
      </c>
      <c r="U569" s="32" t="s">
        <v>190</v>
      </c>
      <c r="V569" s="32" t="s">
        <v>191</v>
      </c>
      <c r="W569" s="32" t="s">
        <v>192</v>
      </c>
      <c r="X569" s="32" t="s">
        <v>193</v>
      </c>
      <c r="Y569" s="32" t="s">
        <v>194</v>
      </c>
      <c r="Z569" s="32" t="s">
        <v>195</v>
      </c>
      <c r="AA569" s="32" t="s">
        <v>196</v>
      </c>
      <c r="AB569" s="32" t="s">
        <v>197</v>
      </c>
      <c r="AC569" s="32" t="s">
        <v>198</v>
      </c>
      <c r="AD569" s="32" t="s">
        <v>199</v>
      </c>
      <c r="AE569" s="32" t="s">
        <v>200</v>
      </c>
      <c r="AF569" s="31" t="s">
        <v>201</v>
      </c>
      <c r="AG569" s="32" t="s">
        <v>202</v>
      </c>
      <c r="AH569" s="32" t="s">
        <v>203</v>
      </c>
      <c r="AI569" s="32" t="s">
        <v>204</v>
      </c>
      <c r="AJ569" s="32" t="s">
        <v>205</v>
      </c>
      <c r="AK569" s="32" t="s">
        <v>206</v>
      </c>
      <c r="AL569" s="32" t="s">
        <v>207</v>
      </c>
      <c r="AM569" s="32" t="s">
        <v>208</v>
      </c>
      <c r="AN569" s="32" t="s">
        <v>209</v>
      </c>
      <c r="AO569" s="32" t="s">
        <v>210</v>
      </c>
      <c r="AP569" s="32" t="s">
        <v>211</v>
      </c>
      <c r="AQ569" s="32" t="s">
        <v>212</v>
      </c>
      <c r="AR569" s="32" t="s">
        <v>213</v>
      </c>
      <c r="AS569" s="32" t="s">
        <v>210</v>
      </c>
      <c r="AT569" s="32" t="s">
        <v>211</v>
      </c>
      <c r="AU569" s="32" t="s">
        <v>212</v>
      </c>
      <c r="AV569" s="32" t="s">
        <v>213</v>
      </c>
    </row>
    <row r="570" spans="2:48" x14ac:dyDescent="0.25">
      <c r="B570" t="str">
        <f>vertices!A151</f>
        <v>FPSO_ANGRA_DOS_REIS</v>
      </c>
      <c r="C570" s="40">
        <f>VLOOKUP(B570,vertices!$A:$C,2,0)</f>
        <v>-25.54372</v>
      </c>
      <c r="D570" s="40">
        <f>VLOOKUP(B570,vertices!$A:$C,3,0)</f>
        <v>-42.84</v>
      </c>
      <c r="E570" s="42">
        <f>SMALL(I570:AV570,1)</f>
        <v>4.7853030915820227</v>
      </c>
      <c r="F570" s="42" t="str">
        <f>HLOOKUP(E570,I570:AV571,2,0)</f>
        <v>QDC7</v>
      </c>
      <c r="G570" s="42" t="str">
        <f>VLOOKUP(F570,$B$524:$F$564,4,0)</f>
        <v>BS068</v>
      </c>
      <c r="H570" s="42" t="str">
        <f>VLOOKUP(F570,$B$524:$F$564,5,0)</f>
        <v>BS076</v>
      </c>
      <c r="I570" s="17">
        <f>IFERROR(3440*ACOS(COS(PI()*(90-I567)/180)*COS((90-$C570)*PI()/180)+SIN((90-I567)*PI()/180)*SIN((90-$C570)*PI()/180)*COS((($D570)-I568)*PI()/180)),0)</f>
        <v>35.485373492509055</v>
      </c>
      <c r="J570" s="17">
        <f t="shared" ref="J570:AV570" si="14">IFERROR(3440*ACOS(COS(PI()*(90-J567)/180)*COS((90-$C570)*PI()/180)+SIN((90-J567)*PI()/180)*SIN((90-$C570)*PI()/180)*COS((($D570)-J568)*PI()/180)),0)</f>
        <v>28.38089047513451</v>
      </c>
      <c r="K570" s="17">
        <f t="shared" si="14"/>
        <v>23.494629913652663</v>
      </c>
      <c r="L570" s="17">
        <f t="shared" si="14"/>
        <v>22.333378691183139</v>
      </c>
      <c r="M570" s="17">
        <f t="shared" si="14"/>
        <v>25.413017356004062</v>
      </c>
      <c r="N570" s="17">
        <f t="shared" si="14"/>
        <v>31.513847382942028</v>
      </c>
      <c r="O570" s="17">
        <f t="shared" si="14"/>
        <v>30.634282147101803</v>
      </c>
      <c r="P570" s="17">
        <f t="shared" si="14"/>
        <v>22.026406655508897</v>
      </c>
      <c r="Q570" s="17">
        <f t="shared" si="14"/>
        <v>15.23572179186969</v>
      </c>
      <c r="R570" s="17">
        <f t="shared" si="14"/>
        <v>13.392278662177741</v>
      </c>
      <c r="S570" s="17">
        <f t="shared" si="14"/>
        <v>18.078725560609676</v>
      </c>
      <c r="T570" s="17">
        <f t="shared" si="14"/>
        <v>25.972847146779845</v>
      </c>
      <c r="U570" s="17">
        <f t="shared" si="14"/>
        <v>27.952743413869605</v>
      </c>
      <c r="V570" s="17">
        <f t="shared" si="14"/>
        <v>18.118354994941797</v>
      </c>
      <c r="W570" s="17">
        <f t="shared" si="14"/>
        <v>8.686534109148365</v>
      </c>
      <c r="X570" s="17">
        <f t="shared" si="14"/>
        <v>4.7853030915820227</v>
      </c>
      <c r="Y570" s="17">
        <f t="shared" si="14"/>
        <v>13.06156729771649</v>
      </c>
      <c r="Z570" s="17">
        <f t="shared" si="14"/>
        <v>22.772178609292268</v>
      </c>
      <c r="AA570" s="17">
        <f t="shared" si="14"/>
        <v>28.069589238374562</v>
      </c>
      <c r="AB570" s="17">
        <f t="shared" si="14"/>
        <v>18.297862745311519</v>
      </c>
      <c r="AC570" s="17">
        <f t="shared" si="14"/>
        <v>9.0544933072538214</v>
      </c>
      <c r="AD570" s="17">
        <f t="shared" si="14"/>
        <v>5.4238403375169497</v>
      </c>
      <c r="AE570" s="17">
        <f t="shared" si="14"/>
        <v>13.308432136125194</v>
      </c>
      <c r="AF570" s="17">
        <f t="shared" si="14"/>
        <v>22.914467368797027</v>
      </c>
      <c r="AG570" s="17">
        <f t="shared" si="14"/>
        <v>69.094162288213838</v>
      </c>
      <c r="AH570" s="17">
        <f t="shared" si="14"/>
        <v>59.326511619687508</v>
      </c>
      <c r="AI570" s="17">
        <f t="shared" si="14"/>
        <v>49.65408210825629</v>
      </c>
      <c r="AJ570" s="17">
        <f t="shared" si="14"/>
        <v>40.145758549488434</v>
      </c>
      <c r="AK570" s="17">
        <f t="shared" si="14"/>
        <v>71.481894916536248</v>
      </c>
      <c r="AL570" s="17">
        <f t="shared" si="14"/>
        <v>62.087377334233494</v>
      </c>
      <c r="AM570" s="17">
        <f t="shared" si="14"/>
        <v>52.917698757103807</v>
      </c>
      <c r="AN570" s="17">
        <f t="shared" si="14"/>
        <v>44.113292253881724</v>
      </c>
      <c r="AO570" s="17">
        <f t="shared" si="14"/>
        <v>74.898978326964567</v>
      </c>
      <c r="AP570" s="17">
        <f t="shared" si="14"/>
        <v>65.987624592821504</v>
      </c>
      <c r="AQ570" s="17">
        <f t="shared" si="14"/>
        <v>57.438077461417549</v>
      </c>
      <c r="AR570" s="17">
        <f t="shared" si="14"/>
        <v>49.438399891402071</v>
      </c>
      <c r="AS570" s="17">
        <f t="shared" si="14"/>
        <v>79.212306291773757</v>
      </c>
      <c r="AT570" s="17">
        <f t="shared" si="14"/>
        <v>70.83930228214416</v>
      </c>
      <c r="AU570" s="17">
        <f t="shared" si="14"/>
        <v>62.945030064997724</v>
      </c>
      <c r="AV570" s="17">
        <f t="shared" si="14"/>
        <v>55.733290362154776</v>
      </c>
    </row>
    <row r="571" spans="2:48" x14ac:dyDescent="0.25">
      <c r="B571"/>
      <c r="C571" s="40" t="e">
        <f>VLOOKUP(B571,vertices!$A:$C,2,0)</f>
        <v>#N/A</v>
      </c>
      <c r="D571" s="40" t="e">
        <f>VLOOKUP(B571,vertices!$A:$C,3,0)</f>
        <v>#N/A</v>
      </c>
      <c r="E571" s="42"/>
      <c r="F571" s="42"/>
      <c r="G571" s="42"/>
      <c r="H571" s="42"/>
      <c r="I571" s="32" t="s">
        <v>178</v>
      </c>
      <c r="J571" s="32" t="s">
        <v>179</v>
      </c>
      <c r="K571" s="32" t="s">
        <v>180</v>
      </c>
      <c r="L571" s="32" t="s">
        <v>181</v>
      </c>
      <c r="M571" s="32" t="s">
        <v>182</v>
      </c>
      <c r="N571" s="32" t="s">
        <v>183</v>
      </c>
      <c r="O571" s="32" t="s">
        <v>184</v>
      </c>
      <c r="P571" s="32" t="s">
        <v>185</v>
      </c>
      <c r="Q571" s="32" t="s">
        <v>186</v>
      </c>
      <c r="R571" s="32" t="s">
        <v>187</v>
      </c>
      <c r="S571" s="32" t="s">
        <v>188</v>
      </c>
      <c r="T571" s="32" t="s">
        <v>189</v>
      </c>
      <c r="U571" s="32" t="s">
        <v>190</v>
      </c>
      <c r="V571" s="32" t="s">
        <v>191</v>
      </c>
      <c r="W571" s="32" t="s">
        <v>192</v>
      </c>
      <c r="X571" s="32" t="s">
        <v>193</v>
      </c>
      <c r="Y571" s="32" t="s">
        <v>194</v>
      </c>
      <c r="Z571" s="32" t="s">
        <v>195</v>
      </c>
      <c r="AA571" s="32" t="s">
        <v>196</v>
      </c>
      <c r="AB571" s="32" t="s">
        <v>197</v>
      </c>
      <c r="AC571" s="32" t="s">
        <v>198</v>
      </c>
      <c r="AD571" s="32" t="s">
        <v>199</v>
      </c>
      <c r="AE571" s="32" t="s">
        <v>200</v>
      </c>
      <c r="AF571" s="31" t="s">
        <v>201</v>
      </c>
      <c r="AG571" s="32" t="s">
        <v>202</v>
      </c>
      <c r="AH571" s="32" t="s">
        <v>203</v>
      </c>
      <c r="AI571" s="32" t="s">
        <v>204</v>
      </c>
      <c r="AJ571" s="32" t="s">
        <v>205</v>
      </c>
      <c r="AK571" s="32" t="s">
        <v>206</v>
      </c>
      <c r="AL571" s="32" t="s">
        <v>207</v>
      </c>
      <c r="AM571" s="32" t="s">
        <v>208</v>
      </c>
      <c r="AN571" s="32" t="s">
        <v>209</v>
      </c>
      <c r="AO571" s="32" t="s">
        <v>210</v>
      </c>
      <c r="AP571" s="32" t="s">
        <v>211</v>
      </c>
      <c r="AQ571" s="32" t="s">
        <v>212</v>
      </c>
      <c r="AR571" s="32" t="s">
        <v>213</v>
      </c>
      <c r="AS571" s="32" t="s">
        <v>210</v>
      </c>
      <c r="AT571" s="32" t="s">
        <v>211</v>
      </c>
      <c r="AU571" s="32" t="s">
        <v>212</v>
      </c>
      <c r="AV571" s="32" t="s">
        <v>213</v>
      </c>
    </row>
    <row r="572" spans="2:48" x14ac:dyDescent="0.25">
      <c r="B572" t="str">
        <f>vertices!A152</f>
        <v>FPSO_ILHABELA</v>
      </c>
      <c r="C572" s="40">
        <f>VLOOKUP(B572,vertices!$A:$C,2,0)</f>
        <v>-25.67191</v>
      </c>
      <c r="D572" s="40">
        <f>VLOOKUP(B572,vertices!$A:$C,3,0)</f>
        <v>-43.20599</v>
      </c>
      <c r="E572" s="42">
        <f>SMALL(I572:AV572,1)</f>
        <v>5.2582893859257673</v>
      </c>
      <c r="F572" s="42" t="str">
        <f>HLOOKUP(E572,I572:AV573,2,0)</f>
        <v>QDA8</v>
      </c>
      <c r="G572" s="42" t="str">
        <f>VLOOKUP(F572,$B$524:$F$564,4,0)</f>
        <v>BS054</v>
      </c>
      <c r="H572" s="42" t="str">
        <f>VLOOKUP(F572,$B$524:$F$564,5,0)</f>
        <v>BS062</v>
      </c>
      <c r="I572" s="17">
        <f t="shared" ref="I572:AV572" si="15">IFERROR(3440*ACOS(COS(PI()*(90-I567)/180)*COS((90-$C572)*PI()/180)+SIN((90-I567)*PI()/180)*SIN((90-$C572)*PI()/180)*COS((($D572)-I568)*PI()/180)),0)</f>
        <v>35.418296123323074</v>
      </c>
      <c r="J572" s="17">
        <f t="shared" si="15"/>
        <v>25.443286608700753</v>
      </c>
      <c r="K572" s="17">
        <f t="shared" si="15"/>
        <v>15.508971457560286</v>
      </c>
      <c r="L572" s="17">
        <f t="shared" si="15"/>
        <v>5.827331031109857</v>
      </c>
      <c r="M572" s="17">
        <f t="shared" si="15"/>
        <v>5.2582893859257673</v>
      </c>
      <c r="N572" s="17">
        <f t="shared" si="15"/>
        <v>14.886358071701977</v>
      </c>
      <c r="O572" s="17">
        <f t="shared" si="15"/>
        <v>35.958670977384344</v>
      </c>
      <c r="P572" s="17">
        <f t="shared" si="15"/>
        <v>26.189275329273105</v>
      </c>
      <c r="Q572" s="17">
        <f t="shared" si="15"/>
        <v>16.703061953262051</v>
      </c>
      <c r="R572" s="17">
        <f t="shared" si="15"/>
        <v>8.5069634706925434</v>
      </c>
      <c r="S572" s="17">
        <f t="shared" si="15"/>
        <v>8.1244439131790358</v>
      </c>
      <c r="T572" s="17">
        <f t="shared" si="15"/>
        <v>16.121624075757861</v>
      </c>
      <c r="U572" s="17">
        <f t="shared" si="15"/>
        <v>38.666152804132338</v>
      </c>
      <c r="V572" s="17">
        <f t="shared" si="15"/>
        <v>29.793385402088042</v>
      </c>
      <c r="W572" s="17">
        <f t="shared" si="15"/>
        <v>21.919879859913376</v>
      </c>
      <c r="X572" s="17">
        <f t="shared" si="15"/>
        <v>16.540173238689562</v>
      </c>
      <c r="Y572" s="17">
        <f t="shared" si="15"/>
        <v>16.338127395568236</v>
      </c>
      <c r="Z572" s="17">
        <f t="shared" si="15"/>
        <v>21.460483712278364</v>
      </c>
      <c r="AA572" s="17">
        <f t="shared" si="15"/>
        <v>43.134573706945325</v>
      </c>
      <c r="AB572" s="17">
        <f t="shared" si="15"/>
        <v>35.392987049082762</v>
      </c>
      <c r="AC572" s="17">
        <f t="shared" si="15"/>
        <v>29.068788107411034</v>
      </c>
      <c r="AD572" s="17">
        <f t="shared" si="15"/>
        <v>25.250429268905883</v>
      </c>
      <c r="AE572" s="17">
        <f t="shared" si="15"/>
        <v>25.108419722559727</v>
      </c>
      <c r="AF572" s="17">
        <f t="shared" si="15"/>
        <v>28.697388908126502</v>
      </c>
      <c r="AG572" s="17">
        <f t="shared" si="15"/>
        <v>82.624234043093537</v>
      </c>
      <c r="AH572" s="17">
        <f t="shared" si="15"/>
        <v>73.600853757741206</v>
      </c>
      <c r="AI572" s="17">
        <f t="shared" si="15"/>
        <v>64.866502545960657</v>
      </c>
      <c r="AJ572" s="17">
        <f t="shared" si="15"/>
        <v>56.555251634995436</v>
      </c>
      <c r="AK572" s="17">
        <f t="shared" si="15"/>
        <v>86.735227012734356</v>
      </c>
      <c r="AL572" s="17">
        <f t="shared" si="15"/>
        <v>78.181743783943716</v>
      </c>
      <c r="AM572" s="17">
        <f t="shared" si="15"/>
        <v>70.014444834531545</v>
      </c>
      <c r="AN572" s="17">
        <f t="shared" si="15"/>
        <v>62.385189576860625</v>
      </c>
      <c r="AO572" s="17">
        <f t="shared" si="15"/>
        <v>91.561984376397149</v>
      </c>
      <c r="AP572" s="17">
        <f t="shared" si="15"/>
        <v>83.497456589934615</v>
      </c>
      <c r="AQ572" s="17">
        <f t="shared" si="15"/>
        <v>75.896644811889303</v>
      </c>
      <c r="AR572" s="17">
        <f t="shared" si="15"/>
        <v>68.913157623954476</v>
      </c>
      <c r="AS572" s="17">
        <f t="shared" si="15"/>
        <v>96.997705539444127</v>
      </c>
      <c r="AT572" s="17">
        <f t="shared" si="15"/>
        <v>89.417028299726098</v>
      </c>
      <c r="AU572" s="17">
        <f t="shared" si="15"/>
        <v>82.355913323135383</v>
      </c>
      <c r="AV572" s="17">
        <f t="shared" si="15"/>
        <v>75.959393156944572</v>
      </c>
    </row>
    <row r="573" spans="2:48" x14ac:dyDescent="0.25">
      <c r="B573"/>
      <c r="C573" s="40" t="e">
        <f>VLOOKUP(B573,vertices!$A:$C,2,0)</f>
        <v>#N/A</v>
      </c>
      <c r="D573" s="40" t="e">
        <f>VLOOKUP(B573,vertices!$A:$C,3,0)</f>
        <v>#N/A</v>
      </c>
      <c r="E573" s="40"/>
      <c r="F573" s="40"/>
      <c r="G573" s="40"/>
      <c r="H573" s="40"/>
      <c r="I573" s="32" t="s">
        <v>178</v>
      </c>
      <c r="J573" s="32" t="s">
        <v>179</v>
      </c>
      <c r="K573" s="32" t="s">
        <v>180</v>
      </c>
      <c r="L573" s="32" t="s">
        <v>181</v>
      </c>
      <c r="M573" s="32" t="s">
        <v>182</v>
      </c>
      <c r="N573" s="32" t="s">
        <v>183</v>
      </c>
      <c r="O573" s="32" t="s">
        <v>184</v>
      </c>
      <c r="P573" s="32" t="s">
        <v>185</v>
      </c>
      <c r="Q573" s="32" t="s">
        <v>186</v>
      </c>
      <c r="R573" s="32" t="s">
        <v>187</v>
      </c>
      <c r="S573" s="32" t="s">
        <v>188</v>
      </c>
      <c r="T573" s="32" t="s">
        <v>189</v>
      </c>
      <c r="U573" s="32" t="s">
        <v>190</v>
      </c>
      <c r="V573" s="32" t="s">
        <v>191</v>
      </c>
      <c r="W573" s="32" t="s">
        <v>192</v>
      </c>
      <c r="X573" s="32" t="s">
        <v>193</v>
      </c>
      <c r="Y573" s="32" t="s">
        <v>194</v>
      </c>
      <c r="Z573" s="32" t="s">
        <v>195</v>
      </c>
      <c r="AA573" s="32" t="s">
        <v>196</v>
      </c>
      <c r="AB573" s="32" t="s">
        <v>197</v>
      </c>
      <c r="AC573" s="32" t="s">
        <v>198</v>
      </c>
      <c r="AD573" s="32" t="s">
        <v>199</v>
      </c>
      <c r="AE573" s="32" t="s">
        <v>200</v>
      </c>
      <c r="AF573" s="31" t="s">
        <v>201</v>
      </c>
      <c r="AG573" s="32" t="s">
        <v>202</v>
      </c>
      <c r="AH573" s="32" t="s">
        <v>203</v>
      </c>
      <c r="AI573" s="32" t="s">
        <v>204</v>
      </c>
      <c r="AJ573" s="32" t="s">
        <v>205</v>
      </c>
      <c r="AK573" s="32" t="s">
        <v>206</v>
      </c>
      <c r="AL573" s="32" t="s">
        <v>207</v>
      </c>
      <c r="AM573" s="32" t="s">
        <v>208</v>
      </c>
      <c r="AN573" s="32" t="s">
        <v>209</v>
      </c>
      <c r="AO573" s="32" t="s">
        <v>210</v>
      </c>
      <c r="AP573" s="32" t="s">
        <v>211</v>
      </c>
      <c r="AQ573" s="32" t="s">
        <v>212</v>
      </c>
      <c r="AR573" s="32" t="s">
        <v>213</v>
      </c>
      <c r="AS573" s="32" t="s">
        <v>210</v>
      </c>
      <c r="AT573" s="32" t="s">
        <v>211</v>
      </c>
      <c r="AU573" s="32" t="s">
        <v>212</v>
      </c>
      <c r="AV573" s="32" t="s">
        <v>213</v>
      </c>
    </row>
    <row r="574" spans="2:48" x14ac:dyDescent="0.25">
      <c r="B574" t="str">
        <f>vertices!A153</f>
        <v>FPSO_ITAGUAI</v>
      </c>
      <c r="C574" s="40">
        <f>VLOOKUP(B574,vertices!$A:$C,2,0)</f>
        <v>-25.139849999999999</v>
      </c>
      <c r="D574" s="40">
        <f>VLOOKUP(B574,vertices!$A:$C,3,0)</f>
        <v>-42.94417</v>
      </c>
      <c r="E574" s="42">
        <f>SMALL(I574:AV574,1)</f>
        <v>3.7080458825328577</v>
      </c>
      <c r="F574" s="42" t="str">
        <f>HLOOKUP(E574,I574:AV575,2,0)</f>
        <v>QDC4</v>
      </c>
      <c r="G574" s="42" t="str">
        <f>VLOOKUP(F574,$B$524:$F$564,4,0)</f>
        <v>OBLOL</v>
      </c>
      <c r="H574" s="42" t="str">
        <f>VLOOKUP(F574,$B$524:$F$564,5,0)</f>
        <v>ASIGO</v>
      </c>
      <c r="I574" s="17">
        <f t="shared" ref="I574:AV574" si="16">IFERROR(3440*ACOS(COS(PI()*(90-I567)/180)*COS((90-$C574)*PI()/180)+SIN((90-I567)*PI()/180)*SIN((90-$C574)*PI()/180)*COS((($D574)-I568)*PI()/180)),0)</f>
        <v>16.969041630409869</v>
      </c>
      <c r="J574" s="17">
        <f t="shared" si="16"/>
        <v>17.882760898383872</v>
      </c>
      <c r="K574" s="17">
        <f t="shared" si="16"/>
        <v>23.492522283019373</v>
      </c>
      <c r="L574" s="17">
        <f t="shared" si="16"/>
        <v>31.372994301721899</v>
      </c>
      <c r="M574" s="17">
        <f t="shared" si="16"/>
        <v>40.210591167387918</v>
      </c>
      <c r="N574" s="17">
        <f t="shared" si="16"/>
        <v>49.495244366653566</v>
      </c>
      <c r="O574" s="17">
        <f t="shared" si="16"/>
        <v>8.2916585375430962</v>
      </c>
      <c r="P574" s="17">
        <f t="shared" si="16"/>
        <v>10.044682616427991</v>
      </c>
      <c r="Q574" s="17">
        <f t="shared" si="16"/>
        <v>18.256550461084871</v>
      </c>
      <c r="R574" s="17">
        <f t="shared" si="16"/>
        <v>27.676155060239811</v>
      </c>
      <c r="S574" s="17">
        <f t="shared" si="16"/>
        <v>37.401863876022929</v>
      </c>
      <c r="T574" s="17">
        <f t="shared" si="16"/>
        <v>47.245012669909286</v>
      </c>
      <c r="U574" s="17">
        <f t="shared" si="16"/>
        <v>3.7080458825328577</v>
      </c>
      <c r="V574" s="17">
        <f t="shared" si="16"/>
        <v>6.7800257816998588</v>
      </c>
      <c r="W574" s="17">
        <f t="shared" si="16"/>
        <v>16.686825443206494</v>
      </c>
      <c r="X574" s="17">
        <f t="shared" si="16"/>
        <v>26.668216767957755</v>
      </c>
      <c r="Y574" s="17">
        <f t="shared" si="16"/>
        <v>36.663328766348272</v>
      </c>
      <c r="Z574" s="17">
        <f t="shared" si="16"/>
        <v>46.663345522098837</v>
      </c>
      <c r="AA574" s="17">
        <f t="shared" si="16"/>
        <v>11.087942394521271</v>
      </c>
      <c r="AB574" s="17">
        <f t="shared" si="16"/>
        <v>12.450402554341107</v>
      </c>
      <c r="AC574" s="17">
        <f t="shared" si="16"/>
        <v>19.681062312373658</v>
      </c>
      <c r="AD574" s="17">
        <f t="shared" si="16"/>
        <v>28.634551445328214</v>
      </c>
      <c r="AE574" s="17">
        <f t="shared" si="16"/>
        <v>38.115515108020084</v>
      </c>
      <c r="AF574" s="17">
        <f t="shared" si="16"/>
        <v>47.811181538960298</v>
      </c>
      <c r="AG574" s="17">
        <f t="shared" si="16"/>
        <v>47.667009604370861</v>
      </c>
      <c r="AH574" s="17">
        <f t="shared" si="16"/>
        <v>38.765967317686275</v>
      </c>
      <c r="AI574" s="17">
        <f t="shared" si="16"/>
        <v>30.556778801519471</v>
      </c>
      <c r="AJ574" s="17">
        <f t="shared" si="16"/>
        <v>23.767484734616531</v>
      </c>
      <c r="AK574" s="17">
        <f t="shared" si="16"/>
        <v>52.077738209704343</v>
      </c>
      <c r="AL574" s="17">
        <f t="shared" si="16"/>
        <v>44.069940325509727</v>
      </c>
      <c r="AM574" s="17">
        <f t="shared" si="16"/>
        <v>37.047079336390247</v>
      </c>
      <c r="AN574" s="17">
        <f t="shared" si="16"/>
        <v>31.671282865125789</v>
      </c>
      <c r="AO574" s="17">
        <f t="shared" si="16"/>
        <v>57.594435048056582</v>
      </c>
      <c r="AP574" s="17">
        <f t="shared" si="16"/>
        <v>50.461665538242144</v>
      </c>
      <c r="AQ574" s="17">
        <f t="shared" si="16"/>
        <v>44.451036656876624</v>
      </c>
      <c r="AR574" s="17">
        <f t="shared" si="16"/>
        <v>40.070735725554144</v>
      </c>
      <c r="AS574" s="17">
        <f t="shared" si="16"/>
        <v>63.931426541904024</v>
      </c>
      <c r="AT574" s="17">
        <f t="shared" si="16"/>
        <v>57.580026607292929</v>
      </c>
      <c r="AU574" s="17">
        <f t="shared" si="16"/>
        <v>52.382645408913305</v>
      </c>
      <c r="AV574" s="17">
        <f t="shared" si="16"/>
        <v>48.710096774094765</v>
      </c>
    </row>
    <row r="575" spans="2:48" x14ac:dyDescent="0.25">
      <c r="B575"/>
      <c r="C575" s="40" t="e">
        <f>VLOOKUP(B575,vertices!$A:$C,2,0)</f>
        <v>#N/A</v>
      </c>
      <c r="D575" s="40" t="e">
        <f>VLOOKUP(B575,vertices!$A:$C,3,0)</f>
        <v>#N/A</v>
      </c>
      <c r="E575" s="40"/>
      <c r="F575" s="40"/>
      <c r="G575" s="40"/>
      <c r="H575" s="40"/>
      <c r="I575" s="32" t="s">
        <v>178</v>
      </c>
      <c r="J575" s="32" t="s">
        <v>179</v>
      </c>
      <c r="K575" s="32" t="s">
        <v>180</v>
      </c>
      <c r="L575" s="32" t="s">
        <v>181</v>
      </c>
      <c r="M575" s="32" t="s">
        <v>182</v>
      </c>
      <c r="N575" s="32" t="s">
        <v>183</v>
      </c>
      <c r="O575" s="32" t="s">
        <v>184</v>
      </c>
      <c r="P575" s="32" t="s">
        <v>185</v>
      </c>
      <c r="Q575" s="32" t="s">
        <v>186</v>
      </c>
      <c r="R575" s="32" t="s">
        <v>187</v>
      </c>
      <c r="S575" s="32" t="s">
        <v>188</v>
      </c>
      <c r="T575" s="32" t="s">
        <v>189</v>
      </c>
      <c r="U575" s="32" t="s">
        <v>190</v>
      </c>
      <c r="V575" s="32" t="s">
        <v>191</v>
      </c>
      <c r="W575" s="32" t="s">
        <v>192</v>
      </c>
      <c r="X575" s="32" t="s">
        <v>193</v>
      </c>
      <c r="Y575" s="32" t="s">
        <v>194</v>
      </c>
      <c r="Z575" s="32" t="s">
        <v>195</v>
      </c>
      <c r="AA575" s="32" t="s">
        <v>196</v>
      </c>
      <c r="AB575" s="32" t="s">
        <v>197</v>
      </c>
      <c r="AC575" s="32" t="s">
        <v>198</v>
      </c>
      <c r="AD575" s="32" t="s">
        <v>199</v>
      </c>
      <c r="AE575" s="32" t="s">
        <v>200</v>
      </c>
      <c r="AF575" s="31" t="s">
        <v>201</v>
      </c>
      <c r="AG575" s="32" t="s">
        <v>202</v>
      </c>
      <c r="AH575" s="32" t="s">
        <v>203</v>
      </c>
      <c r="AI575" s="32" t="s">
        <v>204</v>
      </c>
      <c r="AJ575" s="32" t="s">
        <v>205</v>
      </c>
      <c r="AK575" s="32" t="s">
        <v>206</v>
      </c>
      <c r="AL575" s="32" t="s">
        <v>207</v>
      </c>
      <c r="AM575" s="32" t="s">
        <v>208</v>
      </c>
      <c r="AN575" s="32" t="s">
        <v>209</v>
      </c>
      <c r="AO575" s="32" t="s">
        <v>210</v>
      </c>
      <c r="AP575" s="32" t="s">
        <v>211</v>
      </c>
      <c r="AQ575" s="32" t="s">
        <v>212</v>
      </c>
      <c r="AR575" s="32" t="s">
        <v>213</v>
      </c>
      <c r="AS575" s="32" t="s">
        <v>210</v>
      </c>
      <c r="AT575" s="32" t="s">
        <v>211</v>
      </c>
      <c r="AU575" s="32" t="s">
        <v>212</v>
      </c>
      <c r="AV575" s="32" t="s">
        <v>213</v>
      </c>
    </row>
    <row r="576" spans="2:48" x14ac:dyDescent="0.25">
      <c r="B576" t="str">
        <f>vertices!A154</f>
        <v>FPSO_MANGARATIBA</v>
      </c>
      <c r="C576" s="40">
        <f>VLOOKUP(B576,vertices!$A:$C,2,0)</f>
        <v>-25.202999999999999</v>
      </c>
      <c r="D576" s="40">
        <f>VLOOKUP(B576,vertices!$A:$C,3,0)</f>
        <v>-42.878619999999998</v>
      </c>
      <c r="E576" s="42">
        <f>SMALL(I576:AV576,1)</f>
        <v>3.4975726040685728</v>
      </c>
      <c r="F576" s="42" t="str">
        <f>HLOOKUP(E576,I576:AV577,2,0)</f>
        <v>QDC5</v>
      </c>
      <c r="G576" s="42" t="str">
        <f>VLOOKUP(F576,$B$524:$F$564,4,0)</f>
        <v>BS066</v>
      </c>
      <c r="H576" s="42" t="str">
        <f>VLOOKUP(F576,$B$524:$F$564,5,0)</f>
        <v>BS073</v>
      </c>
      <c r="I576" s="17">
        <f t="shared" ref="I576:AV576" si="17">IFERROR(3440*ACOS(COS(PI()*(90-I567)/180)*COS((90-$C576)*PI()/180)+SIN((90-I567)*PI()/180)*SIN((90-$C576)*PI()/180)*COS((($D576)-I568)*PI()/180)),0)</f>
        <v>21.42525870590319</v>
      </c>
      <c r="J576" s="17">
        <f t="shared" si="17"/>
        <v>20.367322415945157</v>
      </c>
      <c r="K576" s="17">
        <f t="shared" si="17"/>
        <v>23.892967567416612</v>
      </c>
      <c r="L576" s="17">
        <f t="shared" si="17"/>
        <v>30.449629569957271</v>
      </c>
      <c r="M576" s="17">
        <f t="shared" si="17"/>
        <v>38.519422992639925</v>
      </c>
      <c r="N576" s="17">
        <f t="shared" si="17"/>
        <v>47.334679879988229</v>
      </c>
      <c r="O576" s="17">
        <f t="shared" si="17"/>
        <v>13.244395055701794</v>
      </c>
      <c r="P576" s="17">
        <f t="shared" si="17"/>
        <v>11.471166957067354</v>
      </c>
      <c r="Q576" s="17">
        <f t="shared" si="17"/>
        <v>16.971237601413023</v>
      </c>
      <c r="R576" s="17">
        <f t="shared" si="17"/>
        <v>25.391331266458774</v>
      </c>
      <c r="S576" s="17">
        <f t="shared" si="17"/>
        <v>34.665228466430321</v>
      </c>
      <c r="T576" s="17">
        <f t="shared" si="17"/>
        <v>44.259439548521669</v>
      </c>
      <c r="U576" s="17">
        <f t="shared" si="17"/>
        <v>7.4763647535818833</v>
      </c>
      <c r="V576" s="17">
        <f t="shared" si="17"/>
        <v>3.4975726040685728</v>
      </c>
      <c r="W576" s="17">
        <f t="shared" si="17"/>
        <v>12.993545907948754</v>
      </c>
      <c r="X576" s="17">
        <f t="shared" si="17"/>
        <v>22.928011107531745</v>
      </c>
      <c r="Y576" s="17">
        <f t="shared" si="17"/>
        <v>32.906190730267006</v>
      </c>
      <c r="Z576" s="17">
        <f t="shared" si="17"/>
        <v>42.897591078699136</v>
      </c>
      <c r="AA576" s="17">
        <f t="shared" si="17"/>
        <v>10.024369396610808</v>
      </c>
      <c r="AB576" s="17">
        <f t="shared" si="17"/>
        <v>7.5341910075467844</v>
      </c>
      <c r="AC576" s="17">
        <f t="shared" si="17"/>
        <v>14.604864673207523</v>
      </c>
      <c r="AD576" s="17">
        <f t="shared" si="17"/>
        <v>23.876810837108877</v>
      </c>
      <c r="AE576" s="17">
        <f t="shared" si="17"/>
        <v>33.573264735867014</v>
      </c>
      <c r="AF576" s="17">
        <f t="shared" si="17"/>
        <v>43.410691078732881</v>
      </c>
      <c r="AG576" s="17">
        <f t="shared" si="17"/>
        <v>49.878195460530641</v>
      </c>
      <c r="AH576" s="17">
        <f t="shared" si="17"/>
        <v>40.531247446834122</v>
      </c>
      <c r="AI576" s="17">
        <f t="shared" si="17"/>
        <v>31.590987104273509</v>
      </c>
      <c r="AJ576" s="17">
        <f t="shared" si="17"/>
        <v>23.525724692660379</v>
      </c>
      <c r="AK576" s="17">
        <f t="shared" si="17"/>
        <v>53.503854165355804</v>
      </c>
      <c r="AL576" s="17">
        <f t="shared" si="17"/>
        <v>44.912236948072234</v>
      </c>
      <c r="AM576" s="17">
        <f t="shared" si="17"/>
        <v>37.038012273181167</v>
      </c>
      <c r="AN576" s="17">
        <f t="shared" si="17"/>
        <v>30.443035115346841</v>
      </c>
      <c r="AO576" s="17">
        <f t="shared" si="17"/>
        <v>58.330842226384938</v>
      </c>
      <c r="AP576" s="17">
        <f t="shared" si="17"/>
        <v>50.558997237534804</v>
      </c>
      <c r="AQ576" s="17">
        <f t="shared" si="17"/>
        <v>43.705753978723493</v>
      </c>
      <c r="AR576" s="17">
        <f t="shared" si="17"/>
        <v>38.26786305156574</v>
      </c>
      <c r="AS576" s="17">
        <f t="shared" si="17"/>
        <v>64.088281385464327</v>
      </c>
      <c r="AT576" s="17">
        <f t="shared" si="17"/>
        <v>57.09720425081747</v>
      </c>
      <c r="AU576" s="17">
        <f t="shared" si="17"/>
        <v>51.118738120783703</v>
      </c>
      <c r="AV576" s="17">
        <f t="shared" si="17"/>
        <v>46.544728730361214</v>
      </c>
    </row>
    <row r="577" spans="2:48" x14ac:dyDescent="0.25">
      <c r="B577"/>
      <c r="C577" s="40" t="e">
        <f>VLOOKUP(B577,vertices!$A:$C,2,0)</f>
        <v>#N/A</v>
      </c>
      <c r="D577" s="40" t="e">
        <f>VLOOKUP(B577,vertices!$A:$C,3,0)</f>
        <v>#N/A</v>
      </c>
      <c r="E577" s="40"/>
      <c r="F577" s="40"/>
      <c r="G577" s="40"/>
      <c r="H577" s="40"/>
      <c r="I577" s="32" t="s">
        <v>178</v>
      </c>
      <c r="J577" s="32" t="s">
        <v>179</v>
      </c>
      <c r="K577" s="32" t="s">
        <v>180</v>
      </c>
      <c r="L577" s="32" t="s">
        <v>181</v>
      </c>
      <c r="M577" s="32" t="s">
        <v>182</v>
      </c>
      <c r="N577" s="32" t="s">
        <v>183</v>
      </c>
      <c r="O577" s="32" t="s">
        <v>184</v>
      </c>
      <c r="P577" s="32" t="s">
        <v>185</v>
      </c>
      <c r="Q577" s="32" t="s">
        <v>186</v>
      </c>
      <c r="R577" s="32" t="s">
        <v>187</v>
      </c>
      <c r="S577" s="32" t="s">
        <v>188</v>
      </c>
      <c r="T577" s="32" t="s">
        <v>189</v>
      </c>
      <c r="U577" s="32" t="s">
        <v>190</v>
      </c>
      <c r="V577" s="32" t="s">
        <v>191</v>
      </c>
      <c r="W577" s="32" t="s">
        <v>192</v>
      </c>
      <c r="X577" s="32" t="s">
        <v>193</v>
      </c>
      <c r="Y577" s="32" t="s">
        <v>194</v>
      </c>
      <c r="Z577" s="32" t="s">
        <v>195</v>
      </c>
      <c r="AA577" s="32" t="s">
        <v>196</v>
      </c>
      <c r="AB577" s="32" t="s">
        <v>197</v>
      </c>
      <c r="AC577" s="32" t="s">
        <v>198</v>
      </c>
      <c r="AD577" s="32" t="s">
        <v>199</v>
      </c>
      <c r="AE577" s="32" t="s">
        <v>200</v>
      </c>
      <c r="AF577" s="31" t="s">
        <v>201</v>
      </c>
      <c r="AG577" s="32" t="s">
        <v>202</v>
      </c>
      <c r="AH577" s="32" t="s">
        <v>203</v>
      </c>
      <c r="AI577" s="32" t="s">
        <v>204</v>
      </c>
      <c r="AJ577" s="32" t="s">
        <v>205</v>
      </c>
      <c r="AK577" s="32" t="s">
        <v>206</v>
      </c>
      <c r="AL577" s="32" t="s">
        <v>207</v>
      </c>
      <c r="AM577" s="32" t="s">
        <v>208</v>
      </c>
      <c r="AN577" s="32" t="s">
        <v>209</v>
      </c>
      <c r="AO577" s="32" t="s">
        <v>210</v>
      </c>
      <c r="AP577" s="32" t="s">
        <v>211</v>
      </c>
      <c r="AQ577" s="32" t="s">
        <v>212</v>
      </c>
      <c r="AR577" s="32" t="s">
        <v>213</v>
      </c>
      <c r="AS577" s="32" t="s">
        <v>210</v>
      </c>
      <c r="AT577" s="32" t="s">
        <v>211</v>
      </c>
      <c r="AU577" s="32" t="s">
        <v>212</v>
      </c>
      <c r="AV577" s="32" t="s">
        <v>213</v>
      </c>
    </row>
    <row r="578" spans="2:48" x14ac:dyDescent="0.25">
      <c r="B578" t="str">
        <f>vertices!A155</f>
        <v>FPSO_MARICA</v>
      </c>
      <c r="C578" s="40">
        <f>VLOOKUP(B578,vertices!$A:$C,2,0)</f>
        <v>-25.44781</v>
      </c>
      <c r="D578" s="40">
        <f>VLOOKUP(B578,vertices!$A:$C,3,0)</f>
        <v>-42.753039999999999</v>
      </c>
      <c r="E578" s="42">
        <f>SMALL(I578:AV578,1)</f>
        <v>1.8770759913570423</v>
      </c>
      <c r="F578" s="42" t="str">
        <f>HLOOKUP(E578,I578:AV579,2,0)</f>
        <v>QDD6</v>
      </c>
      <c r="G578" s="42" t="str">
        <f>VLOOKUP(F578,$B$524:$F$564,4,0)</f>
        <v>BS086</v>
      </c>
      <c r="H578" s="42" t="str">
        <f>VLOOKUP(F578,$B$524:$F$564,5,0)</f>
        <v>BS074</v>
      </c>
      <c r="I578" s="17">
        <f t="shared" ref="I578:AV578" si="18">IFERROR(3440*ACOS(COS(PI()*(90-I567)/180)*COS((90-$C578)*PI()/180)+SIN((90-I567)*PI()/180)*SIN((90-$C578)*PI()/180)*COS((($D578)-I568)*PI()/180)),0)</f>
        <v>34.74096479198478</v>
      </c>
      <c r="J578" s="17">
        <f t="shared" si="18"/>
        <v>29.463916229487825</v>
      </c>
      <c r="K578" s="17">
        <f t="shared" si="18"/>
        <v>27.01052111178754</v>
      </c>
      <c r="L578" s="17">
        <f t="shared" si="18"/>
        <v>28.129562886148847</v>
      </c>
      <c r="M578" s="17">
        <f t="shared" si="18"/>
        <v>32.453575024492132</v>
      </c>
      <c r="N578" s="17">
        <f t="shared" si="18"/>
        <v>38.928844342120215</v>
      </c>
      <c r="O578" s="17">
        <f t="shared" si="18"/>
        <v>28.292650204392835</v>
      </c>
      <c r="P578" s="17">
        <f t="shared" si="18"/>
        <v>21.499275956460462</v>
      </c>
      <c r="Q578" s="17">
        <f t="shared" si="18"/>
        <v>18.006224756182849</v>
      </c>
      <c r="R578" s="17">
        <f t="shared" si="18"/>
        <v>19.659344992964218</v>
      </c>
      <c r="S578" s="17">
        <f t="shared" si="18"/>
        <v>25.475792694172359</v>
      </c>
      <c r="T578" s="17">
        <f t="shared" si="18"/>
        <v>33.343704555523402</v>
      </c>
      <c r="U578" s="17">
        <f t="shared" si="18"/>
        <v>23.617628877491015</v>
      </c>
      <c r="V578" s="17">
        <f t="shared" si="18"/>
        <v>14.828007878035319</v>
      </c>
      <c r="W578" s="17">
        <f t="shared" si="18"/>
        <v>9.0669211201078959</v>
      </c>
      <c r="X578" s="17">
        <f t="shared" si="18"/>
        <v>12.03370752095525</v>
      </c>
      <c r="Y578" s="17">
        <f t="shared" si="18"/>
        <v>20.190913598270672</v>
      </c>
      <c r="Z578" s="17">
        <f t="shared" si="18"/>
        <v>29.509281324627139</v>
      </c>
      <c r="AA578" s="17">
        <f t="shared" si="18"/>
        <v>21.883556004360223</v>
      </c>
      <c r="AB578" s="17">
        <f t="shared" si="18"/>
        <v>11.877524506197368</v>
      </c>
      <c r="AC578" s="17">
        <f t="shared" si="18"/>
        <v>1.8770759913570423</v>
      </c>
      <c r="AD578" s="17">
        <f t="shared" si="18"/>
        <v>8.1383967127716339</v>
      </c>
      <c r="AE578" s="17">
        <f t="shared" si="18"/>
        <v>18.144030663629849</v>
      </c>
      <c r="AF578" s="17">
        <f t="shared" si="18"/>
        <v>28.15031895517949</v>
      </c>
      <c r="AG578" s="17">
        <f t="shared" si="18"/>
        <v>62.594791801268542</v>
      </c>
      <c r="AH578" s="17">
        <f t="shared" si="18"/>
        <v>52.717455000608368</v>
      </c>
      <c r="AI578" s="17">
        <f t="shared" si="18"/>
        <v>42.900045994445065</v>
      </c>
      <c r="AJ578" s="17">
        <f t="shared" si="18"/>
        <v>33.195777056926161</v>
      </c>
      <c r="AK578" s="17">
        <f t="shared" si="18"/>
        <v>64.560928635450011</v>
      </c>
      <c r="AL578" s="17">
        <f t="shared" si="18"/>
        <v>55.03453824664598</v>
      </c>
      <c r="AM578" s="17">
        <f t="shared" si="18"/>
        <v>45.713758089385038</v>
      </c>
      <c r="AN578" s="17">
        <f t="shared" si="18"/>
        <v>36.755344403796713</v>
      </c>
      <c r="AO578" s="17">
        <f t="shared" si="18"/>
        <v>67.696282270471343</v>
      </c>
      <c r="AP578" s="17">
        <f t="shared" si="18"/>
        <v>58.676379666763907</v>
      </c>
      <c r="AQ578" s="17">
        <f t="shared" si="18"/>
        <v>50.033054008761333</v>
      </c>
      <c r="AR578" s="17">
        <f t="shared" si="18"/>
        <v>41.999446678613808</v>
      </c>
      <c r="AS578" s="17">
        <f t="shared" si="18"/>
        <v>71.847941640387319</v>
      </c>
      <c r="AT578" s="17">
        <f t="shared" si="18"/>
        <v>63.415146671968259</v>
      </c>
      <c r="AU578" s="17">
        <f t="shared" si="18"/>
        <v>55.507564898732241</v>
      </c>
      <c r="AV578" s="17">
        <f t="shared" si="18"/>
        <v>48.38340127443594</v>
      </c>
    </row>
    <row r="579" spans="2:48" x14ac:dyDescent="0.25">
      <c r="B579"/>
      <c r="C579" s="40" t="e">
        <f>VLOOKUP(B579,vertices!$A:$C,2,0)</f>
        <v>#N/A</v>
      </c>
      <c r="D579" s="40" t="e">
        <f>VLOOKUP(B579,vertices!$A:$C,3,0)</f>
        <v>#N/A</v>
      </c>
      <c r="E579" s="40"/>
      <c r="F579" s="40"/>
      <c r="G579" s="40"/>
      <c r="H579" s="40"/>
      <c r="I579" s="32" t="s">
        <v>178</v>
      </c>
      <c r="J579" s="32" t="s">
        <v>179</v>
      </c>
      <c r="K579" s="32" t="s">
        <v>180</v>
      </c>
      <c r="L579" s="32" t="s">
        <v>181</v>
      </c>
      <c r="M579" s="32" t="s">
        <v>182</v>
      </c>
      <c r="N579" s="32" t="s">
        <v>183</v>
      </c>
      <c r="O579" s="32" t="s">
        <v>184</v>
      </c>
      <c r="P579" s="32" t="s">
        <v>185</v>
      </c>
      <c r="Q579" s="32" t="s">
        <v>186</v>
      </c>
      <c r="R579" s="32" t="s">
        <v>187</v>
      </c>
      <c r="S579" s="32" t="s">
        <v>188</v>
      </c>
      <c r="T579" s="32" t="s">
        <v>189</v>
      </c>
      <c r="U579" s="32" t="s">
        <v>190</v>
      </c>
      <c r="V579" s="32" t="s">
        <v>191</v>
      </c>
      <c r="W579" s="32" t="s">
        <v>192</v>
      </c>
      <c r="X579" s="32" t="s">
        <v>193</v>
      </c>
      <c r="Y579" s="32" t="s">
        <v>194</v>
      </c>
      <c r="Z579" s="32" t="s">
        <v>195</v>
      </c>
      <c r="AA579" s="32" t="s">
        <v>196</v>
      </c>
      <c r="AB579" s="32" t="s">
        <v>197</v>
      </c>
      <c r="AC579" s="32" t="s">
        <v>198</v>
      </c>
      <c r="AD579" s="32" t="s">
        <v>199</v>
      </c>
      <c r="AE579" s="32" t="s">
        <v>200</v>
      </c>
      <c r="AF579" s="31" t="s">
        <v>201</v>
      </c>
      <c r="AG579" s="32" t="s">
        <v>202</v>
      </c>
      <c r="AH579" s="32" t="s">
        <v>203</v>
      </c>
      <c r="AI579" s="32" t="s">
        <v>204</v>
      </c>
      <c r="AJ579" s="32" t="s">
        <v>205</v>
      </c>
      <c r="AK579" s="32" t="s">
        <v>206</v>
      </c>
      <c r="AL579" s="32" t="s">
        <v>207</v>
      </c>
      <c r="AM579" s="32" t="s">
        <v>208</v>
      </c>
      <c r="AN579" s="32" t="s">
        <v>209</v>
      </c>
      <c r="AO579" s="32" t="s">
        <v>210</v>
      </c>
      <c r="AP579" s="32" t="s">
        <v>211</v>
      </c>
      <c r="AQ579" s="32" t="s">
        <v>212</v>
      </c>
      <c r="AR579" s="32" t="s">
        <v>213</v>
      </c>
      <c r="AS579" s="32" t="s">
        <v>210</v>
      </c>
      <c r="AT579" s="32" t="s">
        <v>211</v>
      </c>
      <c r="AU579" s="32" t="s">
        <v>212</v>
      </c>
      <c r="AV579" s="32" t="s">
        <v>213</v>
      </c>
    </row>
    <row r="580" spans="2:48" x14ac:dyDescent="0.25">
      <c r="B580" t="str">
        <f>vertices!A156</f>
        <v>FPSO_PARATY</v>
      </c>
      <c r="C580" s="40">
        <f>VLOOKUP(B580,vertices!$A:$C,2,0)</f>
        <v>-25.393519999999999</v>
      </c>
      <c r="D580" s="40">
        <f>VLOOKUP(B580,vertices!$A:$C,3,0)</f>
        <v>-42.761389999999999</v>
      </c>
      <c r="E580" s="42">
        <f>SMALL(I580:AV580,1)</f>
        <v>1.5208122906285126</v>
      </c>
      <c r="F580" s="42" t="str">
        <f>HLOOKUP(E580,I580:AV581,2,0)</f>
        <v>QDD6</v>
      </c>
      <c r="G580" s="42" t="str">
        <f>VLOOKUP(F580,$B$524:$F$564,4,0)</f>
        <v>BS086</v>
      </c>
      <c r="H580" s="42" t="str">
        <f>VLOOKUP(F580,$B$524:$F$564,5,0)</f>
        <v>BS074</v>
      </c>
      <c r="I580" s="17">
        <f t="shared" ref="I580:AV580" si="19">IFERROR(3440*ACOS(COS(PI()*(90-I567)/180)*COS((90-$C580)*PI()/180)+SIN((90-I567)*PI()/180)*SIN((90-$C580)*PI()/180)*COS((($D580)-I568)*PI()/180)),0)</f>
        <v>32.418478718673605</v>
      </c>
      <c r="J580" s="17">
        <f t="shared" si="19"/>
        <v>27.882115790704862</v>
      </c>
      <c r="K580" s="17">
        <f t="shared" si="19"/>
        <v>26.53535940312187</v>
      </c>
      <c r="L580" s="17">
        <f t="shared" si="19"/>
        <v>28.828744604853487</v>
      </c>
      <c r="M580" s="17">
        <f t="shared" si="19"/>
        <v>34.034189155511086</v>
      </c>
      <c r="N580" s="17">
        <f t="shared" si="19"/>
        <v>41.058663477356191</v>
      </c>
      <c r="O580" s="17">
        <f t="shared" si="19"/>
        <v>25.544546224636875</v>
      </c>
      <c r="P580" s="17">
        <f t="shared" si="19"/>
        <v>19.481380331893021</v>
      </c>
      <c r="Q580" s="17">
        <f t="shared" si="19"/>
        <v>17.515280713263284</v>
      </c>
      <c r="R580" s="17">
        <f t="shared" si="19"/>
        <v>20.840021072377422</v>
      </c>
      <c r="S580" s="17">
        <f t="shared" si="19"/>
        <v>27.605949343190073</v>
      </c>
      <c r="T580" s="17">
        <f t="shared" si="19"/>
        <v>35.918392794874272</v>
      </c>
      <c r="U580" s="17">
        <f t="shared" si="19"/>
        <v>20.443637958430436</v>
      </c>
      <c r="V580" s="17">
        <f t="shared" si="19"/>
        <v>12.05255020425211</v>
      </c>
      <c r="W580" s="17">
        <f t="shared" si="19"/>
        <v>8.5350723962794639</v>
      </c>
      <c r="X580" s="17">
        <f t="shared" si="19"/>
        <v>14.166609195826183</v>
      </c>
      <c r="Y580" s="17">
        <f t="shared" si="19"/>
        <v>22.99565246591472</v>
      </c>
      <c r="Z580" s="17">
        <f t="shared" si="19"/>
        <v>32.514137071031271</v>
      </c>
      <c r="AA580" s="17">
        <f t="shared" si="19"/>
        <v>18.633668365553753</v>
      </c>
      <c r="AB580" s="17">
        <f t="shared" si="19"/>
        <v>8.6389874373187681</v>
      </c>
      <c r="AC580" s="17">
        <f t="shared" si="19"/>
        <v>1.5208122906285126</v>
      </c>
      <c r="AD580" s="17">
        <f t="shared" si="19"/>
        <v>11.412970471616717</v>
      </c>
      <c r="AE580" s="17">
        <f t="shared" si="19"/>
        <v>21.411706584099512</v>
      </c>
      <c r="AF580" s="17">
        <f t="shared" si="19"/>
        <v>31.415421715922385</v>
      </c>
      <c r="AG580" s="17">
        <f t="shared" si="19"/>
        <v>59.445700036701709</v>
      </c>
      <c r="AH580" s="17">
        <f t="shared" si="19"/>
        <v>49.598742653611509</v>
      </c>
      <c r="AI580" s="17">
        <f t="shared" si="19"/>
        <v>39.831407552998769</v>
      </c>
      <c r="AJ580" s="17">
        <f t="shared" si="19"/>
        <v>30.220994645727153</v>
      </c>
      <c r="AK580" s="17">
        <f t="shared" si="19"/>
        <v>61.580529029317503</v>
      </c>
      <c r="AL580" s="17">
        <f t="shared" si="19"/>
        <v>52.135011170029379</v>
      </c>
      <c r="AM580" s="17">
        <f t="shared" si="19"/>
        <v>42.944353676525907</v>
      </c>
      <c r="AN580" s="17">
        <f t="shared" si="19"/>
        <v>34.214557202876946</v>
      </c>
      <c r="AO580" s="17">
        <f t="shared" si="19"/>
        <v>64.925131322341485</v>
      </c>
      <c r="AP580" s="17">
        <f t="shared" si="19"/>
        <v>56.04108840443164</v>
      </c>
      <c r="AQ580" s="17">
        <f t="shared" si="19"/>
        <v>47.604542038130333</v>
      </c>
      <c r="AR580" s="17">
        <f t="shared" si="19"/>
        <v>39.900365620773982</v>
      </c>
      <c r="AS580" s="17">
        <f t="shared" si="19"/>
        <v>69.304574040568156</v>
      </c>
      <c r="AT580" s="17">
        <f t="shared" si="19"/>
        <v>61.054625003264974</v>
      </c>
      <c r="AU580" s="17">
        <f t="shared" si="19"/>
        <v>53.408474199687426</v>
      </c>
      <c r="AV580" s="17">
        <f t="shared" si="19"/>
        <v>46.6638792785009</v>
      </c>
    </row>
    <row r="581" spans="2:48" x14ac:dyDescent="0.25">
      <c r="B581"/>
      <c r="C581" s="40" t="e">
        <f>VLOOKUP(B581,vertices!$A:$C,2,0)</f>
        <v>#N/A</v>
      </c>
      <c r="D581" s="40" t="e">
        <f>VLOOKUP(B581,vertices!$A:$C,3,0)</f>
        <v>#N/A</v>
      </c>
      <c r="E581" s="40"/>
      <c r="F581" s="40"/>
      <c r="G581" s="40"/>
      <c r="H581" s="40"/>
      <c r="I581" s="32" t="s">
        <v>178</v>
      </c>
      <c r="J581" s="32" t="s">
        <v>179</v>
      </c>
      <c r="K581" s="32" t="s">
        <v>180</v>
      </c>
      <c r="L581" s="32" t="s">
        <v>181</v>
      </c>
      <c r="M581" s="32" t="s">
        <v>182</v>
      </c>
      <c r="N581" s="32" t="s">
        <v>183</v>
      </c>
      <c r="O581" s="32" t="s">
        <v>184</v>
      </c>
      <c r="P581" s="32" t="s">
        <v>185</v>
      </c>
      <c r="Q581" s="32" t="s">
        <v>186</v>
      </c>
      <c r="R581" s="32" t="s">
        <v>187</v>
      </c>
      <c r="S581" s="32" t="s">
        <v>188</v>
      </c>
      <c r="T581" s="32" t="s">
        <v>189</v>
      </c>
      <c r="U581" s="32" t="s">
        <v>190</v>
      </c>
      <c r="V581" s="32" t="s">
        <v>191</v>
      </c>
      <c r="W581" s="32" t="s">
        <v>192</v>
      </c>
      <c r="X581" s="32" t="s">
        <v>193</v>
      </c>
      <c r="Y581" s="32" t="s">
        <v>194</v>
      </c>
      <c r="Z581" s="32" t="s">
        <v>195</v>
      </c>
      <c r="AA581" s="32" t="s">
        <v>196</v>
      </c>
      <c r="AB581" s="32" t="s">
        <v>197</v>
      </c>
      <c r="AC581" s="32" t="s">
        <v>198</v>
      </c>
      <c r="AD581" s="32" t="s">
        <v>199</v>
      </c>
      <c r="AE581" s="32" t="s">
        <v>200</v>
      </c>
      <c r="AF581" s="31" t="s">
        <v>201</v>
      </c>
      <c r="AG581" s="32" t="s">
        <v>202</v>
      </c>
      <c r="AH581" s="32" t="s">
        <v>203</v>
      </c>
      <c r="AI581" s="32" t="s">
        <v>204</v>
      </c>
      <c r="AJ581" s="32" t="s">
        <v>205</v>
      </c>
      <c r="AK581" s="32" t="s">
        <v>206</v>
      </c>
      <c r="AL581" s="32" t="s">
        <v>207</v>
      </c>
      <c r="AM581" s="32" t="s">
        <v>208</v>
      </c>
      <c r="AN581" s="32" t="s">
        <v>209</v>
      </c>
      <c r="AO581" s="32" t="s">
        <v>210</v>
      </c>
      <c r="AP581" s="32" t="s">
        <v>211</v>
      </c>
      <c r="AQ581" s="32" t="s">
        <v>212</v>
      </c>
      <c r="AR581" s="32" t="s">
        <v>213</v>
      </c>
      <c r="AS581" s="32" t="s">
        <v>210</v>
      </c>
      <c r="AT581" s="32" t="s">
        <v>211</v>
      </c>
      <c r="AU581" s="32" t="s">
        <v>212</v>
      </c>
      <c r="AV581" s="32" t="s">
        <v>213</v>
      </c>
    </row>
    <row r="582" spans="2:48" x14ac:dyDescent="0.25">
      <c r="B582" t="str">
        <f>vertices!A157</f>
        <v>FPSO_PIONEIRO_DE_LIBRA</v>
      </c>
      <c r="C582" s="40">
        <f>VLOOKUP(B582,vertices!$A:$C,2,0)</f>
        <v>-24.65719</v>
      </c>
      <c r="D582" s="40">
        <f>VLOOKUP(B582,vertices!$A:$C,3,0)</f>
        <v>-42.234439999999999</v>
      </c>
      <c r="E582" s="42">
        <f>SMALL(I582:AV582,1)</f>
        <v>4.5149015034136752</v>
      </c>
      <c r="F582" s="42" t="str">
        <f>HLOOKUP(E582,I582:AV583,2,0)</f>
        <v>QDG1</v>
      </c>
      <c r="G582" s="42" t="str">
        <f>VLOOKUP(F582,$B$524:$F$564,4,0)</f>
        <v>BS096</v>
      </c>
      <c r="H582" s="42" t="str">
        <f>VLOOKUP(F582,$B$524:$F$564,5,0)</f>
        <v>BS101</v>
      </c>
      <c r="I582" s="17">
        <f t="shared" ref="I582:AV582" si="20">IFERROR(3440*ACOS(COS(PI()*(90-I567)/180)*COS((90-$C582)*PI()/180)+SIN((90-I567)*PI()/180)*SIN((90-$C582)*PI()/180)*COS((($D582)-I568)*PI()/180)),0)</f>
        <v>60.948871724232276</v>
      </c>
      <c r="J582" s="17">
        <f t="shared" si="20"/>
        <v>65.747892043157762</v>
      </c>
      <c r="K582" s="17">
        <f t="shared" si="20"/>
        <v>71.631352004772054</v>
      </c>
      <c r="L582" s="17">
        <f t="shared" si="20"/>
        <v>78.355349592244238</v>
      </c>
      <c r="M582" s="17">
        <f t="shared" si="20"/>
        <v>85.722318952536071</v>
      </c>
      <c r="N582" s="17">
        <f t="shared" si="20"/>
        <v>93.580532483867188</v>
      </c>
      <c r="O582" s="17">
        <f t="shared" si="20"/>
        <v>52.846615237960819</v>
      </c>
      <c r="P582" s="17">
        <f t="shared" si="20"/>
        <v>58.326978975526167</v>
      </c>
      <c r="Q582" s="17">
        <f t="shared" si="20"/>
        <v>64.896520462978899</v>
      </c>
      <c r="R582" s="17">
        <f t="shared" si="20"/>
        <v>72.25877398030687</v>
      </c>
      <c r="S582" s="17">
        <f t="shared" si="20"/>
        <v>80.195714491586742</v>
      </c>
      <c r="T582" s="17">
        <f t="shared" si="20"/>
        <v>88.552950175243055</v>
      </c>
      <c r="U582" s="17">
        <f t="shared" si="20"/>
        <v>45.117634509249029</v>
      </c>
      <c r="V582" s="17">
        <f t="shared" si="20"/>
        <v>51.438315789583541</v>
      </c>
      <c r="W582" s="17">
        <f t="shared" si="20"/>
        <v>58.791616429880747</v>
      </c>
      <c r="X582" s="17">
        <f t="shared" si="20"/>
        <v>66.837582519073138</v>
      </c>
      <c r="Y582" s="17">
        <f t="shared" si="20"/>
        <v>75.354662461433804</v>
      </c>
      <c r="Z582" s="17">
        <f t="shared" si="20"/>
        <v>84.200013748016573</v>
      </c>
      <c r="AA582" s="17">
        <f t="shared" si="20"/>
        <v>37.99045541406899</v>
      </c>
      <c r="AB582" s="17">
        <f t="shared" si="20"/>
        <v>45.325246955657491</v>
      </c>
      <c r="AC582" s="17">
        <f t="shared" si="20"/>
        <v>53.532598640783071</v>
      </c>
      <c r="AD582" s="17">
        <f t="shared" si="20"/>
        <v>62.268435176829087</v>
      </c>
      <c r="AE582" s="17">
        <f t="shared" si="20"/>
        <v>71.338872417844428</v>
      </c>
      <c r="AF582" s="17">
        <f t="shared" si="20"/>
        <v>80.631068531253845</v>
      </c>
      <c r="AG582" s="17">
        <f t="shared" si="20"/>
        <v>23.909309040569457</v>
      </c>
      <c r="AH582" s="17">
        <f t="shared" si="20"/>
        <v>19.552434516244155</v>
      </c>
      <c r="AI582" s="17">
        <f t="shared" si="20"/>
        <v>19.829285131407612</v>
      </c>
      <c r="AJ582" s="17">
        <f t="shared" si="20"/>
        <v>24.58380806028277</v>
      </c>
      <c r="AK582" s="17">
        <f t="shared" si="20"/>
        <v>17.538395975519965</v>
      </c>
      <c r="AL582" s="17">
        <f t="shared" si="20"/>
        <v>10.889834385853874</v>
      </c>
      <c r="AM582" s="17">
        <f t="shared" si="20"/>
        <v>11.394882879020241</v>
      </c>
      <c r="AN582" s="17">
        <f t="shared" si="20"/>
        <v>18.47592817797608</v>
      </c>
      <c r="AO582" s="17">
        <f t="shared" si="20"/>
        <v>14.465844019023173</v>
      </c>
      <c r="AP582" s="17">
        <f t="shared" si="20"/>
        <v>4.5149015034136752</v>
      </c>
      <c r="AQ582" s="17">
        <f t="shared" si="20"/>
        <v>5.6365135460316473</v>
      </c>
      <c r="AR582" s="17">
        <f t="shared" si="20"/>
        <v>15.601874608874482</v>
      </c>
      <c r="AS582" s="17">
        <f t="shared" si="20"/>
        <v>16.632832941609834</v>
      </c>
      <c r="AT582" s="17">
        <f t="shared" si="20"/>
        <v>9.3640465416443242</v>
      </c>
      <c r="AU582" s="17">
        <f t="shared" si="20"/>
        <v>9.9489437202919895</v>
      </c>
      <c r="AV582" s="17">
        <f t="shared" si="20"/>
        <v>17.622130184080618</v>
      </c>
    </row>
    <row r="583" spans="2:48" x14ac:dyDescent="0.25">
      <c r="B583"/>
      <c r="C583" s="40" t="e">
        <f>VLOOKUP(B583,vertices!$A:$C,2,0)</f>
        <v>#N/A</v>
      </c>
      <c r="D583" s="40" t="e">
        <f>VLOOKUP(B583,vertices!$A:$C,3,0)</f>
        <v>#N/A</v>
      </c>
      <c r="E583" s="40"/>
      <c r="F583" s="40"/>
      <c r="G583" s="40"/>
      <c r="H583" s="40"/>
      <c r="I583" s="32" t="s">
        <v>178</v>
      </c>
      <c r="J583" s="32" t="s">
        <v>179</v>
      </c>
      <c r="K583" s="32" t="s">
        <v>180</v>
      </c>
      <c r="L583" s="32" t="s">
        <v>181</v>
      </c>
      <c r="M583" s="32" t="s">
        <v>182</v>
      </c>
      <c r="N583" s="32" t="s">
        <v>183</v>
      </c>
      <c r="O583" s="32" t="s">
        <v>184</v>
      </c>
      <c r="P583" s="32" t="s">
        <v>185</v>
      </c>
      <c r="Q583" s="32" t="s">
        <v>186</v>
      </c>
      <c r="R583" s="32" t="s">
        <v>187</v>
      </c>
      <c r="S583" s="32" t="s">
        <v>188</v>
      </c>
      <c r="T583" s="32" t="s">
        <v>189</v>
      </c>
      <c r="U583" s="32" t="s">
        <v>190</v>
      </c>
      <c r="V583" s="32" t="s">
        <v>191</v>
      </c>
      <c r="W583" s="32" t="s">
        <v>192</v>
      </c>
      <c r="X583" s="32" t="s">
        <v>193</v>
      </c>
      <c r="Y583" s="32" t="s">
        <v>194</v>
      </c>
      <c r="Z583" s="32" t="s">
        <v>195</v>
      </c>
      <c r="AA583" s="32" t="s">
        <v>196</v>
      </c>
      <c r="AB583" s="32" t="s">
        <v>197</v>
      </c>
      <c r="AC583" s="32" t="s">
        <v>198</v>
      </c>
      <c r="AD583" s="32" t="s">
        <v>199</v>
      </c>
      <c r="AE583" s="32" t="s">
        <v>200</v>
      </c>
      <c r="AF583" s="31" t="s">
        <v>201</v>
      </c>
      <c r="AG583" s="32" t="s">
        <v>202</v>
      </c>
      <c r="AH583" s="32" t="s">
        <v>203</v>
      </c>
      <c r="AI583" s="32" t="s">
        <v>204</v>
      </c>
      <c r="AJ583" s="32" t="s">
        <v>205</v>
      </c>
      <c r="AK583" s="32" t="s">
        <v>206</v>
      </c>
      <c r="AL583" s="32" t="s">
        <v>207</v>
      </c>
      <c r="AM583" s="32" t="s">
        <v>208</v>
      </c>
      <c r="AN583" s="32" t="s">
        <v>209</v>
      </c>
      <c r="AO583" s="32" t="s">
        <v>210</v>
      </c>
      <c r="AP583" s="32" t="s">
        <v>211</v>
      </c>
      <c r="AQ583" s="32" t="s">
        <v>212</v>
      </c>
      <c r="AR583" s="32" t="s">
        <v>213</v>
      </c>
      <c r="AS583" s="32" t="s">
        <v>210</v>
      </c>
      <c r="AT583" s="32" t="s">
        <v>211</v>
      </c>
      <c r="AU583" s="32" t="s">
        <v>212</v>
      </c>
      <c r="AV583" s="32" t="s">
        <v>213</v>
      </c>
    </row>
    <row r="584" spans="2:48" x14ac:dyDescent="0.25">
      <c r="B584" t="str">
        <f>vertices!A158</f>
        <v>FPSO_SANTOS</v>
      </c>
      <c r="C584" s="40">
        <f>VLOOKUP(B584,vertices!$A:$C,2,0)</f>
        <v>-24.301010000000002</v>
      </c>
      <c r="D584" s="40">
        <f>VLOOKUP(B584,vertices!$A:$C,3,0)</f>
        <v>-42.714170000000003</v>
      </c>
      <c r="E584" s="42">
        <f>SMALL(I584:AV584,1)</f>
        <v>9.9713409193442182</v>
      </c>
      <c r="F584" s="42" t="str">
        <f>HLOOKUP(E584,I584:AV585,2,0)</f>
        <v>QDE0</v>
      </c>
      <c r="G584" s="42" t="str">
        <f>VLOOKUP(F584,$B$524:$F$564,4,0)</f>
        <v>ALDIV</v>
      </c>
      <c r="H584" s="42" t="str">
        <f>VLOOKUP(F584,$B$524:$F$564,5,0)</f>
        <v>XOLAP</v>
      </c>
      <c r="I584" s="17">
        <f t="shared" ref="I584:AV584" si="21">IFERROR(3440*ACOS(COS(PI()*(90-I567)/180)*COS((90-$C584)*PI()/180)+SIN((90-I567)*PI()/180)*SIN((90-$C584)*PI()/180)*COS((($D584)-I568)*PI()/180)),0)</f>
        <v>55.322037561268651</v>
      </c>
      <c r="J584" s="17">
        <f t="shared" si="21"/>
        <v>64.027522516617921</v>
      </c>
      <c r="K584" s="17">
        <f t="shared" si="21"/>
        <v>73.066934041833719</v>
      </c>
      <c r="L584" s="17">
        <f t="shared" si="21"/>
        <v>82.330355712136068</v>
      </c>
      <c r="M584" s="17">
        <f t="shared" si="21"/>
        <v>91.749961872640654</v>
      </c>
      <c r="N584" s="17">
        <f t="shared" si="21"/>
        <v>101.28218474060846</v>
      </c>
      <c r="O584" s="17">
        <f t="shared" si="21"/>
        <v>51.104932034399972</v>
      </c>
      <c r="P584" s="17">
        <f t="shared" si="21"/>
        <v>60.426122783570989</v>
      </c>
      <c r="Q584" s="17">
        <f t="shared" si="21"/>
        <v>69.936960971812766</v>
      </c>
      <c r="R584" s="17">
        <f t="shared" si="21"/>
        <v>79.56947067872386</v>
      </c>
      <c r="S584" s="17">
        <f t="shared" si="21"/>
        <v>89.284280682065003</v>
      </c>
      <c r="T584" s="17">
        <f t="shared" si="21"/>
        <v>99.057179690818316</v>
      </c>
      <c r="U584" s="17">
        <f t="shared" si="21"/>
        <v>48.251530145319776</v>
      </c>
      <c r="V584" s="17">
        <f t="shared" si="21"/>
        <v>58.036156540855316</v>
      </c>
      <c r="W584" s="17">
        <f t="shared" si="21"/>
        <v>67.885509050715157</v>
      </c>
      <c r="X584" s="17">
        <f t="shared" si="21"/>
        <v>77.775000999339284</v>
      </c>
      <c r="Y584" s="17">
        <f t="shared" si="21"/>
        <v>87.691053079157669</v>
      </c>
      <c r="Z584" s="17">
        <f t="shared" si="21"/>
        <v>97.625572305999839</v>
      </c>
      <c r="AA584" s="17">
        <f t="shared" si="21"/>
        <v>47.01081267068755</v>
      </c>
      <c r="AB584" s="17">
        <f t="shared" si="21"/>
        <v>57.010187813320755</v>
      </c>
      <c r="AC584" s="17">
        <f t="shared" si="21"/>
        <v>67.011706144712832</v>
      </c>
      <c r="AD584" s="17">
        <f t="shared" si="21"/>
        <v>77.014532691513466</v>
      </c>
      <c r="AE584" s="17">
        <f t="shared" si="21"/>
        <v>87.018216313127752</v>
      </c>
      <c r="AF584" s="17">
        <f t="shared" si="21"/>
        <v>97.022491898995071</v>
      </c>
      <c r="AG584" s="17">
        <f t="shared" si="21"/>
        <v>9.9713409193442182</v>
      </c>
      <c r="AH584" s="17">
        <f t="shared" si="21"/>
        <v>18.397312170221394</v>
      </c>
      <c r="AI584" s="17">
        <f t="shared" si="21"/>
        <v>27.888286472153041</v>
      </c>
      <c r="AJ584" s="17">
        <f t="shared" si="21"/>
        <v>37.647229931472879</v>
      </c>
      <c r="AK584" s="17">
        <f t="shared" si="21"/>
        <v>17.691547467111253</v>
      </c>
      <c r="AL584" s="17">
        <f t="shared" si="21"/>
        <v>23.489191155990898</v>
      </c>
      <c r="AM584" s="17">
        <f t="shared" si="21"/>
        <v>31.476246863474113</v>
      </c>
      <c r="AN584" s="17">
        <f t="shared" si="21"/>
        <v>40.373591592832589</v>
      </c>
      <c r="AO584" s="17">
        <f t="shared" si="21"/>
        <v>26.32011025952826</v>
      </c>
      <c r="AP584" s="17">
        <f t="shared" si="21"/>
        <v>30.512253828375755</v>
      </c>
      <c r="AQ584" s="17">
        <f t="shared" si="21"/>
        <v>37.006832952225835</v>
      </c>
      <c r="AR584" s="17">
        <f t="shared" si="21"/>
        <v>44.813751889471348</v>
      </c>
      <c r="AS584" s="17">
        <f t="shared" si="21"/>
        <v>35.195158046950908</v>
      </c>
      <c r="AT584" s="17">
        <f t="shared" si="21"/>
        <v>38.421701461751837</v>
      </c>
      <c r="AU584" s="17">
        <f t="shared" si="21"/>
        <v>43.749407718650644</v>
      </c>
      <c r="AV584" s="17">
        <f t="shared" si="21"/>
        <v>50.517816138440836</v>
      </c>
    </row>
    <row r="585" spans="2:48" x14ac:dyDescent="0.25">
      <c r="B585"/>
      <c r="C585" s="40" t="e">
        <f>VLOOKUP(B585,vertices!$A:$C,2,0)</f>
        <v>#N/A</v>
      </c>
      <c r="D585" s="40" t="e">
        <f>VLOOKUP(B585,vertices!$A:$C,3,0)</f>
        <v>#N/A</v>
      </c>
      <c r="E585" s="40"/>
      <c r="F585" s="40"/>
      <c r="G585" s="40"/>
      <c r="H585" s="40"/>
      <c r="I585" s="32" t="s">
        <v>178</v>
      </c>
      <c r="J585" s="32" t="s">
        <v>179</v>
      </c>
      <c r="K585" s="32" t="s">
        <v>180</v>
      </c>
      <c r="L585" s="32" t="s">
        <v>181</v>
      </c>
      <c r="M585" s="32" t="s">
        <v>182</v>
      </c>
      <c r="N585" s="32" t="s">
        <v>183</v>
      </c>
      <c r="O585" s="32" t="s">
        <v>184</v>
      </c>
      <c r="P585" s="32" t="s">
        <v>185</v>
      </c>
      <c r="Q585" s="32" t="s">
        <v>186</v>
      </c>
      <c r="R585" s="32" t="s">
        <v>187</v>
      </c>
      <c r="S585" s="32" t="s">
        <v>188</v>
      </c>
      <c r="T585" s="32" t="s">
        <v>189</v>
      </c>
      <c r="U585" s="32" t="s">
        <v>190</v>
      </c>
      <c r="V585" s="32" t="s">
        <v>191</v>
      </c>
      <c r="W585" s="32" t="s">
        <v>192</v>
      </c>
      <c r="X585" s="32" t="s">
        <v>193</v>
      </c>
      <c r="Y585" s="32" t="s">
        <v>194</v>
      </c>
      <c r="Z585" s="32" t="s">
        <v>195</v>
      </c>
      <c r="AA585" s="32" t="s">
        <v>196</v>
      </c>
      <c r="AB585" s="32" t="s">
        <v>197</v>
      </c>
      <c r="AC585" s="32" t="s">
        <v>198</v>
      </c>
      <c r="AD585" s="32" t="s">
        <v>199</v>
      </c>
      <c r="AE585" s="32" t="s">
        <v>200</v>
      </c>
      <c r="AF585" s="31" t="s">
        <v>201</v>
      </c>
      <c r="AG585" s="32" t="s">
        <v>202</v>
      </c>
      <c r="AH585" s="32" t="s">
        <v>203</v>
      </c>
      <c r="AI585" s="32" t="s">
        <v>204</v>
      </c>
      <c r="AJ585" s="32" t="s">
        <v>205</v>
      </c>
      <c r="AK585" s="32" t="s">
        <v>206</v>
      </c>
      <c r="AL585" s="32" t="s">
        <v>207</v>
      </c>
      <c r="AM585" s="32" t="s">
        <v>208</v>
      </c>
      <c r="AN585" s="32" t="s">
        <v>209</v>
      </c>
      <c r="AO585" s="32" t="s">
        <v>210</v>
      </c>
      <c r="AP585" s="32" t="s">
        <v>211</v>
      </c>
      <c r="AQ585" s="32" t="s">
        <v>212</v>
      </c>
      <c r="AR585" s="32" t="s">
        <v>213</v>
      </c>
      <c r="AS585" s="32" t="s">
        <v>210</v>
      </c>
      <c r="AT585" s="32" t="s">
        <v>211</v>
      </c>
      <c r="AU585" s="32" t="s">
        <v>212</v>
      </c>
      <c r="AV585" s="32" t="s">
        <v>213</v>
      </c>
    </row>
    <row r="586" spans="2:48" x14ac:dyDescent="0.25">
      <c r="B586" t="str">
        <f>vertices!A159</f>
        <v>FPSO_SAO_PAULO</v>
      </c>
      <c r="C586" s="40">
        <f>VLOOKUP(B586,vertices!$A:$C,2,0)</f>
        <v>-25.798290000000001</v>
      </c>
      <c r="D586" s="40">
        <f>VLOOKUP(B586,vertices!$A:$C,3,0)</f>
        <v>-43.262709999999998</v>
      </c>
      <c r="E586" s="42">
        <f>SMALL(I586:AV586,1)</f>
        <v>2.9796233612910683</v>
      </c>
      <c r="F586" s="42" t="str">
        <f>HLOOKUP(E586,I586:AV587,2,0)</f>
        <v>QDA8</v>
      </c>
      <c r="G586" s="42" t="str">
        <f>VLOOKUP(F586,$B$524:$F$564,4,0)</f>
        <v>BS054</v>
      </c>
      <c r="H586" s="42" t="str">
        <f>VLOOKUP(F586,$B$524:$F$564,5,0)</f>
        <v>BS062</v>
      </c>
      <c r="I586" s="17">
        <f t="shared" ref="I586:AV586" si="22">IFERROR(3440*ACOS(COS(PI()*(90-I567)/180)*COS((90-$C586)*PI()/180)+SIN((90-I567)*PI()/180)*SIN((90-$C586)*PI()/180)*COS((($D586)-I568)*PI()/180)),0)</f>
        <v>42.931047323264821</v>
      </c>
      <c r="J586" s="17">
        <f t="shared" si="22"/>
        <v>32.926163904676571</v>
      </c>
      <c r="K586" s="17">
        <f t="shared" si="22"/>
        <v>22.922739213778787</v>
      </c>
      <c r="L586" s="17">
        <f t="shared" si="22"/>
        <v>12.924160902340116</v>
      </c>
      <c r="M586" s="17">
        <f t="shared" si="22"/>
        <v>2.9796233612910683</v>
      </c>
      <c r="N586" s="17">
        <f t="shared" si="22"/>
        <v>7.1403525195332307</v>
      </c>
      <c r="O586" s="17">
        <f t="shared" si="22"/>
        <v>44.013403262070611</v>
      </c>
      <c r="P586" s="17">
        <f t="shared" si="22"/>
        <v>34.323571744462541</v>
      </c>
      <c r="Q586" s="17">
        <f t="shared" si="22"/>
        <v>24.885683003569792</v>
      </c>
      <c r="R586" s="17">
        <f t="shared" si="22"/>
        <v>16.147711617520066</v>
      </c>
      <c r="S586" s="17">
        <f t="shared" si="22"/>
        <v>10.122336345775729</v>
      </c>
      <c r="T586" s="17">
        <f t="shared" si="22"/>
        <v>12.018174836130413</v>
      </c>
      <c r="U586" s="17">
        <f t="shared" si="22"/>
        <v>46.846420508494987</v>
      </c>
      <c r="V586" s="17">
        <f t="shared" si="22"/>
        <v>37.883514946915291</v>
      </c>
      <c r="W586" s="17">
        <f t="shared" si="22"/>
        <v>29.597205648506772</v>
      </c>
      <c r="X586" s="17">
        <f t="shared" si="22"/>
        <v>22.739585459966953</v>
      </c>
      <c r="Y586" s="17">
        <f t="shared" si="22"/>
        <v>18.932596199098413</v>
      </c>
      <c r="Z586" s="17">
        <f t="shared" si="22"/>
        <v>20.001448398755084</v>
      </c>
      <c r="AA586" s="17">
        <f t="shared" si="22"/>
        <v>51.139972287444891</v>
      </c>
      <c r="AB586" s="17">
        <f t="shared" si="22"/>
        <v>43.073091924368029</v>
      </c>
      <c r="AC586" s="17">
        <f t="shared" si="22"/>
        <v>35.993661362077418</v>
      </c>
      <c r="AD586" s="17">
        <f t="shared" si="22"/>
        <v>30.594999536058687</v>
      </c>
      <c r="AE586" s="17">
        <f t="shared" si="22"/>
        <v>27.87153140877118</v>
      </c>
      <c r="AF586" s="17">
        <f t="shared" si="22"/>
        <v>28.598049892292057</v>
      </c>
      <c r="AG586" s="17">
        <f t="shared" si="22"/>
        <v>90.802489795210022</v>
      </c>
      <c r="AH586" s="17">
        <f t="shared" si="22"/>
        <v>81.75123318554391</v>
      </c>
      <c r="AI586" s="17">
        <f t="shared" si="22"/>
        <v>72.949919489923019</v>
      </c>
      <c r="AJ586" s="17">
        <f t="shared" si="22"/>
        <v>64.500945977905872</v>
      </c>
      <c r="AK586" s="17">
        <f t="shared" si="22"/>
        <v>94.849759352481783</v>
      </c>
      <c r="AL586" s="17">
        <f t="shared" si="22"/>
        <v>86.218541476352357</v>
      </c>
      <c r="AM586" s="17">
        <f t="shared" si="22"/>
        <v>77.916926273601703</v>
      </c>
      <c r="AN586" s="17">
        <f t="shared" si="22"/>
        <v>70.062175006371334</v>
      </c>
      <c r="AO586" s="17">
        <f t="shared" si="22"/>
        <v>99.559284130895222</v>
      </c>
      <c r="AP586" s="17">
        <f t="shared" si="22"/>
        <v>91.367270043926084</v>
      </c>
      <c r="AQ586" s="17">
        <f t="shared" si="22"/>
        <v>83.571229302950911</v>
      </c>
      <c r="AR586" s="17">
        <f t="shared" si="22"/>
        <v>76.292647438802717</v>
      </c>
      <c r="AS586" s="17">
        <f t="shared" si="22"/>
        <v>104.84184937340859</v>
      </c>
      <c r="AT586" s="17">
        <f t="shared" si="22"/>
        <v>97.089062969426493</v>
      </c>
      <c r="AU586" s="17">
        <f t="shared" si="22"/>
        <v>89.783062137147112</v>
      </c>
      <c r="AV586" s="17">
        <f t="shared" si="22"/>
        <v>83.041854967356045</v>
      </c>
    </row>
    <row r="587" spans="2:48" x14ac:dyDescent="0.25">
      <c r="B587"/>
      <c r="C587" s="40" t="e">
        <f>VLOOKUP(B587,vertices!$A:$C,2,0)</f>
        <v>#N/A</v>
      </c>
      <c r="D587" s="40" t="e">
        <f>VLOOKUP(B587,vertices!$A:$C,3,0)</f>
        <v>#N/A</v>
      </c>
      <c r="E587" s="40"/>
      <c r="F587" s="40"/>
      <c r="G587" s="40"/>
      <c r="H587" s="40"/>
      <c r="I587" s="32" t="s">
        <v>178</v>
      </c>
      <c r="J587" s="32" t="s">
        <v>179</v>
      </c>
      <c r="K587" s="32" t="s">
        <v>180</v>
      </c>
      <c r="L587" s="32" t="s">
        <v>181</v>
      </c>
      <c r="M587" s="32" t="s">
        <v>182</v>
      </c>
      <c r="N587" s="32" t="s">
        <v>183</v>
      </c>
      <c r="O587" s="32" t="s">
        <v>184</v>
      </c>
      <c r="P587" s="32" t="s">
        <v>185</v>
      </c>
      <c r="Q587" s="32" t="s">
        <v>186</v>
      </c>
      <c r="R587" s="32" t="s">
        <v>187</v>
      </c>
      <c r="S587" s="32" t="s">
        <v>188</v>
      </c>
      <c r="T587" s="32" t="s">
        <v>189</v>
      </c>
      <c r="U587" s="32" t="s">
        <v>190</v>
      </c>
      <c r="V587" s="32" t="s">
        <v>191</v>
      </c>
      <c r="W587" s="32" t="s">
        <v>192</v>
      </c>
      <c r="X587" s="32" t="s">
        <v>193</v>
      </c>
      <c r="Y587" s="32" t="s">
        <v>194</v>
      </c>
      <c r="Z587" s="32" t="s">
        <v>195</v>
      </c>
      <c r="AA587" s="32" t="s">
        <v>196</v>
      </c>
      <c r="AB587" s="32" t="s">
        <v>197</v>
      </c>
      <c r="AC587" s="32" t="s">
        <v>198</v>
      </c>
      <c r="AD587" s="32" t="s">
        <v>199</v>
      </c>
      <c r="AE587" s="32" t="s">
        <v>200</v>
      </c>
      <c r="AF587" s="31" t="s">
        <v>201</v>
      </c>
      <c r="AG587" s="32" t="s">
        <v>202</v>
      </c>
      <c r="AH587" s="32" t="s">
        <v>203</v>
      </c>
      <c r="AI587" s="32" t="s">
        <v>204</v>
      </c>
      <c r="AJ587" s="32" t="s">
        <v>205</v>
      </c>
      <c r="AK587" s="32" t="s">
        <v>206</v>
      </c>
      <c r="AL587" s="32" t="s">
        <v>207</v>
      </c>
      <c r="AM587" s="32" t="s">
        <v>208</v>
      </c>
      <c r="AN587" s="32" t="s">
        <v>209</v>
      </c>
      <c r="AO587" s="32" t="s">
        <v>210</v>
      </c>
      <c r="AP587" s="32" t="s">
        <v>211</v>
      </c>
      <c r="AQ587" s="32" t="s">
        <v>212</v>
      </c>
      <c r="AR587" s="32" t="s">
        <v>213</v>
      </c>
      <c r="AS587" s="32" t="s">
        <v>210</v>
      </c>
      <c r="AT587" s="32" t="s">
        <v>211</v>
      </c>
      <c r="AU587" s="32" t="s">
        <v>212</v>
      </c>
      <c r="AV587" s="32" t="s">
        <v>213</v>
      </c>
    </row>
    <row r="588" spans="2:48" x14ac:dyDescent="0.25">
      <c r="B588" t="str">
        <f>vertices!A160</f>
        <v>FPSO_SAQUAREMA</v>
      </c>
      <c r="C588" s="40">
        <f>VLOOKUP(B588,vertices!$A:$C,2,0)</f>
        <v>-25.490220000000001</v>
      </c>
      <c r="D588" s="40">
        <f>VLOOKUP(B588,vertices!$A:$C,3,0)</f>
        <v>-42.781129999999997</v>
      </c>
      <c r="E588" s="42">
        <f>SMALL(I588:AV588,1)</f>
        <v>4.7275670767653999</v>
      </c>
      <c r="F588" s="42" t="str">
        <f>HLOOKUP(E588,I588:AV589,2,0)</f>
        <v>QDD6</v>
      </c>
      <c r="G588" s="42" t="str">
        <f>VLOOKUP(F588,$B$524:$F$564,4,0)</f>
        <v>BS086</v>
      </c>
      <c r="H588" s="42" t="str">
        <f>VLOOKUP(F588,$B$524:$F$564,5,0)</f>
        <v>BS074</v>
      </c>
      <c r="I588" s="17">
        <f t="shared" ref="I588:AV588" si="23">IFERROR(3440*ACOS(COS(PI()*(90-I567)/180)*COS((90-$C588)*PI()/180)+SIN((90-I567)*PI()/180)*SIN((90-$C588)*PI()/180)*COS((($D588)-I568)*PI()/180)),0)</f>
        <v>35.279597416668636</v>
      </c>
      <c r="J588" s="17">
        <f t="shared" si="23"/>
        <v>29.240185545687361</v>
      </c>
      <c r="K588" s="17">
        <f t="shared" si="23"/>
        <v>25.798944285698155</v>
      </c>
      <c r="L588" s="17">
        <f t="shared" si="23"/>
        <v>26.008483624190788</v>
      </c>
      <c r="M588" s="17">
        <f t="shared" si="23"/>
        <v>29.791870254654711</v>
      </c>
      <c r="N588" s="17">
        <f t="shared" si="23"/>
        <v>36.040650170957456</v>
      </c>
      <c r="O588" s="17">
        <f t="shared" si="23"/>
        <v>29.426613736323599</v>
      </c>
      <c r="P588" s="17">
        <f t="shared" si="23"/>
        <v>21.835370282270006</v>
      </c>
      <c r="Q588" s="17">
        <f t="shared" si="23"/>
        <v>16.967673459845436</v>
      </c>
      <c r="R588" s="17">
        <f t="shared" si="23"/>
        <v>17.29974675604609</v>
      </c>
      <c r="S588" s="17">
        <f t="shared" si="23"/>
        <v>22.603567880021576</v>
      </c>
      <c r="T588" s="17">
        <f t="shared" si="23"/>
        <v>30.377986633170355</v>
      </c>
      <c r="U588" s="17">
        <f t="shared" si="23"/>
        <v>25.513187473888461</v>
      </c>
      <c r="V588" s="17">
        <f t="shared" si="23"/>
        <v>16.188741932868016</v>
      </c>
      <c r="W588" s="17">
        <f t="shared" si="23"/>
        <v>8.5726280881630856</v>
      </c>
      <c r="X588" s="17">
        <f t="shared" si="23"/>
        <v>9.2285695525610656</v>
      </c>
      <c r="Y588" s="17">
        <f t="shared" si="23"/>
        <v>17.236733922464094</v>
      </c>
      <c r="Z588" s="17">
        <f t="shared" si="23"/>
        <v>26.632789063836402</v>
      </c>
      <c r="AA588" s="17">
        <f t="shared" si="23"/>
        <v>24.487583447709209</v>
      </c>
      <c r="AB588" s="17">
        <f t="shared" si="23"/>
        <v>14.521180884869143</v>
      </c>
      <c r="AC588" s="17">
        <f t="shared" si="23"/>
        <v>4.7275670767653999</v>
      </c>
      <c r="AD588" s="17">
        <f t="shared" si="23"/>
        <v>5.8392920483337818</v>
      </c>
      <c r="AE588" s="17">
        <f t="shared" si="23"/>
        <v>15.687798372388624</v>
      </c>
      <c r="AF588" s="17">
        <f t="shared" si="23"/>
        <v>25.65889609684989</v>
      </c>
      <c r="AG588" s="17">
        <f t="shared" si="23"/>
        <v>65.348479534822772</v>
      </c>
      <c r="AH588" s="17">
        <f t="shared" si="23"/>
        <v>55.501766537459361</v>
      </c>
      <c r="AI588" s="17">
        <f t="shared" si="23"/>
        <v>45.724501230791255</v>
      </c>
      <c r="AJ588" s="17">
        <f t="shared" si="23"/>
        <v>36.073197108442088</v>
      </c>
      <c r="AK588" s="17">
        <f t="shared" si="23"/>
        <v>67.439497166888572</v>
      </c>
      <c r="AL588" s="17">
        <f t="shared" si="23"/>
        <v>57.945971395911485</v>
      </c>
      <c r="AM588" s="17">
        <f t="shared" si="23"/>
        <v>48.658457475455101</v>
      </c>
      <c r="AN588" s="17">
        <f t="shared" si="23"/>
        <v>39.721724872328039</v>
      </c>
      <c r="AO588" s="17">
        <f t="shared" si="23"/>
        <v>70.642465782585177</v>
      </c>
      <c r="AP588" s="17">
        <f t="shared" si="23"/>
        <v>61.63939061934542</v>
      </c>
      <c r="AQ588" s="17">
        <f t="shared" si="23"/>
        <v>52.997439246221347</v>
      </c>
      <c r="AR588" s="17">
        <f t="shared" si="23"/>
        <v>44.925496593776955</v>
      </c>
      <c r="AS588" s="17">
        <f t="shared" si="23"/>
        <v>74.81470238203454</v>
      </c>
      <c r="AT588" s="17">
        <f t="shared" si="23"/>
        <v>66.373805406149927</v>
      </c>
      <c r="AU588" s="17">
        <f t="shared" si="23"/>
        <v>58.429261405873092</v>
      </c>
      <c r="AV588" s="17">
        <f t="shared" si="23"/>
        <v>51.212589524587315</v>
      </c>
    </row>
    <row r="589" spans="2:48" x14ac:dyDescent="0.25">
      <c r="B589"/>
      <c r="C589" s="40" t="e">
        <f>VLOOKUP(B589,vertices!$A:$C,2,0)</f>
        <v>#N/A</v>
      </c>
      <c r="D589" s="40" t="e">
        <f>VLOOKUP(B589,vertices!$A:$C,3,0)</f>
        <v>#N/A</v>
      </c>
      <c r="E589" s="40"/>
      <c r="F589" s="40"/>
      <c r="G589" s="40"/>
      <c r="H589" s="40"/>
      <c r="I589" s="32" t="s">
        <v>178</v>
      </c>
      <c r="J589" s="32" t="s">
        <v>179</v>
      </c>
      <c r="K589" s="32" t="s">
        <v>180</v>
      </c>
      <c r="L589" s="32" t="s">
        <v>181</v>
      </c>
      <c r="M589" s="32" t="s">
        <v>182</v>
      </c>
      <c r="N589" s="32" t="s">
        <v>183</v>
      </c>
      <c r="O589" s="32" t="s">
        <v>184</v>
      </c>
      <c r="P589" s="32" t="s">
        <v>185</v>
      </c>
      <c r="Q589" s="32" t="s">
        <v>186</v>
      </c>
      <c r="R589" s="32" t="s">
        <v>187</v>
      </c>
      <c r="S589" s="32" t="s">
        <v>188</v>
      </c>
      <c r="T589" s="32" t="s">
        <v>189</v>
      </c>
      <c r="U589" s="32" t="s">
        <v>190</v>
      </c>
      <c r="V589" s="32" t="s">
        <v>191</v>
      </c>
      <c r="W589" s="32" t="s">
        <v>192</v>
      </c>
      <c r="X589" s="32" t="s">
        <v>193</v>
      </c>
      <c r="Y589" s="32" t="s">
        <v>194</v>
      </c>
      <c r="Z589" s="32" t="s">
        <v>195</v>
      </c>
      <c r="AA589" s="32" t="s">
        <v>196</v>
      </c>
      <c r="AB589" s="32" t="s">
        <v>197</v>
      </c>
      <c r="AC589" s="32" t="s">
        <v>198</v>
      </c>
      <c r="AD589" s="32" t="s">
        <v>199</v>
      </c>
      <c r="AE589" s="32" t="s">
        <v>200</v>
      </c>
      <c r="AF589" s="31" t="s">
        <v>201</v>
      </c>
      <c r="AG589" s="32" t="s">
        <v>202</v>
      </c>
      <c r="AH589" s="32" t="s">
        <v>203</v>
      </c>
      <c r="AI589" s="32" t="s">
        <v>204</v>
      </c>
      <c r="AJ589" s="32" t="s">
        <v>205</v>
      </c>
      <c r="AK589" s="32" t="s">
        <v>206</v>
      </c>
      <c r="AL589" s="32" t="s">
        <v>207</v>
      </c>
      <c r="AM589" s="32" t="s">
        <v>208</v>
      </c>
      <c r="AN589" s="32" t="s">
        <v>209</v>
      </c>
      <c r="AO589" s="32" t="s">
        <v>210</v>
      </c>
      <c r="AP589" s="32" t="s">
        <v>211</v>
      </c>
      <c r="AQ589" s="32" t="s">
        <v>212</v>
      </c>
      <c r="AR589" s="32" t="s">
        <v>213</v>
      </c>
      <c r="AS589" s="32" t="s">
        <v>210</v>
      </c>
      <c r="AT589" s="32" t="s">
        <v>211</v>
      </c>
      <c r="AU589" s="32" t="s">
        <v>212</v>
      </c>
      <c r="AV589" s="32" t="s">
        <v>213</v>
      </c>
    </row>
    <row r="590" spans="2:48" x14ac:dyDescent="0.25">
      <c r="B590" t="str">
        <f>vertices!A161</f>
        <v>NS_31</v>
      </c>
      <c r="C590" s="40">
        <f>VLOOKUP(B590,vertices!$A:$C,2,0)</f>
        <v>-24.557829999999999</v>
      </c>
      <c r="D590" s="40">
        <f>VLOOKUP(B590,vertices!$A:$C,3,0)</f>
        <v>-42.449829999999999</v>
      </c>
      <c r="E590" s="42">
        <f>SMALL(I590:AV590,1)</f>
        <v>2.3714156523850249</v>
      </c>
      <c r="F590" s="42" t="str">
        <f>HLOOKUP(E590,I590:AV591,2,0)</f>
        <v>QDF1</v>
      </c>
      <c r="G590" s="42" t="str">
        <f>VLOOKUP(F590,$B$524:$F$564,4,0)</f>
        <v>BS096</v>
      </c>
      <c r="H590" s="42" t="str">
        <f>VLOOKUP(F590,$B$524:$F$564,5,0)</f>
        <v>BS091</v>
      </c>
      <c r="I590" s="17">
        <f t="shared" ref="I590:AV590" si="24">IFERROR(3440*ACOS(COS(PI()*(90-I567)/180)*COS((90-$C590)*PI()/180)+SIN((90-I567)*PI()/180)*SIN((90-$C590)*PI()/180)*COS((($D590)-I568)*PI()/180)),0)</f>
        <v>53.821279586910379</v>
      </c>
      <c r="J590" s="17">
        <f t="shared" si="24"/>
        <v>60.213909679096851</v>
      </c>
      <c r="K590" s="17">
        <f t="shared" si="24"/>
        <v>67.490378507269554</v>
      </c>
      <c r="L590" s="17">
        <f t="shared" si="24"/>
        <v>75.395218367410337</v>
      </c>
      <c r="M590" s="17">
        <f t="shared" si="24"/>
        <v>83.75069076301898</v>
      </c>
      <c r="N590" s="17">
        <f t="shared" si="24"/>
        <v>92.434673918442144</v>
      </c>
      <c r="O590" s="17">
        <f t="shared" si="24"/>
        <v>46.767382948124364</v>
      </c>
      <c r="P590" s="17">
        <f t="shared" si="24"/>
        <v>54.010505597943364</v>
      </c>
      <c r="Q590" s="17">
        <f t="shared" si="24"/>
        <v>62.026904094938317</v>
      </c>
      <c r="R590" s="17">
        <f t="shared" si="24"/>
        <v>70.553486501871902</v>
      </c>
      <c r="S590" s="17">
        <f t="shared" si="24"/>
        <v>79.426114046915245</v>
      </c>
      <c r="T590" s="17">
        <f t="shared" si="24"/>
        <v>88.540816781667985</v>
      </c>
      <c r="U590" s="17">
        <f t="shared" si="24"/>
        <v>40.529195549835663</v>
      </c>
      <c r="V590" s="17">
        <f t="shared" si="24"/>
        <v>48.716532014390467</v>
      </c>
      <c r="W590" s="17">
        <f t="shared" si="24"/>
        <v>57.482552881659643</v>
      </c>
      <c r="X590" s="17">
        <f t="shared" si="24"/>
        <v>66.599143197638938</v>
      </c>
      <c r="Y590" s="17">
        <f t="shared" si="24"/>
        <v>75.940150500017737</v>
      </c>
      <c r="Z590" s="17">
        <f t="shared" si="24"/>
        <v>85.431994214984456</v>
      </c>
      <c r="AA590" s="17">
        <f t="shared" si="24"/>
        <v>35.538904045005623</v>
      </c>
      <c r="AB590" s="17">
        <f t="shared" si="24"/>
        <v>44.656612775598376</v>
      </c>
      <c r="AC590" s="17">
        <f t="shared" si="24"/>
        <v>54.089492267100567</v>
      </c>
      <c r="AD590" s="17">
        <f t="shared" si="24"/>
        <v>63.697676786898029</v>
      </c>
      <c r="AE590" s="17">
        <f t="shared" si="24"/>
        <v>73.41236699308169</v>
      </c>
      <c r="AF590" s="17">
        <f t="shared" si="24"/>
        <v>83.19626176754565</v>
      </c>
      <c r="AG590" s="17">
        <f t="shared" si="24"/>
        <v>11.182177844762702</v>
      </c>
      <c r="AH590" s="17">
        <f t="shared" si="24"/>
        <v>7.4487287002921221</v>
      </c>
      <c r="AI590" s="17">
        <f t="shared" si="24"/>
        <v>13.645071577841641</v>
      </c>
      <c r="AJ590" s="17">
        <f t="shared" si="24"/>
        <v>22.741028092489888</v>
      </c>
      <c r="AK590" s="17">
        <f t="shared" si="24"/>
        <v>8.6668889742169775</v>
      </c>
      <c r="AL590" s="17">
        <f t="shared" si="24"/>
        <v>2.3714156523850249</v>
      </c>
      <c r="AM590" s="17">
        <f t="shared" si="24"/>
        <v>11.678805694251633</v>
      </c>
      <c r="AN590" s="17">
        <f t="shared" si="24"/>
        <v>21.62007482031532</v>
      </c>
      <c r="AO590" s="17">
        <f t="shared" si="24"/>
        <v>13.82191594521565</v>
      </c>
      <c r="AP590" s="17">
        <f t="shared" si="24"/>
        <v>11.018181009971624</v>
      </c>
      <c r="AQ590" s="17">
        <f t="shared" si="24"/>
        <v>15.875038722585995</v>
      </c>
      <c r="AR590" s="17">
        <f t="shared" si="24"/>
        <v>24.143218207629094</v>
      </c>
      <c r="AS590" s="17">
        <f t="shared" si="24"/>
        <v>21.744703275571791</v>
      </c>
      <c r="AT590" s="17">
        <f t="shared" si="24"/>
        <v>20.070214039287038</v>
      </c>
      <c r="AU590" s="17">
        <f t="shared" si="24"/>
        <v>23.087980945226985</v>
      </c>
      <c r="AV590" s="17">
        <f t="shared" si="24"/>
        <v>29.386327401982157</v>
      </c>
    </row>
    <row r="591" spans="2:48" x14ac:dyDescent="0.25">
      <c r="B591"/>
      <c r="C591" s="40" t="e">
        <f>VLOOKUP(B591,vertices!$A:$C,2,0)</f>
        <v>#N/A</v>
      </c>
      <c r="D591" s="40" t="e">
        <f>VLOOKUP(B591,vertices!$A:$C,3,0)</f>
        <v>#N/A</v>
      </c>
      <c r="E591" s="40"/>
      <c r="F591" s="40"/>
      <c r="G591" s="40"/>
      <c r="H591" s="40"/>
      <c r="I591" s="32" t="s">
        <v>178</v>
      </c>
      <c r="J591" s="32" t="s">
        <v>179</v>
      </c>
      <c r="K591" s="32" t="s">
        <v>180</v>
      </c>
      <c r="L591" s="32" t="s">
        <v>181</v>
      </c>
      <c r="M591" s="32" t="s">
        <v>182</v>
      </c>
      <c r="N591" s="32" t="s">
        <v>183</v>
      </c>
      <c r="O591" s="32" t="s">
        <v>184</v>
      </c>
      <c r="P591" s="32" t="s">
        <v>185</v>
      </c>
      <c r="Q591" s="32" t="s">
        <v>186</v>
      </c>
      <c r="R591" s="32" t="s">
        <v>187</v>
      </c>
      <c r="S591" s="32" t="s">
        <v>188</v>
      </c>
      <c r="T591" s="32" t="s">
        <v>189</v>
      </c>
      <c r="U591" s="32" t="s">
        <v>190</v>
      </c>
      <c r="V591" s="32" t="s">
        <v>191</v>
      </c>
      <c r="W591" s="32" t="s">
        <v>192</v>
      </c>
      <c r="X591" s="32" t="s">
        <v>193</v>
      </c>
      <c r="Y591" s="32" t="s">
        <v>194</v>
      </c>
      <c r="Z591" s="32" t="s">
        <v>195</v>
      </c>
      <c r="AA591" s="32" t="s">
        <v>196</v>
      </c>
      <c r="AB591" s="32" t="s">
        <v>197</v>
      </c>
      <c r="AC591" s="32" t="s">
        <v>198</v>
      </c>
      <c r="AD591" s="32" t="s">
        <v>199</v>
      </c>
      <c r="AE591" s="32" t="s">
        <v>200</v>
      </c>
      <c r="AF591" s="31" t="s">
        <v>201</v>
      </c>
      <c r="AG591" s="32" t="s">
        <v>202</v>
      </c>
      <c r="AH591" s="32" t="s">
        <v>203</v>
      </c>
      <c r="AI591" s="32" t="s">
        <v>204</v>
      </c>
      <c r="AJ591" s="32" t="s">
        <v>205</v>
      </c>
      <c r="AK591" s="32" t="s">
        <v>206</v>
      </c>
      <c r="AL591" s="32" t="s">
        <v>207</v>
      </c>
      <c r="AM591" s="32" t="s">
        <v>208</v>
      </c>
      <c r="AN591" s="32" t="s">
        <v>209</v>
      </c>
      <c r="AO591" s="32" t="s">
        <v>210</v>
      </c>
      <c r="AP591" s="32" t="s">
        <v>211</v>
      </c>
      <c r="AQ591" s="32" t="s">
        <v>212</v>
      </c>
      <c r="AR591" s="32" t="s">
        <v>213</v>
      </c>
      <c r="AS591" s="32" t="s">
        <v>210</v>
      </c>
      <c r="AT591" s="32" t="s">
        <v>211</v>
      </c>
      <c r="AU591" s="32" t="s">
        <v>212</v>
      </c>
      <c r="AV591" s="32" t="s">
        <v>213</v>
      </c>
    </row>
    <row r="592" spans="2:48" x14ac:dyDescent="0.25">
      <c r="B592" t="str">
        <f>vertices!A162</f>
        <v>NS_33</v>
      </c>
      <c r="C592" s="40">
        <f>VLOOKUP(B592,vertices!$A:$C,2,0)</f>
        <v>-24.596889999999998</v>
      </c>
      <c r="D592" s="40">
        <f>VLOOKUP(B592,vertices!$A:$C,3,0)</f>
        <v>-42.643239999999999</v>
      </c>
      <c r="E592" s="42">
        <f>SMALL(I592:AV592,1)</f>
        <v>3.3703176560018022</v>
      </c>
      <c r="F592" s="42" t="str">
        <f>HLOOKUP(E592,I592:AV593,2,0)</f>
        <v>QDE1</v>
      </c>
      <c r="G592" s="42" t="str">
        <f>VLOOKUP(F592,$B$524:$F$564,4,0)</f>
        <v>BS081</v>
      </c>
      <c r="H592" s="42" t="str">
        <f>VLOOKUP(F592,$B$524:$F$564,5,0)</f>
        <v>BS091</v>
      </c>
      <c r="I592" s="17">
        <f t="shared" ref="I592:AV592" si="25">IFERROR(3440*ACOS(COS(PI()*(90-I567)/180)*COS((90-$C592)*PI()/180)+SIN((90-I567)*PI()/180)*SIN((90-$C592)*PI()/180)*COS((($D592)-I568)*PI()/180)),0)</f>
        <v>44.112002452302939</v>
      </c>
      <c r="J592" s="17">
        <f t="shared" si="25"/>
        <v>51.273922814213897</v>
      </c>
      <c r="K592" s="17">
        <f t="shared" si="25"/>
        <v>59.265653059667223</v>
      </c>
      <c r="L592" s="17">
        <f t="shared" si="25"/>
        <v>67.794366843103262</v>
      </c>
      <c r="M592" s="17">
        <f t="shared" si="25"/>
        <v>76.68109799513428</v>
      </c>
      <c r="N592" s="17">
        <f t="shared" si="25"/>
        <v>85.814692649675891</v>
      </c>
      <c r="O592" s="17">
        <f t="shared" si="25"/>
        <v>37.787961135472713</v>
      </c>
      <c r="P592" s="17">
        <f t="shared" si="25"/>
        <v>45.954094894607849</v>
      </c>
      <c r="Q592" s="17">
        <f t="shared" si="25"/>
        <v>54.734693505785884</v>
      </c>
      <c r="R592" s="17">
        <f t="shared" si="25"/>
        <v>63.876862113290613</v>
      </c>
      <c r="S592" s="17">
        <f t="shared" si="25"/>
        <v>73.245336768089757</v>
      </c>
      <c r="T592" s="17">
        <f t="shared" si="25"/>
        <v>82.763302299524582</v>
      </c>
      <c r="U592" s="17">
        <f t="shared" si="25"/>
        <v>32.785820478953447</v>
      </c>
      <c r="V592" s="17">
        <f t="shared" si="25"/>
        <v>41.943266674597922</v>
      </c>
      <c r="W592" s="17">
        <f t="shared" si="25"/>
        <v>51.41815066984087</v>
      </c>
      <c r="X592" s="17">
        <f t="shared" si="25"/>
        <v>61.062884155181898</v>
      </c>
      <c r="Y592" s="17">
        <f t="shared" si="25"/>
        <v>70.808095783050916</v>
      </c>
      <c r="Z592" s="17">
        <f t="shared" si="25"/>
        <v>80.617355696277301</v>
      </c>
      <c r="AA592" s="17">
        <f t="shared" si="25"/>
        <v>29.779344194200164</v>
      </c>
      <c r="AB592" s="17">
        <f t="shared" si="25"/>
        <v>39.640787527380255</v>
      </c>
      <c r="AC592" s="17">
        <f t="shared" si="25"/>
        <v>49.560435837192927</v>
      </c>
      <c r="AD592" s="17">
        <f t="shared" si="25"/>
        <v>59.509189495108181</v>
      </c>
      <c r="AE592" s="17">
        <f t="shared" si="25"/>
        <v>69.474545970216894</v>
      </c>
      <c r="AF592" s="17">
        <f t="shared" si="25"/>
        <v>79.450258089972806</v>
      </c>
      <c r="AG592" s="17">
        <f t="shared" si="25"/>
        <v>11.304588043951576</v>
      </c>
      <c r="AH592" s="17">
        <f t="shared" si="25"/>
        <v>3.3703176560018022</v>
      </c>
      <c r="AI592" s="17">
        <f t="shared" si="25"/>
        <v>9.7563605954382737</v>
      </c>
      <c r="AJ592" s="17">
        <f t="shared" si="25"/>
        <v>19.47501742612463</v>
      </c>
      <c r="AK592" s="17">
        <f t="shared" si="25"/>
        <v>16.440592757272743</v>
      </c>
      <c r="AL592" s="17">
        <f t="shared" si="25"/>
        <v>12.396346519833976</v>
      </c>
      <c r="AM592" s="17">
        <f t="shared" si="25"/>
        <v>15.40477594368646</v>
      </c>
      <c r="AN592" s="17">
        <f t="shared" si="25"/>
        <v>22.829941627875865</v>
      </c>
      <c r="AO592" s="17">
        <f t="shared" si="25"/>
        <v>24.054047163110024</v>
      </c>
      <c r="AP592" s="17">
        <f t="shared" si="25"/>
        <v>21.484053645086139</v>
      </c>
      <c r="AQ592" s="17">
        <f t="shared" si="25"/>
        <v>23.340771162676752</v>
      </c>
      <c r="AR592" s="17">
        <f t="shared" si="25"/>
        <v>28.779824482638006</v>
      </c>
      <c r="AS592" s="17">
        <f t="shared" si="25"/>
        <v>32.445424116735083</v>
      </c>
      <c r="AT592" s="17">
        <f t="shared" si="25"/>
        <v>30.578490020445575</v>
      </c>
      <c r="AU592" s="17">
        <f t="shared" si="25"/>
        <v>31.900463138276312</v>
      </c>
      <c r="AV592" s="17">
        <f t="shared" si="25"/>
        <v>36.06233541571747</v>
      </c>
    </row>
    <row r="593" spans="2:48" x14ac:dyDescent="0.25">
      <c r="B593"/>
      <c r="C593" s="40" t="e">
        <f>VLOOKUP(B593,vertices!$A:$C,2,0)</f>
        <v>#N/A</v>
      </c>
      <c r="D593" s="40" t="e">
        <f>VLOOKUP(B593,vertices!$A:$C,3,0)</f>
        <v>#N/A</v>
      </c>
      <c r="E593" s="40"/>
      <c r="F593" s="40"/>
      <c r="G593" s="40"/>
      <c r="H593" s="40"/>
      <c r="I593" s="32" t="s">
        <v>178</v>
      </c>
      <c r="J593" s="32" t="s">
        <v>179</v>
      </c>
      <c r="K593" s="32" t="s">
        <v>180</v>
      </c>
      <c r="L593" s="32" t="s">
        <v>181</v>
      </c>
      <c r="M593" s="32" t="s">
        <v>182</v>
      </c>
      <c r="N593" s="32" t="s">
        <v>183</v>
      </c>
      <c r="O593" s="32" t="s">
        <v>184</v>
      </c>
      <c r="P593" s="32" t="s">
        <v>185</v>
      </c>
      <c r="Q593" s="32" t="s">
        <v>186</v>
      </c>
      <c r="R593" s="32" t="s">
        <v>187</v>
      </c>
      <c r="S593" s="32" t="s">
        <v>188</v>
      </c>
      <c r="T593" s="32" t="s">
        <v>189</v>
      </c>
      <c r="U593" s="32" t="s">
        <v>190</v>
      </c>
      <c r="V593" s="32" t="s">
        <v>191</v>
      </c>
      <c r="W593" s="32" t="s">
        <v>192</v>
      </c>
      <c r="X593" s="32" t="s">
        <v>193</v>
      </c>
      <c r="Y593" s="32" t="s">
        <v>194</v>
      </c>
      <c r="Z593" s="32" t="s">
        <v>195</v>
      </c>
      <c r="AA593" s="32" t="s">
        <v>196</v>
      </c>
      <c r="AB593" s="32" t="s">
        <v>197</v>
      </c>
      <c r="AC593" s="32" t="s">
        <v>198</v>
      </c>
      <c r="AD593" s="32" t="s">
        <v>199</v>
      </c>
      <c r="AE593" s="32" t="s">
        <v>200</v>
      </c>
      <c r="AF593" s="31" t="s">
        <v>201</v>
      </c>
      <c r="AG593" s="32" t="s">
        <v>202</v>
      </c>
      <c r="AH593" s="32" t="s">
        <v>203</v>
      </c>
      <c r="AI593" s="32" t="s">
        <v>204</v>
      </c>
      <c r="AJ593" s="32" t="s">
        <v>205</v>
      </c>
      <c r="AK593" s="32" t="s">
        <v>206</v>
      </c>
      <c r="AL593" s="32" t="s">
        <v>207</v>
      </c>
      <c r="AM593" s="32" t="s">
        <v>208</v>
      </c>
      <c r="AN593" s="32" t="s">
        <v>209</v>
      </c>
      <c r="AO593" s="32" t="s">
        <v>210</v>
      </c>
      <c r="AP593" s="32" t="s">
        <v>211</v>
      </c>
      <c r="AQ593" s="32" t="s">
        <v>212</v>
      </c>
      <c r="AR593" s="32" t="s">
        <v>213</v>
      </c>
      <c r="AS593" s="32" t="s">
        <v>210</v>
      </c>
      <c r="AT593" s="32" t="s">
        <v>211</v>
      </c>
      <c r="AU593" s="32" t="s">
        <v>212</v>
      </c>
      <c r="AV593" s="32" t="s">
        <v>213</v>
      </c>
    </row>
    <row r="594" spans="2:48" x14ac:dyDescent="0.25">
      <c r="B594" t="str">
        <f>vertices!A163</f>
        <v>NS_38</v>
      </c>
      <c r="C594" s="40">
        <f>VLOOKUP(B594,vertices!$A:$C,2,0)</f>
        <v>-24.73189</v>
      </c>
      <c r="D594" s="40">
        <f>VLOOKUP(B594,vertices!$A:$C,3,0)</f>
        <v>-42.414720000000003</v>
      </c>
      <c r="E594" s="42">
        <f>SMALL(I594:AV594,1)</f>
        <v>1.0924812564343434</v>
      </c>
      <c r="F594" s="42" t="str">
        <f>HLOOKUP(E594,I594:AV595,2,0)</f>
        <v>QDF2</v>
      </c>
      <c r="G594" s="42" t="str">
        <f>VLOOKUP(F594,$B$524:$F$564,4,0)</f>
        <v>BS097</v>
      </c>
      <c r="H594" s="42" t="str">
        <f>VLOOKUP(F594,$B$524:$F$564,5,0)</f>
        <v>BS092</v>
      </c>
      <c r="I594" s="17">
        <f t="shared" ref="I594:AV594" si="26">IFERROR(3440*ACOS(COS(PI()*(90-I567)/180)*COS((90-$C594)*PI()/180)+SIN((90-I567)*PI()/180)*SIN((90-$C594)*PI()/180)*COS((($D594)-I568)*PI()/180)),0)</f>
        <v>50.140880562017216</v>
      </c>
      <c r="J594" s="17">
        <f t="shared" si="26"/>
        <v>55.079156697031877</v>
      </c>
      <c r="K594" s="17">
        <f t="shared" si="26"/>
        <v>61.266382773215881</v>
      </c>
      <c r="L594" s="17">
        <f t="shared" si="26"/>
        <v>68.364291631013131</v>
      </c>
      <c r="M594" s="17">
        <f t="shared" si="26"/>
        <v>76.118549896818521</v>
      </c>
      <c r="N594" s="17">
        <f t="shared" si="26"/>
        <v>84.348334080826277</v>
      </c>
      <c r="O594" s="17">
        <f t="shared" si="26"/>
        <v>42.081538993754052</v>
      </c>
      <c r="P594" s="17">
        <f t="shared" si="26"/>
        <v>47.869314096348035</v>
      </c>
      <c r="Q594" s="17">
        <f t="shared" si="26"/>
        <v>54.884800278286683</v>
      </c>
      <c r="R594" s="17">
        <f t="shared" si="26"/>
        <v>62.717351127694663</v>
      </c>
      <c r="S594" s="17">
        <f t="shared" si="26"/>
        <v>71.097438241494956</v>
      </c>
      <c r="T594" s="17">
        <f t="shared" si="26"/>
        <v>79.852865179479963</v>
      </c>
      <c r="U594" s="17">
        <f t="shared" si="26"/>
        <v>34.530309866669526</v>
      </c>
      <c r="V594" s="17">
        <f t="shared" si="26"/>
        <v>41.39738532676926</v>
      </c>
      <c r="W594" s="17">
        <f t="shared" si="26"/>
        <v>49.349799986321017</v>
      </c>
      <c r="X594" s="17">
        <f t="shared" si="26"/>
        <v>57.942385520151554</v>
      </c>
      <c r="Y594" s="17">
        <f t="shared" si="26"/>
        <v>66.929032228128676</v>
      </c>
      <c r="Z594" s="17">
        <f t="shared" si="26"/>
        <v>76.170392569594156</v>
      </c>
      <c r="AA594" s="17">
        <f t="shared" si="26"/>
        <v>27.902829570908239</v>
      </c>
      <c r="AB594" s="17">
        <f t="shared" si="26"/>
        <v>36.062878622673225</v>
      </c>
      <c r="AC594" s="17">
        <f t="shared" si="26"/>
        <v>44.975047596315022</v>
      </c>
      <c r="AD594" s="17">
        <f t="shared" si="26"/>
        <v>54.270055953614786</v>
      </c>
      <c r="AE594" s="17">
        <f t="shared" si="26"/>
        <v>63.78074486288304</v>
      </c>
      <c r="AF594" s="17">
        <f t="shared" si="26"/>
        <v>73.423349367707473</v>
      </c>
      <c r="AG594" s="17">
        <f t="shared" si="26"/>
        <v>21.046251182083964</v>
      </c>
      <c r="AH594" s="17">
        <f t="shared" si="26"/>
        <v>12.81402261791472</v>
      </c>
      <c r="AI594" s="17">
        <f t="shared" si="26"/>
        <v>9.2582636926339212</v>
      </c>
      <c r="AJ594" s="17">
        <f t="shared" si="26"/>
        <v>14.404634728732564</v>
      </c>
      <c r="AK594" s="17">
        <f t="shared" si="26"/>
        <v>18.926095024994165</v>
      </c>
      <c r="AL594" s="17">
        <f t="shared" si="26"/>
        <v>8.9198746407618934</v>
      </c>
      <c r="AM594" s="17">
        <f t="shared" si="26"/>
        <v>1.0924812564343434</v>
      </c>
      <c r="AN594" s="17">
        <f t="shared" si="26"/>
        <v>11.094373707726213</v>
      </c>
      <c r="AO594" s="17">
        <f t="shared" si="26"/>
        <v>20.954132317153427</v>
      </c>
      <c r="AP594" s="17">
        <f t="shared" si="26"/>
        <v>12.662357156729236</v>
      </c>
      <c r="AQ594" s="17">
        <f t="shared" si="26"/>
        <v>9.0474704890178437</v>
      </c>
      <c r="AR594" s="17">
        <f t="shared" si="26"/>
        <v>14.270247426842229</v>
      </c>
      <c r="AS594" s="17">
        <f t="shared" si="26"/>
        <v>26.183589044635571</v>
      </c>
      <c r="AT594" s="17">
        <f t="shared" si="26"/>
        <v>20.162153460594521</v>
      </c>
      <c r="AU594" s="17">
        <f t="shared" si="26"/>
        <v>18.102622680493408</v>
      </c>
      <c r="AV594" s="17">
        <f t="shared" si="26"/>
        <v>21.19334524073798</v>
      </c>
    </row>
    <row r="595" spans="2:48" x14ac:dyDescent="0.25">
      <c r="B595"/>
      <c r="C595" s="40" t="e">
        <f>VLOOKUP(B595,vertices!$A:$C,2,0)</f>
        <v>#N/A</v>
      </c>
      <c r="D595" s="40" t="e">
        <f>VLOOKUP(B595,vertices!$A:$C,3,0)</f>
        <v>#N/A</v>
      </c>
      <c r="E595" s="40"/>
      <c r="F595" s="40"/>
      <c r="G595" s="40"/>
      <c r="H595" s="40"/>
      <c r="I595" s="32" t="s">
        <v>178</v>
      </c>
      <c r="J595" s="32" t="s">
        <v>179</v>
      </c>
      <c r="K595" s="32" t="s">
        <v>180</v>
      </c>
      <c r="L595" s="32" t="s">
        <v>181</v>
      </c>
      <c r="M595" s="32" t="s">
        <v>182</v>
      </c>
      <c r="N595" s="32" t="s">
        <v>183</v>
      </c>
      <c r="O595" s="32" t="s">
        <v>184</v>
      </c>
      <c r="P595" s="32" t="s">
        <v>185</v>
      </c>
      <c r="Q595" s="32" t="s">
        <v>186</v>
      </c>
      <c r="R595" s="32" t="s">
        <v>187</v>
      </c>
      <c r="S595" s="32" t="s">
        <v>188</v>
      </c>
      <c r="T595" s="32" t="s">
        <v>189</v>
      </c>
      <c r="U595" s="32" t="s">
        <v>190</v>
      </c>
      <c r="V595" s="32" t="s">
        <v>191</v>
      </c>
      <c r="W595" s="32" t="s">
        <v>192</v>
      </c>
      <c r="X595" s="32" t="s">
        <v>193</v>
      </c>
      <c r="Y595" s="32" t="s">
        <v>194</v>
      </c>
      <c r="Z595" s="32" t="s">
        <v>195</v>
      </c>
      <c r="AA595" s="32" t="s">
        <v>196</v>
      </c>
      <c r="AB595" s="32" t="s">
        <v>197</v>
      </c>
      <c r="AC595" s="32" t="s">
        <v>198</v>
      </c>
      <c r="AD595" s="32" t="s">
        <v>199</v>
      </c>
      <c r="AE595" s="32" t="s">
        <v>200</v>
      </c>
      <c r="AF595" s="31" t="s">
        <v>201</v>
      </c>
      <c r="AG595" s="32" t="s">
        <v>202</v>
      </c>
      <c r="AH595" s="32" t="s">
        <v>203</v>
      </c>
      <c r="AI595" s="32" t="s">
        <v>204</v>
      </c>
      <c r="AJ595" s="32" t="s">
        <v>205</v>
      </c>
      <c r="AK595" s="32" t="s">
        <v>206</v>
      </c>
      <c r="AL595" s="32" t="s">
        <v>207</v>
      </c>
      <c r="AM595" s="32" t="s">
        <v>208</v>
      </c>
      <c r="AN595" s="32" t="s">
        <v>209</v>
      </c>
      <c r="AO595" s="32" t="s">
        <v>210</v>
      </c>
      <c r="AP595" s="32" t="s">
        <v>211</v>
      </c>
      <c r="AQ595" s="32" t="s">
        <v>212</v>
      </c>
      <c r="AR595" s="32" t="s">
        <v>213</v>
      </c>
      <c r="AS595" s="32" t="s">
        <v>210</v>
      </c>
      <c r="AT595" s="32" t="s">
        <v>211</v>
      </c>
      <c r="AU595" s="32" t="s">
        <v>212</v>
      </c>
      <c r="AV595" s="32" t="s">
        <v>213</v>
      </c>
    </row>
    <row r="596" spans="2:48" x14ac:dyDescent="0.25">
      <c r="B596" t="str">
        <f>vertices!A164</f>
        <v>NS_39</v>
      </c>
      <c r="C596" s="40">
        <f>VLOOKUP(B596,vertices!$A:$C,2,0)</f>
        <v>-24.571269999999998</v>
      </c>
      <c r="D596" s="40">
        <f>VLOOKUP(B596,vertices!$A:$C,3,0)</f>
        <v>-42.248939999999997</v>
      </c>
      <c r="E596" s="42">
        <f>SMALL(I596:AV596,1)</f>
        <v>0.72658311866209857</v>
      </c>
      <c r="F596" s="42" t="str">
        <f>HLOOKUP(E596,I596:AV597,2,0)</f>
        <v>QDG1</v>
      </c>
      <c r="G596" s="42" t="str">
        <f>VLOOKUP(F596,$B$524:$F$564,4,0)</f>
        <v>BS096</v>
      </c>
      <c r="H596" s="42" t="str">
        <f>VLOOKUP(F596,$B$524:$F$564,5,0)</f>
        <v>BS101</v>
      </c>
      <c r="I596" s="17">
        <f t="shared" ref="I596:AV596" si="27">IFERROR(3440*ACOS(COS(PI()*(90-I567)/180)*COS((90-$C596)*PI()/180)+SIN((90-I567)*PI()/180)*SIN((90-$C596)*PI()/180)*COS((($D596)-I568)*PI()/180)),0)</f>
        <v>62.615007991943955</v>
      </c>
      <c r="J596" s="17">
        <f t="shared" si="27"/>
        <v>68.058930772872543</v>
      </c>
      <c r="K596" s="17">
        <f t="shared" si="27"/>
        <v>74.45563978693346</v>
      </c>
      <c r="L596" s="17">
        <f t="shared" si="27"/>
        <v>81.581321022100042</v>
      </c>
      <c r="M596" s="17">
        <f t="shared" si="27"/>
        <v>89.261565010931122</v>
      </c>
      <c r="N596" s="17">
        <f t="shared" si="27"/>
        <v>97.365227061840358</v>
      </c>
      <c r="O596" s="17">
        <f t="shared" si="27"/>
        <v>54.884899484339243</v>
      </c>
      <c r="P596" s="17">
        <f t="shared" si="27"/>
        <v>61.032470714555522</v>
      </c>
      <c r="Q596" s="17">
        <f t="shared" si="27"/>
        <v>68.101566228971478</v>
      </c>
      <c r="R596" s="17">
        <f t="shared" si="27"/>
        <v>75.834917518243145</v>
      </c>
      <c r="S596" s="17">
        <f t="shared" si="27"/>
        <v>84.049370357849398</v>
      </c>
      <c r="T596" s="17">
        <f t="shared" si="27"/>
        <v>92.61700248865516</v>
      </c>
      <c r="U596" s="17">
        <f t="shared" si="27"/>
        <v>47.634185818158002</v>
      </c>
      <c r="V596" s="17">
        <f t="shared" si="27"/>
        <v>54.613494254361385</v>
      </c>
      <c r="W596" s="17">
        <f t="shared" si="27"/>
        <v>62.422004235387035</v>
      </c>
      <c r="X596" s="17">
        <f t="shared" si="27"/>
        <v>70.785833558748138</v>
      </c>
      <c r="Y596" s="17">
        <f t="shared" si="27"/>
        <v>79.529973053653492</v>
      </c>
      <c r="Z596" s="17">
        <f t="shared" si="27"/>
        <v>88.541819251433139</v>
      </c>
      <c r="AA596" s="17">
        <f t="shared" si="27"/>
        <v>41.117280264019165</v>
      </c>
      <c r="AB596" s="17">
        <f t="shared" si="27"/>
        <v>49.041135711792556</v>
      </c>
      <c r="AC596" s="17">
        <f t="shared" si="27"/>
        <v>57.616779551175412</v>
      </c>
      <c r="AD596" s="17">
        <f t="shared" si="27"/>
        <v>66.592879634595064</v>
      </c>
      <c r="AE596" s="17">
        <f t="shared" si="27"/>
        <v>75.827356463623445</v>
      </c>
      <c r="AF596" s="17">
        <f t="shared" si="27"/>
        <v>85.236273947041909</v>
      </c>
      <c r="AG596" s="17">
        <f t="shared" si="27"/>
        <v>20.492706022892584</v>
      </c>
      <c r="AH596" s="17">
        <f t="shared" si="27"/>
        <v>18.272171501139187</v>
      </c>
      <c r="AI596" s="17">
        <f t="shared" si="27"/>
        <v>21.167283316975496</v>
      </c>
      <c r="AJ596" s="17">
        <f t="shared" si="27"/>
        <v>27.613328214696562</v>
      </c>
      <c r="AK596" s="17">
        <f t="shared" si="27"/>
        <v>13.043703634722714</v>
      </c>
      <c r="AL596" s="17">
        <f t="shared" si="27"/>
        <v>9.1864413024178582</v>
      </c>
      <c r="AM596" s="17">
        <f t="shared" si="27"/>
        <v>14.103368073017819</v>
      </c>
      <c r="AN596" s="17">
        <f t="shared" si="27"/>
        <v>22.664533220541045</v>
      </c>
      <c r="AO596" s="17">
        <f t="shared" si="27"/>
        <v>9.2824606404325039</v>
      </c>
      <c r="AP596" s="17">
        <f t="shared" si="27"/>
        <v>0.72658311866209857</v>
      </c>
      <c r="AQ596" s="17">
        <f t="shared" si="27"/>
        <v>10.730984648955797</v>
      </c>
      <c r="AR596" s="17">
        <f t="shared" si="27"/>
        <v>20.737463708695589</v>
      </c>
      <c r="AS596" s="17">
        <f t="shared" si="27"/>
        <v>12.96258984039806</v>
      </c>
      <c r="AT596" s="17">
        <f t="shared" si="27"/>
        <v>9.0710546125394487</v>
      </c>
      <c r="AU596" s="17">
        <f t="shared" si="27"/>
        <v>14.028582536726137</v>
      </c>
      <c r="AV596" s="17">
        <f t="shared" si="27"/>
        <v>22.618134847504727</v>
      </c>
    </row>
    <row r="597" spans="2:48" x14ac:dyDescent="0.25">
      <c r="B597"/>
      <c r="C597" s="40" t="e">
        <f>VLOOKUP(B597,vertices!$A:$C,2,0)</f>
        <v>#N/A</v>
      </c>
      <c r="D597" s="40" t="e">
        <f>VLOOKUP(B597,vertices!$A:$C,3,0)</f>
        <v>#N/A</v>
      </c>
      <c r="E597" s="40"/>
      <c r="F597" s="40"/>
      <c r="G597" s="40"/>
      <c r="H597" s="40"/>
      <c r="I597" s="32" t="s">
        <v>178</v>
      </c>
      <c r="J597" s="32" t="s">
        <v>179</v>
      </c>
      <c r="K597" s="32" t="s">
        <v>180</v>
      </c>
      <c r="L597" s="32" t="s">
        <v>181</v>
      </c>
      <c r="M597" s="32" t="s">
        <v>182</v>
      </c>
      <c r="N597" s="32" t="s">
        <v>183</v>
      </c>
      <c r="O597" s="32" t="s">
        <v>184</v>
      </c>
      <c r="P597" s="32" t="s">
        <v>185</v>
      </c>
      <c r="Q597" s="32" t="s">
        <v>186</v>
      </c>
      <c r="R597" s="32" t="s">
        <v>187</v>
      </c>
      <c r="S597" s="32" t="s">
        <v>188</v>
      </c>
      <c r="T597" s="32" t="s">
        <v>189</v>
      </c>
      <c r="U597" s="32" t="s">
        <v>190</v>
      </c>
      <c r="V597" s="32" t="s">
        <v>191</v>
      </c>
      <c r="W597" s="32" t="s">
        <v>192</v>
      </c>
      <c r="X597" s="32" t="s">
        <v>193</v>
      </c>
      <c r="Y597" s="32" t="s">
        <v>194</v>
      </c>
      <c r="Z597" s="32" t="s">
        <v>195</v>
      </c>
      <c r="AA597" s="32" t="s">
        <v>196</v>
      </c>
      <c r="AB597" s="32" t="s">
        <v>197</v>
      </c>
      <c r="AC597" s="32" t="s">
        <v>198</v>
      </c>
      <c r="AD597" s="32" t="s">
        <v>199</v>
      </c>
      <c r="AE597" s="32" t="s">
        <v>200</v>
      </c>
      <c r="AF597" s="31" t="s">
        <v>201</v>
      </c>
      <c r="AG597" s="32" t="s">
        <v>202</v>
      </c>
      <c r="AH597" s="32" t="s">
        <v>203</v>
      </c>
      <c r="AI597" s="32" t="s">
        <v>204</v>
      </c>
      <c r="AJ597" s="32" t="s">
        <v>205</v>
      </c>
      <c r="AK597" s="32" t="s">
        <v>206</v>
      </c>
      <c r="AL597" s="32" t="s">
        <v>207</v>
      </c>
      <c r="AM597" s="32" t="s">
        <v>208</v>
      </c>
      <c r="AN597" s="32" t="s">
        <v>209</v>
      </c>
      <c r="AO597" s="32" t="s">
        <v>210</v>
      </c>
      <c r="AP597" s="32" t="s">
        <v>211</v>
      </c>
      <c r="AQ597" s="32" t="s">
        <v>212</v>
      </c>
      <c r="AR597" s="32" t="s">
        <v>213</v>
      </c>
      <c r="AS597" s="32" t="s">
        <v>210</v>
      </c>
      <c r="AT597" s="32" t="s">
        <v>211</v>
      </c>
      <c r="AU597" s="32" t="s">
        <v>212</v>
      </c>
      <c r="AV597" s="32" t="s">
        <v>213</v>
      </c>
    </row>
    <row r="598" spans="2:48" x14ac:dyDescent="0.25">
      <c r="B598" t="str">
        <f>vertices!A165</f>
        <v>NS_40</v>
      </c>
      <c r="C598" s="40">
        <f>VLOOKUP(B598,vertices!$A:$C,2,0)</f>
        <v>-24.586929999999999</v>
      </c>
      <c r="D598" s="40">
        <f>VLOOKUP(B598,vertices!$A:$C,3,0)</f>
        <v>-42.20158</v>
      </c>
      <c r="E598" s="42">
        <f>SMALL(I598:AV598,1)</f>
        <v>2.6523630528656383</v>
      </c>
      <c r="F598" s="42" t="str">
        <f>HLOOKUP(E598,I598:AV599,2,0)</f>
        <v>QDG1</v>
      </c>
      <c r="G598" s="42" t="str">
        <f>VLOOKUP(F598,$B$524:$F$564,4,0)</f>
        <v>BS096</v>
      </c>
      <c r="H598" s="42" t="str">
        <f>VLOOKUP(F598,$B$524:$F$564,5,0)</f>
        <v>BS101</v>
      </c>
      <c r="I598" s="17">
        <f t="shared" ref="I598:AV598" si="28">IFERROR(3440*ACOS(COS(PI()*(90-I567)/180)*COS((90-$C598)*PI()/180)+SIN((90-I567)*PI()/180)*SIN((90-$C598)*PI()/180)*COS((($D598)-I568)*PI()/180)),0)</f>
        <v>64.432097623201059</v>
      </c>
      <c r="J598" s="17">
        <f t="shared" si="28"/>
        <v>69.596453567161262</v>
      </c>
      <c r="K598" s="17">
        <f t="shared" si="28"/>
        <v>75.736921460207682</v>
      </c>
      <c r="L598" s="17">
        <f t="shared" si="28"/>
        <v>82.63619045550098</v>
      </c>
      <c r="M598" s="17">
        <f t="shared" si="28"/>
        <v>90.120155629171208</v>
      </c>
      <c r="N598" s="17">
        <f t="shared" si="28"/>
        <v>98.055028960052141</v>
      </c>
      <c r="O598" s="17">
        <f t="shared" si="28"/>
        <v>56.537211139133049</v>
      </c>
      <c r="P598" s="17">
        <f t="shared" si="28"/>
        <v>62.369243143996499</v>
      </c>
      <c r="Q598" s="17">
        <f t="shared" si="28"/>
        <v>69.163848394959061</v>
      </c>
      <c r="R598" s="17">
        <f t="shared" si="28"/>
        <v>76.665523844401179</v>
      </c>
      <c r="S598" s="17">
        <f t="shared" si="28"/>
        <v>84.686577180059018</v>
      </c>
      <c r="T598" s="17">
        <f t="shared" si="28"/>
        <v>93.092853370412044</v>
      </c>
      <c r="U598" s="17">
        <f t="shared" si="28"/>
        <v>49.054527518256847</v>
      </c>
      <c r="V598" s="17">
        <f t="shared" si="28"/>
        <v>55.685584756483223</v>
      </c>
      <c r="W598" s="17">
        <f t="shared" si="28"/>
        <v>63.211357301944901</v>
      </c>
      <c r="X598" s="17">
        <f t="shared" si="28"/>
        <v>71.349286588103439</v>
      </c>
      <c r="Y598" s="17">
        <f t="shared" si="28"/>
        <v>79.912573249633937</v>
      </c>
      <c r="Z598" s="17">
        <f t="shared" si="28"/>
        <v>88.77821631361752</v>
      </c>
      <c r="AA598" s="17">
        <f t="shared" si="28"/>
        <v>42.203882091458382</v>
      </c>
      <c r="AB598" s="17">
        <f t="shared" si="28"/>
        <v>49.764978774483723</v>
      </c>
      <c r="AC598" s="17">
        <f t="shared" si="28"/>
        <v>58.070610164767885</v>
      </c>
      <c r="AD598" s="17">
        <f t="shared" si="28"/>
        <v>66.843815128182342</v>
      </c>
      <c r="AE598" s="17">
        <f t="shared" si="28"/>
        <v>75.922675665356252</v>
      </c>
      <c r="AF598" s="17">
        <f t="shared" si="28"/>
        <v>85.209547250140162</v>
      </c>
      <c r="AG598" s="17">
        <f t="shared" si="28"/>
        <v>23.226709329886557</v>
      </c>
      <c r="AH598" s="17">
        <f t="shared" si="28"/>
        <v>20.843472434881551</v>
      </c>
      <c r="AI598" s="17">
        <f t="shared" si="28"/>
        <v>23.014788085025977</v>
      </c>
      <c r="AJ598" s="17">
        <f t="shared" si="28"/>
        <v>28.725779513687399</v>
      </c>
      <c r="AK598" s="17">
        <f t="shared" si="28"/>
        <v>15.574967529582349</v>
      </c>
      <c r="AL598" s="17">
        <f t="shared" si="28"/>
        <v>11.744943378249193</v>
      </c>
      <c r="AM598" s="17">
        <f t="shared" si="28"/>
        <v>15.282972863345119</v>
      </c>
      <c r="AN598" s="17">
        <f t="shared" si="28"/>
        <v>23.009917585934136</v>
      </c>
      <c r="AO598" s="17">
        <f t="shared" si="28"/>
        <v>10.559218745831256</v>
      </c>
      <c r="AP598" s="17">
        <f t="shared" si="28"/>
        <v>2.6523630528656383</v>
      </c>
      <c r="AQ598" s="17">
        <f t="shared" si="28"/>
        <v>10.140768246249223</v>
      </c>
      <c r="AR598" s="17">
        <f t="shared" si="28"/>
        <v>19.972419811135538</v>
      </c>
      <c r="AS598" s="17">
        <f t="shared" si="28"/>
        <v>12.092670424259708</v>
      </c>
      <c r="AT598" s="17">
        <f t="shared" si="28"/>
        <v>6.4594534825912042</v>
      </c>
      <c r="AU598" s="17">
        <f t="shared" si="28"/>
        <v>11.725119467993252</v>
      </c>
      <c r="AV598" s="17">
        <f t="shared" si="28"/>
        <v>20.820526884028361</v>
      </c>
    </row>
    <row r="599" spans="2:48" x14ac:dyDescent="0.25">
      <c r="B599"/>
      <c r="C599" s="40" t="e">
        <f>VLOOKUP(B599,vertices!$A:$C,2,0)</f>
        <v>#N/A</v>
      </c>
      <c r="D599" s="40" t="e">
        <f>VLOOKUP(B599,vertices!$A:$C,3,0)</f>
        <v>#N/A</v>
      </c>
      <c r="E599" s="40"/>
      <c r="F599" s="40"/>
      <c r="G599" s="40"/>
      <c r="H599" s="40"/>
      <c r="I599" s="32" t="s">
        <v>178</v>
      </c>
      <c r="J599" s="32" t="s">
        <v>179</v>
      </c>
      <c r="K599" s="32" t="s">
        <v>180</v>
      </c>
      <c r="L599" s="32" t="s">
        <v>181</v>
      </c>
      <c r="M599" s="32" t="s">
        <v>182</v>
      </c>
      <c r="N599" s="32" t="s">
        <v>183</v>
      </c>
      <c r="O599" s="32" t="s">
        <v>184</v>
      </c>
      <c r="P599" s="32" t="s">
        <v>185</v>
      </c>
      <c r="Q599" s="32" t="s">
        <v>186</v>
      </c>
      <c r="R599" s="32" t="s">
        <v>187</v>
      </c>
      <c r="S599" s="32" t="s">
        <v>188</v>
      </c>
      <c r="T599" s="32" t="s">
        <v>189</v>
      </c>
      <c r="U599" s="32" t="s">
        <v>190</v>
      </c>
      <c r="V599" s="32" t="s">
        <v>191</v>
      </c>
      <c r="W599" s="32" t="s">
        <v>192</v>
      </c>
      <c r="X599" s="32" t="s">
        <v>193</v>
      </c>
      <c r="Y599" s="32" t="s">
        <v>194</v>
      </c>
      <c r="Z599" s="32" t="s">
        <v>195</v>
      </c>
      <c r="AA599" s="32" t="s">
        <v>196</v>
      </c>
      <c r="AB599" s="32" t="s">
        <v>197</v>
      </c>
      <c r="AC599" s="32" t="s">
        <v>198</v>
      </c>
      <c r="AD599" s="32" t="s">
        <v>199</v>
      </c>
      <c r="AE599" s="32" t="s">
        <v>200</v>
      </c>
      <c r="AF599" s="31" t="s">
        <v>201</v>
      </c>
      <c r="AG599" s="32" t="s">
        <v>202</v>
      </c>
      <c r="AH599" s="32" t="s">
        <v>203</v>
      </c>
      <c r="AI599" s="32" t="s">
        <v>204</v>
      </c>
      <c r="AJ599" s="32" t="s">
        <v>205</v>
      </c>
      <c r="AK599" s="32" t="s">
        <v>206</v>
      </c>
      <c r="AL599" s="32" t="s">
        <v>207</v>
      </c>
      <c r="AM599" s="32" t="s">
        <v>208</v>
      </c>
      <c r="AN599" s="32" t="s">
        <v>209</v>
      </c>
      <c r="AO599" s="32" t="s">
        <v>210</v>
      </c>
      <c r="AP599" s="32" t="s">
        <v>211</v>
      </c>
      <c r="AQ599" s="32" t="s">
        <v>212</v>
      </c>
      <c r="AR599" s="32" t="s">
        <v>213</v>
      </c>
      <c r="AS599" s="32" t="s">
        <v>210</v>
      </c>
      <c r="AT599" s="32" t="s">
        <v>211</v>
      </c>
      <c r="AU599" s="32" t="s">
        <v>212</v>
      </c>
      <c r="AV599" s="32" t="s">
        <v>213</v>
      </c>
    </row>
    <row r="600" spans="2:48" x14ac:dyDescent="0.25">
      <c r="B600" t="str">
        <f>vertices!A166</f>
        <v>NS_42</v>
      </c>
      <c r="C600" s="40">
        <f>VLOOKUP(B600,vertices!$A:$C,2,0)</f>
        <v>-25.077909999999999</v>
      </c>
      <c r="D600" s="40">
        <f>VLOOKUP(B600,vertices!$A:$C,3,0)</f>
        <v>-42.645409999999998</v>
      </c>
      <c r="E600" s="42">
        <f>SMALL(I600:AV600,1)</f>
        <v>5.696744902721953</v>
      </c>
      <c r="F600" s="42" t="str">
        <f>HLOOKUP(E600,I600:AV601,2,0)</f>
        <v>QDD4</v>
      </c>
      <c r="G600" s="42" t="str">
        <f>VLOOKUP(F600,$B$524:$F$564,4,0)</f>
        <v>ITEKI</v>
      </c>
      <c r="H600" s="42" t="str">
        <f>VLOOKUP(F600,$B$524:$F$564,5,0)</f>
        <v>ASIGO</v>
      </c>
      <c r="I600" s="17">
        <f t="shared" ref="I600:AV600" si="29">IFERROR(3440*ACOS(COS(PI()*(90-I567)/180)*COS((90-$C600)*PI()/180)+SIN((90-I567)*PI()/180)*SIN((90-$C600)*PI()/180)*COS((($D600)-I568)*PI()/180)),0)</f>
        <v>32.87819244216081</v>
      </c>
      <c r="J600" s="17">
        <f t="shared" si="29"/>
        <v>34.440507295438408</v>
      </c>
      <c r="K600" s="17">
        <f t="shared" si="29"/>
        <v>38.620949117799697</v>
      </c>
      <c r="L600" s="17">
        <f t="shared" si="29"/>
        <v>44.690748955206914</v>
      </c>
      <c r="M600" s="17">
        <f t="shared" si="29"/>
        <v>51.992350753912824</v>
      </c>
      <c r="N600" s="17">
        <f t="shared" si="29"/>
        <v>60.078300532127571</v>
      </c>
      <c r="O600" s="17">
        <f t="shared" si="29"/>
        <v>23.815764487487563</v>
      </c>
      <c r="P600" s="17">
        <f t="shared" si="29"/>
        <v>25.943488899674652</v>
      </c>
      <c r="Q600" s="17">
        <f t="shared" si="29"/>
        <v>31.292134097517881</v>
      </c>
      <c r="R600" s="17">
        <f t="shared" si="29"/>
        <v>38.54334908070372</v>
      </c>
      <c r="S600" s="17">
        <f t="shared" si="29"/>
        <v>46.821372493545056</v>
      </c>
      <c r="T600" s="17">
        <f t="shared" si="29"/>
        <v>55.670020188264445</v>
      </c>
      <c r="U600" s="17">
        <f t="shared" si="29"/>
        <v>14.754081324592594</v>
      </c>
      <c r="V600" s="17">
        <f t="shared" si="29"/>
        <v>18.00093708378272</v>
      </c>
      <c r="W600" s="17">
        <f t="shared" si="29"/>
        <v>25.112657957199396</v>
      </c>
      <c r="X600" s="17">
        <f t="shared" si="29"/>
        <v>33.727117829214933</v>
      </c>
      <c r="Y600" s="17">
        <f t="shared" si="29"/>
        <v>42.949416736886278</v>
      </c>
      <c r="Z600" s="17">
        <f t="shared" si="29"/>
        <v>52.459959517392818</v>
      </c>
      <c r="AA600" s="17">
        <f t="shared" si="29"/>
        <v>5.696744902721953</v>
      </c>
      <c r="AB600" s="17">
        <f t="shared" si="29"/>
        <v>11.792219281172205</v>
      </c>
      <c r="AC600" s="17">
        <f t="shared" si="29"/>
        <v>21.116866415908486</v>
      </c>
      <c r="AD600" s="17">
        <f t="shared" si="29"/>
        <v>30.871503647181147</v>
      </c>
      <c r="AE600" s="17">
        <f t="shared" si="29"/>
        <v>40.74849084580265</v>
      </c>
      <c r="AF600" s="17">
        <f t="shared" si="29"/>
        <v>50.67633918838748</v>
      </c>
      <c r="AG600" s="17">
        <f t="shared" si="29"/>
        <v>39.84462792465731</v>
      </c>
      <c r="AH600" s="17">
        <f t="shared" si="29"/>
        <v>29.886078794503987</v>
      </c>
      <c r="AI600" s="17">
        <f t="shared" si="29"/>
        <v>19.975565917485181</v>
      </c>
      <c r="AJ600" s="17">
        <f t="shared" si="29"/>
        <v>10.253338895042514</v>
      </c>
      <c r="AK600" s="17">
        <f t="shared" si="29"/>
        <v>41.613633084470209</v>
      </c>
      <c r="AL600" s="17">
        <f t="shared" si="29"/>
        <v>32.203811600892195</v>
      </c>
      <c r="AM600" s="17">
        <f t="shared" si="29"/>
        <v>23.296735671493778</v>
      </c>
      <c r="AN600" s="17">
        <f t="shared" si="29"/>
        <v>15.768693429566287</v>
      </c>
      <c r="AO600" s="17">
        <f t="shared" si="29"/>
        <v>45.176980799937482</v>
      </c>
      <c r="AP600" s="17">
        <f t="shared" si="29"/>
        <v>36.687026148520673</v>
      </c>
      <c r="AQ600" s="17">
        <f t="shared" si="29"/>
        <v>29.174917890007226</v>
      </c>
      <c r="AR600" s="17">
        <f t="shared" si="29"/>
        <v>23.593927885072077</v>
      </c>
      <c r="AS600" s="17">
        <f t="shared" si="29"/>
        <v>50.153657124681139</v>
      </c>
      <c r="AT600" s="17">
        <f t="shared" si="29"/>
        <v>42.658345758162582</v>
      </c>
      <c r="AU600" s="17">
        <f t="shared" si="29"/>
        <v>36.391435714915588</v>
      </c>
      <c r="AV600" s="17">
        <f t="shared" si="29"/>
        <v>32.081080324448564</v>
      </c>
    </row>
    <row r="601" spans="2:48" x14ac:dyDescent="0.25">
      <c r="B601"/>
      <c r="C601" s="40" t="e">
        <f>VLOOKUP(B601,vertices!$A:$C,2,0)</f>
        <v>#N/A</v>
      </c>
      <c r="D601" s="40" t="e">
        <f>VLOOKUP(B601,vertices!$A:$C,3,0)</f>
        <v>#N/A</v>
      </c>
      <c r="E601" s="40"/>
      <c r="F601" s="40"/>
      <c r="G601" s="40"/>
      <c r="H601" s="40"/>
      <c r="I601" s="32" t="s">
        <v>178</v>
      </c>
      <c r="J601" s="32" t="s">
        <v>179</v>
      </c>
      <c r="K601" s="32" t="s">
        <v>180</v>
      </c>
      <c r="L601" s="32" t="s">
        <v>181</v>
      </c>
      <c r="M601" s="32" t="s">
        <v>182</v>
      </c>
      <c r="N601" s="32" t="s">
        <v>183</v>
      </c>
      <c r="O601" s="32" t="s">
        <v>184</v>
      </c>
      <c r="P601" s="32" t="s">
        <v>185</v>
      </c>
      <c r="Q601" s="32" t="s">
        <v>186</v>
      </c>
      <c r="R601" s="32" t="s">
        <v>187</v>
      </c>
      <c r="S601" s="32" t="s">
        <v>188</v>
      </c>
      <c r="T601" s="32" t="s">
        <v>189</v>
      </c>
      <c r="U601" s="32" t="s">
        <v>190</v>
      </c>
      <c r="V601" s="32" t="s">
        <v>191</v>
      </c>
      <c r="W601" s="32" t="s">
        <v>192</v>
      </c>
      <c r="X601" s="32" t="s">
        <v>193</v>
      </c>
      <c r="Y601" s="32" t="s">
        <v>194</v>
      </c>
      <c r="Z601" s="32" t="s">
        <v>195</v>
      </c>
      <c r="AA601" s="32" t="s">
        <v>196</v>
      </c>
      <c r="AB601" s="32" t="s">
        <v>197</v>
      </c>
      <c r="AC601" s="32" t="s">
        <v>198</v>
      </c>
      <c r="AD601" s="32" t="s">
        <v>199</v>
      </c>
      <c r="AE601" s="32" t="s">
        <v>200</v>
      </c>
      <c r="AF601" s="31" t="s">
        <v>201</v>
      </c>
      <c r="AG601" s="32" t="s">
        <v>202</v>
      </c>
      <c r="AH601" s="32" t="s">
        <v>203</v>
      </c>
      <c r="AI601" s="32" t="s">
        <v>204</v>
      </c>
      <c r="AJ601" s="32" t="s">
        <v>205</v>
      </c>
      <c r="AK601" s="32" t="s">
        <v>206</v>
      </c>
      <c r="AL601" s="32" t="s">
        <v>207</v>
      </c>
      <c r="AM601" s="32" t="s">
        <v>208</v>
      </c>
      <c r="AN601" s="32" t="s">
        <v>209</v>
      </c>
      <c r="AO601" s="32" t="s">
        <v>210</v>
      </c>
      <c r="AP601" s="32" t="s">
        <v>211</v>
      </c>
      <c r="AQ601" s="32" t="s">
        <v>212</v>
      </c>
      <c r="AR601" s="32" t="s">
        <v>213</v>
      </c>
      <c r="AS601" s="32" t="s">
        <v>210</v>
      </c>
      <c r="AT601" s="32" t="s">
        <v>211</v>
      </c>
      <c r="AU601" s="32" t="s">
        <v>212</v>
      </c>
      <c r="AV601" s="32" t="s">
        <v>213</v>
      </c>
    </row>
    <row r="602" spans="2:48" x14ac:dyDescent="0.25">
      <c r="B602" t="str">
        <f>vertices!A167</f>
        <v>NS_43</v>
      </c>
      <c r="C602" s="40">
        <f>VLOOKUP(B602,vertices!$A:$C,2,0)</f>
        <v>-25.16028</v>
      </c>
      <c r="D602" s="40">
        <f>VLOOKUP(B602,vertices!$A:$C,3,0)</f>
        <v>-42.924959999999999</v>
      </c>
      <c r="E602" s="42">
        <f>SMALL(I602:AV602,1)</f>
        <v>4.6417708364449695</v>
      </c>
      <c r="F602" s="42" t="str">
        <f>HLOOKUP(E602,I602:AV603,2,0)</f>
        <v>QDC4</v>
      </c>
      <c r="G602" s="42" t="str">
        <f>VLOOKUP(F602,$B$524:$F$564,4,0)</f>
        <v>OBLOL</v>
      </c>
      <c r="H602" s="42" t="str">
        <f>VLOOKUP(F602,$B$524:$F$564,5,0)</f>
        <v>ASIGO</v>
      </c>
      <c r="I602" s="17">
        <f t="shared" ref="I602:AV602" si="30">IFERROR(3440*ACOS(COS(PI()*(90-I567)/180)*COS((90-$C602)*PI()/180)+SIN((90-I567)*PI()/180)*SIN((90-$C602)*PI()/180)*COS((($D602)-I568)*PI()/180)),0)</f>
        <v>18.263153762237767</v>
      </c>
      <c r="J602" s="17">
        <f t="shared" si="30"/>
        <v>18.460510823183895</v>
      </c>
      <c r="K602" s="17">
        <f t="shared" si="30"/>
        <v>23.415777488070706</v>
      </c>
      <c r="L602" s="17">
        <f t="shared" si="30"/>
        <v>30.920338159331067</v>
      </c>
      <c r="M602" s="17">
        <f t="shared" si="30"/>
        <v>39.548659767123496</v>
      </c>
      <c r="N602" s="17">
        <f t="shared" si="30"/>
        <v>48.707146988986821</v>
      </c>
      <c r="O602" s="17">
        <f t="shared" si="30"/>
        <v>9.7704026275803457</v>
      </c>
      <c r="P602" s="17">
        <f t="shared" si="30"/>
        <v>10.150546472749049</v>
      </c>
      <c r="Q602" s="17">
        <f t="shared" si="30"/>
        <v>17.63145663545993</v>
      </c>
      <c r="R602" s="17">
        <f t="shared" si="30"/>
        <v>26.813518524840454</v>
      </c>
      <c r="S602" s="17">
        <f t="shared" si="30"/>
        <v>36.432446136223859</v>
      </c>
      <c r="T602" s="17">
        <f t="shared" si="30"/>
        <v>46.216266946185002</v>
      </c>
      <c r="U602" s="17">
        <f t="shared" si="30"/>
        <v>4.6417708364449695</v>
      </c>
      <c r="V602" s="17">
        <f t="shared" si="30"/>
        <v>5.4055350122694534</v>
      </c>
      <c r="W602" s="17">
        <f t="shared" si="30"/>
        <v>15.399864965046639</v>
      </c>
      <c r="X602" s="17">
        <f t="shared" si="30"/>
        <v>25.403821228419119</v>
      </c>
      <c r="Y602" s="17">
        <f t="shared" si="30"/>
        <v>35.409245755433858</v>
      </c>
      <c r="Z602" s="17">
        <f t="shared" si="30"/>
        <v>45.415168136154463</v>
      </c>
      <c r="AA602" s="17">
        <f t="shared" si="30"/>
        <v>10.573490674967498</v>
      </c>
      <c r="AB602" s="17">
        <f t="shared" si="30"/>
        <v>10.924706785303222</v>
      </c>
      <c r="AC602" s="17">
        <f t="shared" si="30"/>
        <v>18.087605776829445</v>
      </c>
      <c r="AD602" s="17">
        <f t="shared" si="30"/>
        <v>27.115226317008894</v>
      </c>
      <c r="AE602" s="17">
        <f t="shared" si="30"/>
        <v>36.654757737470192</v>
      </c>
      <c r="AF602" s="17">
        <f t="shared" si="30"/>
        <v>46.3914731652048</v>
      </c>
      <c r="AG602" s="17">
        <f t="shared" si="30"/>
        <v>48.373645809971762</v>
      </c>
      <c r="AH602" s="17">
        <f t="shared" si="30"/>
        <v>39.321385917555901</v>
      </c>
      <c r="AI602" s="17">
        <f t="shared" si="30"/>
        <v>30.864113282602084</v>
      </c>
      <c r="AJ602" s="17">
        <f t="shared" si="30"/>
        <v>23.649014857517532</v>
      </c>
      <c r="AK602" s="17">
        <f t="shared" si="30"/>
        <v>52.543881702328576</v>
      </c>
      <c r="AL602" s="17">
        <f t="shared" si="30"/>
        <v>44.344774809508763</v>
      </c>
      <c r="AM602" s="17">
        <f t="shared" si="30"/>
        <v>37.044791243734636</v>
      </c>
      <c r="AN602" s="17">
        <f t="shared" si="30"/>
        <v>31.279898027398492</v>
      </c>
      <c r="AO602" s="17">
        <f t="shared" si="30"/>
        <v>57.851216261683888</v>
      </c>
      <c r="AP602" s="17">
        <f t="shared" si="30"/>
        <v>50.513166896331327</v>
      </c>
      <c r="AQ602" s="17">
        <f t="shared" si="30"/>
        <v>44.234053717073643</v>
      </c>
      <c r="AR602" s="17">
        <f t="shared" si="30"/>
        <v>39.521863040152439</v>
      </c>
      <c r="AS602" s="17">
        <f t="shared" si="30"/>
        <v>64.013435255351183</v>
      </c>
      <c r="AT602" s="17">
        <f t="shared" si="30"/>
        <v>57.458971845624603</v>
      </c>
      <c r="AU602" s="17">
        <f t="shared" si="30"/>
        <v>52.015357908841224</v>
      </c>
      <c r="AV602" s="17">
        <f t="shared" si="30"/>
        <v>48.06154317040081</v>
      </c>
    </row>
    <row r="603" spans="2:48" x14ac:dyDescent="0.25">
      <c r="B603"/>
      <c r="C603" s="40" t="e">
        <f>VLOOKUP(B603,vertices!$A:$C,2,0)</f>
        <v>#N/A</v>
      </c>
      <c r="D603" s="40" t="e">
        <f>VLOOKUP(B603,vertices!$A:$C,3,0)</f>
        <v>#N/A</v>
      </c>
      <c r="E603" s="40"/>
      <c r="F603" s="40"/>
      <c r="G603" s="40"/>
      <c r="H603" s="40"/>
      <c r="I603" s="32" t="s">
        <v>178</v>
      </c>
      <c r="J603" s="32" t="s">
        <v>179</v>
      </c>
      <c r="K603" s="32" t="s">
        <v>180</v>
      </c>
      <c r="L603" s="32" t="s">
        <v>181</v>
      </c>
      <c r="M603" s="32" t="s">
        <v>182</v>
      </c>
      <c r="N603" s="32" t="s">
        <v>183</v>
      </c>
      <c r="O603" s="32" t="s">
        <v>184</v>
      </c>
      <c r="P603" s="32" t="s">
        <v>185</v>
      </c>
      <c r="Q603" s="32" t="s">
        <v>186</v>
      </c>
      <c r="R603" s="32" t="s">
        <v>187</v>
      </c>
      <c r="S603" s="32" t="s">
        <v>188</v>
      </c>
      <c r="T603" s="32" t="s">
        <v>189</v>
      </c>
      <c r="U603" s="32" t="s">
        <v>190</v>
      </c>
      <c r="V603" s="32" t="s">
        <v>191</v>
      </c>
      <c r="W603" s="32" t="s">
        <v>192</v>
      </c>
      <c r="X603" s="32" t="s">
        <v>193</v>
      </c>
      <c r="Y603" s="32" t="s">
        <v>194</v>
      </c>
      <c r="Z603" s="32" t="s">
        <v>195</v>
      </c>
      <c r="AA603" s="32" t="s">
        <v>196</v>
      </c>
      <c r="AB603" s="32" t="s">
        <v>197</v>
      </c>
      <c r="AC603" s="32" t="s">
        <v>198</v>
      </c>
      <c r="AD603" s="32" t="s">
        <v>199</v>
      </c>
      <c r="AE603" s="32" t="s">
        <v>200</v>
      </c>
      <c r="AF603" s="31" t="s">
        <v>201</v>
      </c>
      <c r="AG603" s="32" t="s">
        <v>202</v>
      </c>
      <c r="AH603" s="32" t="s">
        <v>203</v>
      </c>
      <c r="AI603" s="32" t="s">
        <v>204</v>
      </c>
      <c r="AJ603" s="32" t="s">
        <v>205</v>
      </c>
      <c r="AK603" s="32" t="s">
        <v>206</v>
      </c>
      <c r="AL603" s="32" t="s">
        <v>207</v>
      </c>
      <c r="AM603" s="32" t="s">
        <v>208</v>
      </c>
      <c r="AN603" s="32" t="s">
        <v>209</v>
      </c>
      <c r="AO603" s="32" t="s">
        <v>210</v>
      </c>
      <c r="AP603" s="32" t="s">
        <v>211</v>
      </c>
      <c r="AQ603" s="32" t="s">
        <v>212</v>
      </c>
      <c r="AR603" s="32" t="s">
        <v>213</v>
      </c>
      <c r="AS603" s="32" t="s">
        <v>210</v>
      </c>
      <c r="AT603" s="32" t="s">
        <v>211</v>
      </c>
      <c r="AU603" s="32" t="s">
        <v>212</v>
      </c>
      <c r="AV603" s="32" t="s">
        <v>213</v>
      </c>
    </row>
    <row r="604" spans="2:48" x14ac:dyDescent="0.25">
      <c r="B604" t="str">
        <f>vertices!A168</f>
        <v>NS_44</v>
      </c>
      <c r="C604" s="40">
        <f>VLOOKUP(B604,vertices!$A:$C,2,0)</f>
        <v>-24.989329999999999</v>
      </c>
      <c r="D604" s="40">
        <f>VLOOKUP(B604,vertices!$A:$C,3,0)</f>
        <v>-42.64</v>
      </c>
      <c r="E604" s="42">
        <f>SMALL(I604:AV604,1)</f>
        <v>5.3430152063660863</v>
      </c>
      <c r="F604" s="42" t="str">
        <f>HLOOKUP(E604,I604:AV605,2,0)</f>
        <v>QDE3</v>
      </c>
      <c r="G604" s="42" t="str">
        <f>VLOOKUP(F604,$B$524:$F$564,4,0)</f>
        <v>BS083</v>
      </c>
      <c r="H604" s="42" t="str">
        <f>VLOOKUP(F604,$B$524:$F$564,5,0)</f>
        <v>BS093</v>
      </c>
      <c r="I604" s="17">
        <f t="shared" ref="I604:AV604" si="31">IFERROR(3440*ACOS(COS(PI()*(90-I567)/180)*COS((90-$C604)*PI()/180)+SIN((90-I567)*PI()/180)*SIN((90-$C604)*PI()/180)*COS((($D604)-I568)*PI()/180)),0)</f>
        <v>33.659300728804581</v>
      </c>
      <c r="J604" s="17">
        <f t="shared" si="31"/>
        <v>36.667846549685592</v>
      </c>
      <c r="K604" s="17">
        <f t="shared" si="31"/>
        <v>41.909061794621948</v>
      </c>
      <c r="L604" s="17">
        <f t="shared" si="31"/>
        <v>48.666867530285991</v>
      </c>
      <c r="M604" s="17">
        <f t="shared" si="31"/>
        <v>56.398710752794642</v>
      </c>
      <c r="N604" s="17">
        <f t="shared" si="31"/>
        <v>64.756630536423984</v>
      </c>
      <c r="O604" s="17">
        <f t="shared" si="31"/>
        <v>24.768044200737069</v>
      </c>
      <c r="P604" s="17">
        <f t="shared" si="31"/>
        <v>28.735804178420015</v>
      </c>
      <c r="Q604" s="17">
        <f t="shared" si="31"/>
        <v>35.189428066915092</v>
      </c>
      <c r="R604" s="17">
        <f t="shared" si="31"/>
        <v>43.024460846902386</v>
      </c>
      <c r="S604" s="17">
        <f t="shared" si="31"/>
        <v>51.615613841045246</v>
      </c>
      <c r="T604" s="17">
        <f t="shared" si="31"/>
        <v>60.642377349886928</v>
      </c>
      <c r="U604" s="17">
        <f t="shared" si="31"/>
        <v>16.073561799843077</v>
      </c>
      <c r="V604" s="17">
        <f t="shared" si="31"/>
        <v>21.705615696246134</v>
      </c>
      <c r="W604" s="17">
        <f t="shared" si="31"/>
        <v>29.73498106431478</v>
      </c>
      <c r="X604" s="17">
        <f t="shared" si="31"/>
        <v>38.697098435603166</v>
      </c>
      <c r="Y604" s="17">
        <f t="shared" si="31"/>
        <v>48.073097862044477</v>
      </c>
      <c r="Z604" s="17">
        <f t="shared" si="31"/>
        <v>57.661434520889543</v>
      </c>
      <c r="AA604" s="17">
        <f t="shared" si="31"/>
        <v>8.2255206455384133</v>
      </c>
      <c r="AB604" s="17">
        <f t="shared" si="31"/>
        <v>16.75390832779696</v>
      </c>
      <c r="AC604" s="17">
        <f t="shared" si="31"/>
        <v>26.343685344481198</v>
      </c>
      <c r="AD604" s="17">
        <f t="shared" si="31"/>
        <v>36.160034979260693</v>
      </c>
      <c r="AE604" s="17">
        <f t="shared" si="31"/>
        <v>46.058316955519786</v>
      </c>
      <c r="AF604" s="17">
        <f t="shared" si="31"/>
        <v>55.995098452793997</v>
      </c>
      <c r="AG604" s="17">
        <f t="shared" si="31"/>
        <v>34.520970064780947</v>
      </c>
      <c r="AH604" s="17">
        <f t="shared" si="31"/>
        <v>24.570686720289796</v>
      </c>
      <c r="AI604" s="17">
        <f t="shared" si="31"/>
        <v>14.697010750500308</v>
      </c>
      <c r="AJ604" s="17">
        <f t="shared" si="31"/>
        <v>5.3430152063660863</v>
      </c>
      <c r="AK604" s="17">
        <f t="shared" si="31"/>
        <v>36.476507976481471</v>
      </c>
      <c r="AL604" s="17">
        <f t="shared" si="31"/>
        <v>27.246501201823747</v>
      </c>
      <c r="AM604" s="17">
        <f t="shared" si="31"/>
        <v>18.827359058590645</v>
      </c>
      <c r="AN604" s="17">
        <f t="shared" si="31"/>
        <v>12.916210678996443</v>
      </c>
      <c r="AO604" s="17">
        <f t="shared" si="31"/>
        <v>40.430895811628872</v>
      </c>
      <c r="AP604" s="17">
        <f t="shared" si="31"/>
        <v>32.34328554007503</v>
      </c>
      <c r="AQ604" s="17">
        <f t="shared" si="31"/>
        <v>25.6471952267961</v>
      </c>
      <c r="AR604" s="17">
        <f t="shared" si="31"/>
        <v>21.673228799644075</v>
      </c>
      <c r="AS604" s="17">
        <f t="shared" si="31"/>
        <v>45.870055926169044</v>
      </c>
      <c r="AT604" s="17">
        <f t="shared" si="31"/>
        <v>38.921293266781234</v>
      </c>
      <c r="AU604" s="17">
        <f t="shared" si="31"/>
        <v>33.554868390708194</v>
      </c>
      <c r="AV604" s="17">
        <f t="shared" si="31"/>
        <v>30.614512902019015</v>
      </c>
    </row>
    <row r="605" spans="2:48" x14ac:dyDescent="0.25">
      <c r="B605"/>
      <c r="C605" s="40" t="e">
        <f>VLOOKUP(B605,vertices!$A:$C,2,0)</f>
        <v>#N/A</v>
      </c>
      <c r="D605" s="40" t="e">
        <f>VLOOKUP(B605,vertices!$A:$C,3,0)</f>
        <v>#N/A</v>
      </c>
      <c r="E605" s="40"/>
      <c r="F605" s="40"/>
      <c r="G605" s="40"/>
      <c r="H605" s="40"/>
      <c r="I605" s="32" t="s">
        <v>178</v>
      </c>
      <c r="J605" s="32" t="s">
        <v>179</v>
      </c>
      <c r="K605" s="32" t="s">
        <v>180</v>
      </c>
      <c r="L605" s="32" t="s">
        <v>181</v>
      </c>
      <c r="M605" s="32" t="s">
        <v>182</v>
      </c>
      <c r="N605" s="32" t="s">
        <v>183</v>
      </c>
      <c r="O605" s="32" t="s">
        <v>184</v>
      </c>
      <c r="P605" s="32" t="s">
        <v>185</v>
      </c>
      <c r="Q605" s="32" t="s">
        <v>186</v>
      </c>
      <c r="R605" s="32" t="s">
        <v>187</v>
      </c>
      <c r="S605" s="32" t="s">
        <v>188</v>
      </c>
      <c r="T605" s="32" t="s">
        <v>189</v>
      </c>
      <c r="U605" s="32" t="s">
        <v>190</v>
      </c>
      <c r="V605" s="32" t="s">
        <v>191</v>
      </c>
      <c r="W605" s="32" t="s">
        <v>192</v>
      </c>
      <c r="X605" s="32" t="s">
        <v>193</v>
      </c>
      <c r="Y605" s="32" t="s">
        <v>194</v>
      </c>
      <c r="Z605" s="32" t="s">
        <v>195</v>
      </c>
      <c r="AA605" s="32" t="s">
        <v>196</v>
      </c>
      <c r="AB605" s="32" t="s">
        <v>197</v>
      </c>
      <c r="AC605" s="32" t="s">
        <v>198</v>
      </c>
      <c r="AD605" s="32" t="s">
        <v>199</v>
      </c>
      <c r="AE605" s="32" t="s">
        <v>200</v>
      </c>
      <c r="AF605" s="31" t="s">
        <v>201</v>
      </c>
      <c r="AG605" s="32" t="s">
        <v>202</v>
      </c>
      <c r="AH605" s="32" t="s">
        <v>203</v>
      </c>
      <c r="AI605" s="32" t="s">
        <v>204</v>
      </c>
      <c r="AJ605" s="32" t="s">
        <v>205</v>
      </c>
      <c r="AK605" s="32" t="s">
        <v>206</v>
      </c>
      <c r="AL605" s="32" t="s">
        <v>207</v>
      </c>
      <c r="AM605" s="32" t="s">
        <v>208</v>
      </c>
      <c r="AN605" s="32" t="s">
        <v>209</v>
      </c>
      <c r="AO605" s="32" t="s">
        <v>210</v>
      </c>
      <c r="AP605" s="32" t="s">
        <v>211</v>
      </c>
      <c r="AQ605" s="32" t="s">
        <v>212</v>
      </c>
      <c r="AR605" s="32" t="s">
        <v>213</v>
      </c>
      <c r="AS605" s="32" t="s">
        <v>210</v>
      </c>
      <c r="AT605" s="32" t="s">
        <v>211</v>
      </c>
      <c r="AU605" s="32" t="s">
        <v>212</v>
      </c>
      <c r="AV605" s="32" t="s">
        <v>213</v>
      </c>
    </row>
    <row r="606" spans="2:48" x14ac:dyDescent="0.25">
      <c r="B606" t="str">
        <f>vertices!A169</f>
        <v>P_66</v>
      </c>
      <c r="C606" s="40">
        <f>VLOOKUP(B606,vertices!$A:$C,2,0)</f>
        <v>-25.60181</v>
      </c>
      <c r="D606" s="40">
        <f>VLOOKUP(B606,vertices!$A:$C,3,0)</f>
        <v>-42.820520000000002</v>
      </c>
      <c r="E606" s="42">
        <f>SMALL(I606:AV606,1)</f>
        <v>3.9764427517835621</v>
      </c>
      <c r="F606" s="42" t="str">
        <f>HLOOKUP(E606,I606:AV607,2,0)</f>
        <v>QDD7</v>
      </c>
      <c r="G606" s="42" t="str">
        <f>VLOOKUP(F606,$B$524:$F$564,4,0)</f>
        <v>BS087</v>
      </c>
      <c r="H606" s="42" t="str">
        <f>VLOOKUP(F606,$B$524:$F$564,5,0)</f>
        <v>BS076</v>
      </c>
      <c r="I606" s="17">
        <f t="shared" ref="I606:AV606" si="32">IFERROR(3440*ACOS(COS(PI()*(90-I567)/180)*COS((90-$C606)*PI()/180)+SIN((90-I567)*PI()/180)*SIN((90-$C606)*PI()/180)*COS((($D606)-I568)*PI()/180)),0)</f>
        <v>38.885639766630163</v>
      </c>
      <c r="J606" s="17">
        <f t="shared" si="32"/>
        <v>31.440268923620014</v>
      </c>
      <c r="K606" s="17">
        <f t="shared" si="32"/>
        <v>25.790448823584207</v>
      </c>
      <c r="L606" s="17">
        <f t="shared" si="32"/>
        <v>23.282250786240404</v>
      </c>
      <c r="M606" s="17">
        <f t="shared" si="32"/>
        <v>24.884500466613932</v>
      </c>
      <c r="N606" s="17">
        <f t="shared" si="32"/>
        <v>29.944494250196847</v>
      </c>
      <c r="O606" s="17">
        <f t="shared" si="32"/>
        <v>34.239992544788009</v>
      </c>
      <c r="P606" s="17">
        <f t="shared" si="32"/>
        <v>25.480210161744612</v>
      </c>
      <c r="Q606" s="17">
        <f t="shared" si="32"/>
        <v>18.065609568359751</v>
      </c>
      <c r="R606" s="17">
        <f t="shared" si="32"/>
        <v>14.274190241057862</v>
      </c>
      <c r="S606" s="17">
        <f t="shared" si="32"/>
        <v>16.774977907010555</v>
      </c>
      <c r="T606" s="17">
        <f t="shared" si="32"/>
        <v>23.649701463219426</v>
      </c>
      <c r="U606" s="17">
        <f t="shared" si="32"/>
        <v>31.563132895757153</v>
      </c>
      <c r="V606" s="17">
        <f t="shared" si="32"/>
        <v>21.7563153413262</v>
      </c>
      <c r="W606" s="17">
        <f t="shared" si="32"/>
        <v>12.276207249802127</v>
      </c>
      <c r="X606" s="17">
        <f t="shared" si="32"/>
        <v>5.3230987036437405</v>
      </c>
      <c r="Y606" s="17">
        <f t="shared" si="32"/>
        <v>10.306677609620056</v>
      </c>
      <c r="Z606" s="17">
        <f t="shared" si="32"/>
        <v>19.605660791142423</v>
      </c>
      <c r="AA606" s="17">
        <f t="shared" si="32"/>
        <v>31.363291589261078</v>
      </c>
      <c r="AB606" s="17">
        <f t="shared" si="32"/>
        <v>21.465768711935915</v>
      </c>
      <c r="AC606" s="17">
        <f t="shared" si="32"/>
        <v>11.754342698656668</v>
      </c>
      <c r="AD606" s="17">
        <f t="shared" si="32"/>
        <v>3.9764427517835621</v>
      </c>
      <c r="AE606" s="17">
        <f t="shared" si="32"/>
        <v>9.6810020372433492</v>
      </c>
      <c r="AF606" s="17">
        <f t="shared" si="32"/>
        <v>19.284545178169594</v>
      </c>
      <c r="AG606" s="17">
        <f t="shared" si="32"/>
        <v>72.315981774551574</v>
      </c>
      <c r="AH606" s="17">
        <f t="shared" si="32"/>
        <v>62.493773467552757</v>
      </c>
      <c r="AI606" s="17">
        <f t="shared" si="32"/>
        <v>52.740909690438343</v>
      </c>
      <c r="AJ606" s="17">
        <f t="shared" si="32"/>
        <v>43.104486058146954</v>
      </c>
      <c r="AK606" s="17">
        <f t="shared" si="32"/>
        <v>74.470643458884126</v>
      </c>
      <c r="AL606" s="17">
        <f t="shared" si="32"/>
        <v>64.971704251707294</v>
      </c>
      <c r="AM606" s="17">
        <f t="shared" si="32"/>
        <v>55.650943684953887</v>
      </c>
      <c r="AN606" s="17">
        <f t="shared" si="32"/>
        <v>46.615365237827774</v>
      </c>
      <c r="AO606" s="17">
        <f t="shared" si="32"/>
        <v>77.631251774359583</v>
      </c>
      <c r="AP606" s="17">
        <f t="shared" si="32"/>
        <v>68.566836324918711</v>
      </c>
      <c r="AQ606" s="17">
        <f t="shared" si="32"/>
        <v>59.803576085967919</v>
      </c>
      <c r="AR606" s="17">
        <f t="shared" si="32"/>
        <v>51.495448919674644</v>
      </c>
      <c r="AS606" s="17">
        <f t="shared" si="32"/>
        <v>81.681111877085627</v>
      </c>
      <c r="AT606" s="17">
        <f t="shared" si="32"/>
        <v>73.114547541815412</v>
      </c>
      <c r="AU606" s="17">
        <f t="shared" si="32"/>
        <v>64.960937182924454</v>
      </c>
      <c r="AV606" s="17">
        <f t="shared" si="32"/>
        <v>57.396541099092872</v>
      </c>
    </row>
    <row r="607" spans="2:48" x14ac:dyDescent="0.25">
      <c r="B607"/>
      <c r="C607" s="40" t="e">
        <f>VLOOKUP(B607,vertices!$A:$C,2,0)</f>
        <v>#N/A</v>
      </c>
      <c r="D607" s="40" t="e">
        <f>VLOOKUP(B607,vertices!$A:$C,3,0)</f>
        <v>#N/A</v>
      </c>
      <c r="E607" s="40"/>
      <c r="F607" s="40"/>
      <c r="G607" s="40"/>
      <c r="H607" s="40"/>
      <c r="I607" s="32" t="s">
        <v>178</v>
      </c>
      <c r="J607" s="32" t="s">
        <v>179</v>
      </c>
      <c r="K607" s="32" t="s">
        <v>180</v>
      </c>
      <c r="L607" s="32" t="s">
        <v>181</v>
      </c>
      <c r="M607" s="32" t="s">
        <v>182</v>
      </c>
      <c r="N607" s="32" t="s">
        <v>183</v>
      </c>
      <c r="O607" s="32" t="s">
        <v>184</v>
      </c>
      <c r="P607" s="32" t="s">
        <v>185</v>
      </c>
      <c r="Q607" s="32" t="s">
        <v>186</v>
      </c>
      <c r="R607" s="32" t="s">
        <v>187</v>
      </c>
      <c r="S607" s="32" t="s">
        <v>188</v>
      </c>
      <c r="T607" s="32" t="s">
        <v>189</v>
      </c>
      <c r="U607" s="32" t="s">
        <v>190</v>
      </c>
      <c r="V607" s="32" t="s">
        <v>191</v>
      </c>
      <c r="W607" s="32" t="s">
        <v>192</v>
      </c>
      <c r="X607" s="32" t="s">
        <v>193</v>
      </c>
      <c r="Y607" s="32" t="s">
        <v>194</v>
      </c>
      <c r="Z607" s="32" t="s">
        <v>195</v>
      </c>
      <c r="AA607" s="32" t="s">
        <v>196</v>
      </c>
      <c r="AB607" s="32" t="s">
        <v>197</v>
      </c>
      <c r="AC607" s="32" t="s">
        <v>198</v>
      </c>
      <c r="AD607" s="32" t="s">
        <v>199</v>
      </c>
      <c r="AE607" s="32" t="s">
        <v>200</v>
      </c>
      <c r="AF607" s="31" t="s">
        <v>201</v>
      </c>
      <c r="AG607" s="32" t="s">
        <v>202</v>
      </c>
      <c r="AH607" s="32" t="s">
        <v>203</v>
      </c>
      <c r="AI607" s="32" t="s">
        <v>204</v>
      </c>
      <c r="AJ607" s="32" t="s">
        <v>205</v>
      </c>
      <c r="AK607" s="32" t="s">
        <v>206</v>
      </c>
      <c r="AL607" s="32" t="s">
        <v>207</v>
      </c>
      <c r="AM607" s="32" t="s">
        <v>208</v>
      </c>
      <c r="AN607" s="32" t="s">
        <v>209</v>
      </c>
      <c r="AO607" s="32" t="s">
        <v>210</v>
      </c>
      <c r="AP607" s="32" t="s">
        <v>211</v>
      </c>
      <c r="AQ607" s="32" t="s">
        <v>212</v>
      </c>
      <c r="AR607" s="32" t="s">
        <v>213</v>
      </c>
      <c r="AS607" s="32" t="s">
        <v>210</v>
      </c>
      <c r="AT607" s="32" t="s">
        <v>211</v>
      </c>
      <c r="AU607" s="32" t="s">
        <v>212</v>
      </c>
      <c r="AV607" s="32" t="s">
        <v>213</v>
      </c>
    </row>
    <row r="608" spans="2:48" x14ac:dyDescent="0.25">
      <c r="B608" t="str">
        <f>vertices!A170</f>
        <v>P_67</v>
      </c>
      <c r="C608" s="40">
        <f>VLOOKUP(B608,vertices!$A:$C,2,0)</f>
        <v>-25.328679999999999</v>
      </c>
      <c r="D608" s="40">
        <f>VLOOKUP(B608,vertices!$A:$C,3,0)</f>
        <v>-42.692230000000002</v>
      </c>
      <c r="E608" s="42">
        <f>SMALL(I608:AV608,1)</f>
        <v>5.6701013964853608</v>
      </c>
      <c r="F608" s="42" t="str">
        <f>HLOOKUP(E608,I608:AV609,2,0)</f>
        <v>QDD5</v>
      </c>
      <c r="G608" s="42" t="str">
        <f>VLOOKUP(F608,$B$524:$F$564,4,0)</f>
        <v>BS084</v>
      </c>
      <c r="H608" s="42" t="str">
        <f>VLOOKUP(F608,$B$524:$F$564,5,0)</f>
        <v>BS073</v>
      </c>
      <c r="I608" s="17">
        <f t="shared" ref="I608:AV608" si="33">IFERROR(3440*ACOS(COS(PI()*(90-I567)/180)*COS((90-$C608)*PI()/180)+SIN((90-I567)*PI()/180)*SIN((90-$C608)*PI()/180)*COS((($D608)-I568)*PI()/180)),0)</f>
        <v>33.690364817236699</v>
      </c>
      <c r="J608" s="17">
        <f t="shared" si="33"/>
        <v>30.644955969508061</v>
      </c>
      <c r="K608" s="17">
        <f t="shared" si="33"/>
        <v>30.715518291264114</v>
      </c>
      <c r="L608" s="17">
        <f t="shared" si="33"/>
        <v>33.882589837568119</v>
      </c>
      <c r="M608" s="17">
        <f t="shared" si="33"/>
        <v>39.406519980004035</v>
      </c>
      <c r="N608" s="17">
        <f t="shared" si="33"/>
        <v>46.454007710152823</v>
      </c>
      <c r="O608" s="17">
        <f t="shared" si="33"/>
        <v>25.852762236266322</v>
      </c>
      <c r="P608" s="17">
        <f t="shared" si="33"/>
        <v>21.750324991566679</v>
      </c>
      <c r="Q608" s="17">
        <f t="shared" si="33"/>
        <v>21.864301478479913</v>
      </c>
      <c r="R608" s="17">
        <f t="shared" si="33"/>
        <v>26.139595271628302</v>
      </c>
      <c r="S608" s="17">
        <f t="shared" si="33"/>
        <v>32.996498642710321</v>
      </c>
      <c r="T608" s="17">
        <f t="shared" si="33"/>
        <v>41.1645372166317</v>
      </c>
      <c r="U608" s="17">
        <f t="shared" si="33"/>
        <v>19.121447523423658</v>
      </c>
      <c r="V608" s="17">
        <f t="shared" si="33"/>
        <v>13.067340565145145</v>
      </c>
      <c r="W608" s="17">
        <f t="shared" si="33"/>
        <v>13.271866776134225</v>
      </c>
      <c r="X608" s="17">
        <f t="shared" si="33"/>
        <v>19.539471083536899</v>
      </c>
      <c r="Y608" s="17">
        <f t="shared" si="33"/>
        <v>28.066008568055505</v>
      </c>
      <c r="Z608" s="17">
        <f t="shared" si="33"/>
        <v>37.334597465007384</v>
      </c>
      <c r="AA608" s="17">
        <f t="shared" si="33"/>
        <v>15.061024751690386</v>
      </c>
      <c r="AB608" s="17">
        <f t="shared" si="33"/>
        <v>5.6701013964853608</v>
      </c>
      <c r="AC608" s="17">
        <f t="shared" si="33"/>
        <v>6.1422991394981707</v>
      </c>
      <c r="AD608" s="17">
        <f t="shared" si="33"/>
        <v>15.606659898640629</v>
      </c>
      <c r="AE608" s="17">
        <f t="shared" si="33"/>
        <v>25.488625566347292</v>
      </c>
      <c r="AF608" s="17">
        <f t="shared" si="33"/>
        <v>35.440576165398184</v>
      </c>
      <c r="AG608" s="17">
        <f t="shared" si="33"/>
        <v>55.076997189891195</v>
      </c>
      <c r="AH608" s="17">
        <f t="shared" si="33"/>
        <v>45.140985080013856</v>
      </c>
      <c r="AI608" s="17">
        <f t="shared" si="33"/>
        <v>35.244907611709522</v>
      </c>
      <c r="AJ608" s="17">
        <f t="shared" si="33"/>
        <v>25.435419303711786</v>
      </c>
      <c r="AK608" s="17">
        <f t="shared" si="33"/>
        <v>56.776629992668518</v>
      </c>
      <c r="AL608" s="17">
        <f t="shared" si="33"/>
        <v>47.197077360609526</v>
      </c>
      <c r="AM608" s="17">
        <f t="shared" si="33"/>
        <v>37.83917954852086</v>
      </c>
      <c r="AN608" s="17">
        <f t="shared" si="33"/>
        <v>28.918919515064712</v>
      </c>
      <c r="AO608" s="17">
        <f t="shared" si="33"/>
        <v>59.820767184030075</v>
      </c>
      <c r="AP608" s="17">
        <f t="shared" si="33"/>
        <v>50.813653642764116</v>
      </c>
      <c r="AQ608" s="17">
        <f t="shared" si="33"/>
        <v>42.258604076204179</v>
      </c>
      <c r="AR608" s="17">
        <f t="shared" si="33"/>
        <v>34.493634954861804</v>
      </c>
      <c r="AS608" s="17">
        <f t="shared" si="33"/>
        <v>64.017892089394991</v>
      </c>
      <c r="AT608" s="17">
        <f t="shared" si="33"/>
        <v>55.68750178858599</v>
      </c>
      <c r="AU608" s="17">
        <f t="shared" si="33"/>
        <v>48.001680227638523</v>
      </c>
      <c r="AV608" s="17">
        <f t="shared" si="33"/>
        <v>41.321675370298067</v>
      </c>
    </row>
    <row r="609" spans="2:48" x14ac:dyDescent="0.25">
      <c r="B609"/>
      <c r="C609" s="40" t="e">
        <f>VLOOKUP(B609,vertices!$A:$C,2,0)</f>
        <v>#N/A</v>
      </c>
      <c r="D609" s="40" t="e">
        <f>VLOOKUP(B609,vertices!$A:$C,3,0)</f>
        <v>#N/A</v>
      </c>
      <c r="E609" s="40"/>
      <c r="F609" s="40"/>
      <c r="G609" s="40"/>
      <c r="H609" s="40"/>
      <c r="I609" s="32" t="s">
        <v>178</v>
      </c>
      <c r="J609" s="32" t="s">
        <v>179</v>
      </c>
      <c r="K609" s="32" t="s">
        <v>180</v>
      </c>
      <c r="L609" s="32" t="s">
        <v>181</v>
      </c>
      <c r="M609" s="32" t="s">
        <v>182</v>
      </c>
      <c r="N609" s="32" t="s">
        <v>183</v>
      </c>
      <c r="O609" s="32" t="s">
        <v>184</v>
      </c>
      <c r="P609" s="32" t="s">
        <v>185</v>
      </c>
      <c r="Q609" s="32" t="s">
        <v>186</v>
      </c>
      <c r="R609" s="32" t="s">
        <v>187</v>
      </c>
      <c r="S609" s="32" t="s">
        <v>188</v>
      </c>
      <c r="T609" s="32" t="s">
        <v>189</v>
      </c>
      <c r="U609" s="32" t="s">
        <v>190</v>
      </c>
      <c r="V609" s="32" t="s">
        <v>191</v>
      </c>
      <c r="W609" s="32" t="s">
        <v>192</v>
      </c>
      <c r="X609" s="32" t="s">
        <v>193</v>
      </c>
      <c r="Y609" s="32" t="s">
        <v>194</v>
      </c>
      <c r="Z609" s="32" t="s">
        <v>195</v>
      </c>
      <c r="AA609" s="32" t="s">
        <v>196</v>
      </c>
      <c r="AB609" s="32" t="s">
        <v>197</v>
      </c>
      <c r="AC609" s="32" t="s">
        <v>198</v>
      </c>
      <c r="AD609" s="32" t="s">
        <v>199</v>
      </c>
      <c r="AE609" s="32" t="s">
        <v>200</v>
      </c>
      <c r="AF609" s="31" t="s">
        <v>201</v>
      </c>
      <c r="AG609" s="32" t="s">
        <v>202</v>
      </c>
      <c r="AH609" s="32" t="s">
        <v>203</v>
      </c>
      <c r="AI609" s="32" t="s">
        <v>204</v>
      </c>
      <c r="AJ609" s="32" t="s">
        <v>205</v>
      </c>
      <c r="AK609" s="32" t="s">
        <v>206</v>
      </c>
      <c r="AL609" s="32" t="s">
        <v>207</v>
      </c>
      <c r="AM609" s="32" t="s">
        <v>208</v>
      </c>
      <c r="AN609" s="32" t="s">
        <v>209</v>
      </c>
      <c r="AO609" s="32" t="s">
        <v>210</v>
      </c>
      <c r="AP609" s="32" t="s">
        <v>211</v>
      </c>
      <c r="AQ609" s="32" t="s">
        <v>212</v>
      </c>
      <c r="AR609" s="32" t="s">
        <v>213</v>
      </c>
      <c r="AS609" s="32" t="s">
        <v>210</v>
      </c>
      <c r="AT609" s="32" t="s">
        <v>211</v>
      </c>
      <c r="AU609" s="32" t="s">
        <v>212</v>
      </c>
      <c r="AV609" s="32" t="s">
        <v>213</v>
      </c>
    </row>
    <row r="610" spans="2:48" x14ac:dyDescent="0.25">
      <c r="B610" t="str">
        <f>vertices!A171</f>
        <v>P_68</v>
      </c>
      <c r="C610" s="40">
        <f>VLOOKUP(B610,vertices!$A:$C,2,0)</f>
        <v>-25.021879999999999</v>
      </c>
      <c r="D610" s="40">
        <f>VLOOKUP(B610,vertices!$A:$C,3,0)</f>
        <v>-42.667299999999997</v>
      </c>
      <c r="E610" s="42">
        <f>SMALL(I610:AV610,1)</f>
        <v>5.8177603488350904</v>
      </c>
      <c r="F610" s="42" t="str">
        <f>HLOOKUP(E610,I610:AV611,2,0)</f>
        <v>QDD4</v>
      </c>
      <c r="G610" s="42" t="str">
        <f>VLOOKUP(F610,$B$524:$F$564,4,0)</f>
        <v>ITEKI</v>
      </c>
      <c r="H610" s="42" t="str">
        <f>VLOOKUP(F610,$B$524:$F$564,5,0)</f>
        <v>ASIGO</v>
      </c>
      <c r="I610" s="17">
        <f t="shared" ref="I610:AV610" si="34">IFERROR(3440*ACOS(COS(PI()*(90-I567)/180)*COS((90-$C610)*PI()/180)+SIN((90-I567)*PI()/180)*SIN((90-$C610)*PI()/180)*COS((($D610)-I568)*PI()/180)),0)</f>
        <v>31.907527412229477</v>
      </c>
      <c r="J610" s="17">
        <f t="shared" si="34"/>
        <v>34.506414668036186</v>
      </c>
      <c r="K610" s="17">
        <f t="shared" si="34"/>
        <v>39.541770227999308</v>
      </c>
      <c r="L610" s="17">
        <f t="shared" si="34"/>
        <v>46.224096790015423</v>
      </c>
      <c r="M610" s="17">
        <f t="shared" si="34"/>
        <v>53.94477960843723</v>
      </c>
      <c r="N610" s="17">
        <f t="shared" si="34"/>
        <v>62.319081840645012</v>
      </c>
      <c r="O610" s="17">
        <f t="shared" si="34"/>
        <v>22.927198315055168</v>
      </c>
      <c r="P610" s="17">
        <f t="shared" si="34"/>
        <v>26.437287060159189</v>
      </c>
      <c r="Q610" s="17">
        <f t="shared" si="34"/>
        <v>32.748484586796977</v>
      </c>
      <c r="R610" s="17">
        <f t="shared" si="34"/>
        <v>40.574076815513074</v>
      </c>
      <c r="S610" s="17">
        <f t="shared" si="34"/>
        <v>49.196621298077247</v>
      </c>
      <c r="T610" s="17">
        <f t="shared" si="34"/>
        <v>58.263356887492428</v>
      </c>
      <c r="U610" s="17">
        <f t="shared" si="34"/>
        <v>14.056135076363017</v>
      </c>
      <c r="V610" s="17">
        <f t="shared" si="34"/>
        <v>19.269041401286628</v>
      </c>
      <c r="W610" s="17">
        <f t="shared" si="34"/>
        <v>27.299783928532904</v>
      </c>
      <c r="X610" s="17">
        <f t="shared" si="34"/>
        <v>36.325220870938644</v>
      </c>
      <c r="Y610" s="17">
        <f t="shared" si="34"/>
        <v>45.760532807768968</v>
      </c>
      <c r="Z610" s="17">
        <f t="shared" si="34"/>
        <v>55.396681101774575</v>
      </c>
      <c r="AA610" s="17">
        <f t="shared" si="34"/>
        <v>5.8177603488350904</v>
      </c>
      <c r="AB610" s="17">
        <f t="shared" si="34"/>
        <v>14.414943001236367</v>
      </c>
      <c r="AC610" s="17">
        <f t="shared" si="34"/>
        <v>24.124613464961531</v>
      </c>
      <c r="AD610" s="17">
        <f t="shared" si="34"/>
        <v>34.006845116598242</v>
      </c>
      <c r="AE610" s="17">
        <f t="shared" si="34"/>
        <v>43.945377476855413</v>
      </c>
      <c r="AF610" s="17">
        <f t="shared" si="34"/>
        <v>53.909081194390218</v>
      </c>
      <c r="AG610" s="17">
        <f t="shared" si="34"/>
        <v>36.624018508756308</v>
      </c>
      <c r="AH610" s="17">
        <f t="shared" si="34"/>
        <v>26.724774146928247</v>
      </c>
      <c r="AI610" s="17">
        <f t="shared" si="34"/>
        <v>16.95200631188678</v>
      </c>
      <c r="AJ610" s="17">
        <f t="shared" si="34"/>
        <v>7.7967702364976432</v>
      </c>
      <c r="AK610" s="17">
        <f t="shared" si="34"/>
        <v>38.822503853942827</v>
      </c>
      <c r="AL610" s="17">
        <f t="shared" si="34"/>
        <v>29.662441327023252</v>
      </c>
      <c r="AM610" s="17">
        <f t="shared" si="34"/>
        <v>21.278986292855517</v>
      </c>
      <c r="AN610" s="17">
        <f t="shared" si="34"/>
        <v>15.033007085290961</v>
      </c>
      <c r="AO610" s="17">
        <f t="shared" si="34"/>
        <v>42.875340171186878</v>
      </c>
      <c r="AP610" s="17">
        <f t="shared" si="34"/>
        <v>34.792626344988889</v>
      </c>
      <c r="AQ610" s="17">
        <f t="shared" si="34"/>
        <v>27.982463340438493</v>
      </c>
      <c r="AR610" s="17">
        <f t="shared" si="34"/>
        <v>23.574753756799876</v>
      </c>
      <c r="AS610" s="17">
        <f t="shared" si="34"/>
        <v>48.318135412049585</v>
      </c>
      <c r="AT610" s="17">
        <f t="shared" si="34"/>
        <v>41.306323103444512</v>
      </c>
      <c r="AU610" s="17">
        <f t="shared" si="34"/>
        <v>35.749671523275879</v>
      </c>
      <c r="AV610" s="17">
        <f t="shared" si="34"/>
        <v>32.405590055894095</v>
      </c>
    </row>
    <row r="611" spans="2:48" x14ac:dyDescent="0.25">
      <c r="B611"/>
      <c r="C611" s="40" t="e">
        <f>VLOOKUP(B611,vertices!$A:$C,2,0)</f>
        <v>#N/A</v>
      </c>
      <c r="D611" s="40" t="e">
        <f>VLOOKUP(B611,vertices!$A:$C,3,0)</f>
        <v>#N/A</v>
      </c>
      <c r="E611" s="40"/>
      <c r="F611" s="40"/>
      <c r="G611" s="40"/>
      <c r="H611" s="40"/>
      <c r="I611" s="32" t="s">
        <v>178</v>
      </c>
      <c r="J611" s="32" t="s">
        <v>179</v>
      </c>
      <c r="K611" s="32" t="s">
        <v>180</v>
      </c>
      <c r="L611" s="32" t="s">
        <v>181</v>
      </c>
      <c r="M611" s="32" t="s">
        <v>182</v>
      </c>
      <c r="N611" s="32" t="s">
        <v>183</v>
      </c>
      <c r="O611" s="32" t="s">
        <v>184</v>
      </c>
      <c r="P611" s="32" t="s">
        <v>185</v>
      </c>
      <c r="Q611" s="32" t="s">
        <v>186</v>
      </c>
      <c r="R611" s="32" t="s">
        <v>187</v>
      </c>
      <c r="S611" s="32" t="s">
        <v>188</v>
      </c>
      <c r="T611" s="32" t="s">
        <v>189</v>
      </c>
      <c r="U611" s="32" t="s">
        <v>190</v>
      </c>
      <c r="V611" s="32" t="s">
        <v>191</v>
      </c>
      <c r="W611" s="32" t="s">
        <v>192</v>
      </c>
      <c r="X611" s="32" t="s">
        <v>193</v>
      </c>
      <c r="Y611" s="32" t="s">
        <v>194</v>
      </c>
      <c r="Z611" s="32" t="s">
        <v>195</v>
      </c>
      <c r="AA611" s="32" t="s">
        <v>196</v>
      </c>
      <c r="AB611" s="32" t="s">
        <v>197</v>
      </c>
      <c r="AC611" s="32" t="s">
        <v>198</v>
      </c>
      <c r="AD611" s="32" t="s">
        <v>199</v>
      </c>
      <c r="AE611" s="32" t="s">
        <v>200</v>
      </c>
      <c r="AF611" s="31" t="s">
        <v>201</v>
      </c>
      <c r="AG611" s="32" t="s">
        <v>202</v>
      </c>
      <c r="AH611" s="32" t="s">
        <v>203</v>
      </c>
      <c r="AI611" s="32" t="s">
        <v>204</v>
      </c>
      <c r="AJ611" s="32" t="s">
        <v>205</v>
      </c>
      <c r="AK611" s="32" t="s">
        <v>206</v>
      </c>
      <c r="AL611" s="32" t="s">
        <v>207</v>
      </c>
      <c r="AM611" s="32" t="s">
        <v>208</v>
      </c>
      <c r="AN611" s="32" t="s">
        <v>209</v>
      </c>
      <c r="AO611" s="32" t="s">
        <v>210</v>
      </c>
      <c r="AP611" s="32" t="s">
        <v>211</v>
      </c>
      <c r="AQ611" s="32" t="s">
        <v>212</v>
      </c>
      <c r="AR611" s="32" t="s">
        <v>213</v>
      </c>
      <c r="AS611" s="32" t="s">
        <v>210</v>
      </c>
      <c r="AT611" s="32" t="s">
        <v>211</v>
      </c>
      <c r="AU611" s="32" t="s">
        <v>212</v>
      </c>
      <c r="AV611" s="32" t="s">
        <v>213</v>
      </c>
    </row>
    <row r="612" spans="2:48" x14ac:dyDescent="0.25">
      <c r="B612" t="str">
        <f>vertices!A172</f>
        <v>P_69</v>
      </c>
      <c r="C612" s="40">
        <f>VLOOKUP(B612,vertices!$A:$C,2,0)</f>
        <v>-25.656860000000002</v>
      </c>
      <c r="D612" s="40">
        <f>VLOOKUP(B612,vertices!$A:$C,3,0)</f>
        <v>-42.858780000000003</v>
      </c>
      <c r="E612" s="42">
        <f>SMALL(I612:AV612,1)</f>
        <v>5.4137096773455262</v>
      </c>
      <c r="F612" s="42" t="str">
        <f>HLOOKUP(E612,I612:AV613,2,0)</f>
        <v>QDC7</v>
      </c>
      <c r="G612" s="42" t="str">
        <f>VLOOKUP(F612,$B$524:$F$564,4,0)</f>
        <v>BS068</v>
      </c>
      <c r="H612" s="42" t="str">
        <f>VLOOKUP(F612,$B$524:$F$564,5,0)</f>
        <v>BS076</v>
      </c>
      <c r="I612" s="17">
        <f t="shared" ref="I612:AV612" si="35">IFERROR(3440*ACOS(COS(PI()*(90-I567)/180)*COS((90-$C612)*PI()/180)+SIN((90-I567)*PI()/180)*SIN((90-$C612)*PI()/180)*COS((($D612)-I568)*PI()/180)),0)</f>
        <v>40.449151350955134</v>
      </c>
      <c r="J612" s="17">
        <f t="shared" si="35"/>
        <v>32.349830983935242</v>
      </c>
      <c r="K612" s="17">
        <f t="shared" si="35"/>
        <v>25.634917916129112</v>
      </c>
      <c r="L612" s="17">
        <f t="shared" si="35"/>
        <v>21.634375440000326</v>
      </c>
      <c r="M612" s="17">
        <f t="shared" si="35"/>
        <v>21.890708463690753</v>
      </c>
      <c r="N612" s="17">
        <f t="shared" si="35"/>
        <v>26.279645462917873</v>
      </c>
      <c r="O612" s="17">
        <f t="shared" si="35"/>
        <v>36.525407756520011</v>
      </c>
      <c r="P612" s="17">
        <f t="shared" si="35"/>
        <v>27.292822333218485</v>
      </c>
      <c r="Q612" s="17">
        <f t="shared" si="35"/>
        <v>18.866698649924967</v>
      </c>
      <c r="R612" s="17">
        <f t="shared" si="35"/>
        <v>12.933209690221528</v>
      </c>
      <c r="S612" s="17">
        <f t="shared" si="35"/>
        <v>13.373291881888623</v>
      </c>
      <c r="T612" s="17">
        <f t="shared" si="35"/>
        <v>19.765712396548327</v>
      </c>
      <c r="U612" s="17">
        <f t="shared" si="35"/>
        <v>34.577049352622637</v>
      </c>
      <c r="V612" s="17">
        <f t="shared" si="35"/>
        <v>24.628346265412482</v>
      </c>
      <c r="W612" s="17">
        <f t="shared" si="35"/>
        <v>14.758073833739331</v>
      </c>
      <c r="X612" s="17">
        <f t="shared" si="35"/>
        <v>5.4137096773455262</v>
      </c>
      <c r="Y612" s="17">
        <f t="shared" si="35"/>
        <v>6.4092095723457376</v>
      </c>
      <c r="Z612" s="17">
        <f t="shared" si="35"/>
        <v>15.909427642021132</v>
      </c>
      <c r="AA612" s="17">
        <f t="shared" si="35"/>
        <v>34.936153919338579</v>
      </c>
      <c r="AB612" s="17">
        <f t="shared" si="35"/>
        <v>25.12933838125452</v>
      </c>
      <c r="AC612" s="17">
        <f t="shared" si="35"/>
        <v>15.578655584265917</v>
      </c>
      <c r="AD612" s="17">
        <f t="shared" si="35"/>
        <v>7.3598531018023117</v>
      </c>
      <c r="AE612" s="17">
        <f t="shared" si="35"/>
        <v>8.1180312316522141</v>
      </c>
      <c r="AF612" s="17">
        <f t="shared" si="35"/>
        <v>16.670317633817788</v>
      </c>
      <c r="AG612" s="17">
        <f t="shared" si="35"/>
        <v>75.952904024346068</v>
      </c>
      <c r="AH612" s="17">
        <f t="shared" si="35"/>
        <v>66.170155176647938</v>
      </c>
      <c r="AI612" s="17">
        <f t="shared" si="35"/>
        <v>56.465885716745632</v>
      </c>
      <c r="AJ612" s="17">
        <f t="shared" si="35"/>
        <v>46.888848043090135</v>
      </c>
      <c r="AK612" s="17">
        <f t="shared" si="35"/>
        <v>78.247758136366059</v>
      </c>
      <c r="AL612" s="17">
        <f t="shared" si="35"/>
        <v>68.788674518466465</v>
      </c>
      <c r="AM612" s="17">
        <f t="shared" si="35"/>
        <v>59.508914136596843</v>
      </c>
      <c r="AN612" s="17">
        <f t="shared" si="35"/>
        <v>50.50741542218212</v>
      </c>
      <c r="AO612" s="17">
        <f t="shared" si="35"/>
        <v>81.492109146858269</v>
      </c>
      <c r="AP612" s="17">
        <f t="shared" si="35"/>
        <v>72.453000159817861</v>
      </c>
      <c r="AQ612" s="17">
        <f t="shared" si="35"/>
        <v>63.70374202438903</v>
      </c>
      <c r="AR612" s="17">
        <f t="shared" si="35"/>
        <v>55.381877908801229</v>
      </c>
      <c r="AS612" s="17">
        <f t="shared" si="35"/>
        <v>85.578031314747733</v>
      </c>
      <c r="AT612" s="17">
        <f t="shared" si="35"/>
        <v>77.013992996146001</v>
      </c>
      <c r="AU612" s="17">
        <f t="shared" si="35"/>
        <v>68.840127216658573</v>
      </c>
      <c r="AV612" s="17">
        <f t="shared" si="35"/>
        <v>61.212935218784622</v>
      </c>
    </row>
    <row r="613" spans="2:48" x14ac:dyDescent="0.25">
      <c r="B613"/>
      <c r="C613" s="40" t="e">
        <f>VLOOKUP(B613,vertices!$A:$C,2,0)</f>
        <v>#N/A</v>
      </c>
      <c r="D613" s="40" t="e">
        <f>VLOOKUP(B613,vertices!$A:$C,3,0)</f>
        <v>#N/A</v>
      </c>
      <c r="E613" s="40"/>
      <c r="F613" s="40"/>
      <c r="G613" s="40"/>
      <c r="H613" s="40"/>
      <c r="I613" s="32" t="s">
        <v>178</v>
      </c>
      <c r="J613" s="32" t="s">
        <v>179</v>
      </c>
      <c r="K613" s="32" t="s">
        <v>180</v>
      </c>
      <c r="L613" s="32" t="s">
        <v>181</v>
      </c>
      <c r="M613" s="32" t="s">
        <v>182</v>
      </c>
      <c r="N613" s="32" t="s">
        <v>183</v>
      </c>
      <c r="O613" s="32" t="s">
        <v>184</v>
      </c>
      <c r="P613" s="32" t="s">
        <v>185</v>
      </c>
      <c r="Q613" s="32" t="s">
        <v>186</v>
      </c>
      <c r="R613" s="32" t="s">
        <v>187</v>
      </c>
      <c r="S613" s="32" t="s">
        <v>188</v>
      </c>
      <c r="T613" s="32" t="s">
        <v>189</v>
      </c>
      <c r="U613" s="32" t="s">
        <v>190</v>
      </c>
      <c r="V613" s="32" t="s">
        <v>191</v>
      </c>
      <c r="W613" s="32" t="s">
        <v>192</v>
      </c>
      <c r="X613" s="32" t="s">
        <v>193</v>
      </c>
      <c r="Y613" s="32" t="s">
        <v>194</v>
      </c>
      <c r="Z613" s="32" t="s">
        <v>195</v>
      </c>
      <c r="AA613" s="32" t="s">
        <v>196</v>
      </c>
      <c r="AB613" s="32" t="s">
        <v>197</v>
      </c>
      <c r="AC613" s="32" t="s">
        <v>198</v>
      </c>
      <c r="AD613" s="32" t="s">
        <v>199</v>
      </c>
      <c r="AE613" s="32" t="s">
        <v>200</v>
      </c>
      <c r="AF613" s="31" t="s">
        <v>201</v>
      </c>
      <c r="AG613" s="32" t="s">
        <v>202</v>
      </c>
      <c r="AH613" s="32" t="s">
        <v>203</v>
      </c>
      <c r="AI613" s="32" t="s">
        <v>204</v>
      </c>
      <c r="AJ613" s="32" t="s">
        <v>205</v>
      </c>
      <c r="AK613" s="32" t="s">
        <v>206</v>
      </c>
      <c r="AL613" s="32" t="s">
        <v>207</v>
      </c>
      <c r="AM613" s="32" t="s">
        <v>208</v>
      </c>
      <c r="AN613" s="32" t="s">
        <v>209</v>
      </c>
      <c r="AO613" s="32" t="s">
        <v>210</v>
      </c>
      <c r="AP613" s="32" t="s">
        <v>211</v>
      </c>
      <c r="AQ613" s="32" t="s">
        <v>212</v>
      </c>
      <c r="AR613" s="32" t="s">
        <v>213</v>
      </c>
      <c r="AS613" s="32" t="s">
        <v>210</v>
      </c>
      <c r="AT613" s="32" t="s">
        <v>211</v>
      </c>
      <c r="AU613" s="32" t="s">
        <v>212</v>
      </c>
      <c r="AV613" s="32" t="s">
        <v>213</v>
      </c>
    </row>
    <row r="614" spans="2:48" x14ac:dyDescent="0.25">
      <c r="B614" t="str">
        <f>vertices!A173</f>
        <v>P_70</v>
      </c>
      <c r="C614" s="40">
        <f>VLOOKUP(B614,vertices!$A:$C,2,0)</f>
        <v>-24.951090000000001</v>
      </c>
      <c r="D614" s="40">
        <f>VLOOKUP(B614,vertices!$A:$C,3,0)</f>
        <v>-42.468119999999999</v>
      </c>
      <c r="E614" s="42">
        <f>SMALL(I614:AV614,1)</f>
        <v>3.4811934633991726</v>
      </c>
      <c r="F614" s="42" t="str">
        <f>HLOOKUP(E614,I614:AV615,2,0)</f>
        <v>QDF3</v>
      </c>
      <c r="G614" s="42" t="str">
        <f>VLOOKUP(F614,$B$524:$F$564,4,0)</f>
        <v>BS098</v>
      </c>
      <c r="H614" s="42" t="str">
        <f>VLOOKUP(F614,$B$524:$F$564,5,0)</f>
        <v>BS093</v>
      </c>
      <c r="I614" s="17">
        <f t="shared" ref="I614:AV614" si="36">IFERROR(3440*ACOS(COS(PI()*(90-I567)/180)*COS((90-$C614)*PI()/180)+SIN((90-I567)*PI()/180)*SIN((90-$C614)*PI()/180)*COS((($D614)-I568)*PI()/180)),0)</f>
        <v>43.273891552645907</v>
      </c>
      <c r="J614" s="17">
        <f t="shared" si="36"/>
        <v>46.143210852566781</v>
      </c>
      <c r="K614" s="17">
        <f t="shared" si="36"/>
        <v>50.852867838186206</v>
      </c>
      <c r="L614" s="17">
        <f t="shared" si="36"/>
        <v>56.948085733390492</v>
      </c>
      <c r="M614" s="17">
        <f t="shared" si="36"/>
        <v>64.034418960076124</v>
      </c>
      <c r="N614" s="17">
        <f t="shared" si="36"/>
        <v>71.819086569237328</v>
      </c>
      <c r="O614" s="17">
        <f t="shared" si="36"/>
        <v>34.400368096193205</v>
      </c>
      <c r="P614" s="17">
        <f t="shared" si="36"/>
        <v>37.959062591144352</v>
      </c>
      <c r="Q614" s="17">
        <f t="shared" si="36"/>
        <v>43.573518043299785</v>
      </c>
      <c r="R614" s="17">
        <f t="shared" si="36"/>
        <v>50.563509081767691</v>
      </c>
      <c r="S614" s="17">
        <f t="shared" si="36"/>
        <v>58.437499609732754</v>
      </c>
      <c r="T614" s="17">
        <f t="shared" si="36"/>
        <v>66.884005594883178</v>
      </c>
      <c r="U614" s="17">
        <f t="shared" si="36"/>
        <v>25.662953999107341</v>
      </c>
      <c r="V614" s="17">
        <f t="shared" si="36"/>
        <v>30.278824126727173</v>
      </c>
      <c r="W614" s="17">
        <f t="shared" si="36"/>
        <v>37.084849614139642</v>
      </c>
      <c r="X614" s="17">
        <f t="shared" si="36"/>
        <v>45.100153537654833</v>
      </c>
      <c r="Y614" s="17">
        <f t="shared" si="36"/>
        <v>53.786806236126893</v>
      </c>
      <c r="Z614" s="17">
        <f t="shared" si="36"/>
        <v>62.867130511038965</v>
      </c>
      <c r="AA614" s="17">
        <f t="shared" si="36"/>
        <v>17.269514548031584</v>
      </c>
      <c r="AB614" s="17">
        <f t="shared" si="36"/>
        <v>23.599724128392179</v>
      </c>
      <c r="AC614" s="17">
        <f t="shared" si="36"/>
        <v>31.873480481343055</v>
      </c>
      <c r="AD614" s="17">
        <f t="shared" si="36"/>
        <v>40.928614316570432</v>
      </c>
      <c r="AE614" s="17">
        <f t="shared" si="36"/>
        <v>50.345259106996174</v>
      </c>
      <c r="AF614" s="17">
        <f t="shared" si="36"/>
        <v>59.953312602294361</v>
      </c>
      <c r="AG614" s="17">
        <f t="shared" si="36"/>
        <v>32.696211263082034</v>
      </c>
      <c r="AH614" s="17">
        <f t="shared" si="36"/>
        <v>22.955865822954706</v>
      </c>
      <c r="AI614" s="17">
        <f t="shared" si="36"/>
        <v>13.607474400024344</v>
      </c>
      <c r="AJ614" s="17">
        <f t="shared" si="36"/>
        <v>6.6043154509112512</v>
      </c>
      <c r="AK614" s="17">
        <f t="shared" si="36"/>
        <v>32.208958551669355</v>
      </c>
      <c r="AL614" s="17">
        <f t="shared" si="36"/>
        <v>22.257328976732556</v>
      </c>
      <c r="AM614" s="17">
        <f t="shared" si="36"/>
        <v>12.394458122712617</v>
      </c>
      <c r="AN614" s="17">
        <f t="shared" si="36"/>
        <v>3.4811934633991726</v>
      </c>
      <c r="AO614" s="17">
        <f t="shared" si="36"/>
        <v>34.221725017572524</v>
      </c>
      <c r="AP614" s="17">
        <f t="shared" si="36"/>
        <v>25.078277266179096</v>
      </c>
      <c r="AQ614" s="17">
        <f t="shared" si="36"/>
        <v>16.94033600148142</v>
      </c>
      <c r="AR614" s="17">
        <f t="shared" si="36"/>
        <v>12.053690008169546</v>
      </c>
      <c r="AS614" s="17">
        <f t="shared" si="36"/>
        <v>38.342801022132171</v>
      </c>
      <c r="AT614" s="17">
        <f t="shared" si="36"/>
        <v>30.455959511311104</v>
      </c>
      <c r="AU614" s="17">
        <f t="shared" si="36"/>
        <v>24.191327688191588</v>
      </c>
      <c r="AV614" s="17">
        <f t="shared" si="36"/>
        <v>21.050771647296251</v>
      </c>
    </row>
    <row r="615" spans="2:48" x14ac:dyDescent="0.25">
      <c r="B615"/>
      <c r="C615" s="40" t="e">
        <f>VLOOKUP(B615,vertices!$A:$C,2,0)</f>
        <v>#N/A</v>
      </c>
      <c r="D615" s="40" t="e">
        <f>VLOOKUP(B615,vertices!$A:$C,3,0)</f>
        <v>#N/A</v>
      </c>
      <c r="E615" s="40"/>
      <c r="F615" s="40"/>
      <c r="G615" s="40"/>
      <c r="H615" s="40"/>
      <c r="I615" s="32" t="s">
        <v>178</v>
      </c>
      <c r="J615" s="32" t="s">
        <v>179</v>
      </c>
      <c r="K615" s="32" t="s">
        <v>180</v>
      </c>
      <c r="L615" s="32" t="s">
        <v>181</v>
      </c>
      <c r="M615" s="32" t="s">
        <v>182</v>
      </c>
      <c r="N615" s="32" t="s">
        <v>183</v>
      </c>
      <c r="O615" s="32" t="s">
        <v>184</v>
      </c>
      <c r="P615" s="32" t="s">
        <v>185</v>
      </c>
      <c r="Q615" s="32" t="s">
        <v>186</v>
      </c>
      <c r="R615" s="32" t="s">
        <v>187</v>
      </c>
      <c r="S615" s="32" t="s">
        <v>188</v>
      </c>
      <c r="T615" s="32" t="s">
        <v>189</v>
      </c>
      <c r="U615" s="32" t="s">
        <v>190</v>
      </c>
      <c r="V615" s="32" t="s">
        <v>191</v>
      </c>
      <c r="W615" s="32" t="s">
        <v>192</v>
      </c>
      <c r="X615" s="32" t="s">
        <v>193</v>
      </c>
      <c r="Y615" s="32" t="s">
        <v>194</v>
      </c>
      <c r="Z615" s="32" t="s">
        <v>195</v>
      </c>
      <c r="AA615" s="32" t="s">
        <v>196</v>
      </c>
      <c r="AB615" s="32" t="s">
        <v>197</v>
      </c>
      <c r="AC615" s="32" t="s">
        <v>198</v>
      </c>
      <c r="AD615" s="32" t="s">
        <v>199</v>
      </c>
      <c r="AE615" s="32" t="s">
        <v>200</v>
      </c>
      <c r="AF615" s="31" t="s">
        <v>201</v>
      </c>
      <c r="AG615" s="32" t="s">
        <v>202</v>
      </c>
      <c r="AH615" s="32" t="s">
        <v>203</v>
      </c>
      <c r="AI615" s="32" t="s">
        <v>204</v>
      </c>
      <c r="AJ615" s="32" t="s">
        <v>205</v>
      </c>
      <c r="AK615" s="32" t="s">
        <v>206</v>
      </c>
      <c r="AL615" s="32" t="s">
        <v>207</v>
      </c>
      <c r="AM615" s="32" t="s">
        <v>208</v>
      </c>
      <c r="AN615" s="32" t="s">
        <v>209</v>
      </c>
      <c r="AO615" s="32" t="s">
        <v>210</v>
      </c>
      <c r="AP615" s="32" t="s">
        <v>211</v>
      </c>
      <c r="AQ615" s="32" t="s">
        <v>212</v>
      </c>
      <c r="AR615" s="32" t="s">
        <v>213</v>
      </c>
      <c r="AS615" s="32" t="s">
        <v>210</v>
      </c>
      <c r="AT615" s="32" t="s">
        <v>211</v>
      </c>
      <c r="AU615" s="32" t="s">
        <v>212</v>
      </c>
      <c r="AV615" s="32" t="s">
        <v>213</v>
      </c>
    </row>
    <row r="616" spans="2:48" x14ac:dyDescent="0.25">
      <c r="B616" t="str">
        <f>vertices!A174</f>
        <v>P_74</v>
      </c>
      <c r="C616" s="40">
        <f>VLOOKUP(B616,vertices!$A:$C,2,0)</f>
        <v>-24.648679999999999</v>
      </c>
      <c r="D616" s="40">
        <f>VLOOKUP(B616,vertices!$A:$C,3,0)</f>
        <v>-42.51435</v>
      </c>
      <c r="E616" s="42">
        <f>SMALL(I616:AV616,1)</f>
        <v>5.4378682063568817</v>
      </c>
      <c r="F616" s="42" t="str">
        <f>HLOOKUP(E616,I616:AV617,2,0)</f>
        <v>QDE1</v>
      </c>
      <c r="G616" s="42" t="str">
        <f>VLOOKUP(F616,$B$524:$F$564,4,0)</f>
        <v>BS081</v>
      </c>
      <c r="H616" s="42" t="str">
        <f>VLOOKUP(F616,$B$524:$F$564,5,0)</f>
        <v>BS091</v>
      </c>
      <c r="I616" s="17">
        <f t="shared" ref="I616:AV616" si="37">IFERROR(3440*ACOS(COS(PI()*(90-I567)/180)*COS((90-$C616)*PI()/180)+SIN((90-I567)*PI()/180)*SIN((90-$C616)*PI()/180)*COS((($D616)-I568)*PI()/180)),0)</f>
        <v>47.821208280355151</v>
      </c>
      <c r="J616" s="17">
        <f t="shared" si="37"/>
        <v>53.917416310380005</v>
      </c>
      <c r="K616" s="17">
        <f t="shared" si="37"/>
        <v>61.053753135042363</v>
      </c>
      <c r="L616" s="17">
        <f t="shared" si="37"/>
        <v>68.907814738284856</v>
      </c>
      <c r="M616" s="17">
        <f t="shared" si="37"/>
        <v>77.261026796624606</v>
      </c>
      <c r="N616" s="17">
        <f t="shared" si="37"/>
        <v>85.968010099562079</v>
      </c>
      <c r="O616" s="17">
        <f t="shared" si="37"/>
        <v>40.517408110554612</v>
      </c>
      <c r="P616" s="17">
        <f t="shared" si="37"/>
        <v>47.568432634769039</v>
      </c>
      <c r="Q616" s="17">
        <f t="shared" si="37"/>
        <v>55.534746144862353</v>
      </c>
      <c r="R616" s="17">
        <f t="shared" si="37"/>
        <v>64.075869857303189</v>
      </c>
      <c r="S616" s="17">
        <f t="shared" si="37"/>
        <v>72.990293799537213</v>
      </c>
      <c r="T616" s="17">
        <f t="shared" si="37"/>
        <v>82.156592565986898</v>
      </c>
      <c r="U616" s="17">
        <f t="shared" si="37"/>
        <v>34.077884967186343</v>
      </c>
      <c r="V616" s="17">
        <f t="shared" si="37"/>
        <v>42.226171386886776</v>
      </c>
      <c r="W616" s="17">
        <f t="shared" si="37"/>
        <v>51.039753116952973</v>
      </c>
      <c r="X616" s="17">
        <f t="shared" si="37"/>
        <v>60.227259513292424</v>
      </c>
      <c r="Y616" s="17">
        <f t="shared" si="37"/>
        <v>69.640855254989816</v>
      </c>
      <c r="Z616" s="17">
        <f t="shared" si="37"/>
        <v>79.199963349753361</v>
      </c>
      <c r="AA616" s="17">
        <f t="shared" si="37"/>
        <v>29.082543417740681</v>
      </c>
      <c r="AB616" s="17">
        <f t="shared" si="37"/>
        <v>38.314094062888486</v>
      </c>
      <c r="AC616" s="17">
        <f t="shared" si="37"/>
        <v>47.858192655939703</v>
      </c>
      <c r="AD616" s="17">
        <f t="shared" si="37"/>
        <v>57.559575510162269</v>
      </c>
      <c r="AE616" s="17">
        <f t="shared" si="37"/>
        <v>67.35030949958707</v>
      </c>
      <c r="AF616" s="17">
        <f t="shared" si="37"/>
        <v>77.196405192089941</v>
      </c>
      <c r="AG616" s="17">
        <f t="shared" si="37"/>
        <v>14.430495876055787</v>
      </c>
      <c r="AH616" s="17">
        <f t="shared" si="37"/>
        <v>5.4378682063568817</v>
      </c>
      <c r="AI616" s="17">
        <f t="shared" si="37"/>
        <v>7.1528869093729952</v>
      </c>
      <c r="AJ616" s="17">
        <f t="shared" si="37"/>
        <v>16.523297272781647</v>
      </c>
      <c r="AK616" s="17">
        <f t="shared" si="37"/>
        <v>14.916739584732905</v>
      </c>
      <c r="AL616" s="17">
        <f t="shared" si="37"/>
        <v>6.6197718188691823</v>
      </c>
      <c r="AM616" s="17">
        <f t="shared" si="37"/>
        <v>8.0867631836630771</v>
      </c>
      <c r="AN616" s="17">
        <f t="shared" si="37"/>
        <v>16.947926109402029</v>
      </c>
      <c r="AO616" s="17">
        <f t="shared" si="37"/>
        <v>20.062787200582637</v>
      </c>
      <c r="AP616" s="17">
        <f t="shared" si="37"/>
        <v>14.952884954094614</v>
      </c>
      <c r="AQ616" s="17">
        <f t="shared" si="37"/>
        <v>15.650022167908144</v>
      </c>
      <c r="AR616" s="17">
        <f t="shared" si="37"/>
        <v>21.599044110190917</v>
      </c>
      <c r="AS616" s="17">
        <f t="shared" si="37"/>
        <v>27.354302767112646</v>
      </c>
      <c r="AT616" s="17">
        <f t="shared" si="37"/>
        <v>23.851044322117385</v>
      </c>
      <c r="AU616" s="17">
        <f t="shared" si="37"/>
        <v>24.284684290596026</v>
      </c>
      <c r="AV616" s="17">
        <f t="shared" si="37"/>
        <v>28.475930316565368</v>
      </c>
    </row>
    <row r="617" spans="2:48" x14ac:dyDescent="0.25">
      <c r="B617"/>
      <c r="C617" s="40" t="e">
        <f>VLOOKUP(B617,vertices!$A:$C,2,0)</f>
        <v>#N/A</v>
      </c>
      <c r="D617" s="40" t="e">
        <f>VLOOKUP(B617,vertices!$A:$C,3,0)</f>
        <v>#N/A</v>
      </c>
      <c r="E617" s="40"/>
      <c r="F617" s="40"/>
      <c r="G617" s="40"/>
      <c r="H617" s="40"/>
      <c r="I617" s="32" t="s">
        <v>178</v>
      </c>
      <c r="J617" s="32" t="s">
        <v>179</v>
      </c>
      <c r="K617" s="32" t="s">
        <v>180</v>
      </c>
      <c r="L617" s="32" t="s">
        <v>181</v>
      </c>
      <c r="M617" s="32" t="s">
        <v>182</v>
      </c>
      <c r="N617" s="32" t="s">
        <v>183</v>
      </c>
      <c r="O617" s="32" t="s">
        <v>184</v>
      </c>
      <c r="P617" s="32" t="s">
        <v>185</v>
      </c>
      <c r="Q617" s="32" t="s">
        <v>186</v>
      </c>
      <c r="R617" s="32" t="s">
        <v>187</v>
      </c>
      <c r="S617" s="32" t="s">
        <v>188</v>
      </c>
      <c r="T617" s="32" t="s">
        <v>189</v>
      </c>
      <c r="U617" s="32" t="s">
        <v>190</v>
      </c>
      <c r="V617" s="32" t="s">
        <v>191</v>
      </c>
      <c r="W617" s="32" t="s">
        <v>192</v>
      </c>
      <c r="X617" s="32" t="s">
        <v>193</v>
      </c>
      <c r="Y617" s="32" t="s">
        <v>194</v>
      </c>
      <c r="Z617" s="32" t="s">
        <v>195</v>
      </c>
      <c r="AA617" s="32" t="s">
        <v>196</v>
      </c>
      <c r="AB617" s="32" t="s">
        <v>197</v>
      </c>
      <c r="AC617" s="32" t="s">
        <v>198</v>
      </c>
      <c r="AD617" s="32" t="s">
        <v>199</v>
      </c>
      <c r="AE617" s="32" t="s">
        <v>200</v>
      </c>
      <c r="AF617" s="31" t="s">
        <v>201</v>
      </c>
      <c r="AG617" s="32" t="s">
        <v>202</v>
      </c>
      <c r="AH617" s="32" t="s">
        <v>203</v>
      </c>
      <c r="AI617" s="32" t="s">
        <v>204</v>
      </c>
      <c r="AJ617" s="32" t="s">
        <v>205</v>
      </c>
      <c r="AK617" s="32" t="s">
        <v>206</v>
      </c>
      <c r="AL617" s="32" t="s">
        <v>207</v>
      </c>
      <c r="AM617" s="32" t="s">
        <v>208</v>
      </c>
      <c r="AN617" s="32" t="s">
        <v>209</v>
      </c>
      <c r="AO617" s="32" t="s">
        <v>210</v>
      </c>
      <c r="AP617" s="32" t="s">
        <v>211</v>
      </c>
      <c r="AQ617" s="32" t="s">
        <v>212</v>
      </c>
      <c r="AR617" s="32" t="s">
        <v>213</v>
      </c>
      <c r="AS617" s="32" t="s">
        <v>210</v>
      </c>
      <c r="AT617" s="32" t="s">
        <v>211</v>
      </c>
      <c r="AU617" s="32" t="s">
        <v>212</v>
      </c>
      <c r="AV617" s="32" t="s">
        <v>213</v>
      </c>
    </row>
    <row r="618" spans="2:48" x14ac:dyDescent="0.25">
      <c r="B618" t="str">
        <f>vertices!A175</f>
        <v>P_75</v>
      </c>
      <c r="C618" s="40">
        <f>VLOOKUP(B618,vertices!$A:$C,2,0)</f>
        <v>-24.788</v>
      </c>
      <c r="D618" s="40">
        <f>VLOOKUP(B618,vertices!$A:$C,3,0)</f>
        <v>-42.50911</v>
      </c>
      <c r="E618" s="42">
        <f>SMALL(I618:AV618,1)</f>
        <v>4.6452360447676888</v>
      </c>
      <c r="F618" s="42" t="str">
        <f>HLOOKUP(E618,I618:AV619,2,0)</f>
        <v>QDE2</v>
      </c>
      <c r="G618" s="42" t="str">
        <f>VLOOKUP(F618,$B$524:$F$564,4,0)</f>
        <v>BS082</v>
      </c>
      <c r="H618" s="42" t="str">
        <f>VLOOKUP(F618,$B$524:$F$564,5,0)</f>
        <v>BS092</v>
      </c>
      <c r="I618" s="17">
        <f t="shared" ref="I618:AV618" si="38">IFERROR(3440*ACOS(COS(PI()*(90-I567)/180)*COS((90-$C618)*PI()/180)+SIN((90-I567)*PI()/180)*SIN((90-$C618)*PI()/180)*COS((($D618)-I568)*PI()/180)),0)</f>
        <v>44.061198336715663</v>
      </c>
      <c r="J618" s="17">
        <f t="shared" si="38"/>
        <v>48.930290074420583</v>
      </c>
      <c r="K618" s="17">
        <f t="shared" si="38"/>
        <v>55.201543778926933</v>
      </c>
      <c r="L618" s="17">
        <f t="shared" si="38"/>
        <v>62.453988224096015</v>
      </c>
      <c r="M618" s="17">
        <f t="shared" si="38"/>
        <v>70.384969383073496</v>
      </c>
      <c r="N618" s="17">
        <f t="shared" si="38"/>
        <v>78.789848617262663</v>
      </c>
      <c r="O618" s="17">
        <f t="shared" si="38"/>
        <v>35.940641620770833</v>
      </c>
      <c r="P618" s="17">
        <f t="shared" si="38"/>
        <v>41.777948521654444</v>
      </c>
      <c r="Q618" s="17">
        <f t="shared" si="38"/>
        <v>48.982864144597507</v>
      </c>
      <c r="R618" s="17">
        <f t="shared" si="38"/>
        <v>57.039475027233273</v>
      </c>
      <c r="S618" s="17">
        <f t="shared" si="38"/>
        <v>65.634892985659761</v>
      </c>
      <c r="T618" s="17">
        <f t="shared" si="38"/>
        <v>74.583063608197349</v>
      </c>
      <c r="U618" s="17">
        <f t="shared" si="38"/>
        <v>28.403070621850848</v>
      </c>
      <c r="V618" s="17">
        <f t="shared" si="38"/>
        <v>35.511420715869981</v>
      </c>
      <c r="W618" s="17">
        <f t="shared" si="38"/>
        <v>43.76810549752831</v>
      </c>
      <c r="X618" s="17">
        <f t="shared" si="38"/>
        <v>52.635468967789016</v>
      </c>
      <c r="Y618" s="17">
        <f t="shared" si="38"/>
        <v>61.851415545734376</v>
      </c>
      <c r="Z618" s="17">
        <f t="shared" si="38"/>
        <v>71.280867653301172</v>
      </c>
      <c r="AA618" s="17">
        <f t="shared" si="38"/>
        <v>22.054569373557182</v>
      </c>
      <c r="AB618" s="17">
        <f t="shared" si="38"/>
        <v>30.678430135175176</v>
      </c>
      <c r="AC618" s="17">
        <f t="shared" si="38"/>
        <v>39.952339222150357</v>
      </c>
      <c r="AD618" s="17">
        <f t="shared" si="38"/>
        <v>49.512362411171367</v>
      </c>
      <c r="AE618" s="17">
        <f t="shared" si="38"/>
        <v>59.220097451480278</v>
      </c>
      <c r="AF618" s="17">
        <f t="shared" si="38"/>
        <v>69.013238883329464</v>
      </c>
      <c r="AG618" s="17">
        <f t="shared" si="38"/>
        <v>22.659789942646853</v>
      </c>
      <c r="AH618" s="17">
        <f t="shared" si="38"/>
        <v>12.937969884132272</v>
      </c>
      <c r="AI618" s="17">
        <f t="shared" si="38"/>
        <v>4.6452360447676888</v>
      </c>
      <c r="AJ618" s="17">
        <f t="shared" si="38"/>
        <v>8.7193772604340225</v>
      </c>
      <c r="AK618" s="17">
        <f t="shared" si="38"/>
        <v>22.858590041666407</v>
      </c>
      <c r="AL618" s="17">
        <f t="shared" si="38"/>
        <v>13.28262365418432</v>
      </c>
      <c r="AM618" s="17">
        <f t="shared" si="38"/>
        <v>5.5320124186316377</v>
      </c>
      <c r="AN618" s="17">
        <f t="shared" si="38"/>
        <v>9.2217324552062152</v>
      </c>
      <c r="AO618" s="17">
        <f t="shared" si="38"/>
        <v>26.402952410243703</v>
      </c>
      <c r="AP618" s="17">
        <f t="shared" si="38"/>
        <v>18.729567298024463</v>
      </c>
      <c r="AQ618" s="17">
        <f t="shared" si="38"/>
        <v>14.308690442048011</v>
      </c>
      <c r="AR618" s="17">
        <f t="shared" si="38"/>
        <v>16.091665201827965</v>
      </c>
      <c r="AS618" s="17">
        <f t="shared" si="38"/>
        <v>32.206646767861784</v>
      </c>
      <c r="AT618" s="17">
        <f t="shared" si="38"/>
        <v>26.277302134452825</v>
      </c>
      <c r="AU618" s="17">
        <f t="shared" si="38"/>
        <v>23.323471902107755</v>
      </c>
      <c r="AV618" s="17">
        <f t="shared" si="38"/>
        <v>24.448543890386514</v>
      </c>
    </row>
    <row r="619" spans="2:48" x14ac:dyDescent="0.25">
      <c r="B619"/>
      <c r="C619" s="40" t="e">
        <f>VLOOKUP(B619,vertices!$A:$C,2,0)</f>
        <v>#N/A</v>
      </c>
      <c r="D619" s="40" t="e">
        <f>VLOOKUP(B619,vertices!$A:$C,3,0)</f>
        <v>#N/A</v>
      </c>
      <c r="E619" s="40"/>
      <c r="F619" s="40"/>
      <c r="G619" s="40"/>
      <c r="H619" s="40"/>
      <c r="I619" s="32" t="s">
        <v>178</v>
      </c>
      <c r="J619" s="32" t="s">
        <v>179</v>
      </c>
      <c r="K619" s="32" t="s">
        <v>180</v>
      </c>
      <c r="L619" s="32" t="s">
        <v>181</v>
      </c>
      <c r="M619" s="32" t="s">
        <v>182</v>
      </c>
      <c r="N619" s="32" t="s">
        <v>183</v>
      </c>
      <c r="O619" s="32" t="s">
        <v>184</v>
      </c>
      <c r="P619" s="32" t="s">
        <v>185</v>
      </c>
      <c r="Q619" s="32" t="s">
        <v>186</v>
      </c>
      <c r="R619" s="32" t="s">
        <v>187</v>
      </c>
      <c r="S619" s="32" t="s">
        <v>188</v>
      </c>
      <c r="T619" s="32" t="s">
        <v>189</v>
      </c>
      <c r="U619" s="32" t="s">
        <v>190</v>
      </c>
      <c r="V619" s="32" t="s">
        <v>191</v>
      </c>
      <c r="W619" s="32" t="s">
        <v>192</v>
      </c>
      <c r="X619" s="32" t="s">
        <v>193</v>
      </c>
      <c r="Y619" s="32" t="s">
        <v>194</v>
      </c>
      <c r="Z619" s="32" t="s">
        <v>195</v>
      </c>
      <c r="AA619" s="32" t="s">
        <v>196</v>
      </c>
      <c r="AB619" s="32" t="s">
        <v>197</v>
      </c>
      <c r="AC619" s="32" t="s">
        <v>198</v>
      </c>
      <c r="AD619" s="32" t="s">
        <v>199</v>
      </c>
      <c r="AE619" s="32" t="s">
        <v>200</v>
      </c>
      <c r="AF619" s="31" t="s">
        <v>201</v>
      </c>
      <c r="AG619" s="32" t="s">
        <v>202</v>
      </c>
      <c r="AH619" s="32" t="s">
        <v>203</v>
      </c>
      <c r="AI619" s="32" t="s">
        <v>204</v>
      </c>
      <c r="AJ619" s="32" t="s">
        <v>205</v>
      </c>
      <c r="AK619" s="32" t="s">
        <v>206</v>
      </c>
      <c r="AL619" s="32" t="s">
        <v>207</v>
      </c>
      <c r="AM619" s="32" t="s">
        <v>208</v>
      </c>
      <c r="AN619" s="32" t="s">
        <v>209</v>
      </c>
      <c r="AO619" s="32" t="s">
        <v>210</v>
      </c>
      <c r="AP619" s="32" t="s">
        <v>211</v>
      </c>
      <c r="AQ619" s="32" t="s">
        <v>212</v>
      </c>
      <c r="AR619" s="32" t="s">
        <v>213</v>
      </c>
      <c r="AS619" s="32" t="s">
        <v>210</v>
      </c>
      <c r="AT619" s="32" t="s">
        <v>211</v>
      </c>
      <c r="AU619" s="32" t="s">
        <v>212</v>
      </c>
      <c r="AV619" s="32" t="s">
        <v>213</v>
      </c>
    </row>
    <row r="620" spans="2:48" x14ac:dyDescent="0.25">
      <c r="B620" t="str">
        <f>vertices!A176</f>
        <v>P_76</v>
      </c>
      <c r="C620" s="40">
        <f>VLOOKUP(B620,vertices!$A:$C,2,0)</f>
        <v>-24.687570000000001</v>
      </c>
      <c r="D620" s="40">
        <f>VLOOKUP(B620,vertices!$A:$C,3,0)</f>
        <v>-42.505400000000002</v>
      </c>
      <c r="E620" s="42">
        <f>SMALL(I620:AV620,1)</f>
        <v>5.6669829795852777</v>
      </c>
      <c r="F620" s="42" t="str">
        <f>HLOOKUP(E620,I620:AV621,2,0)</f>
        <v>QDE2</v>
      </c>
      <c r="G620" s="42" t="str">
        <f>VLOOKUP(F620,$B$524:$F$564,4,0)</f>
        <v>BS082</v>
      </c>
      <c r="H620" s="42" t="str">
        <f>VLOOKUP(F620,$B$524:$F$564,5,0)</f>
        <v>BS092</v>
      </c>
      <c r="I620" s="17">
        <f t="shared" ref="I620:AV620" si="39">IFERROR(3440*ACOS(COS(PI()*(90-I567)/180)*COS((90-$C620)*PI()/180)+SIN((90-I567)*PI()/180)*SIN((90-$C620)*PI()/180)*COS((($D620)-I568)*PI()/180)),0)</f>
        <v>47.002658417488981</v>
      </c>
      <c r="J620" s="17">
        <f t="shared" si="39"/>
        <v>52.751178106784607</v>
      </c>
      <c r="K620" s="17">
        <f t="shared" si="39"/>
        <v>59.635363991540288</v>
      </c>
      <c r="L620" s="17">
        <f t="shared" si="39"/>
        <v>67.307647695547033</v>
      </c>
      <c r="M620" s="17">
        <f t="shared" si="39"/>
        <v>75.528241016634553</v>
      </c>
      <c r="N620" s="17">
        <f t="shared" si="39"/>
        <v>84.13657882459853</v>
      </c>
      <c r="O620" s="17">
        <f t="shared" si="39"/>
        <v>39.438494434548588</v>
      </c>
      <c r="P620" s="17">
        <f t="shared" si="39"/>
        <v>46.148884117479234</v>
      </c>
      <c r="Q620" s="17">
        <f t="shared" si="39"/>
        <v>53.8915653986991</v>
      </c>
      <c r="R620" s="17">
        <f t="shared" si="39"/>
        <v>62.282732684151</v>
      </c>
      <c r="S620" s="17">
        <f t="shared" si="39"/>
        <v>71.093131971842524</v>
      </c>
      <c r="T620" s="17">
        <f t="shared" si="39"/>
        <v>80.184691118506549</v>
      </c>
      <c r="U620" s="17">
        <f t="shared" si="39"/>
        <v>32.654824664504645</v>
      </c>
      <c r="V620" s="17">
        <f t="shared" si="39"/>
        <v>40.513284806600964</v>
      </c>
      <c r="W620" s="17">
        <f t="shared" si="39"/>
        <v>49.158664946522833</v>
      </c>
      <c r="X620" s="17">
        <f t="shared" si="39"/>
        <v>58.241581832073308</v>
      </c>
      <c r="Y620" s="17">
        <f t="shared" si="39"/>
        <v>67.585862357919453</v>
      </c>
      <c r="Z620" s="17">
        <f t="shared" si="39"/>
        <v>77.096531363581008</v>
      </c>
      <c r="AA620" s="17">
        <f t="shared" si="39"/>
        <v>27.241123746034894</v>
      </c>
      <c r="AB620" s="17">
        <f t="shared" si="39"/>
        <v>36.297489578145189</v>
      </c>
      <c r="AC620" s="17">
        <f t="shared" si="39"/>
        <v>45.751480118726647</v>
      </c>
      <c r="AD620" s="17">
        <f t="shared" si="39"/>
        <v>55.399904088764359</v>
      </c>
      <c r="AE620" s="17">
        <f t="shared" si="39"/>
        <v>65.156443039990904</v>
      </c>
      <c r="AF620" s="17">
        <f t="shared" si="39"/>
        <v>74.978903851303556</v>
      </c>
      <c r="AG620" s="17">
        <f t="shared" si="39"/>
        <v>16.81246419062882</v>
      </c>
      <c r="AH620" s="17">
        <f t="shared" si="39"/>
        <v>7.5667525785998357</v>
      </c>
      <c r="AI620" s="17">
        <f t="shared" si="39"/>
        <v>5.6669829795852777</v>
      </c>
      <c r="AJ620" s="17">
        <f t="shared" si="39"/>
        <v>14.395687086284461</v>
      </c>
      <c r="AK620" s="17">
        <f t="shared" si="39"/>
        <v>16.9713624926964</v>
      </c>
      <c r="AL620" s="17">
        <f t="shared" si="39"/>
        <v>7.9130783267224913</v>
      </c>
      <c r="AM620" s="17">
        <f t="shared" si="39"/>
        <v>6.1211601200459143</v>
      </c>
      <c r="AN620" s="17">
        <f t="shared" si="39"/>
        <v>14.580209967686741</v>
      </c>
      <c r="AO620" s="17">
        <f t="shared" si="39"/>
        <v>21.426158148190684</v>
      </c>
      <c r="AP620" s="17">
        <f t="shared" si="39"/>
        <v>15.278833952707647</v>
      </c>
      <c r="AQ620" s="17">
        <f t="shared" si="39"/>
        <v>14.424508551087385</v>
      </c>
      <c r="AR620" s="17">
        <f t="shared" si="39"/>
        <v>19.569141344638794</v>
      </c>
      <c r="AS620" s="17">
        <f t="shared" si="39"/>
        <v>28.21024683791288</v>
      </c>
      <c r="AT620" s="17">
        <f t="shared" si="39"/>
        <v>23.869088136457979</v>
      </c>
      <c r="AU620" s="17">
        <f t="shared" si="39"/>
        <v>23.321834851531147</v>
      </c>
      <c r="AV620" s="17">
        <f t="shared" si="39"/>
        <v>26.801900376624594</v>
      </c>
    </row>
    <row r="621" spans="2:48" x14ac:dyDescent="0.25">
      <c r="B621"/>
      <c r="C621" s="40" t="e">
        <f>VLOOKUP(B621,vertices!$A:$C,2,0)</f>
        <v>#N/A</v>
      </c>
      <c r="D621" s="40" t="e">
        <f>VLOOKUP(B621,vertices!$A:$C,3,0)</f>
        <v>#N/A</v>
      </c>
      <c r="E621" s="40"/>
      <c r="F621" s="40"/>
      <c r="G621" s="40"/>
      <c r="H621" s="40"/>
      <c r="I621" s="32" t="s">
        <v>178</v>
      </c>
      <c r="J621" s="32" t="s">
        <v>179</v>
      </c>
      <c r="K621" s="32" t="s">
        <v>180</v>
      </c>
      <c r="L621" s="32" t="s">
        <v>181</v>
      </c>
      <c r="M621" s="32" t="s">
        <v>182</v>
      </c>
      <c r="N621" s="32" t="s">
        <v>183</v>
      </c>
      <c r="O621" s="32" t="s">
        <v>184</v>
      </c>
      <c r="P621" s="32" t="s">
        <v>185</v>
      </c>
      <c r="Q621" s="32" t="s">
        <v>186</v>
      </c>
      <c r="R621" s="32" t="s">
        <v>187</v>
      </c>
      <c r="S621" s="32" t="s">
        <v>188</v>
      </c>
      <c r="T621" s="32" t="s">
        <v>189</v>
      </c>
      <c r="U621" s="32" t="s">
        <v>190</v>
      </c>
      <c r="V621" s="32" t="s">
        <v>191</v>
      </c>
      <c r="W621" s="32" t="s">
        <v>192</v>
      </c>
      <c r="X621" s="32" t="s">
        <v>193</v>
      </c>
      <c r="Y621" s="32" t="s">
        <v>194</v>
      </c>
      <c r="Z621" s="32" t="s">
        <v>195</v>
      </c>
      <c r="AA621" s="32" t="s">
        <v>196</v>
      </c>
      <c r="AB621" s="32" t="s">
        <v>197</v>
      </c>
      <c r="AC621" s="32" t="s">
        <v>198</v>
      </c>
      <c r="AD621" s="32" t="s">
        <v>199</v>
      </c>
      <c r="AE621" s="32" t="s">
        <v>200</v>
      </c>
      <c r="AF621" s="31" t="s">
        <v>201</v>
      </c>
      <c r="AG621" s="32" t="s">
        <v>202</v>
      </c>
      <c r="AH621" s="32" t="s">
        <v>203</v>
      </c>
      <c r="AI621" s="32" t="s">
        <v>204</v>
      </c>
      <c r="AJ621" s="32" t="s">
        <v>205</v>
      </c>
      <c r="AK621" s="32" t="s">
        <v>206</v>
      </c>
      <c r="AL621" s="32" t="s">
        <v>207</v>
      </c>
      <c r="AM621" s="32" t="s">
        <v>208</v>
      </c>
      <c r="AN621" s="32" t="s">
        <v>209</v>
      </c>
      <c r="AO621" s="32" t="s">
        <v>210</v>
      </c>
      <c r="AP621" s="32" t="s">
        <v>211</v>
      </c>
      <c r="AQ621" s="32" t="s">
        <v>212</v>
      </c>
      <c r="AR621" s="32" t="s">
        <v>213</v>
      </c>
      <c r="AS621" s="32" t="s">
        <v>210</v>
      </c>
      <c r="AT621" s="32" t="s">
        <v>211</v>
      </c>
      <c r="AU621" s="32" t="s">
        <v>212</v>
      </c>
      <c r="AV621" s="32" t="s">
        <v>213</v>
      </c>
    </row>
    <row r="622" spans="2:48" x14ac:dyDescent="0.25">
      <c r="B622" t="str">
        <f>vertices!A177</f>
        <v>P_77</v>
      </c>
      <c r="C622" s="40">
        <f>VLOOKUP(B622,vertices!$A:$C,2,0)</f>
        <v>-24.635370000000002</v>
      </c>
      <c r="D622" s="40">
        <f>VLOOKUP(B622,vertices!$A:$C,3,0)</f>
        <v>-42.411619999999999</v>
      </c>
      <c r="E622" s="42">
        <f>SMALL(I622:AV622,1)</f>
        <v>3.1363677944995771</v>
      </c>
      <c r="F622" s="42" t="str">
        <f>HLOOKUP(E622,I622:AV623,2,0)</f>
        <v>QDF1</v>
      </c>
      <c r="G622" s="42" t="str">
        <f>VLOOKUP(F622,$B$524:$F$564,4,0)</f>
        <v>BS096</v>
      </c>
      <c r="H622" s="42" t="str">
        <f>VLOOKUP(F622,$B$524:$F$564,5,0)</f>
        <v>BS091</v>
      </c>
      <c r="I622" s="17">
        <f t="shared" ref="I622:AV622" si="40">IFERROR(3440*ACOS(COS(PI()*(90-I567)/180)*COS((90-$C622)*PI()/180)+SIN((90-I567)*PI()/180)*SIN((90-$C622)*PI()/180)*COS((($D622)-I568)*PI()/180)),0)</f>
        <v>53.002369478985628</v>
      </c>
      <c r="J622" s="17">
        <f t="shared" si="40"/>
        <v>58.692528890817783</v>
      </c>
      <c r="K622" s="17">
        <f t="shared" si="40"/>
        <v>65.426486808269559</v>
      </c>
      <c r="L622" s="17">
        <f t="shared" si="40"/>
        <v>72.915621477679537</v>
      </c>
      <c r="M622" s="17">
        <f t="shared" si="40"/>
        <v>80.950608307753939</v>
      </c>
      <c r="N622" s="17">
        <f t="shared" si="40"/>
        <v>89.384364210595905</v>
      </c>
      <c r="O622" s="17">
        <f t="shared" si="40"/>
        <v>45.41314868872314</v>
      </c>
      <c r="P622" s="17">
        <f t="shared" si="40"/>
        <v>51.951220330221837</v>
      </c>
      <c r="Q622" s="17">
        <f t="shared" si="40"/>
        <v>59.46225015746375</v>
      </c>
      <c r="R622" s="17">
        <f t="shared" si="40"/>
        <v>67.622805129481677</v>
      </c>
      <c r="S622" s="17">
        <f t="shared" si="40"/>
        <v>76.224556626501979</v>
      </c>
      <c r="T622" s="17">
        <f t="shared" si="40"/>
        <v>85.133876755679282</v>
      </c>
      <c r="U622" s="17">
        <f t="shared" si="40"/>
        <v>38.474973212026256</v>
      </c>
      <c r="V622" s="17">
        <f t="shared" si="40"/>
        <v>46.018349779271794</v>
      </c>
      <c r="W622" s="17">
        <f t="shared" si="40"/>
        <v>54.362776276393312</v>
      </c>
      <c r="X622" s="17">
        <f t="shared" si="40"/>
        <v>63.191711068423189</v>
      </c>
      <c r="Y622" s="17">
        <f t="shared" si="40"/>
        <v>72.327942222145197</v>
      </c>
      <c r="Z622" s="17">
        <f t="shared" si="40"/>
        <v>81.668403188145675</v>
      </c>
      <c r="AA622" s="17">
        <f t="shared" si="40"/>
        <v>32.606142218161565</v>
      </c>
      <c r="AB622" s="17">
        <f t="shared" si="40"/>
        <v>41.244290394701594</v>
      </c>
      <c r="AC622" s="17">
        <f t="shared" si="40"/>
        <v>50.391296938759297</v>
      </c>
      <c r="AD622" s="17">
        <f t="shared" si="40"/>
        <v>59.814166058959216</v>
      </c>
      <c r="AE622" s="17">
        <f t="shared" si="40"/>
        <v>69.400622854287406</v>
      </c>
      <c r="AF622" s="17">
        <f t="shared" si="40"/>
        <v>79.091205457964548</v>
      </c>
      <c r="AG622" s="17">
        <f t="shared" si="40"/>
        <v>16.136603643638896</v>
      </c>
      <c r="AH622" s="17">
        <f t="shared" si="40"/>
        <v>9.8800920452788255</v>
      </c>
      <c r="AI622" s="17">
        <f t="shared" si="40"/>
        <v>11.62343435220814</v>
      </c>
      <c r="AJ622" s="17">
        <f t="shared" si="40"/>
        <v>19.30942772624757</v>
      </c>
      <c r="AK622" s="17">
        <f t="shared" si="40"/>
        <v>13.133693975716572</v>
      </c>
      <c r="AL622" s="17">
        <f t="shared" si="40"/>
        <v>3.1363677944995771</v>
      </c>
      <c r="AM622" s="17">
        <f t="shared" si="40"/>
        <v>6.8878116299256575</v>
      </c>
      <c r="AN622" s="17">
        <f t="shared" si="40"/>
        <v>16.891102858533706</v>
      </c>
      <c r="AO622" s="17">
        <f t="shared" si="40"/>
        <v>15.822512846991028</v>
      </c>
      <c r="AP622" s="17">
        <f t="shared" si="40"/>
        <v>9.3590317683264246</v>
      </c>
      <c r="AQ622" s="17">
        <f t="shared" si="40"/>
        <v>11.1844919715438</v>
      </c>
      <c r="AR622" s="17">
        <f t="shared" si="40"/>
        <v>19.048781269775539</v>
      </c>
      <c r="AS622" s="17">
        <f t="shared" si="40"/>
        <v>22.22529751578973</v>
      </c>
      <c r="AT622" s="17">
        <f t="shared" si="40"/>
        <v>18.190110577364216</v>
      </c>
      <c r="AU622" s="17">
        <f t="shared" si="40"/>
        <v>19.184807695288733</v>
      </c>
      <c r="AV622" s="17">
        <f t="shared" si="40"/>
        <v>24.606788090677547</v>
      </c>
    </row>
    <row r="623" spans="2:48" x14ac:dyDescent="0.25">
      <c r="B623"/>
      <c r="C623" s="40" t="e">
        <f>VLOOKUP(B623,vertices!$A:$C,2,0)</f>
        <v>#N/A</v>
      </c>
      <c r="D623" s="40" t="e">
        <f>VLOOKUP(B623,vertices!$A:$C,3,0)</f>
        <v>#N/A</v>
      </c>
      <c r="I623" s="32" t="s">
        <v>178</v>
      </c>
      <c r="J623" s="32" t="s">
        <v>179</v>
      </c>
      <c r="K623" s="32" t="s">
        <v>180</v>
      </c>
      <c r="L623" s="32" t="s">
        <v>181</v>
      </c>
      <c r="M623" s="32" t="s">
        <v>182</v>
      </c>
      <c r="N623" s="32" t="s">
        <v>183</v>
      </c>
      <c r="O623" s="32" t="s">
        <v>184</v>
      </c>
      <c r="P623" s="32" t="s">
        <v>185</v>
      </c>
      <c r="Q623" s="32" t="s">
        <v>186</v>
      </c>
      <c r="R623" s="32" t="s">
        <v>187</v>
      </c>
      <c r="S623" s="32" t="s">
        <v>188</v>
      </c>
      <c r="T623" s="32" t="s">
        <v>189</v>
      </c>
      <c r="U623" s="32" t="s">
        <v>190</v>
      </c>
      <c r="V623" s="32" t="s">
        <v>191</v>
      </c>
      <c r="W623" s="32" t="s">
        <v>192</v>
      </c>
      <c r="X623" s="32" t="s">
        <v>193</v>
      </c>
      <c r="Y623" s="32" t="s">
        <v>194</v>
      </c>
      <c r="Z623" s="32" t="s">
        <v>195</v>
      </c>
      <c r="AA623" s="32" t="s">
        <v>196</v>
      </c>
      <c r="AB623" s="32" t="s">
        <v>197</v>
      </c>
      <c r="AC623" s="32" t="s">
        <v>198</v>
      </c>
      <c r="AD623" s="32" t="s">
        <v>199</v>
      </c>
      <c r="AE623" s="32" t="s">
        <v>200</v>
      </c>
      <c r="AF623" s="31" t="s">
        <v>201</v>
      </c>
      <c r="AG623" s="32" t="s">
        <v>202</v>
      </c>
      <c r="AH623" s="32" t="s">
        <v>203</v>
      </c>
      <c r="AI623" s="32" t="s">
        <v>204</v>
      </c>
      <c r="AJ623" s="32" t="s">
        <v>205</v>
      </c>
      <c r="AK623" s="32" t="s">
        <v>206</v>
      </c>
      <c r="AL623" s="32" t="s">
        <v>207</v>
      </c>
      <c r="AM623" s="32" t="s">
        <v>208</v>
      </c>
      <c r="AN623" s="32" t="s">
        <v>209</v>
      </c>
      <c r="AO623" s="32" t="s">
        <v>210</v>
      </c>
      <c r="AP623" s="32" t="s">
        <v>211</v>
      </c>
      <c r="AQ623" s="32" t="s">
        <v>212</v>
      </c>
      <c r="AR623" s="32" t="s">
        <v>213</v>
      </c>
      <c r="AS623" s="32" t="s">
        <v>210</v>
      </c>
      <c r="AT623" s="32" t="s">
        <v>211</v>
      </c>
      <c r="AU623" s="32" t="s">
        <v>212</v>
      </c>
      <c r="AV623" s="32" t="s">
        <v>213</v>
      </c>
    </row>
    <row r="624" spans="2:48" x14ac:dyDescent="0.25">
      <c r="B624" t="str">
        <f>vertices!A178</f>
        <v>SS_75</v>
      </c>
      <c r="C624" s="40">
        <f>VLOOKUP(B624,vertices!$A:$C,2,0)</f>
        <v>-25.691230000000001</v>
      </c>
      <c r="D624" s="40">
        <f>VLOOKUP(B624,vertices!$A:$C,3,0)</f>
        <v>-43.108559999999997</v>
      </c>
      <c r="E624" s="42">
        <f>SMALL(I624:AV624,1)</f>
        <v>3.7831636085061682</v>
      </c>
      <c r="F624" s="42" t="str">
        <f>HLOOKUP(E624,I624:AV625,2,0)</f>
        <v>QDB8</v>
      </c>
      <c r="G624" s="42" t="str">
        <f>VLOOKUP(F624,$B$524:$F$564,4,0)</f>
        <v>BS069</v>
      </c>
      <c r="H624" s="42" t="str">
        <f>VLOOKUP(F624,$B$524:$F$564,5,0)</f>
        <v>BS062</v>
      </c>
      <c r="I624" s="17">
        <f t="shared" ref="I624:AV624" si="41">IFERROR(3440*ACOS(COS(PI()*(90-I567)/180)*COS((90-$C624)*PI()/180)+SIN((90-I567)*PI()/180)*SIN((90-$C624)*PI()/180)*COS((($D624)-I568)*PI()/180)),0)</f>
        <v>37.295303298684331</v>
      </c>
      <c r="J624" s="17">
        <f t="shared" si="41"/>
        <v>27.57820340699995</v>
      </c>
      <c r="K624" s="17">
        <f t="shared" si="41"/>
        <v>18.177923117437729</v>
      </c>
      <c r="L624" s="17">
        <f t="shared" si="41"/>
        <v>10.028878564774626</v>
      </c>
      <c r="M624" s="17">
        <f t="shared" si="41"/>
        <v>8.425072840776906</v>
      </c>
      <c r="N624" s="17">
        <f t="shared" si="41"/>
        <v>15.545006599436508</v>
      </c>
      <c r="O624" s="17">
        <f t="shared" si="41"/>
        <v>36.523346773883944</v>
      </c>
      <c r="P624" s="17">
        <f t="shared" si="41"/>
        <v>26.526417975219587</v>
      </c>
      <c r="Q624" s="17">
        <f t="shared" si="41"/>
        <v>16.541133339625063</v>
      </c>
      <c r="R624" s="17">
        <f t="shared" si="41"/>
        <v>6.6203915484487119</v>
      </c>
      <c r="S624" s="17">
        <f t="shared" si="41"/>
        <v>3.7831636085061682</v>
      </c>
      <c r="T624" s="17">
        <f t="shared" si="41"/>
        <v>13.603577472602364</v>
      </c>
      <c r="U624" s="17">
        <f t="shared" si="41"/>
        <v>37.952850480656636</v>
      </c>
      <c r="V624" s="17">
        <f t="shared" si="41"/>
        <v>28.459945473290968</v>
      </c>
      <c r="W624" s="17">
        <f t="shared" si="41"/>
        <v>19.487939502707885</v>
      </c>
      <c r="X624" s="17">
        <f t="shared" si="41"/>
        <v>12.241434914369798</v>
      </c>
      <c r="Y624" s="17">
        <f t="shared" si="41"/>
        <v>10.962997968411514</v>
      </c>
      <c r="Z624" s="17">
        <f t="shared" si="41"/>
        <v>17.052377345687955</v>
      </c>
      <c r="AA624" s="17">
        <f t="shared" si="41"/>
        <v>41.356154108667681</v>
      </c>
      <c r="AB624" s="17">
        <f t="shared" si="41"/>
        <v>32.855898618398562</v>
      </c>
      <c r="AC624" s="17">
        <f t="shared" si="41"/>
        <v>25.474473564918352</v>
      </c>
      <c r="AD624" s="17">
        <f t="shared" si="41"/>
        <v>20.460881477652944</v>
      </c>
      <c r="AE624" s="17">
        <f t="shared" si="41"/>
        <v>19.713109251185141</v>
      </c>
      <c r="AF624" s="17">
        <f t="shared" si="41"/>
        <v>23.639497031947823</v>
      </c>
      <c r="AG624" s="17">
        <f t="shared" si="41"/>
        <v>81.681931610033942</v>
      </c>
      <c r="AH624" s="17">
        <f t="shared" si="41"/>
        <v>72.384321389814147</v>
      </c>
      <c r="AI624" s="17">
        <f t="shared" si="41"/>
        <v>63.303236249612468</v>
      </c>
      <c r="AJ624" s="17">
        <f t="shared" si="41"/>
        <v>54.546926233952036</v>
      </c>
      <c r="AK624" s="17">
        <f t="shared" si="41"/>
        <v>85.275990445819701</v>
      </c>
      <c r="AL624" s="17">
        <f t="shared" si="41"/>
        <v>76.411645337970114</v>
      </c>
      <c r="AM624" s="17">
        <f t="shared" si="41"/>
        <v>67.865594338508529</v>
      </c>
      <c r="AN624" s="17">
        <f t="shared" si="41"/>
        <v>59.774514651577917</v>
      </c>
      <c r="AO624" s="17">
        <f t="shared" si="41"/>
        <v>89.645899909074771</v>
      </c>
      <c r="AP624" s="17">
        <f t="shared" si="41"/>
        <v>81.253334095551665</v>
      </c>
      <c r="AQ624" s="17">
        <f t="shared" si="41"/>
        <v>73.267123049940182</v>
      </c>
      <c r="AR624" s="17">
        <f t="shared" si="41"/>
        <v>65.835312911323598</v>
      </c>
      <c r="AS624" s="17">
        <f t="shared" si="41"/>
        <v>94.684292590459691</v>
      </c>
      <c r="AT624" s="17">
        <f t="shared" si="41"/>
        <v>86.77317034913753</v>
      </c>
      <c r="AU624" s="17">
        <f t="shared" si="41"/>
        <v>79.336598260628918</v>
      </c>
      <c r="AV624" s="17">
        <f t="shared" si="41"/>
        <v>72.520710541705725</v>
      </c>
    </row>
    <row r="625" spans="2:48" x14ac:dyDescent="0.25">
      <c r="B625"/>
      <c r="C625" s="40" t="e">
        <f>VLOOKUP(B625,vertices!$A:$C,2,0)</f>
        <v>#N/A</v>
      </c>
      <c r="D625" s="40" t="e">
        <f>VLOOKUP(B625,vertices!$A:$C,3,0)</f>
        <v>#N/A</v>
      </c>
      <c r="E625" s="40"/>
      <c r="F625" s="40"/>
      <c r="G625" s="40"/>
      <c r="H625" s="40"/>
      <c r="I625" s="32" t="s">
        <v>178</v>
      </c>
      <c r="J625" s="32" t="s">
        <v>179</v>
      </c>
      <c r="K625" s="32" t="s">
        <v>180</v>
      </c>
      <c r="L625" s="32" t="s">
        <v>181</v>
      </c>
      <c r="M625" s="32" t="s">
        <v>182</v>
      </c>
      <c r="N625" s="32" t="s">
        <v>183</v>
      </c>
      <c r="O625" s="32" t="s">
        <v>184</v>
      </c>
      <c r="P625" s="32" t="s">
        <v>185</v>
      </c>
      <c r="Q625" s="32" t="s">
        <v>186</v>
      </c>
      <c r="R625" s="32" t="s">
        <v>187</v>
      </c>
      <c r="S625" s="32" t="s">
        <v>188</v>
      </c>
      <c r="T625" s="32" t="s">
        <v>189</v>
      </c>
      <c r="U625" s="32" t="s">
        <v>190</v>
      </c>
      <c r="V625" s="32" t="s">
        <v>191</v>
      </c>
      <c r="W625" s="32" t="s">
        <v>192</v>
      </c>
      <c r="X625" s="32" t="s">
        <v>193</v>
      </c>
      <c r="Y625" s="32" t="s">
        <v>194</v>
      </c>
      <c r="Z625" s="32" t="s">
        <v>195</v>
      </c>
      <c r="AA625" s="32" t="s">
        <v>196</v>
      </c>
      <c r="AB625" s="32" t="s">
        <v>197</v>
      </c>
      <c r="AC625" s="32" t="s">
        <v>198</v>
      </c>
      <c r="AD625" s="32" t="s">
        <v>199</v>
      </c>
      <c r="AE625" s="32" t="s">
        <v>200</v>
      </c>
      <c r="AF625" s="31" t="s">
        <v>201</v>
      </c>
      <c r="AG625" s="32" t="s">
        <v>202</v>
      </c>
      <c r="AH625" s="32" t="s">
        <v>203</v>
      </c>
      <c r="AI625" s="32" t="s">
        <v>204</v>
      </c>
      <c r="AJ625" s="32" t="s">
        <v>205</v>
      </c>
      <c r="AK625" s="32" t="s">
        <v>206</v>
      </c>
      <c r="AL625" s="32" t="s">
        <v>207</v>
      </c>
      <c r="AM625" s="32" t="s">
        <v>208</v>
      </c>
      <c r="AN625" s="32" t="s">
        <v>209</v>
      </c>
      <c r="AO625" s="32" t="s">
        <v>210</v>
      </c>
      <c r="AP625" s="32" t="s">
        <v>211</v>
      </c>
      <c r="AQ625" s="32" t="s">
        <v>212</v>
      </c>
      <c r="AR625" s="32" t="s">
        <v>213</v>
      </c>
      <c r="AS625" s="32" t="s">
        <v>210</v>
      </c>
      <c r="AT625" s="32" t="s">
        <v>211</v>
      </c>
      <c r="AU625" s="32" t="s">
        <v>212</v>
      </c>
      <c r="AV625" s="32" t="s">
        <v>213</v>
      </c>
    </row>
    <row r="626" spans="2:48" x14ac:dyDescent="0.25">
      <c r="B626" t="str">
        <f>vertices!A179</f>
        <v>UMMA</v>
      </c>
      <c r="C626" s="40">
        <f>VLOOKUP(B626,vertices!$A:$C,2,0)</f>
        <v>-24.64977</v>
      </c>
      <c r="D626" s="40">
        <f>VLOOKUP(B626,vertices!$A:$C,3,0)</f>
        <v>-42.515599999999999</v>
      </c>
      <c r="E626" s="42">
        <f>SMALL(I626:AV626,1)</f>
        <v>5.4386522171257567</v>
      </c>
      <c r="F626" s="42" t="str">
        <f>HLOOKUP(E626,I626:AV627,2,0)</f>
        <v>QDE1</v>
      </c>
      <c r="G626" s="42" t="str">
        <f>VLOOKUP(F626,$B$524:$F$564,4,0)</f>
        <v>BS081</v>
      </c>
      <c r="H626" s="42" t="str">
        <f>VLOOKUP(F626,$B$524:$F$564,5,0)</f>
        <v>BS091</v>
      </c>
      <c r="I626" s="17">
        <f t="shared" ref="I626:AV626" si="42">IFERROR(3440*ACOS(COS(PI()*(90-I567)/180)*COS((90-$C626)*PI()/180)+SIN((90-I567)*PI()/180)*SIN((90-$C626)*PI()/180)*COS((($D626)-I568)*PI()/180)),0)</f>
        <v>47.728293074525595</v>
      </c>
      <c r="J626" s="17">
        <f t="shared" si="42"/>
        <v>53.82292684434502</v>
      </c>
      <c r="K626" s="17">
        <f t="shared" si="42"/>
        <v>60.959643613574826</v>
      </c>
      <c r="L626" s="17">
        <f t="shared" si="42"/>
        <v>68.814984166043843</v>
      </c>
      <c r="M626" s="17">
        <f t="shared" si="42"/>
        <v>77.169807195627214</v>
      </c>
      <c r="N626" s="17">
        <f t="shared" si="42"/>
        <v>85.878457366383344</v>
      </c>
      <c r="O626" s="17">
        <f t="shared" si="42"/>
        <v>40.423067411437543</v>
      </c>
      <c r="P626" s="17">
        <f t="shared" si="42"/>
        <v>47.474369955218464</v>
      </c>
      <c r="Q626" s="17">
        <f t="shared" si="42"/>
        <v>55.44243927726022</v>
      </c>
      <c r="R626" s="17">
        <f t="shared" si="42"/>
        <v>63.985695197465873</v>
      </c>
      <c r="S626" s="17">
        <f t="shared" si="42"/>
        <v>72.902202663105868</v>
      </c>
      <c r="T626" s="17">
        <f t="shared" si="42"/>
        <v>82.070396383052724</v>
      </c>
      <c r="U626" s="17">
        <f t="shared" si="42"/>
        <v>33.983920353332365</v>
      </c>
      <c r="V626" s="17">
        <f t="shared" si="42"/>
        <v>42.13488429237573</v>
      </c>
      <c r="W626" s="17">
        <f t="shared" si="42"/>
        <v>50.951444190332573</v>
      </c>
      <c r="X626" s="17">
        <f t="shared" si="42"/>
        <v>60.141586400420351</v>
      </c>
      <c r="Y626" s="17">
        <f t="shared" si="42"/>
        <v>69.557391578937711</v>
      </c>
      <c r="Z626" s="17">
        <f t="shared" si="42"/>
        <v>79.118332834373064</v>
      </c>
      <c r="AA626" s="17">
        <f t="shared" si="42"/>
        <v>28.993759114705178</v>
      </c>
      <c r="AB626" s="17">
        <f t="shared" si="42"/>
        <v>38.229650660043873</v>
      </c>
      <c r="AC626" s="17">
        <f t="shared" si="42"/>
        <v>47.776936378132326</v>
      </c>
      <c r="AD626" s="17">
        <f t="shared" si="42"/>
        <v>57.480661511913937</v>
      </c>
      <c r="AE626" s="17">
        <f t="shared" si="42"/>
        <v>67.273163921866683</v>
      </c>
      <c r="AF626" s="17">
        <f t="shared" si="42"/>
        <v>77.120633155301789</v>
      </c>
      <c r="AG626" s="17">
        <f t="shared" si="42"/>
        <v>14.476076026586231</v>
      </c>
      <c r="AH626" s="17">
        <f t="shared" si="42"/>
        <v>5.4386522171257567</v>
      </c>
      <c r="AI626" s="17">
        <f t="shared" si="42"/>
        <v>7.0613938231673146</v>
      </c>
      <c r="AJ626" s="17">
        <f t="shared" si="42"/>
        <v>16.444142163623248</v>
      </c>
      <c r="AK626" s="17">
        <f t="shared" si="42"/>
        <v>15.002318957794287</v>
      </c>
      <c r="AL626" s="17">
        <f t="shared" si="42"/>
        <v>6.7135046478122895</v>
      </c>
      <c r="AM626" s="17">
        <f t="shared" si="42"/>
        <v>8.0829952264867089</v>
      </c>
      <c r="AN626" s="17">
        <f t="shared" si="42"/>
        <v>16.907411855287471</v>
      </c>
      <c r="AO626" s="17">
        <f t="shared" si="42"/>
        <v>20.157314535164446</v>
      </c>
      <c r="AP626" s="17">
        <f t="shared" si="42"/>
        <v>15.035901296985781</v>
      </c>
      <c r="AQ626" s="17">
        <f t="shared" si="42"/>
        <v>15.6875875281243</v>
      </c>
      <c r="AR626" s="17">
        <f t="shared" si="42"/>
        <v>21.595915197104922</v>
      </c>
      <c r="AS626" s="17">
        <f t="shared" si="42"/>
        <v>27.446307186657215</v>
      </c>
      <c r="AT626" s="17">
        <f t="shared" si="42"/>
        <v>23.929066460215882</v>
      </c>
      <c r="AU626" s="17">
        <f t="shared" si="42"/>
        <v>24.33433351277138</v>
      </c>
      <c r="AV626" s="17">
        <f t="shared" si="42"/>
        <v>28.495236018499472</v>
      </c>
    </row>
    <row r="627" spans="2:48" x14ac:dyDescent="0.25">
      <c r="B627"/>
      <c r="C627" s="40" t="e">
        <f>VLOOKUP(B627,vertices!$A:$C,2,0)</f>
        <v>#N/A</v>
      </c>
      <c r="D627" s="40" t="e">
        <f>VLOOKUP(B627,vertices!$A:$C,3,0)</f>
        <v>#N/A</v>
      </c>
      <c r="E627" s="40"/>
      <c r="F627" s="40"/>
      <c r="G627" s="40"/>
      <c r="H627" s="40"/>
      <c r="I627" s="32" t="s">
        <v>178</v>
      </c>
      <c r="J627" s="32" t="s">
        <v>179</v>
      </c>
      <c r="K627" s="32" t="s">
        <v>180</v>
      </c>
      <c r="L627" s="32" t="s">
        <v>181</v>
      </c>
      <c r="M627" s="32" t="s">
        <v>182</v>
      </c>
      <c r="N627" s="32" t="s">
        <v>183</v>
      </c>
      <c r="O627" s="32" t="s">
        <v>184</v>
      </c>
      <c r="P627" s="32" t="s">
        <v>185</v>
      </c>
      <c r="Q627" s="32" t="s">
        <v>186</v>
      </c>
      <c r="R627" s="32" t="s">
        <v>187</v>
      </c>
      <c r="S627" s="32" t="s">
        <v>188</v>
      </c>
      <c r="T627" s="32" t="s">
        <v>189</v>
      </c>
      <c r="U627" s="32" t="s">
        <v>190</v>
      </c>
      <c r="V627" s="32" t="s">
        <v>191</v>
      </c>
      <c r="W627" s="32" t="s">
        <v>192</v>
      </c>
      <c r="X627" s="32" t="s">
        <v>193</v>
      </c>
      <c r="Y627" s="32" t="s">
        <v>194</v>
      </c>
      <c r="Z627" s="32" t="s">
        <v>195</v>
      </c>
      <c r="AA627" s="32" t="s">
        <v>196</v>
      </c>
      <c r="AB627" s="32" t="s">
        <v>197</v>
      </c>
      <c r="AC627" s="32" t="s">
        <v>198</v>
      </c>
      <c r="AD627" s="32" t="s">
        <v>199</v>
      </c>
      <c r="AE627" s="32" t="s">
        <v>200</v>
      </c>
      <c r="AF627" s="31" t="s">
        <v>201</v>
      </c>
      <c r="AG627" s="32" t="s">
        <v>202</v>
      </c>
      <c r="AH627" s="32" t="s">
        <v>203</v>
      </c>
      <c r="AI627" s="32" t="s">
        <v>204</v>
      </c>
      <c r="AJ627" s="32" t="s">
        <v>205</v>
      </c>
      <c r="AK627" s="32" t="s">
        <v>206</v>
      </c>
      <c r="AL627" s="32" t="s">
        <v>207</v>
      </c>
      <c r="AM627" s="32" t="s">
        <v>208</v>
      </c>
      <c r="AN627" s="32" t="s">
        <v>209</v>
      </c>
      <c r="AO627" s="32" t="s">
        <v>210</v>
      </c>
      <c r="AP627" s="32" t="s">
        <v>211</v>
      </c>
      <c r="AQ627" s="32" t="s">
        <v>212</v>
      </c>
      <c r="AR627" s="32" t="s">
        <v>213</v>
      </c>
      <c r="AS627" s="32" t="s">
        <v>210</v>
      </c>
      <c r="AT627" s="32" t="s">
        <v>211</v>
      </c>
      <c r="AU627" s="32" t="s">
        <v>212</v>
      </c>
      <c r="AV627" s="32" t="s">
        <v>213</v>
      </c>
    </row>
    <row r="628" spans="2:48" x14ac:dyDescent="0.25">
      <c r="B628" t="str">
        <f>vertices!A180</f>
        <v>UMPA</v>
      </c>
      <c r="C628" s="40">
        <f>VLOOKUP(B628,vertices!$A:$C,2,0)</f>
        <v>-25.603179999999998</v>
      </c>
      <c r="D628" s="40">
        <f>VLOOKUP(B628,vertices!$A:$C,3,0)</f>
        <v>-42.822470000000003</v>
      </c>
      <c r="E628" s="42">
        <f>SMALL(I628:AV628,1)</f>
        <v>4.1010651389837172</v>
      </c>
      <c r="F628" s="42" t="str">
        <f>HLOOKUP(E628,I628:AV629,2,0)</f>
        <v>QDD7</v>
      </c>
      <c r="G628" s="42" t="str">
        <f>VLOOKUP(F628,$B$524:$F$564,4,0)</f>
        <v>BS087</v>
      </c>
      <c r="H628" s="42" t="str">
        <f>VLOOKUP(F628,$B$524:$F$564,5,0)</f>
        <v>BS076</v>
      </c>
      <c r="I628" s="17">
        <f t="shared" ref="I628:AV628" si="43">IFERROR(3440*ACOS(COS(PI()*(90-I567)/180)*COS((90-$C628)*PI()/180)+SIN((90-I567)*PI()/180)*SIN((90-$C628)*PI()/180)*COS((($D628)-I568)*PI()/180)),0)</f>
        <v>38.888227201056544</v>
      </c>
      <c r="J628" s="17">
        <f t="shared" si="43"/>
        <v>31.417389157840958</v>
      </c>
      <c r="K628" s="17">
        <f t="shared" si="43"/>
        <v>25.73071523399328</v>
      </c>
      <c r="L628" s="17">
        <f t="shared" si="43"/>
        <v>23.180731432372426</v>
      </c>
      <c r="M628" s="17">
        <f t="shared" si="43"/>
        <v>24.75645676130048</v>
      </c>
      <c r="N628" s="17">
        <f t="shared" si="43"/>
        <v>29.810689883856565</v>
      </c>
      <c r="O628" s="17">
        <f t="shared" si="43"/>
        <v>34.270919721229433</v>
      </c>
      <c r="P628" s="17">
        <f t="shared" si="43"/>
        <v>25.489565124816504</v>
      </c>
      <c r="Q628" s="17">
        <f t="shared" si="43"/>
        <v>18.03333185091768</v>
      </c>
      <c r="R628" s="17">
        <f t="shared" si="43"/>
        <v>14.175518358082488</v>
      </c>
      <c r="S628" s="17">
        <f t="shared" si="43"/>
        <v>16.641836421808609</v>
      </c>
      <c r="T628" s="17">
        <f t="shared" si="43"/>
        <v>23.520570867989505</v>
      </c>
      <c r="U628" s="17">
        <f t="shared" si="43"/>
        <v>31.626981580798503</v>
      </c>
      <c r="V628" s="17">
        <f t="shared" si="43"/>
        <v>21.811171623811436</v>
      </c>
      <c r="W628" s="17">
        <f t="shared" si="43"/>
        <v>12.306525326100672</v>
      </c>
      <c r="X628" s="17">
        <f t="shared" si="43"/>
        <v>5.2379421443369623</v>
      </c>
      <c r="Y628" s="17">
        <f t="shared" si="43"/>
        <v>10.182515628277784</v>
      </c>
      <c r="Z628" s="17">
        <f t="shared" si="43"/>
        <v>19.498546752130537</v>
      </c>
      <c r="AA628" s="17">
        <f t="shared" si="43"/>
        <v>31.457980880636658</v>
      </c>
      <c r="AB628" s="17">
        <f t="shared" si="43"/>
        <v>21.565723844947051</v>
      </c>
      <c r="AC628" s="17">
        <f t="shared" si="43"/>
        <v>11.866697224557292</v>
      </c>
      <c r="AD628" s="17">
        <f t="shared" si="43"/>
        <v>4.1010651389837172</v>
      </c>
      <c r="AE628" s="17">
        <f t="shared" si="43"/>
        <v>9.6478568459475866</v>
      </c>
      <c r="AF628" s="17">
        <f t="shared" si="43"/>
        <v>19.22513257062846</v>
      </c>
      <c r="AG628" s="17">
        <f t="shared" si="43"/>
        <v>72.415890867304995</v>
      </c>
      <c r="AH628" s="17">
        <f t="shared" si="43"/>
        <v>62.596181204281471</v>
      </c>
      <c r="AI628" s="17">
        <f t="shared" si="43"/>
        <v>52.846606966147256</v>
      </c>
      <c r="AJ628" s="17">
        <f t="shared" si="43"/>
        <v>43.214663594287103</v>
      </c>
      <c r="AK628" s="17">
        <f t="shared" si="43"/>
        <v>74.580542687148835</v>
      </c>
      <c r="AL628" s="17">
        <f t="shared" si="43"/>
        <v>65.084948530731609</v>
      </c>
      <c r="AM628" s="17">
        <f t="shared" si="43"/>
        <v>55.768299601126898</v>
      </c>
      <c r="AN628" s="17">
        <f t="shared" si="43"/>
        <v>46.737730936318691</v>
      </c>
      <c r="AO628" s="17">
        <f t="shared" si="43"/>
        <v>77.749023005835127</v>
      </c>
      <c r="AP628" s="17">
        <f t="shared" si="43"/>
        <v>68.688101899922202</v>
      </c>
      <c r="AQ628" s="17">
        <f t="shared" si="43"/>
        <v>59.928765610739099</v>
      </c>
      <c r="AR628" s="17">
        <f t="shared" si="43"/>
        <v>51.624755627576008</v>
      </c>
      <c r="AS628" s="17">
        <f t="shared" si="43"/>
        <v>81.804768886467301</v>
      </c>
      <c r="AT628" s="17">
        <f t="shared" si="43"/>
        <v>73.241351843168999</v>
      </c>
      <c r="AU628" s="17">
        <f t="shared" si="43"/>
        <v>65.090892237843804</v>
      </c>
      <c r="AV628" s="17">
        <f t="shared" si="43"/>
        <v>57.52917616683213</v>
      </c>
    </row>
    <row r="629" spans="2:48" x14ac:dyDescent="0.25">
      <c r="B629"/>
      <c r="C629" s="40" t="e">
        <f>VLOOKUP(B629,vertices!$A:$C,2,0)</f>
        <v>#N/A</v>
      </c>
      <c r="D629" s="40" t="e">
        <f>VLOOKUP(B629,vertices!$A:$C,3,0)</f>
        <v>#N/A</v>
      </c>
      <c r="E629" s="40"/>
      <c r="F629" s="40"/>
      <c r="G629" s="40"/>
      <c r="H629" s="40"/>
      <c r="I629" s="32" t="s">
        <v>178</v>
      </c>
      <c r="J629" s="32" t="s">
        <v>179</v>
      </c>
      <c r="K629" s="32" t="s">
        <v>180</v>
      </c>
      <c r="L629" s="32" t="s">
        <v>181</v>
      </c>
      <c r="M629" s="32" t="s">
        <v>182</v>
      </c>
      <c r="N629" s="32" t="s">
        <v>183</v>
      </c>
      <c r="O629" s="32" t="s">
        <v>184</v>
      </c>
      <c r="P629" s="32" t="s">
        <v>185</v>
      </c>
      <c r="Q629" s="32" t="s">
        <v>186</v>
      </c>
      <c r="R629" s="32" t="s">
        <v>187</v>
      </c>
      <c r="S629" s="32" t="s">
        <v>188</v>
      </c>
      <c r="T629" s="32" t="s">
        <v>189</v>
      </c>
      <c r="U629" s="32" t="s">
        <v>190</v>
      </c>
      <c r="V629" s="32" t="s">
        <v>191</v>
      </c>
      <c r="W629" s="32" t="s">
        <v>192</v>
      </c>
      <c r="X629" s="32" t="s">
        <v>193</v>
      </c>
      <c r="Y629" s="32" t="s">
        <v>194</v>
      </c>
      <c r="Z629" s="32" t="s">
        <v>195</v>
      </c>
      <c r="AA629" s="32" t="s">
        <v>196</v>
      </c>
      <c r="AB629" s="32" t="s">
        <v>197</v>
      </c>
      <c r="AC629" s="32" t="s">
        <v>198</v>
      </c>
      <c r="AD629" s="32" t="s">
        <v>199</v>
      </c>
      <c r="AE629" s="32" t="s">
        <v>200</v>
      </c>
      <c r="AF629" s="31" t="s">
        <v>201</v>
      </c>
      <c r="AG629" s="32" t="s">
        <v>202</v>
      </c>
      <c r="AH629" s="32" t="s">
        <v>203</v>
      </c>
      <c r="AI629" s="32" t="s">
        <v>204</v>
      </c>
      <c r="AJ629" s="32" t="s">
        <v>205</v>
      </c>
      <c r="AK629" s="32" t="s">
        <v>206</v>
      </c>
      <c r="AL629" s="32" t="s">
        <v>207</v>
      </c>
      <c r="AM629" s="32" t="s">
        <v>208</v>
      </c>
      <c r="AN629" s="32" t="s">
        <v>209</v>
      </c>
      <c r="AO629" s="32" t="s">
        <v>210</v>
      </c>
      <c r="AP629" s="32" t="s">
        <v>211</v>
      </c>
      <c r="AQ629" s="32" t="s">
        <v>212</v>
      </c>
      <c r="AR629" s="32" t="s">
        <v>213</v>
      </c>
      <c r="AS629" s="32" t="s">
        <v>210</v>
      </c>
      <c r="AT629" s="32" t="s">
        <v>211</v>
      </c>
      <c r="AU629" s="32" t="s">
        <v>212</v>
      </c>
      <c r="AV629" s="32" t="s">
        <v>213</v>
      </c>
    </row>
    <row r="630" spans="2:48" x14ac:dyDescent="0.25">
      <c r="B630" t="str">
        <f>vertices!A181</f>
        <v>UMTJ</v>
      </c>
      <c r="C630" s="40">
        <f>VLOOKUP(B630,vertices!$A:$C,2,0)</f>
        <v>-24.68871</v>
      </c>
      <c r="D630" s="40">
        <f>VLOOKUP(B630,vertices!$A:$C,3,0)</f>
        <v>-42.506680000000003</v>
      </c>
      <c r="E630" s="42">
        <f>SMALL(I630:AV630,1)</f>
        <v>5.5693426676019264</v>
      </c>
      <c r="F630" s="42" t="str">
        <f>HLOOKUP(E630,I630:AV631,2,0)</f>
        <v>QDE2</v>
      </c>
      <c r="G630" s="42" t="str">
        <f>VLOOKUP(F630,$B$524:$F$564,4,0)</f>
        <v>BS082</v>
      </c>
      <c r="H630" s="42" t="str">
        <f>VLOOKUP(F630,$B$524:$F$564,5,0)</f>
        <v>BS092</v>
      </c>
      <c r="I630" s="17">
        <f t="shared" ref="I630:AV630" si="44">IFERROR(3440*ACOS(COS(PI()*(90-I567)/180)*COS((90-$C630)*PI()/180)+SIN((90-I567)*PI()/180)*SIN((90-$C630)*PI()/180)*COS((($D630)-I568)*PI()/180)),0)</f>
        <v>46.907752704721503</v>
      </c>
      <c r="J630" s="17">
        <f t="shared" si="44"/>
        <v>52.653699042688089</v>
      </c>
      <c r="K630" s="17">
        <f t="shared" si="44"/>
        <v>59.537717184075461</v>
      </c>
      <c r="L630" s="17">
        <f t="shared" si="44"/>
        <v>67.211014703011998</v>
      </c>
      <c r="M630" s="17">
        <f t="shared" si="44"/>
        <v>75.433110848772174</v>
      </c>
      <c r="N630" s="17">
        <f t="shared" si="44"/>
        <v>84.043089614028261</v>
      </c>
      <c r="O630" s="17">
        <f t="shared" si="44"/>
        <v>39.34150290951996</v>
      </c>
      <c r="P630" s="17">
        <f t="shared" si="44"/>
        <v>46.051217843560295</v>
      </c>
      <c r="Q630" s="17">
        <f t="shared" si="44"/>
        <v>53.795280065112827</v>
      </c>
      <c r="R630" s="17">
        <f t="shared" si="44"/>
        <v>62.18847423970368</v>
      </c>
      <c r="S630" s="17">
        <f t="shared" si="44"/>
        <v>71.000966033082221</v>
      </c>
      <c r="T630" s="17">
        <f t="shared" si="44"/>
        <v>80.094473624360234</v>
      </c>
      <c r="U630" s="17">
        <f t="shared" si="44"/>
        <v>32.557130030967784</v>
      </c>
      <c r="V630" s="17">
        <f t="shared" si="44"/>
        <v>40.417691971885588</v>
      </c>
      <c r="W630" s="17">
        <f t="shared" si="44"/>
        <v>49.066000163649583</v>
      </c>
      <c r="X630" s="17">
        <f t="shared" si="44"/>
        <v>58.151649666720346</v>
      </c>
      <c r="Y630" s="17">
        <f t="shared" si="44"/>
        <v>67.498265051411849</v>
      </c>
      <c r="Z630" s="17">
        <f t="shared" si="44"/>
        <v>77.010886567462066</v>
      </c>
      <c r="AA630" s="17">
        <f t="shared" si="44"/>
        <v>27.147312735838831</v>
      </c>
      <c r="AB630" s="17">
        <f t="shared" si="44"/>
        <v>36.208261982593264</v>
      </c>
      <c r="AC630" s="17">
        <f t="shared" si="44"/>
        <v>45.665754674228495</v>
      </c>
      <c r="AD630" s="17">
        <f t="shared" si="44"/>
        <v>55.316772603351723</v>
      </c>
      <c r="AE630" s="17">
        <f t="shared" si="44"/>
        <v>65.075270107983258</v>
      </c>
      <c r="AF630" s="17">
        <f t="shared" si="44"/>
        <v>74.899248961861929</v>
      </c>
      <c r="AG630" s="17">
        <f t="shared" si="44"/>
        <v>16.861193646644246</v>
      </c>
      <c r="AH630" s="17">
        <f t="shared" si="44"/>
        <v>7.5846973089201875</v>
      </c>
      <c r="AI630" s="17">
        <f t="shared" si="44"/>
        <v>5.5693426676019264</v>
      </c>
      <c r="AJ630" s="17">
        <f t="shared" si="44"/>
        <v>14.309775841848413</v>
      </c>
      <c r="AK630" s="17">
        <f t="shared" si="44"/>
        <v>17.056976398237609</v>
      </c>
      <c r="AL630" s="17">
        <f t="shared" si="44"/>
        <v>8.009956768875206</v>
      </c>
      <c r="AM630" s="17">
        <f t="shared" si="44"/>
        <v>6.1351850875424319</v>
      </c>
      <c r="AN630" s="17">
        <f t="shared" si="44"/>
        <v>14.539040880043963</v>
      </c>
      <c r="AO630" s="17">
        <f t="shared" si="44"/>
        <v>21.523578715427618</v>
      </c>
      <c r="AP630" s="17">
        <f t="shared" si="44"/>
        <v>15.370574599799482</v>
      </c>
      <c r="AQ630" s="17">
        <f t="shared" si="44"/>
        <v>14.47431661179662</v>
      </c>
      <c r="AR630" s="17">
        <f t="shared" si="44"/>
        <v>19.570852671291217</v>
      </c>
      <c r="AS630" s="17">
        <f t="shared" si="44"/>
        <v>28.306741070505801</v>
      </c>
      <c r="AT630" s="17">
        <f t="shared" si="44"/>
        <v>23.954391006378408</v>
      </c>
      <c r="AU630" s="17">
        <f t="shared" si="44"/>
        <v>23.379763886703877</v>
      </c>
      <c r="AV630" s="17">
        <f t="shared" si="44"/>
        <v>26.82672404108585</v>
      </c>
    </row>
    <row r="631" spans="2:48" x14ac:dyDescent="0.25">
      <c r="B631"/>
      <c r="C631" s="40" t="e">
        <f>VLOOKUP(B631,vertices!$A:$C,2,0)</f>
        <v>#N/A</v>
      </c>
      <c r="D631" s="40" t="e">
        <f>VLOOKUP(B631,vertices!$A:$C,3,0)</f>
        <v>#N/A</v>
      </c>
      <c r="E631" s="40"/>
      <c r="F631" s="40"/>
      <c r="G631" s="40"/>
      <c r="H631" s="40"/>
      <c r="I631" s="32" t="s">
        <v>178</v>
      </c>
      <c r="J631" s="32" t="s">
        <v>179</v>
      </c>
      <c r="K631" s="32" t="s">
        <v>180</v>
      </c>
      <c r="L631" s="32" t="s">
        <v>181</v>
      </c>
      <c r="M631" s="32" t="s">
        <v>182</v>
      </c>
      <c r="N631" s="32" t="s">
        <v>183</v>
      </c>
      <c r="O631" s="32" t="s">
        <v>184</v>
      </c>
      <c r="P631" s="32" t="s">
        <v>185</v>
      </c>
      <c r="Q631" s="32" t="s">
        <v>186</v>
      </c>
      <c r="R631" s="32" t="s">
        <v>187</v>
      </c>
      <c r="S631" s="32" t="s">
        <v>188</v>
      </c>
      <c r="T631" s="32" t="s">
        <v>189</v>
      </c>
      <c r="U631" s="32" t="s">
        <v>190</v>
      </c>
      <c r="V631" s="32" t="s">
        <v>191</v>
      </c>
      <c r="W631" s="32" t="s">
        <v>192</v>
      </c>
      <c r="X631" s="32" t="s">
        <v>193</v>
      </c>
      <c r="Y631" s="32" t="s">
        <v>194</v>
      </c>
      <c r="Z631" s="32" t="s">
        <v>195</v>
      </c>
      <c r="AA631" s="32" t="s">
        <v>196</v>
      </c>
      <c r="AB631" s="32" t="s">
        <v>197</v>
      </c>
      <c r="AC631" s="32" t="s">
        <v>198</v>
      </c>
      <c r="AD631" s="32" t="s">
        <v>199</v>
      </c>
      <c r="AE631" s="32" t="s">
        <v>200</v>
      </c>
      <c r="AF631" s="31" t="s">
        <v>201</v>
      </c>
      <c r="AG631" s="32" t="s">
        <v>202</v>
      </c>
      <c r="AH631" s="32" t="s">
        <v>203</v>
      </c>
      <c r="AI631" s="32" t="s">
        <v>204</v>
      </c>
      <c r="AJ631" s="32" t="s">
        <v>205</v>
      </c>
      <c r="AK631" s="32" t="s">
        <v>206</v>
      </c>
      <c r="AL631" s="32" t="s">
        <v>207</v>
      </c>
      <c r="AM631" s="32" t="s">
        <v>208</v>
      </c>
      <c r="AN631" s="32" t="s">
        <v>209</v>
      </c>
      <c r="AO631" s="32" t="s">
        <v>210</v>
      </c>
      <c r="AP631" s="32" t="s">
        <v>211</v>
      </c>
      <c r="AQ631" s="32" t="s">
        <v>212</v>
      </c>
      <c r="AR631" s="32" t="s">
        <v>213</v>
      </c>
      <c r="AS631" s="32" t="s">
        <v>210</v>
      </c>
      <c r="AT631" s="32" t="s">
        <v>211</v>
      </c>
      <c r="AU631" s="32" t="s">
        <v>212</v>
      </c>
      <c r="AV631" s="32" t="s">
        <v>213</v>
      </c>
    </row>
    <row r="632" spans="2:48" x14ac:dyDescent="0.25">
      <c r="B632" t="str">
        <f>vertices!A182</f>
        <v>UMVE</v>
      </c>
      <c r="C632" s="40">
        <f>VLOOKUP(B632,vertices!$A:$C,2,0)</f>
        <v>-24.303329999999999</v>
      </c>
      <c r="D632" s="40">
        <f>VLOOKUP(B632,vertices!$A:$C,3,0)</f>
        <v>-42.714170000000003</v>
      </c>
      <c r="E632" s="42">
        <f>SMALL(I632:AV632,1)</f>
        <v>9.8747983149630336</v>
      </c>
      <c r="F632" s="42" t="str">
        <f>HLOOKUP(E632,I632:AV633,2,0)</f>
        <v>QDE0</v>
      </c>
      <c r="G632" s="42" t="str">
        <f>VLOOKUP(F632,$B$524:$F$564,4,0)</f>
        <v>ALDIV</v>
      </c>
      <c r="H632" s="42" t="str">
        <f>VLOOKUP(F632,$B$524:$F$564,5,0)</f>
        <v>XOLAP</v>
      </c>
      <c r="I632" s="17">
        <f t="shared" ref="I632:AV632" si="45">IFERROR(3440*ACOS(COS(PI()*(90-I567)/180)*COS((90-$C632)*PI()/180)+SIN((90-I567)*PI()/180)*SIN((90-$C632)*PI()/180)*COS((($D632)-I568)*PI()/180)),0)</f>
        <v>55.203681025577978</v>
      </c>
      <c r="J632" s="17">
        <f t="shared" si="45"/>
        <v>63.903478274694848</v>
      </c>
      <c r="K632" s="17">
        <f t="shared" si="45"/>
        <v>72.93915329633748</v>
      </c>
      <c r="L632" s="17">
        <f t="shared" si="45"/>
        <v>82.200018506756351</v>
      </c>
      <c r="M632" s="17">
        <f t="shared" si="45"/>
        <v>91.617811653304116</v>
      </c>
      <c r="N632" s="17">
        <f t="shared" si="45"/>
        <v>101.14870830719541</v>
      </c>
      <c r="O632" s="17">
        <f t="shared" si="45"/>
        <v>50.976866577072414</v>
      </c>
      <c r="P632" s="17">
        <f t="shared" si="45"/>
        <v>60.2947386259601</v>
      </c>
      <c r="Q632" s="17">
        <f t="shared" si="45"/>
        <v>69.803510262169738</v>
      </c>
      <c r="R632" s="17">
        <f t="shared" si="45"/>
        <v>79.434655804398119</v>
      </c>
      <c r="S632" s="17">
        <f t="shared" si="45"/>
        <v>89.148522137958693</v>
      </c>
      <c r="T632" s="17">
        <f t="shared" si="45"/>
        <v>98.920743095945411</v>
      </c>
      <c r="U632" s="17">
        <f t="shared" si="45"/>
        <v>48.115925066597676</v>
      </c>
      <c r="V632" s="17">
        <f t="shared" si="45"/>
        <v>57.899394619188428</v>
      </c>
      <c r="W632" s="17">
        <f t="shared" si="45"/>
        <v>67.748056192933234</v>
      </c>
      <c r="X632" s="17">
        <f t="shared" si="45"/>
        <v>77.637103931930568</v>
      </c>
      <c r="Y632" s="17">
        <f t="shared" si="45"/>
        <v>87.552854118423141</v>
      </c>
      <c r="Z632" s="17">
        <f t="shared" si="45"/>
        <v>97.48715910271288</v>
      </c>
      <c r="AA632" s="17">
        <f t="shared" si="45"/>
        <v>46.871641473885646</v>
      </c>
      <c r="AB632" s="17">
        <f t="shared" si="45"/>
        <v>56.870977926160577</v>
      </c>
      <c r="AC632" s="17">
        <f t="shared" si="45"/>
        <v>66.872473600602916</v>
      </c>
      <c r="AD632" s="17">
        <f t="shared" si="45"/>
        <v>76.875285755612865</v>
      </c>
      <c r="AE632" s="17">
        <f t="shared" si="45"/>
        <v>86.878959673235812</v>
      </c>
      <c r="AF632" s="17">
        <f t="shared" si="45"/>
        <v>96.883228410066835</v>
      </c>
      <c r="AG632" s="17">
        <f t="shared" si="45"/>
        <v>9.8747983149630336</v>
      </c>
      <c r="AH632" s="17">
        <f t="shared" si="45"/>
        <v>18.269029686318987</v>
      </c>
      <c r="AI632" s="17">
        <f t="shared" si="45"/>
        <v>27.75365239943774</v>
      </c>
      <c r="AJ632" s="17">
        <f t="shared" si="45"/>
        <v>37.51046479650995</v>
      </c>
      <c r="AK632" s="17">
        <f t="shared" si="45"/>
        <v>17.637203383126963</v>
      </c>
      <c r="AL632" s="17">
        <f t="shared" si="45"/>
        <v>23.388769482673162</v>
      </c>
      <c r="AM632" s="17">
        <f t="shared" si="45"/>
        <v>31.356959335467955</v>
      </c>
      <c r="AN632" s="17">
        <f t="shared" si="45"/>
        <v>40.246043603309438</v>
      </c>
      <c r="AO632" s="17">
        <f t="shared" si="45"/>
        <v>26.283480392911045</v>
      </c>
      <c r="AP632" s="17">
        <f t="shared" si="45"/>
        <v>30.434899553501644</v>
      </c>
      <c r="AQ632" s="17">
        <f t="shared" si="45"/>
        <v>36.90533162129816</v>
      </c>
      <c r="AR632" s="17">
        <f t="shared" si="45"/>
        <v>44.698797693614978</v>
      </c>
      <c r="AS632" s="17">
        <f t="shared" si="45"/>
        <v>35.167631285443797</v>
      </c>
      <c r="AT632" s="17">
        <f t="shared" si="45"/>
        <v>38.360169641735169</v>
      </c>
      <c r="AU632" s="17">
        <f t="shared" si="45"/>
        <v>43.663468473821432</v>
      </c>
      <c r="AV632" s="17">
        <f t="shared" si="45"/>
        <v>50.415770179372714</v>
      </c>
    </row>
    <row r="633" spans="2:48" x14ac:dyDescent="0.25">
      <c r="B633"/>
      <c r="C633" s="40" t="e">
        <f>VLOOKUP(B633,vertices!$A:$C,2,0)</f>
        <v>#N/A</v>
      </c>
      <c r="D633" s="40" t="e">
        <f>VLOOKUP(B633,vertices!$A:$C,3,0)</f>
        <v>#N/A</v>
      </c>
      <c r="E633" s="40"/>
      <c r="F633" s="40"/>
      <c r="G633" s="40"/>
      <c r="H633" s="40"/>
      <c r="I633" s="32" t="s">
        <v>178</v>
      </c>
      <c r="J633" s="32" t="s">
        <v>179</v>
      </c>
      <c r="K633" s="32" t="s">
        <v>180</v>
      </c>
      <c r="L633" s="32" t="s">
        <v>181</v>
      </c>
      <c r="M633" s="32" t="s">
        <v>182</v>
      </c>
      <c r="N633" s="32" t="s">
        <v>183</v>
      </c>
      <c r="O633" s="32" t="s">
        <v>184</v>
      </c>
      <c r="P633" s="32" t="s">
        <v>185</v>
      </c>
      <c r="Q633" s="32" t="s">
        <v>186</v>
      </c>
      <c r="R633" s="32" t="s">
        <v>187</v>
      </c>
      <c r="S633" s="32" t="s">
        <v>188</v>
      </c>
      <c r="T633" s="32" t="s">
        <v>189</v>
      </c>
      <c r="U633" s="32" t="s">
        <v>190</v>
      </c>
      <c r="V633" s="32" t="s">
        <v>191</v>
      </c>
      <c r="W633" s="32" t="s">
        <v>192</v>
      </c>
      <c r="X633" s="32" t="s">
        <v>193</v>
      </c>
      <c r="Y633" s="32" t="s">
        <v>194</v>
      </c>
      <c r="Z633" s="32" t="s">
        <v>195</v>
      </c>
      <c r="AA633" s="32" t="s">
        <v>196</v>
      </c>
      <c r="AB633" s="32" t="s">
        <v>197</v>
      </c>
      <c r="AC633" s="32" t="s">
        <v>198</v>
      </c>
      <c r="AD633" s="32" t="s">
        <v>199</v>
      </c>
      <c r="AE633" s="32" t="s">
        <v>200</v>
      </c>
      <c r="AF633" s="31" t="s">
        <v>201</v>
      </c>
      <c r="AG633" s="32" t="s">
        <v>202</v>
      </c>
      <c r="AH633" s="32" t="s">
        <v>203</v>
      </c>
      <c r="AI633" s="32" t="s">
        <v>204</v>
      </c>
      <c r="AJ633" s="32" t="s">
        <v>205</v>
      </c>
      <c r="AK633" s="32" t="s">
        <v>206</v>
      </c>
      <c r="AL633" s="32" t="s">
        <v>207</v>
      </c>
      <c r="AM633" s="32" t="s">
        <v>208</v>
      </c>
      <c r="AN633" s="32" t="s">
        <v>209</v>
      </c>
      <c r="AO633" s="32" t="s">
        <v>210</v>
      </c>
      <c r="AP633" s="32" t="s">
        <v>211</v>
      </c>
      <c r="AQ633" s="32" t="s">
        <v>212</v>
      </c>
      <c r="AR633" s="32" t="s">
        <v>213</v>
      </c>
      <c r="AS633" s="32" t="s">
        <v>210</v>
      </c>
      <c r="AT633" s="32" t="s">
        <v>211</v>
      </c>
      <c r="AU633" s="32" t="s">
        <v>212</v>
      </c>
      <c r="AV633" s="32" t="s">
        <v>213</v>
      </c>
    </row>
    <row r="634" spans="2:48" x14ac:dyDescent="0.25">
      <c r="B634" t="str">
        <f>vertices!A183</f>
        <v>SRIO</v>
      </c>
      <c r="C634" s="40">
        <f>VLOOKUP(B634,vertices!$A:$C,2,0)</f>
        <v>-24.63353</v>
      </c>
      <c r="D634" s="40">
        <f>VLOOKUP(B634,vertices!$A:$C,3,0)</f>
        <v>-42.419529999999995</v>
      </c>
      <c r="E634" s="42">
        <f>SMALL(I634:AV634,1)</f>
        <v>3.0178242593294158</v>
      </c>
      <c r="F634" s="42" t="str">
        <f>HLOOKUP(E634,I634:AV635,2,0)</f>
        <v>QDF1</v>
      </c>
      <c r="G634" s="42" t="str">
        <f>VLOOKUP(F634,$B$524:$F$564,4,0)</f>
        <v>BS096</v>
      </c>
      <c r="H634" s="42" t="str">
        <f>VLOOKUP(F634,$B$524:$F$564,5,0)</f>
        <v>BS091</v>
      </c>
      <c r="I634" s="17">
        <f t="shared" ref="I634:AV634" si="46">IFERROR(3440*ACOS(COS(PI()*(90-I567)/180)*COS((90-$C634)*PI()/180)+SIN((90-I567)*PI()/180)*SIN((90-$C634)*PI()/180)*COS((($D634)-I568)*PI()/180)),0)</f>
        <v>52.688345579766498</v>
      </c>
      <c r="J634" s="17">
        <f t="shared" si="46"/>
        <v>58.428482863995072</v>
      </c>
      <c r="K634" s="17">
        <f t="shared" si="46"/>
        <v>65.207086519437922</v>
      </c>
      <c r="L634" s="17">
        <f t="shared" si="46"/>
        <v>72.734388890692543</v>
      </c>
      <c r="M634" s="17">
        <f t="shared" si="46"/>
        <v>80.80141826869793</v>
      </c>
      <c r="N634" s="17">
        <f t="shared" si="46"/>
        <v>89.261961286166652</v>
      </c>
      <c r="O634" s="17">
        <f t="shared" si="46"/>
        <v>45.132895565337549</v>
      </c>
      <c r="P634" s="17">
        <f t="shared" si="46"/>
        <v>51.728202454821442</v>
      </c>
      <c r="Q634" s="17">
        <f t="shared" si="46"/>
        <v>59.286511565333555</v>
      </c>
      <c r="R634" s="17">
        <f t="shared" si="46"/>
        <v>67.485026747043122</v>
      </c>
      <c r="S634" s="17">
        <f t="shared" si="46"/>
        <v>76.117160176491609</v>
      </c>
      <c r="T634" s="17">
        <f t="shared" si="46"/>
        <v>85.050985697537385</v>
      </c>
      <c r="U634" s="17">
        <f t="shared" si="46"/>
        <v>38.24609574117558</v>
      </c>
      <c r="V634" s="17">
        <f t="shared" si="46"/>
        <v>45.851626097956583</v>
      </c>
      <c r="W634" s="17">
        <f t="shared" si="46"/>
        <v>54.242395786006284</v>
      </c>
      <c r="X634" s="17">
        <f t="shared" si="46"/>
        <v>63.105954502435857</v>
      </c>
      <c r="Y634" s="17">
        <f t="shared" si="46"/>
        <v>72.268551907885822</v>
      </c>
      <c r="Z634" s="17">
        <f t="shared" si="46"/>
        <v>81.629552271315362</v>
      </c>
      <c r="AA634" s="17">
        <f t="shared" si="46"/>
        <v>32.456422332265049</v>
      </c>
      <c r="AB634" s="17">
        <f t="shared" si="46"/>
        <v>41.153159448244878</v>
      </c>
      <c r="AC634" s="17">
        <f t="shared" si="46"/>
        <v>50.33891278690929</v>
      </c>
      <c r="AD634" s="17">
        <f t="shared" si="46"/>
        <v>59.788712768842842</v>
      </c>
      <c r="AE634" s="17">
        <f t="shared" si="46"/>
        <v>69.394773826701169</v>
      </c>
      <c r="AF634" s="17">
        <f t="shared" si="46"/>
        <v>79.100186600324093</v>
      </c>
      <c r="AG634" s="17">
        <f t="shared" si="46"/>
        <v>15.798226563695792</v>
      </c>
      <c r="AH634" s="17">
        <f t="shared" si="46"/>
        <v>9.4356562311103431</v>
      </c>
      <c r="AI634" s="17">
        <f t="shared" si="46"/>
        <v>11.34641197451467</v>
      </c>
      <c r="AJ634" s="17">
        <f t="shared" si="46"/>
        <v>19.201883530071164</v>
      </c>
      <c r="AK634" s="17">
        <f t="shared" si="46"/>
        <v>13.021267758089614</v>
      </c>
      <c r="AL634" s="17">
        <f t="shared" si="46"/>
        <v>3.0178242593294158</v>
      </c>
      <c r="AM634" s="17">
        <f t="shared" si="46"/>
        <v>6.9945245302813142</v>
      </c>
      <c r="AN634" s="17">
        <f t="shared" si="46"/>
        <v>17.000051307249322</v>
      </c>
      <c r="AO634" s="17">
        <f t="shared" si="46"/>
        <v>15.97746396778339</v>
      </c>
      <c r="AP634" s="17">
        <f t="shared" si="46"/>
        <v>9.7323914229283659</v>
      </c>
      <c r="AQ634" s="17">
        <f t="shared" si="46"/>
        <v>11.594020395653377</v>
      </c>
      <c r="AR634" s="17">
        <f t="shared" si="46"/>
        <v>19.349029774551507</v>
      </c>
      <c r="AS634" s="17">
        <f t="shared" si="46"/>
        <v>22.511367351163187</v>
      </c>
      <c r="AT634" s="17">
        <f t="shared" si="46"/>
        <v>18.597527296393288</v>
      </c>
      <c r="AU634" s="17">
        <f t="shared" si="46"/>
        <v>19.627397816379162</v>
      </c>
      <c r="AV634" s="17">
        <f t="shared" si="46"/>
        <v>24.997236457596355</v>
      </c>
    </row>
    <row r="635" spans="2:48" x14ac:dyDescent="0.25">
      <c r="B635"/>
      <c r="C635" s="40" t="e">
        <f>VLOOKUP(B635,vertices!$A:$C,2,0)</f>
        <v>#N/A</v>
      </c>
      <c r="D635" s="40" t="e">
        <f>VLOOKUP(B635,vertices!$A:$C,3,0)</f>
        <v>#N/A</v>
      </c>
      <c r="E635" s="40"/>
      <c r="F635" s="40"/>
      <c r="G635" s="40"/>
      <c r="H635" s="40"/>
      <c r="I635" s="32" t="s">
        <v>178</v>
      </c>
      <c r="J635" s="32" t="s">
        <v>179</v>
      </c>
      <c r="K635" s="32" t="s">
        <v>180</v>
      </c>
      <c r="L635" s="32" t="s">
        <v>181</v>
      </c>
      <c r="M635" s="32" t="s">
        <v>182</v>
      </c>
      <c r="N635" s="32" t="s">
        <v>183</v>
      </c>
      <c r="O635" s="32" t="s">
        <v>184</v>
      </c>
      <c r="P635" s="32" t="s">
        <v>185</v>
      </c>
      <c r="Q635" s="32" t="s">
        <v>186</v>
      </c>
      <c r="R635" s="32" t="s">
        <v>187</v>
      </c>
      <c r="S635" s="32" t="s">
        <v>188</v>
      </c>
      <c r="T635" s="32" t="s">
        <v>189</v>
      </c>
      <c r="U635" s="32" t="s">
        <v>190</v>
      </c>
      <c r="V635" s="32" t="s">
        <v>191</v>
      </c>
      <c r="W635" s="32" t="s">
        <v>192</v>
      </c>
      <c r="X635" s="32" t="s">
        <v>193</v>
      </c>
      <c r="Y635" s="32" t="s">
        <v>194</v>
      </c>
      <c r="Z635" s="32" t="s">
        <v>195</v>
      </c>
      <c r="AA635" s="32" t="s">
        <v>196</v>
      </c>
      <c r="AB635" s="32" t="s">
        <v>197</v>
      </c>
      <c r="AC635" s="32" t="s">
        <v>198</v>
      </c>
      <c r="AD635" s="32" t="s">
        <v>199</v>
      </c>
      <c r="AE635" s="32" t="s">
        <v>200</v>
      </c>
      <c r="AF635" s="31" t="s">
        <v>201</v>
      </c>
      <c r="AG635" s="32" t="s">
        <v>202</v>
      </c>
      <c r="AH635" s="32" t="s">
        <v>203</v>
      </c>
      <c r="AI635" s="32" t="s">
        <v>204</v>
      </c>
      <c r="AJ635" s="32" t="s">
        <v>205</v>
      </c>
      <c r="AK635" s="32" t="s">
        <v>206</v>
      </c>
      <c r="AL635" s="32" t="s">
        <v>207</v>
      </c>
      <c r="AM635" s="32" t="s">
        <v>208</v>
      </c>
      <c r="AN635" s="32" t="s">
        <v>209</v>
      </c>
      <c r="AO635" s="32" t="s">
        <v>210</v>
      </c>
      <c r="AP635" s="32" t="s">
        <v>211</v>
      </c>
      <c r="AQ635" s="32" t="s">
        <v>212</v>
      </c>
      <c r="AR635" s="32" t="s">
        <v>213</v>
      </c>
      <c r="AS635" s="32" t="s">
        <v>210</v>
      </c>
      <c r="AT635" s="32" t="s">
        <v>211</v>
      </c>
      <c r="AU635" s="32" t="s">
        <v>212</v>
      </c>
      <c r="AV635" s="32" t="s">
        <v>213</v>
      </c>
    </row>
    <row r="636" spans="2:48" x14ac:dyDescent="0.25">
      <c r="B636" t="str">
        <f>vertices!A184</f>
        <v>SARU</v>
      </c>
      <c r="C636" s="40">
        <f>VLOOKUP(B636,vertices!$A:$C,2,0)</f>
        <v>-25.333669999999998</v>
      </c>
      <c r="D636" s="40">
        <f>VLOOKUP(B636,vertices!$A:$C,3,0)</f>
        <v>-42.620129999999996</v>
      </c>
      <c r="E636" s="42">
        <f>SMALL(I636:AV636,1)</f>
        <v>8.6292166387363345</v>
      </c>
      <c r="F636" s="42" t="str">
        <f>HLOOKUP(E636,I636:AV637,2,0)</f>
        <v>QDD6</v>
      </c>
      <c r="G636" s="42" t="str">
        <f>VLOOKUP(F636,$B$524:$F$564,4,0)</f>
        <v>BS086</v>
      </c>
      <c r="H636" s="42" t="str">
        <f>VLOOKUP(F636,$B$524:$F$564,5,0)</f>
        <v>BS074</v>
      </c>
      <c r="I636" s="17">
        <f>IFERROR(3440*ACOS(COS(PI()*(90-I567)/180)*COS((90-$C636)*PI()/180)+SIN((90-I567)*PI()/180)*SIN((90-$C636)*PI()/180)*COS((($D636)-I568)*PI()/180)),0)</f>
        <v>37.371012060846951</v>
      </c>
      <c r="J636" s="17">
        <f>IFERROR(3440*ACOS(COS(PI()*(90-J567)/180)*COS((90-$C636)*PI()/180)+SIN((90-J567)*PI()/180)*SIN((90-$C636)*PI()/180)*COS((($D636)-J568)*PI()/180)),0)</f>
        <v>34.558985596718173</v>
      </c>
      <c r="K636" s="17">
        <f t="shared" ref="K636:AV636" si="47">IFERROR(3440*ACOS(COS(PI()*(90-K567)/180)*COS((90-$C636)*PI()/180)+SIN((90-K567)*PI()/180)*SIN((90-$C636)*PI()/180)*COS((($D636)-K568)*PI()/180)),0)</f>
        <v>34.52984360193723</v>
      </c>
      <c r="L636" s="17">
        <f t="shared" si="47"/>
        <v>37.290111069206674</v>
      </c>
      <c r="M636" s="17">
        <f t="shared" si="47"/>
        <v>42.297167027687479</v>
      </c>
      <c r="N636" s="17">
        <f t="shared" si="47"/>
        <v>48.865161046752483</v>
      </c>
      <c r="O636" s="17">
        <f t="shared" si="47"/>
        <v>29.309027933782108</v>
      </c>
      <c r="P636" s="17">
        <f t="shared" si="47"/>
        <v>25.641486208911033</v>
      </c>
      <c r="Q636" s="17">
        <f t="shared" si="47"/>
        <v>25.616619771418563</v>
      </c>
      <c r="R636" s="17">
        <f t="shared" si="47"/>
        <v>29.243722385486759</v>
      </c>
      <c r="S636" s="17">
        <f t="shared" si="47"/>
        <v>35.41804746610984</v>
      </c>
      <c r="T636" s="17">
        <f t="shared" si="47"/>
        <v>43.057398557387302</v>
      </c>
      <c r="U636" s="17">
        <f t="shared" si="47"/>
        <v>22.031306901947438</v>
      </c>
      <c r="V636" s="17">
        <f t="shared" si="47"/>
        <v>16.862875286321835</v>
      </c>
      <c r="W636" s="17">
        <f t="shared" si="47"/>
        <v>16.840292229425504</v>
      </c>
      <c r="X636" s="17">
        <f t="shared" si="47"/>
        <v>21.979424973168129</v>
      </c>
      <c r="Y636" s="17">
        <f t="shared" si="47"/>
        <v>29.712886131291736</v>
      </c>
      <c r="Z636" s="17">
        <f t="shared" si="47"/>
        <v>38.50814047256533</v>
      </c>
      <c r="AA636" s="17">
        <f t="shared" si="47"/>
        <v>16.603349425294809</v>
      </c>
      <c r="AB636" s="17">
        <f t="shared" si="47"/>
        <v>8.6565758549066096</v>
      </c>
      <c r="AC636" s="17">
        <f t="shared" si="47"/>
        <v>8.6292166387363345</v>
      </c>
      <c r="AD636" s="17">
        <f t="shared" si="47"/>
        <v>16.560568677898857</v>
      </c>
      <c r="AE636" s="17">
        <f t="shared" si="47"/>
        <v>25.967353945644529</v>
      </c>
      <c r="AF636" s="17">
        <f t="shared" si="47"/>
        <v>35.701771494029657</v>
      </c>
      <c r="AG636" s="17">
        <f t="shared" si="47"/>
        <v>55.092731344499896</v>
      </c>
      <c r="AH636" s="17">
        <f t="shared" si="47"/>
        <v>45.094210645637709</v>
      </c>
      <c r="AI636" s="17">
        <f t="shared" si="47"/>
        <v>35.100268646453046</v>
      </c>
      <c r="AJ636" s="17">
        <f t="shared" si="47"/>
        <v>25.116371611130575</v>
      </c>
      <c r="AK636" s="17">
        <f t="shared" si="47"/>
        <v>56.160568360693901</v>
      </c>
      <c r="AL636" s="17">
        <f t="shared" si="47"/>
        <v>46.391046197898866</v>
      </c>
      <c r="AM636" s="17">
        <f t="shared" si="47"/>
        <v>36.749292093877344</v>
      </c>
      <c r="AN636" s="17">
        <f t="shared" si="47"/>
        <v>27.370665772258906</v>
      </c>
      <c r="AO636" s="17">
        <f t="shared" si="47"/>
        <v>58.631319651882748</v>
      </c>
      <c r="AP636" s="17">
        <f t="shared" si="47"/>
        <v>49.349484689877663</v>
      </c>
      <c r="AQ636" s="17">
        <f t="shared" si="47"/>
        <v>40.414992507466593</v>
      </c>
      <c r="AR636" s="17">
        <f t="shared" si="47"/>
        <v>32.11902216518412</v>
      </c>
      <c r="AS636" s="17">
        <f t="shared" si="47"/>
        <v>62.338392976442861</v>
      </c>
      <c r="AT636" s="17">
        <f t="shared" si="47"/>
        <v>53.695575445754059</v>
      </c>
      <c r="AU636" s="17">
        <f t="shared" si="47"/>
        <v>45.613724690359106</v>
      </c>
      <c r="AV636" s="17">
        <f t="shared" si="47"/>
        <v>38.448230285121298</v>
      </c>
    </row>
    <row r="637" spans="2:48" x14ac:dyDescent="0.25">
      <c r="B637"/>
      <c r="C637" s="40" t="e">
        <f>VLOOKUP(B637,vertices!$A:$C,2,0)</f>
        <v>#N/A</v>
      </c>
      <c r="D637" s="40" t="e">
        <f>VLOOKUP(B637,vertices!$A:$C,3,0)</f>
        <v>#N/A</v>
      </c>
      <c r="E637" s="40"/>
      <c r="F637" s="40"/>
      <c r="G637" s="40"/>
      <c r="H637" s="40"/>
      <c r="I637" s="32" t="s">
        <v>178</v>
      </c>
      <c r="J637" s="32" t="s">
        <v>179</v>
      </c>
      <c r="K637" s="32" t="s">
        <v>180</v>
      </c>
      <c r="L637" s="32" t="s">
        <v>181</v>
      </c>
      <c r="M637" s="32" t="s">
        <v>182</v>
      </c>
      <c r="N637" s="32" t="s">
        <v>183</v>
      </c>
      <c r="O637" s="32" t="s">
        <v>184</v>
      </c>
      <c r="P637" s="32" t="s">
        <v>185</v>
      </c>
      <c r="Q637" s="32" t="s">
        <v>186</v>
      </c>
      <c r="R637" s="32" t="s">
        <v>187</v>
      </c>
      <c r="S637" s="32" t="s">
        <v>188</v>
      </c>
      <c r="T637" s="32" t="s">
        <v>189</v>
      </c>
      <c r="U637" s="32" t="s">
        <v>190</v>
      </c>
      <c r="V637" s="32" t="s">
        <v>191</v>
      </c>
      <c r="W637" s="32" t="s">
        <v>192</v>
      </c>
      <c r="X637" s="32" t="s">
        <v>193</v>
      </c>
      <c r="Y637" s="32" t="s">
        <v>194</v>
      </c>
      <c r="Z637" s="32" t="s">
        <v>195</v>
      </c>
      <c r="AA637" s="32" t="s">
        <v>196</v>
      </c>
      <c r="AB637" s="32" t="s">
        <v>197</v>
      </c>
      <c r="AC637" s="32" t="s">
        <v>198</v>
      </c>
      <c r="AD637" s="32" t="s">
        <v>199</v>
      </c>
      <c r="AE637" s="32" t="s">
        <v>200</v>
      </c>
      <c r="AF637" s="31" t="s">
        <v>201</v>
      </c>
      <c r="AG637" s="32" t="s">
        <v>202</v>
      </c>
      <c r="AH637" s="32" t="s">
        <v>203</v>
      </c>
      <c r="AI637" s="32" t="s">
        <v>204</v>
      </c>
      <c r="AJ637" s="32" t="s">
        <v>205</v>
      </c>
      <c r="AK637" s="32" t="s">
        <v>206</v>
      </c>
      <c r="AL637" s="32" t="s">
        <v>207</v>
      </c>
      <c r="AM637" s="32" t="s">
        <v>208</v>
      </c>
      <c r="AN637" s="32" t="s">
        <v>209</v>
      </c>
      <c r="AO637" s="32" t="s">
        <v>210</v>
      </c>
      <c r="AP637" s="32" t="s">
        <v>211</v>
      </c>
      <c r="AQ637" s="32" t="s">
        <v>212</v>
      </c>
      <c r="AR637" s="32" t="s">
        <v>213</v>
      </c>
      <c r="AS637" s="32" t="s">
        <v>210</v>
      </c>
      <c r="AT637" s="32" t="s">
        <v>211</v>
      </c>
      <c r="AU637" s="32" t="s">
        <v>212</v>
      </c>
      <c r="AV637" s="32" t="s">
        <v>213</v>
      </c>
    </row>
    <row r="638" spans="2:48" x14ac:dyDescent="0.25">
      <c r="B638" t="str">
        <f>vertices!A185</f>
        <v>SAJA</v>
      </c>
      <c r="C638" s="40">
        <f>VLOOKUP(B638,vertices!$A:$C,2,0)</f>
        <v>-25.66825</v>
      </c>
      <c r="D638" s="40">
        <f>VLOOKUP(B638,vertices!$A:$C,3,0)</f>
        <v>-42.832439999999998</v>
      </c>
      <c r="E638" s="42">
        <f>SMALL(I638:AV638,1)</f>
        <v>6.6316811959753608</v>
      </c>
      <c r="F638" s="42" t="str">
        <f>HLOOKUP(E638,I638:AV639,2,0)</f>
        <v>QDD8</v>
      </c>
      <c r="G638" s="42" t="str">
        <f>VLOOKUP(F638,$B$524:$F$564,4,0)</f>
        <v>BS088</v>
      </c>
      <c r="H638" s="42" t="str">
        <f>VLOOKUP(F638,$B$524:$F$564,5,0)</f>
        <v>BS077</v>
      </c>
      <c r="I638" s="17">
        <f>IFERROR(3440*ACOS(COS(PI()*(90-I567)/180)*COS((90-$C638)*PI()/180)+SIN((90-I567)*PI()/180)*SIN((90-$C638)*PI()/180)*COS((($D638)-I568)*PI()/180)),0)</f>
        <v>41.789257143882296</v>
      </c>
      <c r="J638" s="17">
        <f t="shared" ref="J638:AV638" si="48">IFERROR(3440*ACOS(COS(PI()*(90-J567)/180)*COS((90-$C638)*PI()/180)+SIN((90-J567)*PI()/180)*SIN((90-$C638)*PI()/180)*COS((($D638)-J568)*PI()/180)),0)</f>
        <v>33.807508476228435</v>
      </c>
      <c r="K638" s="17">
        <f t="shared" si="48"/>
        <v>27.199496812718316</v>
      </c>
      <c r="L638" s="17">
        <f t="shared" si="48"/>
        <v>23.171901198623512</v>
      </c>
      <c r="M638" s="17">
        <f t="shared" si="48"/>
        <v>23.115379388418802</v>
      </c>
      <c r="N638" s="17">
        <f t="shared" si="48"/>
        <v>27.054831439245106</v>
      </c>
      <c r="O638" s="17">
        <f t="shared" si="48"/>
        <v>37.663057537759776</v>
      </c>
      <c r="P638" s="17">
        <f t="shared" si="48"/>
        <v>28.55804729349968</v>
      </c>
      <c r="Q638" s="17">
        <f t="shared" si="48"/>
        <v>20.319435241265662</v>
      </c>
      <c r="R638" s="17">
        <f t="shared" si="48"/>
        <v>14.507172468394423</v>
      </c>
      <c r="S638" s="17">
        <f t="shared" si="48"/>
        <v>14.432528493983749</v>
      </c>
      <c r="T638" s="17">
        <f t="shared" si="48"/>
        <v>20.159338422594573</v>
      </c>
      <c r="U638" s="17">
        <f t="shared" si="48"/>
        <v>35.413974557320138</v>
      </c>
      <c r="V638" s="17">
        <f t="shared" si="48"/>
        <v>25.523158704849784</v>
      </c>
      <c r="W638" s="17">
        <f t="shared" si="48"/>
        <v>15.778967344407295</v>
      </c>
      <c r="X638" s="17">
        <f t="shared" si="48"/>
        <v>6.8397466687269137</v>
      </c>
      <c r="Y638" s="17">
        <f t="shared" si="48"/>
        <v>6.6970592336331691</v>
      </c>
      <c r="Z638" s="17">
        <f t="shared" si="48"/>
        <v>15.594268630584818</v>
      </c>
      <c r="AA638" s="17">
        <f t="shared" si="48"/>
        <v>35.4016008199957</v>
      </c>
      <c r="AB638" s="17">
        <f t="shared" si="48"/>
        <v>25.506010687154106</v>
      </c>
      <c r="AC638" s="17">
        <f t="shared" si="48"/>
        <v>15.751252982119546</v>
      </c>
      <c r="AD638" s="17">
        <f t="shared" si="48"/>
        <v>6.7756555852716005</v>
      </c>
      <c r="AE638" s="17">
        <f t="shared" si="48"/>
        <v>6.6316811959753608</v>
      </c>
      <c r="AF638" s="17">
        <f t="shared" si="48"/>
        <v>15.566342895280503</v>
      </c>
      <c r="AG638" s="17">
        <f t="shared" si="48"/>
        <v>76.356076405658925</v>
      </c>
      <c r="AH638" s="17">
        <f t="shared" si="48"/>
        <v>66.530182890215471</v>
      </c>
      <c r="AI638" s="17">
        <f t="shared" si="48"/>
        <v>56.767431706562839</v>
      </c>
      <c r="AJ638" s="17">
        <f t="shared" si="48"/>
        <v>47.107097188931277</v>
      </c>
      <c r="AK638" s="17">
        <f t="shared" si="48"/>
        <v>78.473615013373163</v>
      </c>
      <c r="AL638" s="17">
        <f t="shared" si="48"/>
        <v>68.946952583326095</v>
      </c>
      <c r="AM638" s="17">
        <f t="shared" si="48"/>
        <v>59.577812084657431</v>
      </c>
      <c r="AN638" s="17">
        <f t="shared" si="48"/>
        <v>50.454023825505118</v>
      </c>
      <c r="AO638" s="17">
        <f t="shared" si="48"/>
        <v>81.549585630447069</v>
      </c>
      <c r="AP638" s="17">
        <f t="shared" si="48"/>
        <v>72.424078298246869</v>
      </c>
      <c r="AQ638" s="17">
        <f t="shared" si="48"/>
        <v>63.564266491062128</v>
      </c>
      <c r="AR638" s="17">
        <f t="shared" si="48"/>
        <v>55.098470834592788</v>
      </c>
      <c r="AS638" s="17">
        <f t="shared" si="48"/>
        <v>85.480580527652151</v>
      </c>
      <c r="AT638" s="17">
        <f t="shared" si="48"/>
        <v>76.817699951630516</v>
      </c>
      <c r="AU638" s="17">
        <f t="shared" si="48"/>
        <v>68.521831515098881</v>
      </c>
      <c r="AV638" s="17">
        <f t="shared" si="48"/>
        <v>60.743532599787628</v>
      </c>
    </row>
    <row r="639" spans="2:48" x14ac:dyDescent="0.25">
      <c r="B639"/>
      <c r="C639" s="40" t="e">
        <f>VLOOKUP(B639,vertices!$A:$C,2,0)</f>
        <v>#N/A</v>
      </c>
      <c r="D639" s="40" t="e">
        <f>VLOOKUP(B639,vertices!$A:$C,3,0)</f>
        <v>#N/A</v>
      </c>
      <c r="E639" s="40"/>
      <c r="F639" s="40"/>
      <c r="G639" s="40"/>
      <c r="H639" s="40"/>
      <c r="I639" s="32" t="s">
        <v>178</v>
      </c>
      <c r="J639" s="32" t="s">
        <v>179</v>
      </c>
      <c r="K639" s="32" t="s">
        <v>180</v>
      </c>
      <c r="L639" s="32" t="s">
        <v>181</v>
      </c>
      <c r="M639" s="32" t="s">
        <v>182</v>
      </c>
      <c r="N639" s="32" t="s">
        <v>183</v>
      </c>
      <c r="O639" s="32" t="s">
        <v>184</v>
      </c>
      <c r="P639" s="32" t="s">
        <v>185</v>
      </c>
      <c r="Q639" s="32" t="s">
        <v>186</v>
      </c>
      <c r="R639" s="32" t="s">
        <v>187</v>
      </c>
      <c r="S639" s="32" t="s">
        <v>188</v>
      </c>
      <c r="T639" s="32" t="s">
        <v>189</v>
      </c>
      <c r="U639" s="32" t="s">
        <v>190</v>
      </c>
      <c r="V639" s="32" t="s">
        <v>191</v>
      </c>
      <c r="W639" s="32" t="s">
        <v>192</v>
      </c>
      <c r="X639" s="32" t="s">
        <v>193</v>
      </c>
      <c r="Y639" s="32" t="s">
        <v>194</v>
      </c>
      <c r="Z639" s="32" t="s">
        <v>195</v>
      </c>
      <c r="AA639" s="32" t="s">
        <v>196</v>
      </c>
      <c r="AB639" s="32" t="s">
        <v>197</v>
      </c>
      <c r="AC639" s="32" t="s">
        <v>198</v>
      </c>
      <c r="AD639" s="32" t="s">
        <v>199</v>
      </c>
      <c r="AE639" s="32" t="s">
        <v>200</v>
      </c>
      <c r="AF639" s="31" t="s">
        <v>201</v>
      </c>
      <c r="AG639" s="32" t="s">
        <v>202</v>
      </c>
      <c r="AH639" s="32" t="s">
        <v>203</v>
      </c>
      <c r="AI639" s="32" t="s">
        <v>204</v>
      </c>
      <c r="AJ639" s="32" t="s">
        <v>205</v>
      </c>
      <c r="AK639" s="32" t="s">
        <v>206</v>
      </c>
      <c r="AL639" s="32" t="s">
        <v>207</v>
      </c>
      <c r="AM639" s="32" t="s">
        <v>208</v>
      </c>
      <c r="AN639" s="32" t="s">
        <v>209</v>
      </c>
      <c r="AO639" s="32" t="s">
        <v>210</v>
      </c>
      <c r="AP639" s="32" t="s">
        <v>211</v>
      </c>
      <c r="AQ639" s="32" t="s">
        <v>212</v>
      </c>
      <c r="AR639" s="32" t="s">
        <v>213</v>
      </c>
      <c r="AS639" s="32" t="s">
        <v>210</v>
      </c>
      <c r="AT639" s="32" t="s">
        <v>211</v>
      </c>
      <c r="AU639" s="32" t="s">
        <v>212</v>
      </c>
      <c r="AV639" s="32" t="s">
        <v>213</v>
      </c>
    </row>
    <row r="640" spans="2:48" x14ac:dyDescent="0.25">
      <c r="B640" t="str">
        <f>vertices!A186</f>
        <v>FASA</v>
      </c>
      <c r="C640" s="40">
        <f>VLOOKUP(B640,vertices!$A:$C,2,0)</f>
        <v>-24.667349999999999</v>
      </c>
      <c r="D640" s="40">
        <f>VLOOKUP(B640,vertices!$A:$C,3,0)</f>
        <v>-42.462719999999997</v>
      </c>
      <c r="E640" s="42">
        <f>SMALL(I640:AV640,1)</f>
        <v>5.5617774306618628</v>
      </c>
      <c r="F640" s="42" t="str">
        <f>HLOOKUP(E640,I640:AV641,2,0)</f>
        <v>QDF2</v>
      </c>
      <c r="G640" s="42" t="str">
        <f>VLOOKUP(F640,$B$524:$F$564,4,0)</f>
        <v>BS097</v>
      </c>
      <c r="H640" s="42" t="str">
        <f>VLOOKUP(F640,$B$524:$F$564,5,0)</f>
        <v>BS092</v>
      </c>
      <c r="I640" s="17">
        <f>IFERROR(3440*ACOS(COS(PI()*(90-I567)/180)*COS((90-$C640)*PI()/180)+SIN((90-I567)*PI()/180)*SIN((90-$C640)*PI()/180)*COS((($D640)-I568)*PI()/180)),0)</f>
        <v>49.625185146147658</v>
      </c>
      <c r="J640" s="17">
        <f t="shared" ref="J640:AV640" si="49">IFERROR(3440*ACOS(COS(PI()*(90-J567)/180)*COS((90-$C640)*PI()/180)+SIN((90-J567)*PI()/180)*SIN((90-$C640)*PI()/180)*COS((($D640)-J568)*PI()/180)),0)</f>
        <v>55.31842917156311</v>
      </c>
      <c r="K640" s="17">
        <f t="shared" si="49"/>
        <v>62.111593632979307</v>
      </c>
      <c r="L640" s="17">
        <f t="shared" si="49"/>
        <v>69.683738227615279</v>
      </c>
      <c r="M640" s="17">
        <f t="shared" si="49"/>
        <v>77.807766546064698</v>
      </c>
      <c r="N640" s="17">
        <f t="shared" si="49"/>
        <v>86.328011373756112</v>
      </c>
      <c r="O640" s="17">
        <f t="shared" si="49"/>
        <v>42.029623114415315</v>
      </c>
      <c r="P640" s="17">
        <f t="shared" si="49"/>
        <v>48.6302766808668</v>
      </c>
      <c r="Q640" s="17">
        <f t="shared" si="49"/>
        <v>56.245659333809677</v>
      </c>
      <c r="R640" s="17">
        <f t="shared" si="49"/>
        <v>64.517442374044123</v>
      </c>
      <c r="S640" s="17">
        <f t="shared" si="49"/>
        <v>73.223509473461519</v>
      </c>
      <c r="T640" s="17">
        <f t="shared" si="49"/>
        <v>82.226030556050972</v>
      </c>
      <c r="U640" s="17">
        <f t="shared" si="49"/>
        <v>35.144613507174128</v>
      </c>
      <c r="V640" s="17">
        <f t="shared" si="49"/>
        <v>42.828491628313103</v>
      </c>
      <c r="W640" s="17">
        <f t="shared" si="49"/>
        <v>51.319336825684445</v>
      </c>
      <c r="X640" s="17">
        <f t="shared" si="49"/>
        <v>60.277091583013735</v>
      </c>
      <c r="Y640" s="17">
        <f t="shared" si="49"/>
        <v>69.521507517151207</v>
      </c>
      <c r="Z640" s="17">
        <f t="shared" si="49"/>
        <v>78.95195403125264</v>
      </c>
      <c r="AA640" s="17">
        <f t="shared" si="49"/>
        <v>29.472422951813613</v>
      </c>
      <c r="AB640" s="17">
        <f t="shared" si="49"/>
        <v>38.317842590750608</v>
      </c>
      <c r="AC640" s="17">
        <f t="shared" si="49"/>
        <v>47.625111885014149</v>
      </c>
      <c r="AD640" s="17">
        <f t="shared" si="49"/>
        <v>57.169103354647746</v>
      </c>
      <c r="AE640" s="17">
        <f t="shared" si="49"/>
        <v>66.848502972742068</v>
      </c>
      <c r="AF640" s="17">
        <f t="shared" si="49"/>
        <v>76.612004255059333</v>
      </c>
      <c r="AG640" s="17">
        <f t="shared" si="49"/>
        <v>16.429273092123804</v>
      </c>
      <c r="AH640" s="17">
        <f t="shared" si="49"/>
        <v>8.2933750470047762</v>
      </c>
      <c r="AI640" s="17">
        <f t="shared" si="49"/>
        <v>8.2402149091359966</v>
      </c>
      <c r="AJ640" s="17">
        <f t="shared" si="49"/>
        <v>16.348829639792903</v>
      </c>
      <c r="AK640" s="17">
        <f t="shared" si="49"/>
        <v>15.259574468994526</v>
      </c>
      <c r="AL640" s="17">
        <f t="shared" si="49"/>
        <v>5.6358564451318394</v>
      </c>
      <c r="AM640" s="17">
        <f t="shared" si="49"/>
        <v>5.5617774306618628</v>
      </c>
      <c r="AN640" s="17">
        <f t="shared" si="49"/>
        <v>15.177815519418534</v>
      </c>
      <c r="AO640" s="17">
        <f t="shared" si="49"/>
        <v>19.013151538953252</v>
      </c>
      <c r="AP640" s="17">
        <f t="shared" si="49"/>
        <v>12.658491457673531</v>
      </c>
      <c r="AQ640" s="17">
        <f t="shared" si="49"/>
        <v>12.618889875976347</v>
      </c>
      <c r="AR640" s="17">
        <f t="shared" si="49"/>
        <v>18.934013272651438</v>
      </c>
      <c r="AS640" s="17">
        <f t="shared" si="49"/>
        <v>25.609700934152002</v>
      </c>
      <c r="AT640" s="17">
        <f t="shared" si="49"/>
        <v>21.312049766856678</v>
      </c>
      <c r="AU640" s="17">
        <f t="shared" si="49"/>
        <v>21.279332522472547</v>
      </c>
      <c r="AV640" s="17">
        <f t="shared" si="49"/>
        <v>25.52795260013534</v>
      </c>
    </row>
    <row r="641" spans="2:48" x14ac:dyDescent="0.25">
      <c r="B641"/>
      <c r="C641" s="40" t="e">
        <f>VLOOKUP(B641,vertices!$A:$C,2,0)</f>
        <v>#N/A</v>
      </c>
      <c r="D641" s="40" t="e">
        <f>VLOOKUP(B641,vertices!$A:$C,3,0)</f>
        <v>#N/A</v>
      </c>
      <c r="E641" s="40"/>
      <c r="F641" s="40"/>
      <c r="G641" s="40"/>
      <c r="H641" s="40"/>
      <c r="I641" s="32" t="s">
        <v>178</v>
      </c>
      <c r="J641" s="32" t="s">
        <v>179</v>
      </c>
      <c r="K641" s="32" t="s">
        <v>180</v>
      </c>
      <c r="L641" s="32" t="s">
        <v>181</v>
      </c>
      <c r="M641" s="32" t="s">
        <v>182</v>
      </c>
      <c r="N641" s="32" t="s">
        <v>183</v>
      </c>
      <c r="O641" s="32" t="s">
        <v>184</v>
      </c>
      <c r="P641" s="32" t="s">
        <v>185</v>
      </c>
      <c r="Q641" s="32" t="s">
        <v>186</v>
      </c>
      <c r="R641" s="32" t="s">
        <v>187</v>
      </c>
      <c r="S641" s="32" t="s">
        <v>188</v>
      </c>
      <c r="T641" s="32" t="s">
        <v>189</v>
      </c>
      <c r="U641" s="32" t="s">
        <v>190</v>
      </c>
      <c r="V641" s="32" t="s">
        <v>191</v>
      </c>
      <c r="W641" s="32" t="s">
        <v>192</v>
      </c>
      <c r="X641" s="32" t="s">
        <v>193</v>
      </c>
      <c r="Y641" s="32" t="s">
        <v>194</v>
      </c>
      <c r="Z641" s="32" t="s">
        <v>195</v>
      </c>
      <c r="AA641" s="32" t="s">
        <v>196</v>
      </c>
      <c r="AB641" s="32" t="s">
        <v>197</v>
      </c>
      <c r="AC641" s="32" t="s">
        <v>198</v>
      </c>
      <c r="AD641" s="32" t="s">
        <v>199</v>
      </c>
      <c r="AE641" s="32" t="s">
        <v>200</v>
      </c>
      <c r="AF641" s="31" t="s">
        <v>201</v>
      </c>
      <c r="AG641" s="32" t="s">
        <v>202</v>
      </c>
      <c r="AH641" s="32" t="s">
        <v>203</v>
      </c>
      <c r="AI641" s="32" t="s">
        <v>204</v>
      </c>
      <c r="AJ641" s="32" t="s">
        <v>205</v>
      </c>
      <c r="AK641" s="32" t="s">
        <v>206</v>
      </c>
      <c r="AL641" s="32" t="s">
        <v>207</v>
      </c>
      <c r="AM641" s="32" t="s">
        <v>208</v>
      </c>
      <c r="AN641" s="32" t="s">
        <v>209</v>
      </c>
      <c r="AO641" s="32" t="s">
        <v>210</v>
      </c>
      <c r="AP641" s="32" t="s">
        <v>211</v>
      </c>
      <c r="AQ641" s="32" t="s">
        <v>212</v>
      </c>
      <c r="AR641" s="32" t="s">
        <v>213</v>
      </c>
      <c r="AS641" s="32" t="s">
        <v>210</v>
      </c>
      <c r="AT641" s="32" t="s">
        <v>211</v>
      </c>
      <c r="AU641" s="32" t="s">
        <v>212</v>
      </c>
      <c r="AV641" s="32" t="s">
        <v>213</v>
      </c>
    </row>
    <row r="642" spans="2:48" x14ac:dyDescent="0.25">
      <c r="B642" t="str">
        <f>vertices!A187</f>
        <v>SECR</v>
      </c>
      <c r="C642" s="40">
        <f>VLOOKUP(B642,vertices!$A:$C,2,0)</f>
        <v>-25.537869999999998</v>
      </c>
      <c r="D642" s="40">
        <f>VLOOKUP(B642,vertices!$A:$C,3,0)</f>
        <v>-42.799929999999996</v>
      </c>
      <c r="E642" s="42">
        <f>SMALL(I642:AV642,1)</f>
        <v>3.8424302755346318</v>
      </c>
      <c r="F642" s="42" t="str">
        <f>HLOOKUP(E642,I642:AV643,2,0)</f>
        <v>QDD7</v>
      </c>
      <c r="G642" s="42" t="str">
        <f>VLOOKUP(F642,$B$524:$F$564,4,0)</f>
        <v>BS087</v>
      </c>
      <c r="H642" s="42" t="str">
        <f>VLOOKUP(F642,$B$524:$F$564,5,0)</f>
        <v>BS076</v>
      </c>
      <c r="I642" s="17">
        <f>IFERROR(3440*ACOS(COS(PI()*(90-I567)/180)*COS((90-$C642)*PI()/180)+SIN((90-I567)*PI()/180)*SIN((90-$C642)*PI()/180)*COS((($D642)-I568)*PI()/180)),0)</f>
        <v>36.626005220046984</v>
      </c>
      <c r="J642" s="17">
        <f t="shared" ref="J642:AV642" si="50">IFERROR(3440*ACOS(COS(PI()*(90-J567)/180)*COS((90-$C642)*PI()/180)+SIN((90-J567)*PI()/180)*SIN((90-$C642)*PI()/180)*COS((($D642)-J568)*PI()/180)),0)</f>
        <v>29.910155356970431</v>
      </c>
      <c r="K642" s="17">
        <f t="shared" si="50"/>
        <v>25.456422296003343</v>
      </c>
      <c r="L642" s="17">
        <f t="shared" si="50"/>
        <v>24.529581861605294</v>
      </c>
      <c r="M642" s="17">
        <f t="shared" si="50"/>
        <v>27.488729400705605</v>
      </c>
      <c r="N642" s="17">
        <f t="shared" si="50"/>
        <v>33.313946169394626</v>
      </c>
      <c r="O642" s="17">
        <f t="shared" si="50"/>
        <v>31.326503838899491</v>
      </c>
      <c r="P642" s="17">
        <f t="shared" si="50"/>
        <v>23.130004114436318</v>
      </c>
      <c r="Q642" s="17">
        <f t="shared" si="50"/>
        <v>16.997213573275385</v>
      </c>
      <c r="R642" s="17">
        <f t="shared" si="50"/>
        <v>15.59084281041736</v>
      </c>
      <c r="S642" s="17">
        <f t="shared" si="50"/>
        <v>19.937512914023419</v>
      </c>
      <c r="T642" s="17">
        <f t="shared" si="50"/>
        <v>27.426180817181045</v>
      </c>
      <c r="U642" s="17">
        <f t="shared" si="50"/>
        <v>28.01593086145358</v>
      </c>
      <c r="V642" s="17">
        <f t="shared" si="50"/>
        <v>18.406770154946717</v>
      </c>
      <c r="W642" s="17">
        <f t="shared" si="50"/>
        <v>9.6430300464428953</v>
      </c>
      <c r="X642" s="17">
        <f t="shared" si="50"/>
        <v>6.8868646603418604</v>
      </c>
      <c r="Y642" s="17">
        <f t="shared" si="50"/>
        <v>14.217306941237968</v>
      </c>
      <c r="Z642" s="17">
        <f t="shared" si="50"/>
        <v>23.602897362621036</v>
      </c>
      <c r="AA642" s="17">
        <f t="shared" si="50"/>
        <v>27.424299079973107</v>
      </c>
      <c r="AB642" s="17">
        <f t="shared" si="50"/>
        <v>17.49439882903161</v>
      </c>
      <c r="AC642" s="17">
        <f t="shared" si="50"/>
        <v>7.763892098698868</v>
      </c>
      <c r="AD642" s="17">
        <f t="shared" si="50"/>
        <v>3.8424302755346318</v>
      </c>
      <c r="AE642" s="17">
        <f t="shared" si="50"/>
        <v>13.019705837690569</v>
      </c>
      <c r="AF642" s="17">
        <f t="shared" si="50"/>
        <v>22.902476493718797</v>
      </c>
      <c r="AG642" s="17">
        <f t="shared" si="50"/>
        <v>68.340581510786862</v>
      </c>
      <c r="AH642" s="17">
        <f t="shared" si="50"/>
        <v>58.507874737879519</v>
      </c>
      <c r="AI642" s="17">
        <f t="shared" si="50"/>
        <v>48.745966148286911</v>
      </c>
      <c r="AJ642" s="17">
        <f t="shared" si="50"/>
        <v>39.107908528024367</v>
      </c>
      <c r="AK642" s="17">
        <f t="shared" si="50"/>
        <v>70.473747953747562</v>
      </c>
      <c r="AL642" s="17">
        <f t="shared" si="50"/>
        <v>60.982686026081737</v>
      </c>
      <c r="AM642" s="17">
        <f t="shared" si="50"/>
        <v>51.686426344044051</v>
      </c>
      <c r="AN642" s="17">
        <f t="shared" si="50"/>
        <v>42.712353839853265</v>
      </c>
      <c r="AO642" s="17">
        <f t="shared" si="50"/>
        <v>73.669592761910081</v>
      </c>
      <c r="AP642" s="17">
        <f t="shared" si="50"/>
        <v>64.64463925498552</v>
      </c>
      <c r="AQ642" s="17">
        <f t="shared" si="50"/>
        <v>55.954509424309236</v>
      </c>
      <c r="AR642" s="17">
        <f t="shared" si="50"/>
        <v>47.782236442145845</v>
      </c>
      <c r="AS642" s="17">
        <f t="shared" si="50"/>
        <v>77.797259767205588</v>
      </c>
      <c r="AT642" s="17">
        <f t="shared" si="50"/>
        <v>69.305806944345932</v>
      </c>
      <c r="AU642" s="17">
        <f t="shared" si="50"/>
        <v>61.273402744897453</v>
      </c>
      <c r="AV642" s="17">
        <f t="shared" si="50"/>
        <v>53.905645815613369</v>
      </c>
    </row>
    <row r="643" spans="2:48" x14ac:dyDescent="0.25">
      <c r="B643"/>
      <c r="C643" s="40" t="e">
        <f>VLOOKUP(B643,vertices!$A:$C,2,0)</f>
        <v>#N/A</v>
      </c>
      <c r="D643" s="40" t="e">
        <f>VLOOKUP(B643,vertices!$A:$C,3,0)</f>
        <v>#N/A</v>
      </c>
      <c r="E643" s="40"/>
      <c r="F643" s="40"/>
      <c r="G643" s="40"/>
      <c r="H643" s="40"/>
      <c r="I643" s="32" t="s">
        <v>178</v>
      </c>
      <c r="J643" s="32" t="s">
        <v>179</v>
      </c>
      <c r="K643" s="32" t="s">
        <v>180</v>
      </c>
      <c r="L643" s="32" t="s">
        <v>181</v>
      </c>
      <c r="M643" s="32" t="s">
        <v>182</v>
      </c>
      <c r="N643" s="32" t="s">
        <v>183</v>
      </c>
      <c r="O643" s="32" t="s">
        <v>184</v>
      </c>
      <c r="P643" s="32" t="s">
        <v>185</v>
      </c>
      <c r="Q643" s="32" t="s">
        <v>186</v>
      </c>
      <c r="R643" s="32" t="s">
        <v>187</v>
      </c>
      <c r="S643" s="32" t="s">
        <v>188</v>
      </c>
      <c r="T643" s="32" t="s">
        <v>189</v>
      </c>
      <c r="U643" s="32" t="s">
        <v>190</v>
      </c>
      <c r="V643" s="32" t="s">
        <v>191</v>
      </c>
      <c r="W643" s="32" t="s">
        <v>192</v>
      </c>
      <c r="X643" s="32" t="s">
        <v>193</v>
      </c>
      <c r="Y643" s="32" t="s">
        <v>194</v>
      </c>
      <c r="Z643" s="32" t="s">
        <v>195</v>
      </c>
      <c r="AA643" s="32" t="s">
        <v>196</v>
      </c>
      <c r="AB643" s="32" t="s">
        <v>197</v>
      </c>
      <c r="AC643" s="32" t="s">
        <v>198</v>
      </c>
      <c r="AD643" s="32" t="s">
        <v>199</v>
      </c>
      <c r="AE643" s="32" t="s">
        <v>200</v>
      </c>
      <c r="AF643" s="31" t="s">
        <v>201</v>
      </c>
      <c r="AG643" s="32" t="s">
        <v>202</v>
      </c>
      <c r="AH643" s="32" t="s">
        <v>203</v>
      </c>
      <c r="AI643" s="32" t="s">
        <v>204</v>
      </c>
      <c r="AJ643" s="32" t="s">
        <v>205</v>
      </c>
      <c r="AK643" s="32" t="s">
        <v>206</v>
      </c>
      <c r="AL643" s="32" t="s">
        <v>207</v>
      </c>
      <c r="AM643" s="32" t="s">
        <v>208</v>
      </c>
      <c r="AN643" s="32" t="s">
        <v>209</v>
      </c>
      <c r="AO643" s="32" t="s">
        <v>210</v>
      </c>
      <c r="AP643" s="32" t="s">
        <v>211</v>
      </c>
      <c r="AQ643" s="32" t="s">
        <v>212</v>
      </c>
      <c r="AR643" s="32" t="s">
        <v>213</v>
      </c>
      <c r="AS643" s="32" t="s">
        <v>210</v>
      </c>
      <c r="AT643" s="32" t="s">
        <v>211</v>
      </c>
      <c r="AU643" s="32" t="s">
        <v>212</v>
      </c>
      <c r="AV643" s="32" t="s">
        <v>213</v>
      </c>
    </row>
    <row r="644" spans="2:48" x14ac:dyDescent="0.25">
      <c r="B644" t="str">
        <f>vertices!A188</f>
        <v>SAON</v>
      </c>
      <c r="C644" s="40">
        <f>VLOOKUP(B644,vertices!$A:$C,2,0)</f>
        <v>-25.332269999999998</v>
      </c>
      <c r="D644" s="40">
        <f>VLOOKUP(B644,vertices!$A:$C,3,0)</f>
        <v>-42.689319999999995</v>
      </c>
      <c r="E644" s="42">
        <f>SMALL(I644:AV644,1)</f>
        <v>5.9370309179881531</v>
      </c>
      <c r="F644" s="42" t="str">
        <f>HLOOKUP(E644,I644:AV645,2,0)</f>
        <v>QDD5</v>
      </c>
      <c r="G644" s="42" t="str">
        <f>VLOOKUP(F644,$B$524:$F$564,4,0)</f>
        <v>BS084</v>
      </c>
      <c r="H644" s="42" t="str">
        <f>VLOOKUP(F644,$B$524:$F$564,5,0)</f>
        <v>BS073</v>
      </c>
      <c r="I644" s="17">
        <f>IFERROR(3440*ACOS(COS(PI()*(90-I567)/180)*COS((90-$C644)*PI()/180)+SIN((90-I567)*PI()/180)*SIN((90-$C644)*PI()/180)*COS((($D644)-I568)*PI()/180)),0)</f>
        <v>33.926598382799433</v>
      </c>
      <c r="J644" s="17">
        <f t="shared" ref="J644:AV644" si="51">IFERROR(3440*ACOS(COS(PI()*(90-J567)/180)*COS((90-$C644)*PI()/180)+SIN((90-J567)*PI()/180)*SIN((90-$C644)*PI()/180)*COS((($D644)-J568)*PI()/180)),0)</f>
        <v>30.834394928539393</v>
      </c>
      <c r="K644" s="17">
        <f t="shared" si="51"/>
        <v>30.834441494956906</v>
      </c>
      <c r="L644" s="17">
        <f t="shared" si="51"/>
        <v>33.926725349026427</v>
      </c>
      <c r="M644" s="17">
        <f t="shared" si="51"/>
        <v>39.389587994729531</v>
      </c>
      <c r="N644" s="17">
        <f t="shared" si="51"/>
        <v>46.393034290561701</v>
      </c>
      <c r="O644" s="17">
        <f t="shared" si="51"/>
        <v>26.105367488373936</v>
      </c>
      <c r="P644" s="17">
        <f t="shared" si="51"/>
        <v>21.951734522456334</v>
      </c>
      <c r="Q644" s="17">
        <f t="shared" si="51"/>
        <v>21.966491925384695</v>
      </c>
      <c r="R644" s="17">
        <f t="shared" si="51"/>
        <v>26.142581520875225</v>
      </c>
      <c r="S644" s="17">
        <f t="shared" si="51"/>
        <v>32.933297006866709</v>
      </c>
      <c r="T644" s="17">
        <f t="shared" si="51"/>
        <v>41.061286109559788</v>
      </c>
      <c r="U644" s="17">
        <f t="shared" si="51"/>
        <v>19.388174079711771</v>
      </c>
      <c r="V644" s="17">
        <f t="shared" si="51"/>
        <v>13.293154878232656</v>
      </c>
      <c r="W644" s="17">
        <f t="shared" si="51"/>
        <v>13.33326822377213</v>
      </c>
      <c r="X644" s="17">
        <f t="shared" si="51"/>
        <v>19.470632215391355</v>
      </c>
      <c r="Y644" s="17">
        <f t="shared" si="51"/>
        <v>27.940944841577142</v>
      </c>
      <c r="Z644" s="17">
        <f t="shared" si="51"/>
        <v>37.182639508672949</v>
      </c>
      <c r="AA644" s="17">
        <f t="shared" si="51"/>
        <v>15.305155804616373</v>
      </c>
      <c r="AB644" s="17">
        <f t="shared" si="51"/>
        <v>5.9370309179881531</v>
      </c>
      <c r="AC644" s="17">
        <f t="shared" si="51"/>
        <v>6.0424397321722445</v>
      </c>
      <c r="AD644" s="17">
        <f t="shared" si="51"/>
        <v>15.428415977886498</v>
      </c>
      <c r="AE644" s="17">
        <f t="shared" si="51"/>
        <v>25.294725955053625</v>
      </c>
      <c r="AF644" s="17">
        <f t="shared" si="51"/>
        <v>35.240211443296268</v>
      </c>
      <c r="AG644" s="17">
        <f t="shared" si="51"/>
        <v>55.274501252952447</v>
      </c>
      <c r="AH644" s="17">
        <f t="shared" si="51"/>
        <v>45.334228098115581</v>
      </c>
      <c r="AI644" s="17">
        <f t="shared" si="51"/>
        <v>35.431286459411254</v>
      </c>
      <c r="AJ644" s="17">
        <f t="shared" si="51"/>
        <v>25.609021018400515</v>
      </c>
      <c r="AK644" s="17">
        <f t="shared" si="51"/>
        <v>56.942929194487903</v>
      </c>
      <c r="AL644" s="17">
        <f t="shared" si="51"/>
        <v>47.351539216375187</v>
      </c>
      <c r="AM644" s="17">
        <f t="shared" si="51"/>
        <v>37.97499668345889</v>
      </c>
      <c r="AN644" s="17">
        <f t="shared" si="51"/>
        <v>29.022293261066903</v>
      </c>
      <c r="AO644" s="17">
        <f t="shared" si="51"/>
        <v>59.954544735470364</v>
      </c>
      <c r="AP644" s="17">
        <f t="shared" si="51"/>
        <v>50.928844211673372</v>
      </c>
      <c r="AQ644" s="17">
        <f t="shared" si="51"/>
        <v>42.346262712812162</v>
      </c>
      <c r="AR644" s="17">
        <f t="shared" si="51"/>
        <v>34.538729182554668</v>
      </c>
      <c r="AS644" s="17">
        <f t="shared" si="51"/>
        <v>64.120361112595447</v>
      </c>
      <c r="AT644" s="17">
        <f t="shared" si="51"/>
        <v>55.766732262902323</v>
      </c>
      <c r="AU644" s="17">
        <f t="shared" si="51"/>
        <v>48.048853324387046</v>
      </c>
      <c r="AV644" s="17">
        <f t="shared" si="51"/>
        <v>41.324476341455814</v>
      </c>
    </row>
    <row r="645" spans="2:48" x14ac:dyDescent="0.25">
      <c r="B645"/>
      <c r="C645" s="40" t="e">
        <f>VLOOKUP(B645,vertices!$A:$C,2,0)</f>
        <v>#N/A</v>
      </c>
      <c r="D645" s="40" t="e">
        <f>VLOOKUP(B645,vertices!$A:$C,3,0)</f>
        <v>#N/A</v>
      </c>
      <c r="E645" s="40"/>
      <c r="F645" s="40"/>
      <c r="G645" s="40"/>
      <c r="H645" s="40"/>
      <c r="I645" s="32" t="s">
        <v>178</v>
      </c>
      <c r="J645" s="32" t="s">
        <v>179</v>
      </c>
      <c r="K645" s="32" t="s">
        <v>180</v>
      </c>
      <c r="L645" s="32" t="s">
        <v>181</v>
      </c>
      <c r="M645" s="32" t="s">
        <v>182</v>
      </c>
      <c r="N645" s="32" t="s">
        <v>183</v>
      </c>
      <c r="O645" s="32" t="s">
        <v>184</v>
      </c>
      <c r="P645" s="32" t="s">
        <v>185</v>
      </c>
      <c r="Q645" s="32" t="s">
        <v>186</v>
      </c>
      <c r="R645" s="32" t="s">
        <v>187</v>
      </c>
      <c r="S645" s="32" t="s">
        <v>188</v>
      </c>
      <c r="T645" s="32" t="s">
        <v>189</v>
      </c>
      <c r="U645" s="32" t="s">
        <v>190</v>
      </c>
      <c r="V645" s="32" t="s">
        <v>191</v>
      </c>
      <c r="W645" s="32" t="s">
        <v>192</v>
      </c>
      <c r="X645" s="32" t="s">
        <v>193</v>
      </c>
      <c r="Y645" s="32" t="s">
        <v>194</v>
      </c>
      <c r="Z645" s="32" t="s">
        <v>195</v>
      </c>
      <c r="AA645" s="32" t="s">
        <v>196</v>
      </c>
      <c r="AB645" s="32" t="s">
        <v>197</v>
      </c>
      <c r="AC645" s="32" t="s">
        <v>198</v>
      </c>
      <c r="AD645" s="32" t="s">
        <v>199</v>
      </c>
      <c r="AE645" s="32" t="s">
        <v>200</v>
      </c>
      <c r="AF645" s="31" t="s">
        <v>201</v>
      </c>
      <c r="AG645" s="32" t="s">
        <v>202</v>
      </c>
      <c r="AH645" s="32" t="s">
        <v>203</v>
      </c>
      <c r="AI645" s="32" t="s">
        <v>204</v>
      </c>
      <c r="AJ645" s="32" t="s">
        <v>205</v>
      </c>
      <c r="AK645" s="32" t="s">
        <v>206</v>
      </c>
      <c r="AL645" s="32" t="s">
        <v>207</v>
      </c>
      <c r="AM645" s="32" t="s">
        <v>208</v>
      </c>
      <c r="AN645" s="32" t="s">
        <v>209</v>
      </c>
      <c r="AO645" s="32" t="s">
        <v>210</v>
      </c>
      <c r="AP645" s="32" t="s">
        <v>211</v>
      </c>
      <c r="AQ645" s="32" t="s">
        <v>212</v>
      </c>
      <c r="AR645" s="32" t="s">
        <v>213</v>
      </c>
      <c r="AS645" s="32" t="s">
        <v>210</v>
      </c>
      <c r="AT645" s="32" t="s">
        <v>211</v>
      </c>
      <c r="AU645" s="32" t="s">
        <v>212</v>
      </c>
      <c r="AV645" s="32" t="s">
        <v>213</v>
      </c>
    </row>
    <row r="646" spans="2:48" x14ac:dyDescent="0.25">
      <c r="B646" t="str">
        <f>vertices!A189</f>
        <v>SKST</v>
      </c>
      <c r="C646" s="40">
        <f>VLOOKUP(B646,vertices!$A:$C,2,0)</f>
        <v>-25.404719999999998</v>
      </c>
      <c r="D646" s="40">
        <f>VLOOKUP(B646,vertices!$A:$C,3,0)</f>
        <v>-42.729300000000002</v>
      </c>
      <c r="E646" s="42">
        <f>SMALL(I646:AV646,1)</f>
        <v>1.3321628998608226</v>
      </c>
      <c r="F646" s="42" t="str">
        <f>HLOOKUP(E646,I646:AV647,2,0)</f>
        <v>QDD6</v>
      </c>
      <c r="G646" s="42" t="str">
        <f>VLOOKUP(F646,$B$524:$F$564,4,0)</f>
        <v>BS086</v>
      </c>
      <c r="H646" s="42" t="str">
        <f>VLOOKUP(F646,$B$524:$F$564,5,0)</f>
        <v>BS074</v>
      </c>
      <c r="I646" s="17">
        <f>IFERROR(3440*ACOS(COS(PI()*(90-I567)/180)*COS((90-$C646)*PI()/180)+SIN((90-I567)*PI()/180)*SIN((90-$C646)*PI()/180)*COS((($D646)-I568)*PI()/180)),0)</f>
        <v>34.233140273883379</v>
      </c>
      <c r="J646" s="17">
        <f t="shared" ref="J646:AV646" si="52">IFERROR(3440*ACOS(COS(PI()*(90-J567)/180)*COS((90-$C646)*PI()/180)+SIN((90-J567)*PI()/180)*SIN((90-$C646)*PI()/180)*COS((($D646)-J568)*PI()/180)),0)</f>
        <v>29.745150854571936</v>
      </c>
      <c r="K646" s="17">
        <f t="shared" si="52"/>
        <v>28.247086012515314</v>
      </c>
      <c r="L646" s="17">
        <f t="shared" si="52"/>
        <v>30.187406306876809</v>
      </c>
      <c r="M646" s="17">
        <f t="shared" si="52"/>
        <v>34.998841314515246</v>
      </c>
      <c r="N646" s="17">
        <f t="shared" si="52"/>
        <v>41.699113295372712</v>
      </c>
      <c r="O646" s="17">
        <f t="shared" si="52"/>
        <v>27.23904632538618</v>
      </c>
      <c r="P646" s="17">
        <f t="shared" si="52"/>
        <v>21.340588279242994</v>
      </c>
      <c r="Q646" s="17">
        <f t="shared" si="52"/>
        <v>19.212911099223771</v>
      </c>
      <c r="R646" s="17">
        <f t="shared" si="52"/>
        <v>21.979794792589402</v>
      </c>
      <c r="S646" s="17">
        <f t="shared" si="52"/>
        <v>28.237333208950481</v>
      </c>
      <c r="T646" s="17">
        <f t="shared" si="52"/>
        <v>36.219370173599437</v>
      </c>
      <c r="U646" s="17">
        <f t="shared" si="52"/>
        <v>21.814228407432665</v>
      </c>
      <c r="V646" s="17">
        <f t="shared" si="52"/>
        <v>13.772441579753405</v>
      </c>
      <c r="W646" s="17">
        <f t="shared" si="52"/>
        <v>10.186334555845793</v>
      </c>
      <c r="X646" s="17">
        <f t="shared" si="52"/>
        <v>14.768356538880987</v>
      </c>
      <c r="Y646" s="17">
        <f t="shared" si="52"/>
        <v>23.080489089264518</v>
      </c>
      <c r="Z646" s="17">
        <f t="shared" si="52"/>
        <v>32.366267577385642</v>
      </c>
      <c r="AA646" s="17">
        <f t="shared" si="52"/>
        <v>19.328555337669702</v>
      </c>
      <c r="AB646" s="17">
        <f t="shared" si="52"/>
        <v>9.3569614592099448</v>
      </c>
      <c r="AC646" s="17">
        <f t="shared" si="52"/>
        <v>1.3321628998608226</v>
      </c>
      <c r="AD646" s="17">
        <f t="shared" si="52"/>
        <v>10.782339364288287</v>
      </c>
      <c r="AE646" s="17">
        <f t="shared" si="52"/>
        <v>20.760666662611378</v>
      </c>
      <c r="AF646" s="17">
        <f t="shared" si="52"/>
        <v>30.757340137207354</v>
      </c>
      <c r="AG646" s="17">
        <f t="shared" si="52"/>
        <v>59.852159601827388</v>
      </c>
      <c r="AH646" s="17">
        <f t="shared" si="52"/>
        <v>49.95106319026501</v>
      </c>
      <c r="AI646" s="17">
        <f t="shared" si="52"/>
        <v>40.102348137921062</v>
      </c>
      <c r="AJ646" s="17">
        <f t="shared" si="52"/>
        <v>30.357039480610091</v>
      </c>
      <c r="AK646" s="17">
        <f t="shared" si="52"/>
        <v>61.716377726091629</v>
      </c>
      <c r="AL646" s="17">
        <f t="shared" si="52"/>
        <v>52.167377582871865</v>
      </c>
      <c r="AM646" s="17">
        <f t="shared" si="52"/>
        <v>42.827793864967688</v>
      </c>
      <c r="AN646" s="17">
        <f t="shared" si="52"/>
        <v>33.871303637107211</v>
      </c>
      <c r="AO646" s="17">
        <f t="shared" si="52"/>
        <v>64.809469656709439</v>
      </c>
      <c r="AP646" s="17">
        <f t="shared" si="52"/>
        <v>55.78769500810715</v>
      </c>
      <c r="AQ646" s="17">
        <f t="shared" si="52"/>
        <v>47.164869559282749</v>
      </c>
      <c r="AR646" s="17">
        <f t="shared" si="52"/>
        <v>39.205119257318515</v>
      </c>
      <c r="AS646" s="17">
        <f t="shared" si="52"/>
        <v>68.966286358604037</v>
      </c>
      <c r="AT646" s="17">
        <f t="shared" si="52"/>
        <v>60.560738228053822</v>
      </c>
      <c r="AU646" s="17">
        <f t="shared" si="52"/>
        <v>52.717290450723802</v>
      </c>
      <c r="AV646" s="17">
        <f t="shared" si="52"/>
        <v>45.726116689855019</v>
      </c>
    </row>
    <row r="647" spans="2:48" x14ac:dyDescent="0.25">
      <c r="B647"/>
      <c r="C647" s="40" t="e">
        <f>VLOOKUP(B647,vertices!$A:$C,2,0)</f>
        <v>#N/A</v>
      </c>
      <c r="D647" s="40" t="e">
        <f>VLOOKUP(B647,vertices!$A:$C,3,0)</f>
        <v>#N/A</v>
      </c>
      <c r="E647" s="40"/>
      <c r="F647" s="40"/>
      <c r="G647" s="40"/>
      <c r="H647" s="40"/>
      <c r="I647" s="32" t="s">
        <v>178</v>
      </c>
      <c r="J647" s="32" t="s">
        <v>179</v>
      </c>
      <c r="K647" s="32" t="s">
        <v>180</v>
      </c>
      <c r="L647" s="32" t="s">
        <v>181</v>
      </c>
      <c r="M647" s="32" t="s">
        <v>182</v>
      </c>
      <c r="N647" s="32" t="s">
        <v>183</v>
      </c>
      <c r="O647" s="32" t="s">
        <v>184</v>
      </c>
      <c r="P647" s="32" t="s">
        <v>185</v>
      </c>
      <c r="Q647" s="32" t="s">
        <v>186</v>
      </c>
      <c r="R647" s="32" t="s">
        <v>187</v>
      </c>
      <c r="S647" s="32" t="s">
        <v>188</v>
      </c>
      <c r="T647" s="32" t="s">
        <v>189</v>
      </c>
      <c r="U647" s="32" t="s">
        <v>190</v>
      </c>
      <c r="V647" s="32" t="s">
        <v>191</v>
      </c>
      <c r="W647" s="32" t="s">
        <v>192</v>
      </c>
      <c r="X647" s="32" t="s">
        <v>193</v>
      </c>
      <c r="Y647" s="32" t="s">
        <v>194</v>
      </c>
      <c r="Z647" s="32" t="s">
        <v>195</v>
      </c>
      <c r="AA647" s="32" t="s">
        <v>196</v>
      </c>
      <c r="AB647" s="32" t="s">
        <v>197</v>
      </c>
      <c r="AC647" s="32" t="s">
        <v>198</v>
      </c>
      <c r="AD647" s="32" t="s">
        <v>199</v>
      </c>
      <c r="AE647" s="32" t="s">
        <v>200</v>
      </c>
      <c r="AF647" s="31" t="s">
        <v>201</v>
      </c>
      <c r="AG647" s="32" t="s">
        <v>202</v>
      </c>
      <c r="AH647" s="32" t="s">
        <v>203</v>
      </c>
      <c r="AI647" s="32" t="s">
        <v>204</v>
      </c>
      <c r="AJ647" s="32" t="s">
        <v>205</v>
      </c>
      <c r="AK647" s="32" t="s">
        <v>206</v>
      </c>
      <c r="AL647" s="32" t="s">
        <v>207</v>
      </c>
      <c r="AM647" s="32" t="s">
        <v>208</v>
      </c>
      <c r="AN647" s="32" t="s">
        <v>209</v>
      </c>
      <c r="AO647" s="32" t="s">
        <v>210</v>
      </c>
      <c r="AP647" s="32" t="s">
        <v>211</v>
      </c>
      <c r="AQ647" s="32" t="s">
        <v>212</v>
      </c>
      <c r="AR647" s="32" t="s">
        <v>213</v>
      </c>
      <c r="AS647" s="32" t="s">
        <v>210</v>
      </c>
      <c r="AT647" s="32" t="s">
        <v>211</v>
      </c>
      <c r="AU647" s="32" t="s">
        <v>212</v>
      </c>
      <c r="AV647" s="32" t="s">
        <v>213</v>
      </c>
    </row>
    <row r="648" spans="2:48" x14ac:dyDescent="0.25">
      <c r="B648" t="str">
        <f>vertices!A190</f>
        <v>SKAU</v>
      </c>
      <c r="C648" s="40">
        <f>VLOOKUP(B648,vertices!$A:$C,2,0)</f>
        <v>-25.466100000000001</v>
      </c>
      <c r="D648" s="40">
        <f>VLOOKUP(B648,vertices!$A:$C,3,0)</f>
        <v>-42.711949999999995</v>
      </c>
      <c r="E648" s="42">
        <f>SMALL(I648:AV648,1)</f>
        <v>3.6144828901022841</v>
      </c>
      <c r="F648" s="42" t="str">
        <f>HLOOKUP(E648,I648:AV649,2,0)</f>
        <v>QDD6</v>
      </c>
      <c r="G648" s="42" t="str">
        <f>VLOOKUP(F648,$B$524:$F$564,4,0)</f>
        <v>BS086</v>
      </c>
      <c r="H648" s="42" t="str">
        <f>VLOOKUP(F648,$B$524:$F$564,5,0)</f>
        <v>BS074</v>
      </c>
      <c r="I648" s="17">
        <f>IFERROR(3440*ACOS(COS(PI()*(90-I567)/180)*COS((90-$C648)*PI()/180)+SIN((90-I567)*PI()/180)*SIN((90-$C648)*PI()/180)*COS((($D648)-I568)*PI()/180)),0)</f>
        <v>37.167818114566131</v>
      </c>
      <c r="J648" s="17">
        <f t="shared" ref="J648:AV648" si="53">IFERROR(3440*ACOS(COS(PI()*(90-J567)/180)*COS((90-$C648)*PI()/180)+SIN((90-J567)*PI()/180)*SIN((90-$C648)*PI()/180)*COS((($D648)-J568)*PI()/180)),0)</f>
        <v>31.945042241191768</v>
      </c>
      <c r="K648" s="17">
        <f t="shared" si="53"/>
        <v>29.322043018289943</v>
      </c>
      <c r="L648" s="17">
        <f t="shared" si="53"/>
        <v>29.98893383156485</v>
      </c>
      <c r="M648" s="17">
        <f t="shared" si="53"/>
        <v>33.751260132758709</v>
      </c>
      <c r="N648" s="17">
        <f t="shared" si="53"/>
        <v>39.739356201471345</v>
      </c>
      <c r="O648" s="17">
        <f t="shared" si="53"/>
        <v>30.572467129137326</v>
      </c>
      <c r="P648" s="17">
        <f t="shared" si="53"/>
        <v>23.965125504919111</v>
      </c>
      <c r="Q648" s="17">
        <f t="shared" si="53"/>
        <v>20.35285506963513</v>
      </c>
      <c r="R648" s="17">
        <f t="shared" si="53"/>
        <v>21.316898306912631</v>
      </c>
      <c r="S648" s="17">
        <f t="shared" si="53"/>
        <v>26.359847728947585</v>
      </c>
      <c r="T648" s="17">
        <f t="shared" si="53"/>
        <v>33.697670039012323</v>
      </c>
      <c r="U648" s="17">
        <f t="shared" si="53"/>
        <v>25.527608619586157</v>
      </c>
      <c r="V648" s="17">
        <f t="shared" si="53"/>
        <v>17.079176765058079</v>
      </c>
      <c r="W648" s="17">
        <f t="shared" si="53"/>
        <v>11.48909580898847</v>
      </c>
      <c r="X648" s="17">
        <f t="shared" si="53"/>
        <v>13.136283052803428</v>
      </c>
      <c r="Y648" s="17">
        <f t="shared" si="53"/>
        <v>20.331898799233272</v>
      </c>
      <c r="Z648" s="17">
        <f t="shared" si="53"/>
        <v>29.231350490817309</v>
      </c>
      <c r="AA648" s="17">
        <f t="shared" si="53"/>
        <v>23.073714620539114</v>
      </c>
      <c r="AB648" s="17">
        <f t="shared" si="53"/>
        <v>13.137704440111921</v>
      </c>
      <c r="AC648" s="17">
        <f t="shared" si="53"/>
        <v>3.6144828901022841</v>
      </c>
      <c r="AD648" s="17">
        <f t="shared" si="53"/>
        <v>7.3342983453295396</v>
      </c>
      <c r="AE648" s="17">
        <f t="shared" si="53"/>
        <v>17.169205424896141</v>
      </c>
      <c r="AF648" s="17">
        <f t="shared" si="53"/>
        <v>27.129937977638736</v>
      </c>
      <c r="AG648" s="17">
        <f t="shared" si="53"/>
        <v>63.395113371439322</v>
      </c>
      <c r="AH648" s="17">
        <f t="shared" si="53"/>
        <v>53.460587634990873</v>
      </c>
      <c r="AI648" s="17">
        <f t="shared" si="53"/>
        <v>43.559045536027661</v>
      </c>
      <c r="AJ648" s="17">
        <f t="shared" si="53"/>
        <v>33.719555936935762</v>
      </c>
      <c r="AK648" s="17">
        <f t="shared" si="53"/>
        <v>65.025512808857272</v>
      </c>
      <c r="AL648" s="17">
        <f t="shared" si="53"/>
        <v>55.381680635063816</v>
      </c>
      <c r="AM648" s="17">
        <f t="shared" si="53"/>
        <v>45.893404750123175</v>
      </c>
      <c r="AN648" s="17">
        <f t="shared" si="53"/>
        <v>36.681595724559024</v>
      </c>
      <c r="AO648" s="17">
        <f t="shared" si="53"/>
        <v>67.840527898547066</v>
      </c>
      <c r="AP648" s="17">
        <f t="shared" si="53"/>
        <v>58.657044388649773</v>
      </c>
      <c r="AQ648" s="17">
        <f t="shared" si="53"/>
        <v>49.791758463615956</v>
      </c>
      <c r="AR648" s="17">
        <f t="shared" si="53"/>
        <v>41.449346064081411</v>
      </c>
      <c r="AS648" s="17">
        <f t="shared" si="53"/>
        <v>71.70076404769064</v>
      </c>
      <c r="AT648" s="17">
        <f t="shared" si="53"/>
        <v>63.076055552249187</v>
      </c>
      <c r="AU648" s="17">
        <f t="shared" si="53"/>
        <v>54.922069459246941</v>
      </c>
      <c r="AV648" s="17">
        <f t="shared" si="53"/>
        <v>47.481937136323168</v>
      </c>
    </row>
    <row r="649" spans="2:48" x14ac:dyDescent="0.25">
      <c r="B649"/>
      <c r="C649" s="40" t="e">
        <f>VLOOKUP(B649,vertices!$A:$C,2,0)</f>
        <v>#N/A</v>
      </c>
      <c r="D649" s="40" t="e">
        <f>VLOOKUP(B649,vertices!$A:$C,3,0)</f>
        <v>#N/A</v>
      </c>
      <c r="E649" s="40"/>
      <c r="F649" s="40"/>
      <c r="G649" s="40"/>
      <c r="H649" s="40"/>
      <c r="I649" s="32" t="s">
        <v>178</v>
      </c>
      <c r="J649" s="32" t="s">
        <v>179</v>
      </c>
      <c r="K649" s="32" t="s">
        <v>180</v>
      </c>
      <c r="L649" s="32" t="s">
        <v>181</v>
      </c>
      <c r="M649" s="32" t="s">
        <v>182</v>
      </c>
      <c r="N649" s="32" t="s">
        <v>183</v>
      </c>
      <c r="O649" s="32" t="s">
        <v>184</v>
      </c>
      <c r="P649" s="32" t="s">
        <v>185</v>
      </c>
      <c r="Q649" s="32" t="s">
        <v>186</v>
      </c>
      <c r="R649" s="32" t="s">
        <v>187</v>
      </c>
      <c r="S649" s="32" t="s">
        <v>188</v>
      </c>
      <c r="T649" s="32" t="s">
        <v>189</v>
      </c>
      <c r="U649" s="32" t="s">
        <v>190</v>
      </c>
      <c r="V649" s="32" t="s">
        <v>191</v>
      </c>
      <c r="W649" s="32" t="s">
        <v>192</v>
      </c>
      <c r="X649" s="32" t="s">
        <v>193</v>
      </c>
      <c r="Y649" s="32" t="s">
        <v>194</v>
      </c>
      <c r="Z649" s="32" t="s">
        <v>195</v>
      </c>
      <c r="AA649" s="32" t="s">
        <v>196</v>
      </c>
      <c r="AB649" s="32" t="s">
        <v>197</v>
      </c>
      <c r="AC649" s="32" t="s">
        <v>198</v>
      </c>
      <c r="AD649" s="32" t="s">
        <v>199</v>
      </c>
      <c r="AE649" s="32" t="s">
        <v>200</v>
      </c>
      <c r="AF649" s="31" t="s">
        <v>201</v>
      </c>
      <c r="AG649" s="32" t="s">
        <v>202</v>
      </c>
      <c r="AH649" s="32" t="s">
        <v>203</v>
      </c>
      <c r="AI649" s="32" t="s">
        <v>204</v>
      </c>
      <c r="AJ649" s="32" t="s">
        <v>205</v>
      </c>
      <c r="AK649" s="32" t="s">
        <v>206</v>
      </c>
      <c r="AL649" s="32" t="s">
        <v>207</v>
      </c>
      <c r="AM649" s="32" t="s">
        <v>208</v>
      </c>
      <c r="AN649" s="32" t="s">
        <v>209</v>
      </c>
      <c r="AO649" s="32" t="s">
        <v>210</v>
      </c>
      <c r="AP649" s="32" t="s">
        <v>211</v>
      </c>
      <c r="AQ649" s="32" t="s">
        <v>212</v>
      </c>
      <c r="AR649" s="32" t="s">
        <v>213</v>
      </c>
      <c r="AS649" s="32" t="s">
        <v>210</v>
      </c>
      <c r="AT649" s="32" t="s">
        <v>211</v>
      </c>
      <c r="AU649" s="32" t="s">
        <v>212</v>
      </c>
      <c r="AV649" s="32" t="s">
        <v>213</v>
      </c>
    </row>
    <row r="650" spans="2:48" x14ac:dyDescent="0.25">
      <c r="B650">
        <f>vertices!A191</f>
        <v>0</v>
      </c>
      <c r="C650" s="40" t="e">
        <f>VLOOKUP(B650,vertices!$A:$C,2,0)</f>
        <v>#N/A</v>
      </c>
      <c r="D650" s="40" t="e">
        <f>VLOOKUP(B650,vertices!$A:$C,3,0)</f>
        <v>#N/A</v>
      </c>
      <c r="E650" s="42">
        <f>SMALL(I650:AV650,1)</f>
        <v>0</v>
      </c>
      <c r="F650" s="42" t="str">
        <f>HLOOKUP(E650,I650:AV651,2,0)</f>
        <v>QDA4</v>
      </c>
      <c r="G650" s="42" t="str">
        <f>VLOOKUP(F650,$B$524:$F$564,4,0)</f>
        <v>XONER</v>
      </c>
      <c r="H650" s="42" t="str">
        <f>VLOOKUP(F650,$B$524:$F$564,5,0)</f>
        <v>ARUBU</v>
      </c>
      <c r="I650" s="17">
        <f>IFERROR(3440*ACOS(COS(PI()*(90-I567)/180)*COS((90-$C650)*PI()/180)+SIN((90-I567)*PI()/180)*SIN((90-$C650)*PI()/180)*COS((($D650)-I568)*PI()/180)),0)</f>
        <v>0</v>
      </c>
      <c r="J650" s="17">
        <f t="shared" ref="J650:AV650" si="54">IFERROR(3440*ACOS(COS(PI()*(90-J567)/180)*COS((90-$C650)*PI()/180)+SIN((90-J567)*PI()/180)*SIN((90-$C650)*PI()/180)*COS((($D650)-J568)*PI()/180)),0)</f>
        <v>0</v>
      </c>
      <c r="K650" s="17">
        <f t="shared" si="54"/>
        <v>0</v>
      </c>
      <c r="L650" s="17">
        <f t="shared" si="54"/>
        <v>0</v>
      </c>
      <c r="M650" s="17">
        <f t="shared" si="54"/>
        <v>0</v>
      </c>
      <c r="N650" s="17">
        <f t="shared" si="54"/>
        <v>0</v>
      </c>
      <c r="O650" s="17">
        <f t="shared" si="54"/>
        <v>0</v>
      </c>
      <c r="P650" s="17">
        <f t="shared" si="54"/>
        <v>0</v>
      </c>
      <c r="Q650" s="17">
        <f t="shared" si="54"/>
        <v>0</v>
      </c>
      <c r="R650" s="17">
        <f t="shared" si="54"/>
        <v>0</v>
      </c>
      <c r="S650" s="17">
        <f t="shared" si="54"/>
        <v>0</v>
      </c>
      <c r="T650" s="17">
        <f t="shared" si="54"/>
        <v>0</v>
      </c>
      <c r="U650" s="17">
        <f t="shared" si="54"/>
        <v>0</v>
      </c>
      <c r="V650" s="17">
        <f t="shared" si="54"/>
        <v>0</v>
      </c>
      <c r="W650" s="17">
        <f t="shared" si="54"/>
        <v>0</v>
      </c>
      <c r="X650" s="17">
        <f t="shared" si="54"/>
        <v>0</v>
      </c>
      <c r="Y650" s="17">
        <f t="shared" si="54"/>
        <v>0</v>
      </c>
      <c r="Z650" s="17">
        <f t="shared" si="54"/>
        <v>0</v>
      </c>
      <c r="AA650" s="17">
        <f t="shared" si="54"/>
        <v>0</v>
      </c>
      <c r="AB650" s="17">
        <f t="shared" si="54"/>
        <v>0</v>
      </c>
      <c r="AC650" s="17">
        <f t="shared" si="54"/>
        <v>0</v>
      </c>
      <c r="AD650" s="17">
        <f t="shared" si="54"/>
        <v>0</v>
      </c>
      <c r="AE650" s="17">
        <f t="shared" si="54"/>
        <v>0</v>
      </c>
      <c r="AF650" s="17">
        <f t="shared" si="54"/>
        <v>0</v>
      </c>
      <c r="AG650" s="17">
        <f t="shared" si="54"/>
        <v>0</v>
      </c>
      <c r="AH650" s="17">
        <f t="shared" si="54"/>
        <v>0</v>
      </c>
      <c r="AI650" s="17">
        <f t="shared" si="54"/>
        <v>0</v>
      </c>
      <c r="AJ650" s="17">
        <f t="shared" si="54"/>
        <v>0</v>
      </c>
      <c r="AK650" s="17">
        <f t="shared" si="54"/>
        <v>0</v>
      </c>
      <c r="AL650" s="17">
        <f t="shared" si="54"/>
        <v>0</v>
      </c>
      <c r="AM650" s="17">
        <f t="shared" si="54"/>
        <v>0</v>
      </c>
      <c r="AN650" s="17">
        <f t="shared" si="54"/>
        <v>0</v>
      </c>
      <c r="AO650" s="17">
        <f t="shared" si="54"/>
        <v>0</v>
      </c>
      <c r="AP650" s="17">
        <f t="shared" si="54"/>
        <v>0</v>
      </c>
      <c r="AQ650" s="17">
        <f t="shared" si="54"/>
        <v>0</v>
      </c>
      <c r="AR650" s="17">
        <f t="shared" si="54"/>
        <v>0</v>
      </c>
      <c r="AS650" s="17">
        <f t="shared" si="54"/>
        <v>0</v>
      </c>
      <c r="AT650" s="17">
        <f t="shared" si="54"/>
        <v>0</v>
      </c>
      <c r="AU650" s="17">
        <f t="shared" si="54"/>
        <v>0</v>
      </c>
      <c r="AV650" s="17">
        <f t="shared" si="54"/>
        <v>0</v>
      </c>
    </row>
    <row r="651" spans="2:48" x14ac:dyDescent="0.25">
      <c r="B651"/>
      <c r="C651" s="40" t="e">
        <f>VLOOKUP(B651,vertices!$A:$C,2,0)</f>
        <v>#N/A</v>
      </c>
      <c r="D651" s="40" t="e">
        <f>VLOOKUP(B651,vertices!$A:$C,3,0)</f>
        <v>#N/A</v>
      </c>
      <c r="E651" s="40"/>
      <c r="F651" s="40"/>
      <c r="G651" s="40"/>
      <c r="H651" s="40"/>
      <c r="I651" s="32" t="s">
        <v>178</v>
      </c>
      <c r="J651" s="32" t="s">
        <v>179</v>
      </c>
      <c r="K651" s="32" t="s">
        <v>180</v>
      </c>
      <c r="L651" s="32" t="s">
        <v>181</v>
      </c>
      <c r="M651" s="32" t="s">
        <v>182</v>
      </c>
      <c r="N651" s="32" t="s">
        <v>183</v>
      </c>
      <c r="O651" s="32" t="s">
        <v>184</v>
      </c>
      <c r="P651" s="32" t="s">
        <v>185</v>
      </c>
      <c r="Q651" s="32" t="s">
        <v>186</v>
      </c>
      <c r="R651" s="32" t="s">
        <v>187</v>
      </c>
      <c r="S651" s="32" t="s">
        <v>188</v>
      </c>
      <c r="T651" s="32" t="s">
        <v>189</v>
      </c>
      <c r="U651" s="32" t="s">
        <v>190</v>
      </c>
      <c r="V651" s="32" t="s">
        <v>191</v>
      </c>
      <c r="W651" s="32" t="s">
        <v>192</v>
      </c>
      <c r="X651" s="32" t="s">
        <v>193</v>
      </c>
      <c r="Y651" s="32" t="s">
        <v>194</v>
      </c>
      <c r="Z651" s="32" t="s">
        <v>195</v>
      </c>
      <c r="AA651" s="32" t="s">
        <v>196</v>
      </c>
      <c r="AB651" s="32" t="s">
        <v>197</v>
      </c>
      <c r="AC651" s="32" t="s">
        <v>198</v>
      </c>
      <c r="AD651" s="32" t="s">
        <v>199</v>
      </c>
      <c r="AE651" s="32" t="s">
        <v>200</v>
      </c>
      <c r="AF651" s="31" t="s">
        <v>201</v>
      </c>
      <c r="AG651" s="32" t="s">
        <v>202</v>
      </c>
      <c r="AH651" s="32" t="s">
        <v>203</v>
      </c>
      <c r="AI651" s="32" t="s">
        <v>204</v>
      </c>
      <c r="AJ651" s="32" t="s">
        <v>205</v>
      </c>
      <c r="AK651" s="32" t="s">
        <v>206</v>
      </c>
      <c r="AL651" s="32" t="s">
        <v>207</v>
      </c>
      <c r="AM651" s="32" t="s">
        <v>208</v>
      </c>
      <c r="AN651" s="32" t="s">
        <v>209</v>
      </c>
      <c r="AO651" s="32" t="s">
        <v>210</v>
      </c>
      <c r="AP651" s="32" t="s">
        <v>211</v>
      </c>
      <c r="AQ651" s="32" t="s">
        <v>212</v>
      </c>
      <c r="AR651" s="32" t="s">
        <v>213</v>
      </c>
      <c r="AS651" s="32" t="s">
        <v>210</v>
      </c>
      <c r="AT651" s="32" t="s">
        <v>211</v>
      </c>
      <c r="AU651" s="32" t="s">
        <v>212</v>
      </c>
      <c r="AV651" s="32" t="s">
        <v>213</v>
      </c>
    </row>
    <row r="652" spans="2:48" x14ac:dyDescent="0.25">
      <c r="B652">
        <f>vertices!A192</f>
        <v>0</v>
      </c>
      <c r="C652" s="40" t="e">
        <f>VLOOKUP(B652,vertices!$A:$C,2,0)</f>
        <v>#N/A</v>
      </c>
      <c r="D652" s="40" t="e">
        <f>VLOOKUP(B652,vertices!$A:$C,3,0)</f>
        <v>#N/A</v>
      </c>
      <c r="E652" s="42">
        <f>SMALL(I652:AV652,1)</f>
        <v>0</v>
      </c>
      <c r="F652" s="42" t="str">
        <f>HLOOKUP(E652,I652:AV653,2,0)</f>
        <v>QDA4</v>
      </c>
      <c r="G652" s="42" t="str">
        <f>VLOOKUP(F652,$B$524:$F$564,4,0)</f>
        <v>XONER</v>
      </c>
      <c r="H652" s="42" t="str">
        <f>VLOOKUP(F652,$B$524:$F$564,5,0)</f>
        <v>ARUBU</v>
      </c>
      <c r="I652" s="17">
        <f>IFERROR(3440*ACOS(COS(PI()*(90-I567)/180)*COS((90-$C652)*PI()/180)+SIN((90-I567)*PI()/180)*SIN((90-$C652)*PI()/180)*COS((($D652)-I568)*PI()/180)),0)</f>
        <v>0</v>
      </c>
      <c r="J652" s="17">
        <f t="shared" ref="J652:AV652" si="55">IFERROR(3440*ACOS(COS(PI()*(90-J567)/180)*COS((90-$C652)*PI()/180)+SIN((90-J567)*PI()/180)*SIN((90-$C652)*PI()/180)*COS((($D652)-J568)*PI()/180)),0)</f>
        <v>0</v>
      </c>
      <c r="K652" s="17">
        <f t="shared" si="55"/>
        <v>0</v>
      </c>
      <c r="L652" s="17">
        <f t="shared" si="55"/>
        <v>0</v>
      </c>
      <c r="M652" s="17">
        <f t="shared" si="55"/>
        <v>0</v>
      </c>
      <c r="N652" s="17">
        <f t="shared" si="55"/>
        <v>0</v>
      </c>
      <c r="O652" s="17">
        <f t="shared" si="55"/>
        <v>0</v>
      </c>
      <c r="P652" s="17">
        <f t="shared" si="55"/>
        <v>0</v>
      </c>
      <c r="Q652" s="17">
        <f t="shared" si="55"/>
        <v>0</v>
      </c>
      <c r="R652" s="17">
        <f t="shared" si="55"/>
        <v>0</v>
      </c>
      <c r="S652" s="17">
        <f t="shared" si="55"/>
        <v>0</v>
      </c>
      <c r="T652" s="17">
        <f t="shared" si="55"/>
        <v>0</v>
      </c>
      <c r="U652" s="17">
        <f t="shared" si="55"/>
        <v>0</v>
      </c>
      <c r="V652" s="17">
        <f t="shared" si="55"/>
        <v>0</v>
      </c>
      <c r="W652" s="17">
        <f t="shared" si="55"/>
        <v>0</v>
      </c>
      <c r="X652" s="17">
        <f t="shared" si="55"/>
        <v>0</v>
      </c>
      <c r="Y652" s="17">
        <f t="shared" si="55"/>
        <v>0</v>
      </c>
      <c r="Z652" s="17">
        <f t="shared" si="55"/>
        <v>0</v>
      </c>
      <c r="AA652" s="17">
        <f t="shared" si="55"/>
        <v>0</v>
      </c>
      <c r="AB652" s="17">
        <f t="shared" si="55"/>
        <v>0</v>
      </c>
      <c r="AC652" s="17">
        <f t="shared" si="55"/>
        <v>0</v>
      </c>
      <c r="AD652" s="17">
        <f t="shared" si="55"/>
        <v>0</v>
      </c>
      <c r="AE652" s="17">
        <f t="shared" si="55"/>
        <v>0</v>
      </c>
      <c r="AF652" s="17">
        <f t="shared" si="55"/>
        <v>0</v>
      </c>
      <c r="AG652" s="17">
        <f t="shared" si="55"/>
        <v>0</v>
      </c>
      <c r="AH652" s="17">
        <f t="shared" si="55"/>
        <v>0</v>
      </c>
      <c r="AI652" s="17">
        <f t="shared" si="55"/>
        <v>0</v>
      </c>
      <c r="AJ652" s="17">
        <f t="shared" si="55"/>
        <v>0</v>
      </c>
      <c r="AK652" s="17">
        <f t="shared" si="55"/>
        <v>0</v>
      </c>
      <c r="AL652" s="17">
        <f t="shared" si="55"/>
        <v>0</v>
      </c>
      <c r="AM652" s="17">
        <f t="shared" si="55"/>
        <v>0</v>
      </c>
      <c r="AN652" s="17">
        <f t="shared" si="55"/>
        <v>0</v>
      </c>
      <c r="AO652" s="17">
        <f t="shared" si="55"/>
        <v>0</v>
      </c>
      <c r="AP652" s="17">
        <f t="shared" si="55"/>
        <v>0</v>
      </c>
      <c r="AQ652" s="17">
        <f t="shared" si="55"/>
        <v>0</v>
      </c>
      <c r="AR652" s="17">
        <f t="shared" si="55"/>
        <v>0</v>
      </c>
      <c r="AS652" s="17">
        <f t="shared" si="55"/>
        <v>0</v>
      </c>
      <c r="AT652" s="17">
        <f t="shared" si="55"/>
        <v>0</v>
      </c>
      <c r="AU652" s="17">
        <f t="shared" si="55"/>
        <v>0</v>
      </c>
      <c r="AV652" s="17">
        <f t="shared" si="55"/>
        <v>0</v>
      </c>
    </row>
    <row r="653" spans="2:48" x14ac:dyDescent="0.25">
      <c r="B653"/>
      <c r="C653" s="40" t="e">
        <f>VLOOKUP(B653,vertices!$A:$C,2,0)</f>
        <v>#N/A</v>
      </c>
      <c r="D653" s="40" t="e">
        <f>VLOOKUP(B653,vertices!$A:$C,3,0)</f>
        <v>#N/A</v>
      </c>
      <c r="E653" s="40"/>
      <c r="F653" s="40"/>
      <c r="G653" s="40"/>
      <c r="H653" s="40"/>
      <c r="I653" s="32" t="s">
        <v>178</v>
      </c>
      <c r="J653" s="32" t="s">
        <v>179</v>
      </c>
      <c r="K653" s="32" t="s">
        <v>180</v>
      </c>
      <c r="L653" s="32" t="s">
        <v>181</v>
      </c>
      <c r="M653" s="32" t="s">
        <v>182</v>
      </c>
      <c r="N653" s="32" t="s">
        <v>183</v>
      </c>
      <c r="O653" s="32" t="s">
        <v>184</v>
      </c>
      <c r="P653" s="32" t="s">
        <v>185</v>
      </c>
      <c r="Q653" s="32" t="s">
        <v>186</v>
      </c>
      <c r="R653" s="32" t="s">
        <v>187</v>
      </c>
      <c r="S653" s="32" t="s">
        <v>188</v>
      </c>
      <c r="T653" s="32" t="s">
        <v>189</v>
      </c>
      <c r="U653" s="32" t="s">
        <v>190</v>
      </c>
      <c r="V653" s="32" t="s">
        <v>191</v>
      </c>
      <c r="W653" s="32" t="s">
        <v>192</v>
      </c>
      <c r="X653" s="32" t="s">
        <v>193</v>
      </c>
      <c r="Y653" s="32" t="s">
        <v>194</v>
      </c>
      <c r="Z653" s="32" t="s">
        <v>195</v>
      </c>
      <c r="AA653" s="32" t="s">
        <v>196</v>
      </c>
      <c r="AB653" s="32" t="s">
        <v>197</v>
      </c>
      <c r="AC653" s="32" t="s">
        <v>198</v>
      </c>
      <c r="AD653" s="32" t="s">
        <v>199</v>
      </c>
      <c r="AE653" s="32" t="s">
        <v>200</v>
      </c>
      <c r="AF653" s="31" t="s">
        <v>201</v>
      </c>
      <c r="AG653" s="32" t="s">
        <v>202</v>
      </c>
      <c r="AH653" s="32" t="s">
        <v>203</v>
      </c>
      <c r="AI653" s="32" t="s">
        <v>204</v>
      </c>
      <c r="AJ653" s="32" t="s">
        <v>205</v>
      </c>
      <c r="AK653" s="32" t="s">
        <v>206</v>
      </c>
      <c r="AL653" s="32" t="s">
        <v>207</v>
      </c>
      <c r="AM653" s="32" t="s">
        <v>208</v>
      </c>
      <c r="AN653" s="32" t="s">
        <v>209</v>
      </c>
      <c r="AO653" s="32" t="s">
        <v>210</v>
      </c>
      <c r="AP653" s="32" t="s">
        <v>211</v>
      </c>
      <c r="AQ653" s="32" t="s">
        <v>212</v>
      </c>
      <c r="AR653" s="32" t="s">
        <v>213</v>
      </c>
      <c r="AS653" s="32" t="s">
        <v>210</v>
      </c>
      <c r="AT653" s="32" t="s">
        <v>211</v>
      </c>
      <c r="AU653" s="32" t="s">
        <v>212</v>
      </c>
      <c r="AV653" s="32" t="s">
        <v>213</v>
      </c>
    </row>
    <row r="654" spans="2:48" x14ac:dyDescent="0.25">
      <c r="B654">
        <f>vertices!A193</f>
        <v>0</v>
      </c>
      <c r="C654" s="40" t="e">
        <f>VLOOKUP(B654,vertices!$A:$C,2,0)</f>
        <v>#N/A</v>
      </c>
      <c r="D654" s="40" t="e">
        <f>VLOOKUP(B654,vertices!$A:$C,3,0)</f>
        <v>#N/A</v>
      </c>
      <c r="E654" s="42">
        <f>SMALL(I654:AV654,1)</f>
        <v>0</v>
      </c>
      <c r="F654" s="42" t="str">
        <f>HLOOKUP(E654,I654:AV655,2,0)</f>
        <v>QDA4</v>
      </c>
      <c r="G654" s="42" t="str">
        <f>VLOOKUP(F654,$B$524:$F$564,4,0)</f>
        <v>XONER</v>
      </c>
      <c r="H654" s="42" t="str">
        <f>VLOOKUP(F654,$B$524:$F$564,5,0)</f>
        <v>ARUBU</v>
      </c>
      <c r="I654" s="17">
        <f>IFERROR(3440*ACOS(COS(PI()*(90-I567)/180)*COS((90-$C654)*PI()/180)+SIN((90-I567)*PI()/180)*SIN((90-$C654)*PI()/180)*COS((($D654)-I568)*PI()/180)),0)</f>
        <v>0</v>
      </c>
      <c r="J654" s="17">
        <f t="shared" ref="J654:AV654" si="56">IFERROR(3440*ACOS(COS(PI()*(90-J567)/180)*COS((90-$C654)*PI()/180)+SIN((90-J567)*PI()/180)*SIN((90-$C654)*PI()/180)*COS((($D654)-J568)*PI()/180)),0)</f>
        <v>0</v>
      </c>
      <c r="K654" s="17">
        <f t="shared" si="56"/>
        <v>0</v>
      </c>
      <c r="L654" s="17">
        <f t="shared" si="56"/>
        <v>0</v>
      </c>
      <c r="M654" s="17">
        <f t="shared" si="56"/>
        <v>0</v>
      </c>
      <c r="N654" s="17">
        <f t="shared" si="56"/>
        <v>0</v>
      </c>
      <c r="O654" s="17">
        <f t="shared" si="56"/>
        <v>0</v>
      </c>
      <c r="P654" s="17">
        <f t="shared" si="56"/>
        <v>0</v>
      </c>
      <c r="Q654" s="17">
        <f t="shared" si="56"/>
        <v>0</v>
      </c>
      <c r="R654" s="17">
        <f t="shared" si="56"/>
        <v>0</v>
      </c>
      <c r="S654" s="17">
        <f t="shared" si="56"/>
        <v>0</v>
      </c>
      <c r="T654" s="17">
        <f t="shared" si="56"/>
        <v>0</v>
      </c>
      <c r="U654" s="17">
        <f t="shared" si="56"/>
        <v>0</v>
      </c>
      <c r="V654" s="17">
        <f t="shared" si="56"/>
        <v>0</v>
      </c>
      <c r="W654" s="17">
        <f t="shared" si="56"/>
        <v>0</v>
      </c>
      <c r="X654" s="17">
        <f t="shared" si="56"/>
        <v>0</v>
      </c>
      <c r="Y654" s="17">
        <f t="shared" si="56"/>
        <v>0</v>
      </c>
      <c r="Z654" s="17">
        <f t="shared" si="56"/>
        <v>0</v>
      </c>
      <c r="AA654" s="17">
        <f t="shared" si="56"/>
        <v>0</v>
      </c>
      <c r="AB654" s="17">
        <f t="shared" si="56"/>
        <v>0</v>
      </c>
      <c r="AC654" s="17">
        <f t="shared" si="56"/>
        <v>0</v>
      </c>
      <c r="AD654" s="17">
        <f t="shared" si="56"/>
        <v>0</v>
      </c>
      <c r="AE654" s="17">
        <f t="shared" si="56"/>
        <v>0</v>
      </c>
      <c r="AF654" s="17">
        <f t="shared" si="56"/>
        <v>0</v>
      </c>
      <c r="AG654" s="17">
        <f t="shared" si="56"/>
        <v>0</v>
      </c>
      <c r="AH654" s="17">
        <f t="shared" si="56"/>
        <v>0</v>
      </c>
      <c r="AI654" s="17">
        <f t="shared" si="56"/>
        <v>0</v>
      </c>
      <c r="AJ654" s="17">
        <f t="shared" si="56"/>
        <v>0</v>
      </c>
      <c r="AK654" s="17">
        <f t="shared" si="56"/>
        <v>0</v>
      </c>
      <c r="AL654" s="17">
        <f t="shared" si="56"/>
        <v>0</v>
      </c>
      <c r="AM654" s="17">
        <f t="shared" si="56"/>
        <v>0</v>
      </c>
      <c r="AN654" s="17">
        <f t="shared" si="56"/>
        <v>0</v>
      </c>
      <c r="AO654" s="17">
        <f t="shared" si="56"/>
        <v>0</v>
      </c>
      <c r="AP654" s="17">
        <f t="shared" si="56"/>
        <v>0</v>
      </c>
      <c r="AQ654" s="17">
        <f t="shared" si="56"/>
        <v>0</v>
      </c>
      <c r="AR654" s="17">
        <f t="shared" si="56"/>
        <v>0</v>
      </c>
      <c r="AS654" s="17">
        <f t="shared" si="56"/>
        <v>0</v>
      </c>
      <c r="AT654" s="17">
        <f t="shared" si="56"/>
        <v>0</v>
      </c>
      <c r="AU654" s="17">
        <f t="shared" si="56"/>
        <v>0</v>
      </c>
      <c r="AV654" s="17">
        <f t="shared" si="56"/>
        <v>0</v>
      </c>
    </row>
    <row r="655" spans="2:48" x14ac:dyDescent="0.25">
      <c r="B655"/>
      <c r="C655" s="40" t="e">
        <f>VLOOKUP(B655,vertices!$A:$C,2,0)</f>
        <v>#N/A</v>
      </c>
      <c r="D655" s="40" t="e">
        <f>VLOOKUP(B655,vertices!$A:$C,3,0)</f>
        <v>#N/A</v>
      </c>
      <c r="E655" s="40"/>
      <c r="F655" s="40"/>
      <c r="G655" s="40"/>
      <c r="H655" s="40"/>
      <c r="I655" s="32" t="s">
        <v>178</v>
      </c>
      <c r="J655" s="32" t="s">
        <v>179</v>
      </c>
      <c r="K655" s="32" t="s">
        <v>180</v>
      </c>
      <c r="L655" s="32" t="s">
        <v>181</v>
      </c>
      <c r="M655" s="32" t="s">
        <v>182</v>
      </c>
      <c r="N655" s="32" t="s">
        <v>183</v>
      </c>
      <c r="O655" s="32" t="s">
        <v>184</v>
      </c>
      <c r="P655" s="32" t="s">
        <v>185</v>
      </c>
      <c r="Q655" s="32" t="s">
        <v>186</v>
      </c>
      <c r="R655" s="32" t="s">
        <v>187</v>
      </c>
      <c r="S655" s="32" t="s">
        <v>188</v>
      </c>
      <c r="T655" s="32" t="s">
        <v>189</v>
      </c>
      <c r="U655" s="32" t="s">
        <v>190</v>
      </c>
      <c r="V655" s="32" t="s">
        <v>191</v>
      </c>
      <c r="W655" s="32" t="s">
        <v>192</v>
      </c>
      <c r="X655" s="32" t="s">
        <v>193</v>
      </c>
      <c r="Y655" s="32" t="s">
        <v>194</v>
      </c>
      <c r="Z655" s="32" t="s">
        <v>195</v>
      </c>
      <c r="AA655" s="32" t="s">
        <v>196</v>
      </c>
      <c r="AB655" s="32" t="s">
        <v>197</v>
      </c>
      <c r="AC655" s="32" t="s">
        <v>198</v>
      </c>
      <c r="AD655" s="32" t="s">
        <v>199</v>
      </c>
      <c r="AE655" s="32" t="s">
        <v>200</v>
      </c>
      <c r="AF655" s="31" t="s">
        <v>201</v>
      </c>
      <c r="AG655" s="32" t="s">
        <v>202</v>
      </c>
      <c r="AH655" s="32" t="s">
        <v>203</v>
      </c>
      <c r="AI655" s="32" t="s">
        <v>204</v>
      </c>
      <c r="AJ655" s="32" t="s">
        <v>205</v>
      </c>
      <c r="AK655" s="32" t="s">
        <v>206</v>
      </c>
      <c r="AL655" s="32" t="s">
        <v>207</v>
      </c>
      <c r="AM655" s="32" t="s">
        <v>208</v>
      </c>
      <c r="AN655" s="32" t="s">
        <v>209</v>
      </c>
      <c r="AO655" s="32" t="s">
        <v>210</v>
      </c>
      <c r="AP655" s="32" t="s">
        <v>211</v>
      </c>
      <c r="AQ655" s="32" t="s">
        <v>212</v>
      </c>
      <c r="AR655" s="32" t="s">
        <v>213</v>
      </c>
      <c r="AS655" s="32" t="s">
        <v>210</v>
      </c>
      <c r="AT655" s="32" t="s">
        <v>211</v>
      </c>
      <c r="AU655" s="32" t="s">
        <v>212</v>
      </c>
      <c r="AV655" s="32" t="s">
        <v>213</v>
      </c>
    </row>
    <row r="656" spans="2:48" x14ac:dyDescent="0.25">
      <c r="B656">
        <f>vertices!A194</f>
        <v>0</v>
      </c>
      <c r="C656" s="40" t="e">
        <f>VLOOKUP(B656,vertices!$A:$C,2,0)</f>
        <v>#N/A</v>
      </c>
      <c r="D656" s="40" t="e">
        <f>VLOOKUP(B656,vertices!$A:$C,3,0)</f>
        <v>#N/A</v>
      </c>
      <c r="E656" s="42">
        <f>SMALL(I656:AV656,1)</f>
        <v>0</v>
      </c>
      <c r="F656" s="42" t="str">
        <f>HLOOKUP(E656,I656:AV657,2,0)</f>
        <v>QDA4</v>
      </c>
      <c r="G656" s="42" t="str">
        <f>VLOOKUP(F656,$B$524:$F$564,4,0)</f>
        <v>XONER</v>
      </c>
      <c r="H656" s="42" t="str">
        <f>VLOOKUP(F656,$B$524:$F$564,5,0)</f>
        <v>ARUBU</v>
      </c>
      <c r="I656" s="17">
        <f>IFERROR(3440*ACOS(COS(PI()*(90-I567)/180)*COS((90-$C656)*PI()/180)+SIN((90-I567)*PI()/180)*SIN((90-$C656)*PI()/180)*COS((($D656)-I568)*PI()/180)),0)</f>
        <v>0</v>
      </c>
      <c r="J656" s="17">
        <f t="shared" ref="J656:AV656" si="57">IFERROR(3440*ACOS(COS(PI()*(90-J567)/180)*COS((90-$C656)*PI()/180)+SIN((90-J567)*PI()/180)*SIN((90-$C656)*PI()/180)*COS((($D656)-J568)*PI()/180)),0)</f>
        <v>0</v>
      </c>
      <c r="K656" s="17">
        <f t="shared" si="57"/>
        <v>0</v>
      </c>
      <c r="L656" s="17">
        <f t="shared" si="57"/>
        <v>0</v>
      </c>
      <c r="M656" s="17">
        <f t="shared" si="57"/>
        <v>0</v>
      </c>
      <c r="N656" s="17">
        <f t="shared" si="57"/>
        <v>0</v>
      </c>
      <c r="O656" s="17">
        <f t="shared" si="57"/>
        <v>0</v>
      </c>
      <c r="P656" s="17">
        <f t="shared" si="57"/>
        <v>0</v>
      </c>
      <c r="Q656" s="17">
        <f t="shared" si="57"/>
        <v>0</v>
      </c>
      <c r="R656" s="17">
        <f t="shared" si="57"/>
        <v>0</v>
      </c>
      <c r="S656" s="17">
        <f t="shared" si="57"/>
        <v>0</v>
      </c>
      <c r="T656" s="17">
        <f t="shared" si="57"/>
        <v>0</v>
      </c>
      <c r="U656" s="17">
        <f t="shared" si="57"/>
        <v>0</v>
      </c>
      <c r="V656" s="17">
        <f t="shared" si="57"/>
        <v>0</v>
      </c>
      <c r="W656" s="17">
        <f t="shared" si="57"/>
        <v>0</v>
      </c>
      <c r="X656" s="17">
        <f t="shared" si="57"/>
        <v>0</v>
      </c>
      <c r="Y656" s="17">
        <f t="shared" si="57"/>
        <v>0</v>
      </c>
      <c r="Z656" s="17">
        <f t="shared" si="57"/>
        <v>0</v>
      </c>
      <c r="AA656" s="17">
        <f t="shared" si="57"/>
        <v>0</v>
      </c>
      <c r="AB656" s="17">
        <f t="shared" si="57"/>
        <v>0</v>
      </c>
      <c r="AC656" s="17">
        <f t="shared" si="57"/>
        <v>0</v>
      </c>
      <c r="AD656" s="17">
        <f t="shared" si="57"/>
        <v>0</v>
      </c>
      <c r="AE656" s="17">
        <f t="shared" si="57"/>
        <v>0</v>
      </c>
      <c r="AF656" s="17">
        <f t="shared" si="57"/>
        <v>0</v>
      </c>
      <c r="AG656" s="17">
        <f t="shared" si="57"/>
        <v>0</v>
      </c>
      <c r="AH656" s="17">
        <f t="shared" si="57"/>
        <v>0</v>
      </c>
      <c r="AI656" s="17">
        <f t="shared" si="57"/>
        <v>0</v>
      </c>
      <c r="AJ656" s="17">
        <f t="shared" si="57"/>
        <v>0</v>
      </c>
      <c r="AK656" s="17">
        <f t="shared" si="57"/>
        <v>0</v>
      </c>
      <c r="AL656" s="17">
        <f t="shared" si="57"/>
        <v>0</v>
      </c>
      <c r="AM656" s="17">
        <f t="shared" si="57"/>
        <v>0</v>
      </c>
      <c r="AN656" s="17">
        <f t="shared" si="57"/>
        <v>0</v>
      </c>
      <c r="AO656" s="17">
        <f t="shared" si="57"/>
        <v>0</v>
      </c>
      <c r="AP656" s="17">
        <f t="shared" si="57"/>
        <v>0</v>
      </c>
      <c r="AQ656" s="17">
        <f t="shared" si="57"/>
        <v>0</v>
      </c>
      <c r="AR656" s="17">
        <f t="shared" si="57"/>
        <v>0</v>
      </c>
      <c r="AS656" s="17">
        <f t="shared" si="57"/>
        <v>0</v>
      </c>
      <c r="AT656" s="17">
        <f t="shared" si="57"/>
        <v>0</v>
      </c>
      <c r="AU656" s="17">
        <f t="shared" si="57"/>
        <v>0</v>
      </c>
      <c r="AV656" s="17">
        <f t="shared" si="57"/>
        <v>0</v>
      </c>
    </row>
    <row r="657" spans="2:48" x14ac:dyDescent="0.25">
      <c r="B657"/>
      <c r="C657" s="40" t="e">
        <f>VLOOKUP(B657,vertices!$A:$C,2,0)</f>
        <v>#N/A</v>
      </c>
      <c r="D657" s="40" t="e">
        <f>VLOOKUP(B657,vertices!$A:$C,3,0)</f>
        <v>#N/A</v>
      </c>
      <c r="E657" s="40"/>
      <c r="F657" s="40"/>
      <c r="G657" s="40"/>
      <c r="H657" s="40"/>
      <c r="I657" s="32" t="s">
        <v>178</v>
      </c>
      <c r="J657" s="32" t="s">
        <v>179</v>
      </c>
      <c r="K657" s="32" t="s">
        <v>180</v>
      </c>
      <c r="L657" s="32" t="s">
        <v>181</v>
      </c>
      <c r="M657" s="32" t="s">
        <v>182</v>
      </c>
      <c r="N657" s="32" t="s">
        <v>183</v>
      </c>
      <c r="O657" s="32" t="s">
        <v>184</v>
      </c>
      <c r="P657" s="32" t="s">
        <v>185</v>
      </c>
      <c r="Q657" s="32" t="s">
        <v>186</v>
      </c>
      <c r="R657" s="32" t="s">
        <v>187</v>
      </c>
      <c r="S657" s="32" t="s">
        <v>188</v>
      </c>
      <c r="T657" s="32" t="s">
        <v>189</v>
      </c>
      <c r="U657" s="32" t="s">
        <v>190</v>
      </c>
      <c r="V657" s="32" t="s">
        <v>191</v>
      </c>
      <c r="W657" s="32" t="s">
        <v>192</v>
      </c>
      <c r="X657" s="32" t="s">
        <v>193</v>
      </c>
      <c r="Y657" s="32" t="s">
        <v>194</v>
      </c>
      <c r="Z657" s="32" t="s">
        <v>195</v>
      </c>
      <c r="AA657" s="32" t="s">
        <v>196</v>
      </c>
      <c r="AB657" s="32" t="s">
        <v>197</v>
      </c>
      <c r="AC657" s="32" t="s">
        <v>198</v>
      </c>
      <c r="AD657" s="32" t="s">
        <v>199</v>
      </c>
      <c r="AE657" s="32" t="s">
        <v>200</v>
      </c>
      <c r="AF657" s="31" t="s">
        <v>201</v>
      </c>
      <c r="AG657" s="32" t="s">
        <v>202</v>
      </c>
      <c r="AH657" s="32" t="s">
        <v>203</v>
      </c>
      <c r="AI657" s="32" t="s">
        <v>204</v>
      </c>
      <c r="AJ657" s="32" t="s">
        <v>205</v>
      </c>
      <c r="AK657" s="32" t="s">
        <v>206</v>
      </c>
      <c r="AL657" s="32" t="s">
        <v>207</v>
      </c>
      <c r="AM657" s="32" t="s">
        <v>208</v>
      </c>
      <c r="AN657" s="32" t="s">
        <v>209</v>
      </c>
      <c r="AO657" s="32" t="s">
        <v>210</v>
      </c>
      <c r="AP657" s="32" t="s">
        <v>211</v>
      </c>
      <c r="AQ657" s="32" t="s">
        <v>212</v>
      </c>
      <c r="AR657" s="32" t="s">
        <v>213</v>
      </c>
      <c r="AS657" s="32" t="s">
        <v>210</v>
      </c>
      <c r="AT657" s="32" t="s">
        <v>211</v>
      </c>
      <c r="AU657" s="32" t="s">
        <v>212</v>
      </c>
      <c r="AV657" s="32" t="s">
        <v>213</v>
      </c>
    </row>
    <row r="658" spans="2:48" x14ac:dyDescent="0.25">
      <c r="B658">
        <f>vertices!A195</f>
        <v>0</v>
      </c>
      <c r="C658" s="40" t="e">
        <f>VLOOKUP(B658,vertices!$A:$C,2,0)</f>
        <v>#N/A</v>
      </c>
      <c r="D658" s="40" t="e">
        <f>VLOOKUP(B658,vertices!$A:$C,3,0)</f>
        <v>#N/A</v>
      </c>
      <c r="E658" s="42">
        <f>SMALL(I658:AV658,1)</f>
        <v>0</v>
      </c>
      <c r="F658" s="42" t="str">
        <f>HLOOKUP(E658,I658:AV659,2,0)</f>
        <v>QDA4</v>
      </c>
      <c r="G658" s="42" t="str">
        <f>VLOOKUP(F658,$B$524:$F$564,4,0)</f>
        <v>XONER</v>
      </c>
      <c r="H658" s="42" t="str">
        <f>VLOOKUP(F658,$B$524:$F$564,5,0)</f>
        <v>ARUBU</v>
      </c>
      <c r="I658" s="17">
        <f>IFERROR(3440*ACOS(COS(PI()*(90-I567)/180)*COS((90-$C658)*PI()/180)+SIN((90-I567)*PI()/180)*SIN((90-$C658)*PI()/180)*COS((($D658)-I568)*PI()/180)),0)</f>
        <v>0</v>
      </c>
      <c r="J658" s="17">
        <f t="shared" ref="J658:AV658" si="58">IFERROR(3440*ACOS(COS(PI()*(90-J567)/180)*COS((90-$C658)*PI()/180)+SIN((90-J567)*PI()/180)*SIN((90-$C658)*PI()/180)*COS((($D658)-J568)*PI()/180)),0)</f>
        <v>0</v>
      </c>
      <c r="K658" s="17">
        <f t="shared" si="58"/>
        <v>0</v>
      </c>
      <c r="L658" s="17">
        <f t="shared" si="58"/>
        <v>0</v>
      </c>
      <c r="M658" s="17">
        <f t="shared" si="58"/>
        <v>0</v>
      </c>
      <c r="N658" s="17">
        <f t="shared" si="58"/>
        <v>0</v>
      </c>
      <c r="O658" s="17">
        <f t="shared" si="58"/>
        <v>0</v>
      </c>
      <c r="P658" s="17">
        <f t="shared" si="58"/>
        <v>0</v>
      </c>
      <c r="Q658" s="17">
        <f t="shared" si="58"/>
        <v>0</v>
      </c>
      <c r="R658" s="17">
        <f t="shared" si="58"/>
        <v>0</v>
      </c>
      <c r="S658" s="17">
        <f t="shared" si="58"/>
        <v>0</v>
      </c>
      <c r="T658" s="17">
        <f t="shared" si="58"/>
        <v>0</v>
      </c>
      <c r="U658" s="17">
        <f t="shared" si="58"/>
        <v>0</v>
      </c>
      <c r="V658" s="17">
        <f t="shared" si="58"/>
        <v>0</v>
      </c>
      <c r="W658" s="17">
        <f t="shared" si="58"/>
        <v>0</v>
      </c>
      <c r="X658" s="17">
        <f t="shared" si="58"/>
        <v>0</v>
      </c>
      <c r="Y658" s="17">
        <f t="shared" si="58"/>
        <v>0</v>
      </c>
      <c r="Z658" s="17">
        <f t="shared" si="58"/>
        <v>0</v>
      </c>
      <c r="AA658" s="17">
        <f t="shared" si="58"/>
        <v>0</v>
      </c>
      <c r="AB658" s="17">
        <f t="shared" si="58"/>
        <v>0</v>
      </c>
      <c r="AC658" s="17">
        <f t="shared" si="58"/>
        <v>0</v>
      </c>
      <c r="AD658" s="17">
        <f t="shared" si="58"/>
        <v>0</v>
      </c>
      <c r="AE658" s="17">
        <f t="shared" si="58"/>
        <v>0</v>
      </c>
      <c r="AF658" s="17">
        <f t="shared" si="58"/>
        <v>0</v>
      </c>
      <c r="AG658" s="17">
        <f t="shared" si="58"/>
        <v>0</v>
      </c>
      <c r="AH658" s="17">
        <f t="shared" si="58"/>
        <v>0</v>
      </c>
      <c r="AI658" s="17">
        <f t="shared" si="58"/>
        <v>0</v>
      </c>
      <c r="AJ658" s="17">
        <f t="shared" si="58"/>
        <v>0</v>
      </c>
      <c r="AK658" s="17">
        <f t="shared" si="58"/>
        <v>0</v>
      </c>
      <c r="AL658" s="17">
        <f t="shared" si="58"/>
        <v>0</v>
      </c>
      <c r="AM658" s="17">
        <f t="shared" si="58"/>
        <v>0</v>
      </c>
      <c r="AN658" s="17">
        <f t="shared" si="58"/>
        <v>0</v>
      </c>
      <c r="AO658" s="17">
        <f t="shared" si="58"/>
        <v>0</v>
      </c>
      <c r="AP658" s="17">
        <f t="shared" si="58"/>
        <v>0</v>
      </c>
      <c r="AQ658" s="17">
        <f t="shared" si="58"/>
        <v>0</v>
      </c>
      <c r="AR658" s="17">
        <f t="shared" si="58"/>
        <v>0</v>
      </c>
      <c r="AS658" s="17">
        <f t="shared" si="58"/>
        <v>0</v>
      </c>
      <c r="AT658" s="17">
        <f t="shared" si="58"/>
        <v>0</v>
      </c>
      <c r="AU658" s="17">
        <f t="shared" si="58"/>
        <v>0</v>
      </c>
      <c r="AV658" s="17">
        <f t="shared" si="58"/>
        <v>0</v>
      </c>
    </row>
    <row r="659" spans="2:48" x14ac:dyDescent="0.25">
      <c r="B659"/>
      <c r="C659" s="40" t="e">
        <f>VLOOKUP(B659,vertices!$A:$C,2,0)</f>
        <v>#N/A</v>
      </c>
      <c r="D659" s="40" t="e">
        <f>VLOOKUP(B659,vertices!$A:$C,3,0)</f>
        <v>#N/A</v>
      </c>
      <c r="E659" s="40"/>
      <c r="F659" s="40"/>
      <c r="G659" s="40"/>
      <c r="H659" s="40"/>
      <c r="I659" s="32" t="s">
        <v>178</v>
      </c>
      <c r="J659" s="32" t="s">
        <v>179</v>
      </c>
      <c r="K659" s="32" t="s">
        <v>180</v>
      </c>
      <c r="L659" s="32" t="s">
        <v>181</v>
      </c>
      <c r="M659" s="32" t="s">
        <v>182</v>
      </c>
      <c r="N659" s="32" t="s">
        <v>183</v>
      </c>
      <c r="O659" s="32" t="s">
        <v>184</v>
      </c>
      <c r="P659" s="32" t="s">
        <v>185</v>
      </c>
      <c r="Q659" s="32" t="s">
        <v>186</v>
      </c>
      <c r="R659" s="32" t="s">
        <v>187</v>
      </c>
      <c r="S659" s="32" t="s">
        <v>188</v>
      </c>
      <c r="T659" s="32" t="s">
        <v>189</v>
      </c>
      <c r="U659" s="32" t="s">
        <v>190</v>
      </c>
      <c r="V659" s="32" t="s">
        <v>191</v>
      </c>
      <c r="W659" s="32" t="s">
        <v>192</v>
      </c>
      <c r="X659" s="32" t="s">
        <v>193</v>
      </c>
      <c r="Y659" s="32" t="s">
        <v>194</v>
      </c>
      <c r="Z659" s="32" t="s">
        <v>195</v>
      </c>
      <c r="AA659" s="32" t="s">
        <v>196</v>
      </c>
      <c r="AB659" s="32" t="s">
        <v>197</v>
      </c>
      <c r="AC659" s="32" t="s">
        <v>198</v>
      </c>
      <c r="AD659" s="32" t="s">
        <v>199</v>
      </c>
      <c r="AE659" s="32" t="s">
        <v>200</v>
      </c>
      <c r="AF659" s="31" t="s">
        <v>201</v>
      </c>
      <c r="AG659" s="32" t="s">
        <v>202</v>
      </c>
      <c r="AH659" s="32" t="s">
        <v>203</v>
      </c>
      <c r="AI659" s="32" t="s">
        <v>204</v>
      </c>
      <c r="AJ659" s="32" t="s">
        <v>205</v>
      </c>
      <c r="AK659" s="32" t="s">
        <v>206</v>
      </c>
      <c r="AL659" s="32" t="s">
        <v>207</v>
      </c>
      <c r="AM659" s="32" t="s">
        <v>208</v>
      </c>
      <c r="AN659" s="32" t="s">
        <v>209</v>
      </c>
      <c r="AO659" s="32" t="s">
        <v>210</v>
      </c>
      <c r="AP659" s="32" t="s">
        <v>211</v>
      </c>
      <c r="AQ659" s="32" t="s">
        <v>212</v>
      </c>
      <c r="AR659" s="32" t="s">
        <v>213</v>
      </c>
      <c r="AS659" s="32" t="s">
        <v>210</v>
      </c>
      <c r="AT659" s="32" t="s">
        <v>211</v>
      </c>
      <c r="AU659" s="32" t="s">
        <v>212</v>
      </c>
      <c r="AV659" s="32" t="s">
        <v>213</v>
      </c>
    </row>
    <row r="660" spans="2:48" x14ac:dyDescent="0.25">
      <c r="B660">
        <f>vertices!A196</f>
        <v>0</v>
      </c>
      <c r="C660" s="40" t="e">
        <f>VLOOKUP(B660,vertices!$A:$C,2,0)</f>
        <v>#N/A</v>
      </c>
      <c r="D660" s="40" t="e">
        <f>VLOOKUP(B660,vertices!$A:$C,3,0)</f>
        <v>#N/A</v>
      </c>
      <c r="E660" s="42">
        <f>SMALL(I660:AV660,1)</f>
        <v>0</v>
      </c>
      <c r="F660" s="42" t="str">
        <f>HLOOKUP(E660,I660:AV661,2,0)</f>
        <v>QDA4</v>
      </c>
      <c r="G660" s="42" t="str">
        <f>VLOOKUP(F660,$B$524:$F$564,4,0)</f>
        <v>XONER</v>
      </c>
      <c r="H660" s="42" t="str">
        <f>VLOOKUP(F660,$B$524:$F$564,5,0)</f>
        <v>ARUBU</v>
      </c>
      <c r="I660" s="17">
        <f>IFERROR(3440*ACOS(COS(PI()*(90-I567)/180)*COS((90-$C660)*PI()/180)+SIN((90-I567)*PI()/180)*SIN((90-$C660)*PI()/180)*COS((($D660)-I568)*PI()/180)),0)</f>
        <v>0</v>
      </c>
      <c r="J660" s="17">
        <f t="shared" ref="J660:AV660" si="59">IFERROR(3440*ACOS(COS(PI()*(90-J567)/180)*COS((90-$C660)*PI()/180)+SIN((90-J567)*PI()/180)*SIN((90-$C660)*PI()/180)*COS((($D660)-J568)*PI()/180)),0)</f>
        <v>0</v>
      </c>
      <c r="K660" s="17">
        <f t="shared" si="59"/>
        <v>0</v>
      </c>
      <c r="L660" s="17">
        <f t="shared" si="59"/>
        <v>0</v>
      </c>
      <c r="M660" s="17">
        <f t="shared" si="59"/>
        <v>0</v>
      </c>
      <c r="N660" s="17">
        <f t="shared" si="59"/>
        <v>0</v>
      </c>
      <c r="O660" s="17">
        <f t="shared" si="59"/>
        <v>0</v>
      </c>
      <c r="P660" s="17">
        <f t="shared" si="59"/>
        <v>0</v>
      </c>
      <c r="Q660" s="17">
        <f t="shared" si="59"/>
        <v>0</v>
      </c>
      <c r="R660" s="17">
        <f t="shared" si="59"/>
        <v>0</v>
      </c>
      <c r="S660" s="17">
        <f t="shared" si="59"/>
        <v>0</v>
      </c>
      <c r="T660" s="17">
        <f t="shared" si="59"/>
        <v>0</v>
      </c>
      <c r="U660" s="17">
        <f t="shared" si="59"/>
        <v>0</v>
      </c>
      <c r="V660" s="17">
        <f t="shared" si="59"/>
        <v>0</v>
      </c>
      <c r="W660" s="17">
        <f t="shared" si="59"/>
        <v>0</v>
      </c>
      <c r="X660" s="17">
        <f t="shared" si="59"/>
        <v>0</v>
      </c>
      <c r="Y660" s="17">
        <f t="shared" si="59"/>
        <v>0</v>
      </c>
      <c r="Z660" s="17">
        <f t="shared" si="59"/>
        <v>0</v>
      </c>
      <c r="AA660" s="17">
        <f t="shared" si="59"/>
        <v>0</v>
      </c>
      <c r="AB660" s="17">
        <f t="shared" si="59"/>
        <v>0</v>
      </c>
      <c r="AC660" s="17">
        <f t="shared" si="59"/>
        <v>0</v>
      </c>
      <c r="AD660" s="17">
        <f t="shared" si="59"/>
        <v>0</v>
      </c>
      <c r="AE660" s="17">
        <f t="shared" si="59"/>
        <v>0</v>
      </c>
      <c r="AF660" s="17">
        <f t="shared" si="59"/>
        <v>0</v>
      </c>
      <c r="AG660" s="17">
        <f t="shared" si="59"/>
        <v>0</v>
      </c>
      <c r="AH660" s="17">
        <f t="shared" si="59"/>
        <v>0</v>
      </c>
      <c r="AI660" s="17">
        <f t="shared" si="59"/>
        <v>0</v>
      </c>
      <c r="AJ660" s="17">
        <f t="shared" si="59"/>
        <v>0</v>
      </c>
      <c r="AK660" s="17">
        <f t="shared" si="59"/>
        <v>0</v>
      </c>
      <c r="AL660" s="17">
        <f t="shared" si="59"/>
        <v>0</v>
      </c>
      <c r="AM660" s="17">
        <f t="shared" si="59"/>
        <v>0</v>
      </c>
      <c r="AN660" s="17">
        <f t="shared" si="59"/>
        <v>0</v>
      </c>
      <c r="AO660" s="17">
        <f t="shared" si="59"/>
        <v>0</v>
      </c>
      <c r="AP660" s="17">
        <f t="shared" si="59"/>
        <v>0</v>
      </c>
      <c r="AQ660" s="17">
        <f t="shared" si="59"/>
        <v>0</v>
      </c>
      <c r="AR660" s="17">
        <f t="shared" si="59"/>
        <v>0</v>
      </c>
      <c r="AS660" s="17">
        <f t="shared" si="59"/>
        <v>0</v>
      </c>
      <c r="AT660" s="17">
        <f t="shared" si="59"/>
        <v>0</v>
      </c>
      <c r="AU660" s="17">
        <f t="shared" si="59"/>
        <v>0</v>
      </c>
      <c r="AV660" s="17">
        <f t="shared" si="59"/>
        <v>0</v>
      </c>
    </row>
    <row r="661" spans="2:48" x14ac:dyDescent="0.25">
      <c r="B661"/>
      <c r="C661" s="40" t="e">
        <f>VLOOKUP(B661,vertices!$A:$C,2,0)</f>
        <v>#N/A</v>
      </c>
      <c r="D661" s="40" t="e">
        <f>VLOOKUP(B661,vertices!$A:$C,3,0)</f>
        <v>#N/A</v>
      </c>
      <c r="E661" s="40"/>
      <c r="F661" s="40"/>
      <c r="G661" s="40"/>
      <c r="H661" s="40"/>
      <c r="I661" s="32" t="s">
        <v>178</v>
      </c>
      <c r="J661" s="32" t="s">
        <v>179</v>
      </c>
      <c r="K661" s="32" t="s">
        <v>180</v>
      </c>
      <c r="L661" s="32" t="s">
        <v>181</v>
      </c>
      <c r="M661" s="32" t="s">
        <v>182</v>
      </c>
      <c r="N661" s="32" t="s">
        <v>183</v>
      </c>
      <c r="O661" s="32" t="s">
        <v>184</v>
      </c>
      <c r="P661" s="32" t="s">
        <v>185</v>
      </c>
      <c r="Q661" s="32" t="s">
        <v>186</v>
      </c>
      <c r="R661" s="32" t="s">
        <v>187</v>
      </c>
      <c r="S661" s="32" t="s">
        <v>188</v>
      </c>
      <c r="T661" s="32" t="s">
        <v>189</v>
      </c>
      <c r="U661" s="32" t="s">
        <v>190</v>
      </c>
      <c r="V661" s="32" t="s">
        <v>191</v>
      </c>
      <c r="W661" s="32" t="s">
        <v>192</v>
      </c>
      <c r="X661" s="32" t="s">
        <v>193</v>
      </c>
      <c r="Y661" s="32" t="s">
        <v>194</v>
      </c>
      <c r="Z661" s="32" t="s">
        <v>195</v>
      </c>
      <c r="AA661" s="32" t="s">
        <v>196</v>
      </c>
      <c r="AB661" s="32" t="s">
        <v>197</v>
      </c>
      <c r="AC661" s="32" t="s">
        <v>198</v>
      </c>
      <c r="AD661" s="32" t="s">
        <v>199</v>
      </c>
      <c r="AE661" s="32" t="s">
        <v>200</v>
      </c>
      <c r="AF661" s="31" t="s">
        <v>201</v>
      </c>
      <c r="AG661" s="32" t="s">
        <v>202</v>
      </c>
      <c r="AH661" s="32" t="s">
        <v>203</v>
      </c>
      <c r="AI661" s="32" t="s">
        <v>204</v>
      </c>
      <c r="AJ661" s="32" t="s">
        <v>205</v>
      </c>
      <c r="AK661" s="32" t="s">
        <v>206</v>
      </c>
      <c r="AL661" s="32" t="s">
        <v>207</v>
      </c>
      <c r="AM661" s="32" t="s">
        <v>208</v>
      </c>
      <c r="AN661" s="32" t="s">
        <v>209</v>
      </c>
      <c r="AO661" s="32" t="s">
        <v>210</v>
      </c>
      <c r="AP661" s="32" t="s">
        <v>211</v>
      </c>
      <c r="AQ661" s="32" t="s">
        <v>212</v>
      </c>
      <c r="AR661" s="32" t="s">
        <v>213</v>
      </c>
      <c r="AS661" s="32" t="s">
        <v>210</v>
      </c>
      <c r="AT661" s="32" t="s">
        <v>211</v>
      </c>
      <c r="AU661" s="32" t="s">
        <v>212</v>
      </c>
      <c r="AV661" s="32" t="s">
        <v>213</v>
      </c>
    </row>
    <row r="662" spans="2:48" x14ac:dyDescent="0.25">
      <c r="B662">
        <f>vertices!A197</f>
        <v>0</v>
      </c>
      <c r="C662" s="40" t="e">
        <f>VLOOKUP(B662,vertices!$A:$C,2,0)</f>
        <v>#N/A</v>
      </c>
      <c r="D662" s="40" t="e">
        <f>VLOOKUP(B662,vertices!$A:$C,3,0)</f>
        <v>#N/A</v>
      </c>
      <c r="E662" s="42">
        <f>SMALL(I662:AV662,1)</f>
        <v>0</v>
      </c>
      <c r="F662" s="42" t="str">
        <f>HLOOKUP(E662,I662:AV663,2,0)</f>
        <v>QDA4</v>
      </c>
      <c r="G662" s="42" t="str">
        <f>VLOOKUP(F662,$B$524:$F$564,4,0)</f>
        <v>XONER</v>
      </c>
      <c r="H662" s="42" t="str">
        <f>VLOOKUP(F662,$B$524:$F$564,5,0)</f>
        <v>ARUBU</v>
      </c>
      <c r="I662" s="17">
        <f>IFERROR(3440*ACOS(COS(PI()*(90-I567)/180)*COS((90-$C662)*PI()/180)+SIN((90-I567)*PI()/180)*SIN((90-$C662)*PI()/180)*COS((($D662)-I568)*PI()/180)),0)</f>
        <v>0</v>
      </c>
      <c r="J662" s="17">
        <f t="shared" ref="J662:AV662" si="60">IFERROR(3440*ACOS(COS(PI()*(90-J567)/180)*COS((90-$C662)*PI()/180)+SIN((90-J567)*PI()/180)*SIN((90-$C662)*PI()/180)*COS((($D662)-J568)*PI()/180)),0)</f>
        <v>0</v>
      </c>
      <c r="K662" s="17">
        <f t="shared" si="60"/>
        <v>0</v>
      </c>
      <c r="L662" s="17">
        <f t="shared" si="60"/>
        <v>0</v>
      </c>
      <c r="M662" s="17">
        <f t="shared" si="60"/>
        <v>0</v>
      </c>
      <c r="N662" s="17">
        <f t="shared" si="60"/>
        <v>0</v>
      </c>
      <c r="O662" s="17">
        <f t="shared" si="60"/>
        <v>0</v>
      </c>
      <c r="P662" s="17">
        <f t="shared" si="60"/>
        <v>0</v>
      </c>
      <c r="Q662" s="17">
        <f t="shared" si="60"/>
        <v>0</v>
      </c>
      <c r="R662" s="17">
        <f t="shared" si="60"/>
        <v>0</v>
      </c>
      <c r="S662" s="17">
        <f t="shared" si="60"/>
        <v>0</v>
      </c>
      <c r="T662" s="17">
        <f t="shared" si="60"/>
        <v>0</v>
      </c>
      <c r="U662" s="17">
        <f t="shared" si="60"/>
        <v>0</v>
      </c>
      <c r="V662" s="17">
        <f t="shared" si="60"/>
        <v>0</v>
      </c>
      <c r="W662" s="17">
        <f t="shared" si="60"/>
        <v>0</v>
      </c>
      <c r="X662" s="17">
        <f t="shared" si="60"/>
        <v>0</v>
      </c>
      <c r="Y662" s="17">
        <f t="shared" si="60"/>
        <v>0</v>
      </c>
      <c r="Z662" s="17">
        <f t="shared" si="60"/>
        <v>0</v>
      </c>
      <c r="AA662" s="17">
        <f t="shared" si="60"/>
        <v>0</v>
      </c>
      <c r="AB662" s="17">
        <f t="shared" si="60"/>
        <v>0</v>
      </c>
      <c r="AC662" s="17">
        <f t="shared" si="60"/>
        <v>0</v>
      </c>
      <c r="AD662" s="17">
        <f t="shared" si="60"/>
        <v>0</v>
      </c>
      <c r="AE662" s="17">
        <f t="shared" si="60"/>
        <v>0</v>
      </c>
      <c r="AF662" s="17">
        <f t="shared" si="60"/>
        <v>0</v>
      </c>
      <c r="AG662" s="17">
        <f t="shared" si="60"/>
        <v>0</v>
      </c>
      <c r="AH662" s="17">
        <f t="shared" si="60"/>
        <v>0</v>
      </c>
      <c r="AI662" s="17">
        <f t="shared" si="60"/>
        <v>0</v>
      </c>
      <c r="AJ662" s="17">
        <f t="shared" si="60"/>
        <v>0</v>
      </c>
      <c r="AK662" s="17">
        <f t="shared" si="60"/>
        <v>0</v>
      </c>
      <c r="AL662" s="17">
        <f t="shared" si="60"/>
        <v>0</v>
      </c>
      <c r="AM662" s="17">
        <f t="shared" si="60"/>
        <v>0</v>
      </c>
      <c r="AN662" s="17">
        <f t="shared" si="60"/>
        <v>0</v>
      </c>
      <c r="AO662" s="17">
        <f t="shared" si="60"/>
        <v>0</v>
      </c>
      <c r="AP662" s="17">
        <f t="shared" si="60"/>
        <v>0</v>
      </c>
      <c r="AQ662" s="17">
        <f t="shared" si="60"/>
        <v>0</v>
      </c>
      <c r="AR662" s="17">
        <f t="shared" si="60"/>
        <v>0</v>
      </c>
      <c r="AS662" s="17">
        <f t="shared" si="60"/>
        <v>0</v>
      </c>
      <c r="AT662" s="17">
        <f t="shared" si="60"/>
        <v>0</v>
      </c>
      <c r="AU662" s="17">
        <f t="shared" si="60"/>
        <v>0</v>
      </c>
      <c r="AV662" s="17">
        <f t="shared" si="60"/>
        <v>0</v>
      </c>
    </row>
    <row r="663" spans="2:48" x14ac:dyDescent="0.25">
      <c r="B663"/>
      <c r="C663" s="40" t="e">
        <f>VLOOKUP(B663,vertices!$A:$C,2,0)</f>
        <v>#N/A</v>
      </c>
      <c r="D663" s="40" t="e">
        <f>VLOOKUP(B663,vertices!$A:$C,3,0)</f>
        <v>#N/A</v>
      </c>
      <c r="E663" s="40"/>
      <c r="F663" s="40"/>
      <c r="G663" s="40"/>
      <c r="H663" s="40"/>
      <c r="I663" s="32" t="s">
        <v>178</v>
      </c>
      <c r="J663" s="32" t="s">
        <v>179</v>
      </c>
      <c r="K663" s="32" t="s">
        <v>180</v>
      </c>
      <c r="L663" s="32" t="s">
        <v>181</v>
      </c>
      <c r="M663" s="32" t="s">
        <v>182</v>
      </c>
      <c r="N663" s="32" t="s">
        <v>183</v>
      </c>
      <c r="O663" s="32" t="s">
        <v>184</v>
      </c>
      <c r="P663" s="32" t="s">
        <v>185</v>
      </c>
      <c r="Q663" s="32" t="s">
        <v>186</v>
      </c>
      <c r="R663" s="32" t="s">
        <v>187</v>
      </c>
      <c r="S663" s="32" t="s">
        <v>188</v>
      </c>
      <c r="T663" s="32" t="s">
        <v>189</v>
      </c>
      <c r="U663" s="32" t="s">
        <v>190</v>
      </c>
      <c r="V663" s="32" t="s">
        <v>191</v>
      </c>
      <c r="W663" s="32" t="s">
        <v>192</v>
      </c>
      <c r="X663" s="32" t="s">
        <v>193</v>
      </c>
      <c r="Y663" s="32" t="s">
        <v>194</v>
      </c>
      <c r="Z663" s="32" t="s">
        <v>195</v>
      </c>
      <c r="AA663" s="32" t="s">
        <v>196</v>
      </c>
      <c r="AB663" s="32" t="s">
        <v>197</v>
      </c>
      <c r="AC663" s="32" t="s">
        <v>198</v>
      </c>
      <c r="AD663" s="32" t="s">
        <v>199</v>
      </c>
      <c r="AE663" s="32" t="s">
        <v>200</v>
      </c>
      <c r="AF663" s="31" t="s">
        <v>201</v>
      </c>
      <c r="AG663" s="32" t="s">
        <v>202</v>
      </c>
      <c r="AH663" s="32" t="s">
        <v>203</v>
      </c>
      <c r="AI663" s="32" t="s">
        <v>204</v>
      </c>
      <c r="AJ663" s="32" t="s">
        <v>205</v>
      </c>
      <c r="AK663" s="32" t="s">
        <v>206</v>
      </c>
      <c r="AL663" s="32" t="s">
        <v>207</v>
      </c>
      <c r="AM663" s="32" t="s">
        <v>208</v>
      </c>
      <c r="AN663" s="32" t="s">
        <v>209</v>
      </c>
      <c r="AO663" s="32" t="s">
        <v>210</v>
      </c>
      <c r="AP663" s="32" t="s">
        <v>211</v>
      </c>
      <c r="AQ663" s="32" t="s">
        <v>212</v>
      </c>
      <c r="AR663" s="32" t="s">
        <v>213</v>
      </c>
      <c r="AS663" s="32" t="s">
        <v>210</v>
      </c>
      <c r="AT663" s="32" t="s">
        <v>211</v>
      </c>
      <c r="AU663" s="32" t="s">
        <v>212</v>
      </c>
      <c r="AV663" s="32" t="s">
        <v>213</v>
      </c>
    </row>
    <row r="664" spans="2:48" x14ac:dyDescent="0.25">
      <c r="B664">
        <f>vertices!A198</f>
        <v>0</v>
      </c>
      <c r="C664" s="40" t="e">
        <f>VLOOKUP(B664,vertices!$A:$C,2,0)</f>
        <v>#N/A</v>
      </c>
      <c r="D664" s="40" t="e">
        <f>VLOOKUP(B664,vertices!$A:$C,3,0)</f>
        <v>#N/A</v>
      </c>
      <c r="E664" s="42">
        <f>SMALL(I664:AV664,1)</f>
        <v>0</v>
      </c>
      <c r="F664" s="42" t="str">
        <f>HLOOKUP(E664,I664:AV665,2,0)</f>
        <v>QDA4</v>
      </c>
      <c r="G664" s="42" t="str">
        <f>VLOOKUP(F664,$B$524:$F$564,4,0)</f>
        <v>XONER</v>
      </c>
      <c r="H664" s="42" t="str">
        <f>VLOOKUP(F664,$B$524:$F$564,5,0)</f>
        <v>ARUBU</v>
      </c>
      <c r="I664" s="17">
        <f>IFERROR(3440*ACOS(COS(PI()*(90-I567)/180)*COS((90-$C664)*PI()/180)+SIN((90-I567)*PI()/180)*SIN((90-$C664)*PI()/180)*COS((($D664)-I568)*PI()/180)),0)</f>
        <v>0</v>
      </c>
      <c r="J664" s="17">
        <f t="shared" ref="J664:AV664" si="61">IFERROR(3440*ACOS(COS(PI()*(90-J567)/180)*COS((90-$C664)*PI()/180)+SIN((90-J567)*PI()/180)*SIN((90-$C664)*PI()/180)*COS((($D664)-J568)*PI()/180)),0)</f>
        <v>0</v>
      </c>
      <c r="K664" s="17">
        <f t="shared" si="61"/>
        <v>0</v>
      </c>
      <c r="L664" s="17">
        <f t="shared" si="61"/>
        <v>0</v>
      </c>
      <c r="M664" s="17">
        <f t="shared" si="61"/>
        <v>0</v>
      </c>
      <c r="N664" s="17">
        <f t="shared" si="61"/>
        <v>0</v>
      </c>
      <c r="O664" s="17">
        <f t="shared" si="61"/>
        <v>0</v>
      </c>
      <c r="P664" s="17">
        <f t="shared" si="61"/>
        <v>0</v>
      </c>
      <c r="Q664" s="17">
        <f t="shared" si="61"/>
        <v>0</v>
      </c>
      <c r="R664" s="17">
        <f t="shared" si="61"/>
        <v>0</v>
      </c>
      <c r="S664" s="17">
        <f t="shared" si="61"/>
        <v>0</v>
      </c>
      <c r="T664" s="17">
        <f t="shared" si="61"/>
        <v>0</v>
      </c>
      <c r="U664" s="17">
        <f t="shared" si="61"/>
        <v>0</v>
      </c>
      <c r="V664" s="17">
        <f t="shared" si="61"/>
        <v>0</v>
      </c>
      <c r="W664" s="17">
        <f t="shared" si="61"/>
        <v>0</v>
      </c>
      <c r="X664" s="17">
        <f t="shared" si="61"/>
        <v>0</v>
      </c>
      <c r="Y664" s="17">
        <f t="shared" si="61"/>
        <v>0</v>
      </c>
      <c r="Z664" s="17">
        <f t="shared" si="61"/>
        <v>0</v>
      </c>
      <c r="AA664" s="17">
        <f t="shared" si="61"/>
        <v>0</v>
      </c>
      <c r="AB664" s="17">
        <f t="shared" si="61"/>
        <v>0</v>
      </c>
      <c r="AC664" s="17">
        <f t="shared" si="61"/>
        <v>0</v>
      </c>
      <c r="AD664" s="17">
        <f t="shared" si="61"/>
        <v>0</v>
      </c>
      <c r="AE664" s="17">
        <f t="shared" si="61"/>
        <v>0</v>
      </c>
      <c r="AF664" s="17">
        <f t="shared" si="61"/>
        <v>0</v>
      </c>
      <c r="AG664" s="17">
        <f t="shared" si="61"/>
        <v>0</v>
      </c>
      <c r="AH664" s="17">
        <f t="shared" si="61"/>
        <v>0</v>
      </c>
      <c r="AI664" s="17">
        <f t="shared" si="61"/>
        <v>0</v>
      </c>
      <c r="AJ664" s="17">
        <f t="shared" si="61"/>
        <v>0</v>
      </c>
      <c r="AK664" s="17">
        <f t="shared" si="61"/>
        <v>0</v>
      </c>
      <c r="AL664" s="17">
        <f t="shared" si="61"/>
        <v>0</v>
      </c>
      <c r="AM664" s="17">
        <f t="shared" si="61"/>
        <v>0</v>
      </c>
      <c r="AN664" s="17">
        <f t="shared" si="61"/>
        <v>0</v>
      </c>
      <c r="AO664" s="17">
        <f t="shared" si="61"/>
        <v>0</v>
      </c>
      <c r="AP664" s="17">
        <f t="shared" si="61"/>
        <v>0</v>
      </c>
      <c r="AQ664" s="17">
        <f t="shared" si="61"/>
        <v>0</v>
      </c>
      <c r="AR664" s="17">
        <f t="shared" si="61"/>
        <v>0</v>
      </c>
      <c r="AS664" s="17">
        <f t="shared" si="61"/>
        <v>0</v>
      </c>
      <c r="AT664" s="17">
        <f t="shared" si="61"/>
        <v>0</v>
      </c>
      <c r="AU664" s="17">
        <f t="shared" si="61"/>
        <v>0</v>
      </c>
      <c r="AV664" s="17">
        <f t="shared" si="61"/>
        <v>0</v>
      </c>
    </row>
    <row r="665" spans="2:48" x14ac:dyDescent="0.25">
      <c r="B665"/>
      <c r="C665" s="40" t="e">
        <f>VLOOKUP(B665,vertices!$A:$C,2,0)</f>
        <v>#N/A</v>
      </c>
      <c r="D665" s="40" t="e">
        <f>VLOOKUP(B665,vertices!$A:$C,3,0)</f>
        <v>#N/A</v>
      </c>
      <c r="E665" s="40"/>
      <c r="F665" s="40"/>
      <c r="G665" s="40"/>
      <c r="H665" s="40"/>
      <c r="I665" s="32" t="s">
        <v>178</v>
      </c>
      <c r="J665" s="32" t="s">
        <v>179</v>
      </c>
      <c r="K665" s="32" t="s">
        <v>180</v>
      </c>
      <c r="L665" s="32" t="s">
        <v>181</v>
      </c>
      <c r="M665" s="32" t="s">
        <v>182</v>
      </c>
      <c r="N665" s="32" t="s">
        <v>183</v>
      </c>
      <c r="O665" s="32" t="s">
        <v>184</v>
      </c>
      <c r="P665" s="32" t="s">
        <v>185</v>
      </c>
      <c r="Q665" s="32" t="s">
        <v>186</v>
      </c>
      <c r="R665" s="32" t="s">
        <v>187</v>
      </c>
      <c r="S665" s="32" t="s">
        <v>188</v>
      </c>
      <c r="T665" s="32" t="s">
        <v>189</v>
      </c>
      <c r="U665" s="32" t="s">
        <v>190</v>
      </c>
      <c r="V665" s="32" t="s">
        <v>191</v>
      </c>
      <c r="W665" s="32" t="s">
        <v>192</v>
      </c>
      <c r="X665" s="32" t="s">
        <v>193</v>
      </c>
      <c r="Y665" s="32" t="s">
        <v>194</v>
      </c>
      <c r="Z665" s="32" t="s">
        <v>195</v>
      </c>
      <c r="AA665" s="32" t="s">
        <v>196</v>
      </c>
      <c r="AB665" s="32" t="s">
        <v>197</v>
      </c>
      <c r="AC665" s="32" t="s">
        <v>198</v>
      </c>
      <c r="AD665" s="32" t="s">
        <v>199</v>
      </c>
      <c r="AE665" s="32" t="s">
        <v>200</v>
      </c>
      <c r="AF665" s="31" t="s">
        <v>201</v>
      </c>
      <c r="AG665" s="32" t="s">
        <v>202</v>
      </c>
      <c r="AH665" s="32" t="s">
        <v>203</v>
      </c>
      <c r="AI665" s="32" t="s">
        <v>204</v>
      </c>
      <c r="AJ665" s="32" t="s">
        <v>205</v>
      </c>
      <c r="AK665" s="32" t="s">
        <v>206</v>
      </c>
      <c r="AL665" s="32" t="s">
        <v>207</v>
      </c>
      <c r="AM665" s="32" t="s">
        <v>208</v>
      </c>
      <c r="AN665" s="32" t="s">
        <v>209</v>
      </c>
      <c r="AO665" s="32" t="s">
        <v>210</v>
      </c>
      <c r="AP665" s="32" t="s">
        <v>211</v>
      </c>
      <c r="AQ665" s="32" t="s">
        <v>212</v>
      </c>
      <c r="AR665" s="32" t="s">
        <v>213</v>
      </c>
      <c r="AS665" s="32" t="s">
        <v>210</v>
      </c>
      <c r="AT665" s="32" t="s">
        <v>211</v>
      </c>
      <c r="AU665" s="32" t="s">
        <v>212</v>
      </c>
      <c r="AV665" s="32" t="s">
        <v>213</v>
      </c>
    </row>
  </sheetData>
  <mergeCells count="2">
    <mergeCell ref="B360:C360"/>
    <mergeCell ref="B361:C36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5"/>
  <sheetViews>
    <sheetView workbookViewId="0">
      <selection activeCell="I12" sqref="I12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219</v>
      </c>
    </row>
    <row r="2" spans="1:3" x14ac:dyDescent="0.25">
      <c r="A2" t="s">
        <v>1199</v>
      </c>
      <c r="B2" t="s">
        <v>1</v>
      </c>
      <c r="C2">
        <v>38.927699793853009</v>
      </c>
    </row>
    <row r="3" spans="1:3" x14ac:dyDescent="0.25">
      <c r="A3" t="s">
        <v>1</v>
      </c>
      <c r="B3" t="s">
        <v>1199</v>
      </c>
      <c r="C3">
        <v>38.927699793853009</v>
      </c>
    </row>
    <row r="4" spans="1:3" x14ac:dyDescent="0.25">
      <c r="A4" t="s">
        <v>44</v>
      </c>
      <c r="B4" t="s">
        <v>43</v>
      </c>
      <c r="C4">
        <v>72.511047727017626</v>
      </c>
    </row>
    <row r="5" spans="1:3" x14ac:dyDescent="0.25">
      <c r="A5" t="s">
        <v>43</v>
      </c>
      <c r="B5" t="s">
        <v>44</v>
      </c>
      <c r="C5">
        <v>72.511047727017626</v>
      </c>
    </row>
    <row r="6" spans="1:3" x14ac:dyDescent="0.25">
      <c r="A6" t="s">
        <v>0</v>
      </c>
      <c r="B6" t="s">
        <v>44</v>
      </c>
      <c r="C6">
        <v>99.11778018966703</v>
      </c>
    </row>
    <row r="7" spans="1:3" x14ac:dyDescent="0.25">
      <c r="A7" t="s">
        <v>0</v>
      </c>
      <c r="B7" t="s">
        <v>43</v>
      </c>
      <c r="C7">
        <v>171.37875371175403</v>
      </c>
    </row>
    <row r="8" spans="1:3" x14ac:dyDescent="0.25">
      <c r="A8" t="s">
        <v>44</v>
      </c>
      <c r="B8" t="s">
        <v>0</v>
      </c>
      <c r="C8">
        <v>99.11778018966703</v>
      </c>
    </row>
    <row r="9" spans="1:3" x14ac:dyDescent="0.25">
      <c r="A9" t="s">
        <v>43</v>
      </c>
      <c r="B9" t="s">
        <v>0</v>
      </c>
      <c r="C9">
        <v>171.37875371175403</v>
      </c>
    </row>
    <row r="10" spans="1:3" x14ac:dyDescent="0.25">
      <c r="A10" t="s">
        <v>79</v>
      </c>
      <c r="B10" t="s">
        <v>44</v>
      </c>
      <c r="C10">
        <v>121.36099884639069</v>
      </c>
    </row>
    <row r="11" spans="1:3" x14ac:dyDescent="0.25">
      <c r="A11" t="s">
        <v>79</v>
      </c>
      <c r="B11" t="s">
        <v>43</v>
      </c>
      <c r="C11">
        <v>193.73632097406846</v>
      </c>
    </row>
    <row r="12" spans="1:3" x14ac:dyDescent="0.25">
      <c r="A12" t="s">
        <v>44</v>
      </c>
      <c r="B12" t="s">
        <v>79</v>
      </c>
      <c r="C12">
        <v>121.36099884639069</v>
      </c>
    </row>
    <row r="13" spans="1:3" x14ac:dyDescent="0.25">
      <c r="A13" t="s">
        <v>43</v>
      </c>
      <c r="B13" t="s">
        <v>79</v>
      </c>
      <c r="C13">
        <v>193.73632097406846</v>
      </c>
    </row>
    <row r="14" spans="1:3" x14ac:dyDescent="0.25">
      <c r="A14" t="s">
        <v>81</v>
      </c>
      <c r="B14" t="s">
        <v>44</v>
      </c>
      <c r="C14">
        <v>86.687654067781907</v>
      </c>
    </row>
    <row r="15" spans="1:3" x14ac:dyDescent="0.25">
      <c r="A15" t="s">
        <v>81</v>
      </c>
      <c r="B15" t="s">
        <v>43</v>
      </c>
      <c r="C15">
        <v>158.87906021356252</v>
      </c>
    </row>
    <row r="16" spans="1:3" x14ac:dyDescent="0.25">
      <c r="A16" t="s">
        <v>44</v>
      </c>
      <c r="B16" t="s">
        <v>78</v>
      </c>
      <c r="C16">
        <v>93.186160075852968</v>
      </c>
    </row>
    <row r="17" spans="1:3" x14ac:dyDescent="0.25">
      <c r="A17" t="s">
        <v>43</v>
      </c>
      <c r="B17" t="s">
        <v>78</v>
      </c>
      <c r="C17">
        <v>164.96830319273249</v>
      </c>
    </row>
    <row r="18" spans="1:3" x14ac:dyDescent="0.25">
      <c r="A18" t="s">
        <v>0</v>
      </c>
      <c r="B18" t="s">
        <v>81</v>
      </c>
      <c r="C18">
        <v>25.157952337485074</v>
      </c>
    </row>
    <row r="19" spans="1:3" x14ac:dyDescent="0.25">
      <c r="A19" t="s">
        <v>0</v>
      </c>
      <c r="B19" t="s">
        <v>133</v>
      </c>
      <c r="C19">
        <v>59.399663473669747</v>
      </c>
    </row>
    <row r="20" spans="1:3" x14ac:dyDescent="0.25">
      <c r="A20" t="s">
        <v>0</v>
      </c>
      <c r="B20" t="s">
        <v>138</v>
      </c>
      <c r="C20">
        <v>73.63014912275105</v>
      </c>
    </row>
    <row r="21" spans="1:3" x14ac:dyDescent="0.25">
      <c r="A21" t="s">
        <v>78</v>
      </c>
      <c r="B21" t="s">
        <v>0</v>
      </c>
      <c r="C21">
        <v>29.179266186560788</v>
      </c>
    </row>
    <row r="22" spans="1:3" x14ac:dyDescent="0.25">
      <c r="A22" t="s">
        <v>80</v>
      </c>
      <c r="B22" t="s">
        <v>0</v>
      </c>
      <c r="C22">
        <v>66.648214936432481</v>
      </c>
    </row>
    <row r="23" spans="1:3" x14ac:dyDescent="0.25">
      <c r="A23" t="s">
        <v>0</v>
      </c>
      <c r="B23" t="s">
        <v>79</v>
      </c>
      <c r="C23">
        <v>30.20489471711949</v>
      </c>
    </row>
    <row r="24" spans="1:3" x14ac:dyDescent="0.25">
      <c r="A24" t="s">
        <v>0</v>
      </c>
      <c r="B24" t="s">
        <v>1</v>
      </c>
      <c r="C24">
        <v>71.905276245596895</v>
      </c>
    </row>
    <row r="25" spans="1:3" x14ac:dyDescent="0.25">
      <c r="A25" t="s">
        <v>1</v>
      </c>
      <c r="B25" t="s">
        <v>0</v>
      </c>
      <c r="C25">
        <v>71.905276245596895</v>
      </c>
    </row>
    <row r="26" spans="1:3" x14ac:dyDescent="0.25">
      <c r="A26" t="s">
        <v>1</v>
      </c>
      <c r="B26" t="s">
        <v>79</v>
      </c>
      <c r="C26">
        <v>41.889595863083414</v>
      </c>
    </row>
    <row r="27" spans="1:3" x14ac:dyDescent="0.25">
      <c r="A27" t="s">
        <v>79</v>
      </c>
      <c r="B27" t="s">
        <v>0</v>
      </c>
      <c r="C27">
        <v>30.20489471711949</v>
      </c>
    </row>
    <row r="28" spans="1:3" x14ac:dyDescent="0.25">
      <c r="A28" t="s">
        <v>79</v>
      </c>
      <c r="B28" t="s">
        <v>1</v>
      </c>
      <c r="C28">
        <v>41.889595863083414</v>
      </c>
    </row>
    <row r="29" spans="1:3" x14ac:dyDescent="0.25">
      <c r="A29" t="s">
        <v>24</v>
      </c>
      <c r="B29" t="s">
        <v>76</v>
      </c>
      <c r="C29">
        <v>3.2436358373134588</v>
      </c>
    </row>
    <row r="30" spans="1:3" x14ac:dyDescent="0.25">
      <c r="A30" t="s">
        <v>24</v>
      </c>
      <c r="B30" t="s">
        <v>161</v>
      </c>
      <c r="C30">
        <v>11.877420122901601</v>
      </c>
    </row>
    <row r="31" spans="1:3" x14ac:dyDescent="0.25">
      <c r="A31" t="s">
        <v>24</v>
      </c>
      <c r="B31" t="s">
        <v>75</v>
      </c>
      <c r="C31">
        <v>3.4995406885574454</v>
      </c>
    </row>
    <row r="32" spans="1:3" x14ac:dyDescent="0.25">
      <c r="A32" t="s">
        <v>24</v>
      </c>
      <c r="B32" t="s">
        <v>98</v>
      </c>
      <c r="C32">
        <v>11.519560859328966</v>
      </c>
    </row>
    <row r="33" spans="1:3" x14ac:dyDescent="0.25">
      <c r="A33" t="s">
        <v>75</v>
      </c>
      <c r="B33" t="s">
        <v>24</v>
      </c>
      <c r="C33">
        <v>3.4995406885574454</v>
      </c>
    </row>
    <row r="34" spans="1:3" x14ac:dyDescent="0.25">
      <c r="A34" t="s">
        <v>76</v>
      </c>
      <c r="B34" t="s">
        <v>24</v>
      </c>
      <c r="C34">
        <v>3.2436358373134588</v>
      </c>
    </row>
    <row r="35" spans="1:3" x14ac:dyDescent="0.25">
      <c r="A35" t="s">
        <v>77</v>
      </c>
      <c r="B35" t="s">
        <v>24</v>
      </c>
      <c r="C35">
        <v>4.6418656065279507</v>
      </c>
    </row>
    <row r="36" spans="1:3" x14ac:dyDescent="0.25">
      <c r="A36" t="s">
        <v>79</v>
      </c>
      <c r="B36" t="s">
        <v>81</v>
      </c>
      <c r="C36">
        <v>35.049261249309467</v>
      </c>
    </row>
    <row r="37" spans="1:3" x14ac:dyDescent="0.25">
      <c r="A37" t="s">
        <v>79</v>
      </c>
      <c r="B37" t="s">
        <v>133</v>
      </c>
      <c r="C37">
        <v>36.48307249552289</v>
      </c>
    </row>
    <row r="38" spans="1:3" x14ac:dyDescent="0.25">
      <c r="A38" t="s">
        <v>79</v>
      </c>
      <c r="B38" t="s">
        <v>138</v>
      </c>
      <c r="C38">
        <v>48.211171043053454</v>
      </c>
    </row>
    <row r="39" spans="1:3" x14ac:dyDescent="0.25">
      <c r="A39" t="s">
        <v>78</v>
      </c>
      <c r="B39" t="s">
        <v>79</v>
      </c>
      <c r="C39">
        <v>30.577555101961273</v>
      </c>
    </row>
    <row r="40" spans="1:3" x14ac:dyDescent="0.25">
      <c r="A40" t="s">
        <v>80</v>
      </c>
      <c r="B40" t="s">
        <v>79</v>
      </c>
      <c r="C40">
        <v>42.26394037306104</v>
      </c>
    </row>
    <row r="41" spans="1:3" x14ac:dyDescent="0.25">
      <c r="A41" t="s">
        <v>1</v>
      </c>
      <c r="B41" t="s">
        <v>133</v>
      </c>
      <c r="C41">
        <v>30.974187286793828</v>
      </c>
    </row>
    <row r="42" spans="1:3" x14ac:dyDescent="0.25">
      <c r="A42" t="s">
        <v>1</v>
      </c>
      <c r="B42" t="s">
        <v>138</v>
      </c>
      <c r="C42">
        <v>26.283398509352054</v>
      </c>
    </row>
    <row r="43" spans="1:3" x14ac:dyDescent="0.25">
      <c r="A43" t="s">
        <v>1</v>
      </c>
      <c r="B43" t="s">
        <v>81</v>
      </c>
      <c r="C43">
        <v>68.921007024509606</v>
      </c>
    </row>
    <row r="44" spans="1:3" x14ac:dyDescent="0.25">
      <c r="A44" t="s">
        <v>80</v>
      </c>
      <c r="B44" t="s">
        <v>1</v>
      </c>
      <c r="C44">
        <v>27.758461300074657</v>
      </c>
    </row>
    <row r="45" spans="1:3" x14ac:dyDescent="0.25">
      <c r="A45" t="s">
        <v>78</v>
      </c>
      <c r="B45" t="s">
        <v>1</v>
      </c>
      <c r="C45">
        <v>61.157084006981854</v>
      </c>
    </row>
    <row r="46" spans="1:3" x14ac:dyDescent="0.25">
      <c r="A46" t="s">
        <v>81</v>
      </c>
      <c r="B46" t="s">
        <v>82</v>
      </c>
      <c r="C46">
        <v>97.38814632255631</v>
      </c>
    </row>
    <row r="47" spans="1:3" x14ac:dyDescent="0.25">
      <c r="A47" t="s">
        <v>82</v>
      </c>
      <c r="B47" t="s">
        <v>83</v>
      </c>
      <c r="C47">
        <v>10.006554378056407</v>
      </c>
    </row>
    <row r="48" spans="1:3" x14ac:dyDescent="0.25">
      <c r="A48" t="s">
        <v>83</v>
      </c>
      <c r="B48" t="s">
        <v>84</v>
      </c>
      <c r="C48">
        <v>10.006554378187786</v>
      </c>
    </row>
    <row r="49" spans="1:3" x14ac:dyDescent="0.25">
      <c r="A49" t="s">
        <v>84</v>
      </c>
      <c r="B49" t="s">
        <v>85</v>
      </c>
      <c r="C49">
        <v>10.006554378187786</v>
      </c>
    </row>
    <row r="50" spans="1:3" x14ac:dyDescent="0.25">
      <c r="A50" t="s">
        <v>85</v>
      </c>
      <c r="B50" t="s">
        <v>86</v>
      </c>
      <c r="C50">
        <v>10.006554378056407</v>
      </c>
    </row>
    <row r="51" spans="1:3" x14ac:dyDescent="0.25">
      <c r="A51" t="s">
        <v>86</v>
      </c>
      <c r="B51" t="s">
        <v>87</v>
      </c>
      <c r="C51">
        <v>10.006554378056407</v>
      </c>
    </row>
    <row r="52" spans="1:3" x14ac:dyDescent="0.25">
      <c r="A52" t="s">
        <v>87</v>
      </c>
      <c r="B52" t="s">
        <v>174</v>
      </c>
      <c r="C52">
        <v>10.006554378187786</v>
      </c>
    </row>
    <row r="53" spans="1:3" x14ac:dyDescent="0.25">
      <c r="A53" t="s">
        <v>81</v>
      </c>
      <c r="B53" t="s">
        <v>88</v>
      </c>
      <c r="C53">
        <v>47.471612599604036</v>
      </c>
    </row>
    <row r="54" spans="1:3" x14ac:dyDescent="0.25">
      <c r="A54" t="s">
        <v>88</v>
      </c>
      <c r="B54" t="s">
        <v>89</v>
      </c>
      <c r="C54">
        <v>21.660882456036568</v>
      </c>
    </row>
    <row r="55" spans="1:3" x14ac:dyDescent="0.25">
      <c r="A55" t="s">
        <v>89</v>
      </c>
      <c r="B55" t="s">
        <v>90</v>
      </c>
      <c r="C55">
        <v>14.899431811793225</v>
      </c>
    </row>
    <row r="56" spans="1:3" x14ac:dyDescent="0.25">
      <c r="A56" t="s">
        <v>90</v>
      </c>
      <c r="B56" t="s">
        <v>91</v>
      </c>
      <c r="C56">
        <v>13.850231140557785</v>
      </c>
    </row>
    <row r="57" spans="1:3" x14ac:dyDescent="0.25">
      <c r="A57" t="s">
        <v>91</v>
      </c>
      <c r="B57" t="s">
        <v>92</v>
      </c>
      <c r="C57">
        <v>10.006554378056407</v>
      </c>
    </row>
    <row r="58" spans="1:3" x14ac:dyDescent="0.25">
      <c r="A58" t="s">
        <v>92</v>
      </c>
      <c r="B58" t="s">
        <v>93</v>
      </c>
      <c r="C58">
        <v>10.006554378187786</v>
      </c>
    </row>
    <row r="59" spans="1:3" x14ac:dyDescent="0.25">
      <c r="A59" t="s">
        <v>93</v>
      </c>
      <c r="B59" t="s">
        <v>94</v>
      </c>
      <c r="C59">
        <v>10.006554378187786</v>
      </c>
    </row>
    <row r="60" spans="1:3" x14ac:dyDescent="0.25">
      <c r="A60" t="s">
        <v>94</v>
      </c>
      <c r="B60" t="s">
        <v>95</v>
      </c>
      <c r="C60">
        <v>10.006554378056407</v>
      </c>
    </row>
    <row r="61" spans="1:3" x14ac:dyDescent="0.25">
      <c r="A61" t="s">
        <v>95</v>
      </c>
      <c r="B61" t="s">
        <v>96</v>
      </c>
      <c r="C61">
        <v>10.006554378056407</v>
      </c>
    </row>
    <row r="62" spans="1:3" x14ac:dyDescent="0.25">
      <c r="A62" t="s">
        <v>96</v>
      </c>
      <c r="B62" t="s">
        <v>175</v>
      </c>
      <c r="C62">
        <v>10.006554378187786</v>
      </c>
    </row>
    <row r="63" spans="1:3" x14ac:dyDescent="0.25">
      <c r="A63" t="s">
        <v>81</v>
      </c>
      <c r="B63" t="s">
        <v>97</v>
      </c>
      <c r="C63">
        <v>24.836632268177823</v>
      </c>
    </row>
    <row r="64" spans="1:3" x14ac:dyDescent="0.25">
      <c r="A64" t="s">
        <v>97</v>
      </c>
      <c r="B64" t="s">
        <v>98</v>
      </c>
      <c r="C64">
        <v>31.142478115894665</v>
      </c>
    </row>
    <row r="65" spans="1:3" x14ac:dyDescent="0.25">
      <c r="A65" t="s">
        <v>98</v>
      </c>
      <c r="B65" t="s">
        <v>99</v>
      </c>
      <c r="C65">
        <v>12.392587638345525</v>
      </c>
    </row>
    <row r="66" spans="1:3" x14ac:dyDescent="0.25">
      <c r="A66" t="s">
        <v>99</v>
      </c>
      <c r="B66" t="s">
        <v>100</v>
      </c>
      <c r="C66">
        <v>8.751735916356953</v>
      </c>
    </row>
    <row r="67" spans="1:3" x14ac:dyDescent="0.25">
      <c r="A67" t="s">
        <v>100</v>
      </c>
      <c r="B67" t="s">
        <v>101</v>
      </c>
      <c r="C67">
        <v>12.310408207310068</v>
      </c>
    </row>
    <row r="68" spans="1:3" x14ac:dyDescent="0.25">
      <c r="A68" t="s">
        <v>101</v>
      </c>
      <c r="B68" t="s">
        <v>102</v>
      </c>
      <c r="C68">
        <v>8.9504319742215976</v>
      </c>
    </row>
    <row r="69" spans="1:3" x14ac:dyDescent="0.25">
      <c r="A69" t="s">
        <v>102</v>
      </c>
      <c r="B69" t="s">
        <v>103</v>
      </c>
      <c r="C69">
        <v>3.3244133059908876</v>
      </c>
    </row>
    <row r="70" spans="1:3" x14ac:dyDescent="0.25">
      <c r="A70" t="s">
        <v>103</v>
      </c>
      <c r="B70" t="s">
        <v>104</v>
      </c>
      <c r="C70">
        <v>10.006554378056407</v>
      </c>
    </row>
    <row r="71" spans="1:3" x14ac:dyDescent="0.25">
      <c r="A71" t="s">
        <v>104</v>
      </c>
      <c r="B71" t="s">
        <v>105</v>
      </c>
      <c r="C71">
        <v>10.006554378187786</v>
      </c>
    </row>
    <row r="72" spans="1:3" x14ac:dyDescent="0.25">
      <c r="A72" t="s">
        <v>105</v>
      </c>
      <c r="B72" t="s">
        <v>106</v>
      </c>
      <c r="C72">
        <v>10.006554378187786</v>
      </c>
    </row>
    <row r="73" spans="1:3" x14ac:dyDescent="0.25">
      <c r="A73" t="s">
        <v>106</v>
      </c>
      <c r="B73" t="s">
        <v>107</v>
      </c>
      <c r="C73">
        <v>10.006554378056407</v>
      </c>
    </row>
    <row r="74" spans="1:3" x14ac:dyDescent="0.25">
      <c r="A74" t="s">
        <v>107</v>
      </c>
      <c r="B74" t="s">
        <v>218</v>
      </c>
      <c r="C74">
        <v>10.006554378056407</v>
      </c>
    </row>
    <row r="75" spans="1:3" x14ac:dyDescent="0.25">
      <c r="A75" t="s">
        <v>81</v>
      </c>
      <c r="B75" t="s">
        <v>108</v>
      </c>
      <c r="C75">
        <v>16.487585789759098</v>
      </c>
    </row>
    <row r="76" spans="1:3" x14ac:dyDescent="0.25">
      <c r="A76" t="s">
        <v>108</v>
      </c>
      <c r="B76" t="s">
        <v>109</v>
      </c>
      <c r="C76">
        <v>8.5510487016207293</v>
      </c>
    </row>
    <row r="77" spans="1:3" x14ac:dyDescent="0.25">
      <c r="A77" t="s">
        <v>109</v>
      </c>
      <c r="B77" t="s">
        <v>110</v>
      </c>
      <c r="C77">
        <v>13.464250555139969</v>
      </c>
    </row>
    <row r="78" spans="1:3" x14ac:dyDescent="0.25">
      <c r="A78" t="s">
        <v>110</v>
      </c>
      <c r="B78" t="s">
        <v>111</v>
      </c>
      <c r="C78">
        <v>9.5070485158283446</v>
      </c>
    </row>
    <row r="79" spans="1:3" x14ac:dyDescent="0.25">
      <c r="A79" t="s">
        <v>111</v>
      </c>
      <c r="B79" t="s">
        <v>75</v>
      </c>
      <c r="C79">
        <v>10.438173967290325</v>
      </c>
    </row>
    <row r="80" spans="1:3" x14ac:dyDescent="0.25">
      <c r="A80" t="s">
        <v>111</v>
      </c>
      <c r="B80" t="s">
        <v>134</v>
      </c>
      <c r="C80">
        <v>5.1394662080545039</v>
      </c>
    </row>
    <row r="81" spans="1:3" x14ac:dyDescent="0.25">
      <c r="A81" t="s">
        <v>75</v>
      </c>
      <c r="B81" t="s">
        <v>76</v>
      </c>
      <c r="C81">
        <v>6.1417190317611059</v>
      </c>
    </row>
    <row r="82" spans="1:3" x14ac:dyDescent="0.25">
      <c r="A82" t="s">
        <v>76</v>
      </c>
      <c r="B82" t="s">
        <v>112</v>
      </c>
      <c r="C82">
        <v>10.006554378187786</v>
      </c>
    </row>
    <row r="83" spans="1:3" x14ac:dyDescent="0.25">
      <c r="A83" t="s">
        <v>112</v>
      </c>
      <c r="B83" t="s">
        <v>113</v>
      </c>
      <c r="C83">
        <v>10.006554378187786</v>
      </c>
    </row>
    <row r="84" spans="1:3" x14ac:dyDescent="0.25">
      <c r="A84" t="s">
        <v>113</v>
      </c>
      <c r="B84" t="s">
        <v>114</v>
      </c>
      <c r="C84">
        <v>10.006554378187786</v>
      </c>
    </row>
    <row r="85" spans="1:3" x14ac:dyDescent="0.25">
      <c r="A85" t="s">
        <v>114</v>
      </c>
      <c r="B85" t="s">
        <v>103</v>
      </c>
      <c r="C85">
        <v>10.006554378056407</v>
      </c>
    </row>
    <row r="86" spans="1:3" x14ac:dyDescent="0.25">
      <c r="A86" t="s">
        <v>81</v>
      </c>
      <c r="B86" t="s">
        <v>115</v>
      </c>
      <c r="C86">
        <v>12.536940276338573</v>
      </c>
    </row>
    <row r="87" spans="1:3" x14ac:dyDescent="0.25">
      <c r="A87" t="s">
        <v>115</v>
      </c>
      <c r="B87" t="s">
        <v>116</v>
      </c>
      <c r="C87">
        <v>3.6768703162458749</v>
      </c>
    </row>
    <row r="88" spans="1:3" x14ac:dyDescent="0.25">
      <c r="A88" t="s">
        <v>116</v>
      </c>
      <c r="B88" t="s">
        <v>117</v>
      </c>
      <c r="C88">
        <v>18.302409755184872</v>
      </c>
    </row>
    <row r="89" spans="1:3" x14ac:dyDescent="0.25">
      <c r="A89" t="s">
        <v>117</v>
      </c>
      <c r="B89" t="s">
        <v>118</v>
      </c>
      <c r="C89">
        <v>8.7339234354810458</v>
      </c>
    </row>
    <row r="90" spans="1:3" x14ac:dyDescent="0.25">
      <c r="A90" t="s">
        <v>118</v>
      </c>
      <c r="B90" t="s">
        <v>119</v>
      </c>
      <c r="C90">
        <v>9.5449820584095413</v>
      </c>
    </row>
    <row r="91" spans="1:3" x14ac:dyDescent="0.25">
      <c r="A91" t="s">
        <v>119</v>
      </c>
      <c r="B91" t="s">
        <v>120</v>
      </c>
      <c r="C91">
        <v>11.845926738240724</v>
      </c>
    </row>
    <row r="92" spans="1:3" x14ac:dyDescent="0.25">
      <c r="A92" t="s">
        <v>120</v>
      </c>
      <c r="B92" t="s">
        <v>121</v>
      </c>
      <c r="C92">
        <v>10.364612545057046</v>
      </c>
    </row>
    <row r="93" spans="1:3" x14ac:dyDescent="0.25">
      <c r="A93" t="s">
        <v>121</v>
      </c>
      <c r="B93" t="s">
        <v>122</v>
      </c>
      <c r="C93">
        <v>10.006554378187786</v>
      </c>
    </row>
    <row r="94" spans="1:3" x14ac:dyDescent="0.25">
      <c r="A94" t="s">
        <v>122</v>
      </c>
      <c r="B94" t="s">
        <v>123</v>
      </c>
      <c r="C94">
        <v>10.006554378187786</v>
      </c>
    </row>
    <row r="95" spans="1:3" x14ac:dyDescent="0.25">
      <c r="A95" t="s">
        <v>123</v>
      </c>
      <c r="B95" t="s">
        <v>124</v>
      </c>
      <c r="C95">
        <v>10.006554378187786</v>
      </c>
    </row>
    <row r="96" spans="1:3" x14ac:dyDescent="0.25">
      <c r="A96" t="s">
        <v>124</v>
      </c>
      <c r="B96" t="s">
        <v>176</v>
      </c>
      <c r="C96">
        <v>10.006554378056407</v>
      </c>
    </row>
    <row r="97" spans="1:3" x14ac:dyDescent="0.25">
      <c r="A97" t="s">
        <v>81</v>
      </c>
      <c r="B97" t="s">
        <v>125</v>
      </c>
      <c r="C97">
        <v>10.677229699729605</v>
      </c>
    </row>
    <row r="98" spans="1:3" x14ac:dyDescent="0.25">
      <c r="A98" t="s">
        <v>125</v>
      </c>
      <c r="B98" t="s">
        <v>126</v>
      </c>
      <c r="C98">
        <v>2.068360908154574</v>
      </c>
    </row>
    <row r="99" spans="1:3" x14ac:dyDescent="0.25">
      <c r="A99" t="s">
        <v>127</v>
      </c>
      <c r="B99" t="s">
        <v>128</v>
      </c>
      <c r="C99">
        <v>8.3001669312487358</v>
      </c>
    </row>
    <row r="100" spans="1:3" x14ac:dyDescent="0.25">
      <c r="A100" t="s">
        <v>128</v>
      </c>
      <c r="B100" t="s">
        <v>129</v>
      </c>
      <c r="C100">
        <v>8.1167389972287829</v>
      </c>
    </row>
    <row r="101" spans="1:3" x14ac:dyDescent="0.25">
      <c r="A101" t="s">
        <v>129</v>
      </c>
      <c r="B101" t="s">
        <v>128</v>
      </c>
      <c r="C101">
        <v>8.1167389972287829</v>
      </c>
    </row>
    <row r="102" spans="1:3" x14ac:dyDescent="0.25">
      <c r="A102" t="s">
        <v>129</v>
      </c>
      <c r="B102" t="s">
        <v>130</v>
      </c>
      <c r="C102">
        <v>10.625954961135289</v>
      </c>
    </row>
    <row r="103" spans="1:3" x14ac:dyDescent="0.25">
      <c r="A103" t="s">
        <v>130</v>
      </c>
      <c r="B103" t="s">
        <v>129</v>
      </c>
      <c r="C103">
        <v>10.625954961135289</v>
      </c>
    </row>
    <row r="104" spans="1:3" x14ac:dyDescent="0.25">
      <c r="A104" t="s">
        <v>130</v>
      </c>
      <c r="B104" t="s">
        <v>131</v>
      </c>
      <c r="C104">
        <v>9.1336430242270517</v>
      </c>
    </row>
    <row r="105" spans="1:3" x14ac:dyDescent="0.25">
      <c r="A105" t="s">
        <v>131</v>
      </c>
      <c r="B105" t="s">
        <v>132</v>
      </c>
      <c r="C105">
        <v>7.6542657500569611</v>
      </c>
    </row>
    <row r="106" spans="1:3" x14ac:dyDescent="0.25">
      <c r="A106" t="s">
        <v>132</v>
      </c>
      <c r="B106" t="s">
        <v>139</v>
      </c>
      <c r="C106">
        <v>11.663749028199089</v>
      </c>
    </row>
    <row r="107" spans="1:3" x14ac:dyDescent="0.25">
      <c r="A107" t="s">
        <v>133</v>
      </c>
      <c r="B107" t="s">
        <v>128</v>
      </c>
      <c r="C107">
        <v>31.849762704457252</v>
      </c>
    </row>
    <row r="108" spans="1:3" x14ac:dyDescent="0.25">
      <c r="A108" t="s">
        <v>128</v>
      </c>
      <c r="B108" t="s">
        <v>118</v>
      </c>
      <c r="C108">
        <v>7.7932014581387321</v>
      </c>
    </row>
    <row r="109" spans="1:3" x14ac:dyDescent="0.25">
      <c r="A109" t="s">
        <v>118</v>
      </c>
      <c r="B109" t="s">
        <v>111</v>
      </c>
      <c r="C109">
        <v>10.455926994869547</v>
      </c>
    </row>
    <row r="110" spans="1:3" x14ac:dyDescent="0.25">
      <c r="A110" t="s">
        <v>134</v>
      </c>
      <c r="B110" t="s">
        <v>98</v>
      </c>
      <c r="C110">
        <v>7.6494077495709512</v>
      </c>
    </row>
    <row r="111" spans="1:3" x14ac:dyDescent="0.25">
      <c r="A111" t="s">
        <v>98</v>
      </c>
      <c r="B111" t="s">
        <v>89</v>
      </c>
      <c r="C111">
        <v>16.866994675086016</v>
      </c>
    </row>
    <row r="112" spans="1:3" x14ac:dyDescent="0.25">
      <c r="A112" t="s">
        <v>89</v>
      </c>
      <c r="B112" t="s">
        <v>135</v>
      </c>
      <c r="C112">
        <v>9.6493022409589457</v>
      </c>
    </row>
    <row r="113" spans="1:3" x14ac:dyDescent="0.25">
      <c r="A113" t="s">
        <v>135</v>
      </c>
      <c r="B113" t="s">
        <v>82</v>
      </c>
      <c r="C113">
        <v>22.455047852604419</v>
      </c>
    </row>
    <row r="114" spans="1:3" x14ac:dyDescent="0.25">
      <c r="A114" t="s">
        <v>133</v>
      </c>
      <c r="B114" t="s">
        <v>129</v>
      </c>
      <c r="C114">
        <v>35.566663098714422</v>
      </c>
    </row>
    <row r="115" spans="1:3" x14ac:dyDescent="0.25">
      <c r="A115" t="s">
        <v>129</v>
      </c>
      <c r="B115" t="s">
        <v>119</v>
      </c>
      <c r="C115">
        <v>9.334886844024286</v>
      </c>
    </row>
    <row r="116" spans="1:3" x14ac:dyDescent="0.25">
      <c r="A116" t="s">
        <v>119</v>
      </c>
      <c r="B116" t="s">
        <v>76</v>
      </c>
      <c r="C116">
        <v>16.098394991756955</v>
      </c>
    </row>
    <row r="117" spans="1:3" x14ac:dyDescent="0.25">
      <c r="A117" t="s">
        <v>76</v>
      </c>
      <c r="B117" t="s">
        <v>136</v>
      </c>
      <c r="C117">
        <v>8.8871412185558185</v>
      </c>
    </row>
    <row r="118" spans="1:3" x14ac:dyDescent="0.25">
      <c r="A118" t="s">
        <v>136</v>
      </c>
      <c r="B118" t="s">
        <v>100</v>
      </c>
      <c r="C118">
        <v>9.3624700398054372</v>
      </c>
    </row>
    <row r="119" spans="1:3" x14ac:dyDescent="0.25">
      <c r="A119" t="s">
        <v>100</v>
      </c>
      <c r="B119" t="s">
        <v>137</v>
      </c>
      <c r="C119">
        <v>8.611964339007816</v>
      </c>
    </row>
    <row r="120" spans="1:3" x14ac:dyDescent="0.25">
      <c r="A120" t="s">
        <v>137</v>
      </c>
      <c r="B120" t="s">
        <v>91</v>
      </c>
      <c r="C120">
        <v>17.102688046263541</v>
      </c>
    </row>
    <row r="121" spans="1:3" x14ac:dyDescent="0.25">
      <c r="A121" t="s">
        <v>138</v>
      </c>
      <c r="B121" t="s">
        <v>139</v>
      </c>
      <c r="C121">
        <v>58.812465469799982</v>
      </c>
    </row>
    <row r="122" spans="1:3" x14ac:dyDescent="0.25">
      <c r="A122" t="s">
        <v>139</v>
      </c>
      <c r="B122" t="s">
        <v>140</v>
      </c>
      <c r="C122">
        <v>10.006554378187786</v>
      </c>
    </row>
    <row r="123" spans="1:3" x14ac:dyDescent="0.25">
      <c r="A123" t="s">
        <v>140</v>
      </c>
      <c r="B123" t="s">
        <v>141</v>
      </c>
      <c r="C123">
        <v>10.006554378187786</v>
      </c>
    </row>
    <row r="124" spans="1:3" x14ac:dyDescent="0.25">
      <c r="A124" t="s">
        <v>141</v>
      </c>
      <c r="B124" t="s">
        <v>142</v>
      </c>
      <c r="C124">
        <v>10.006554378187786</v>
      </c>
    </row>
    <row r="125" spans="1:3" x14ac:dyDescent="0.25">
      <c r="A125" t="s">
        <v>142</v>
      </c>
      <c r="B125" t="s">
        <v>177</v>
      </c>
      <c r="C125">
        <v>10.006554378056407</v>
      </c>
    </row>
    <row r="126" spans="1:3" x14ac:dyDescent="0.25">
      <c r="A126" t="s">
        <v>138</v>
      </c>
      <c r="B126" t="s">
        <v>143</v>
      </c>
      <c r="C126">
        <v>26.812397483274708</v>
      </c>
    </row>
    <row r="127" spans="1:3" x14ac:dyDescent="0.25">
      <c r="A127" t="s">
        <v>143</v>
      </c>
      <c r="B127" t="s">
        <v>131</v>
      </c>
      <c r="C127">
        <v>21.757927485475808</v>
      </c>
    </row>
    <row r="128" spans="1:3" x14ac:dyDescent="0.25">
      <c r="A128" t="s">
        <v>131</v>
      </c>
      <c r="B128" t="s">
        <v>144</v>
      </c>
      <c r="C128">
        <v>2.7682568931217233</v>
      </c>
    </row>
    <row r="129" spans="1:3" x14ac:dyDescent="0.25">
      <c r="A129" t="s">
        <v>144</v>
      </c>
      <c r="B129" t="s">
        <v>121</v>
      </c>
      <c r="C129">
        <v>8.6308508972840237</v>
      </c>
    </row>
    <row r="130" spans="1:3" x14ac:dyDescent="0.25">
      <c r="A130" t="s">
        <v>145</v>
      </c>
      <c r="B130" t="s">
        <v>146</v>
      </c>
      <c r="C130">
        <v>10.006554378187786</v>
      </c>
    </row>
    <row r="131" spans="1:3" x14ac:dyDescent="0.25">
      <c r="A131" t="s">
        <v>146</v>
      </c>
      <c r="B131" t="s">
        <v>147</v>
      </c>
      <c r="C131">
        <v>10.006554378056407</v>
      </c>
    </row>
    <row r="132" spans="1:3" x14ac:dyDescent="0.25">
      <c r="A132" t="s">
        <v>147</v>
      </c>
      <c r="B132" t="s">
        <v>148</v>
      </c>
      <c r="C132">
        <v>10.006554378056407</v>
      </c>
    </row>
    <row r="133" spans="1:3" x14ac:dyDescent="0.25">
      <c r="A133" t="s">
        <v>148</v>
      </c>
      <c r="B133" t="s">
        <v>149</v>
      </c>
      <c r="C133">
        <v>10.006554378187786</v>
      </c>
    </row>
    <row r="134" spans="1:3" x14ac:dyDescent="0.25">
      <c r="A134" t="s">
        <v>149</v>
      </c>
      <c r="B134" t="s">
        <v>150</v>
      </c>
      <c r="C134">
        <v>10.006554378187786</v>
      </c>
    </row>
    <row r="135" spans="1:3" x14ac:dyDescent="0.25">
      <c r="A135" t="s">
        <v>150</v>
      </c>
      <c r="B135" t="s">
        <v>151</v>
      </c>
      <c r="C135">
        <v>10.006554378056407</v>
      </c>
    </row>
    <row r="136" spans="1:3" x14ac:dyDescent="0.25">
      <c r="A136" t="s">
        <v>151</v>
      </c>
      <c r="B136" t="s">
        <v>135</v>
      </c>
      <c r="C136">
        <v>19.995732656424128</v>
      </c>
    </row>
    <row r="137" spans="1:3" x14ac:dyDescent="0.25">
      <c r="A137" t="s">
        <v>135</v>
      </c>
      <c r="B137" t="s">
        <v>88</v>
      </c>
      <c r="C137">
        <v>30.138416485508337</v>
      </c>
    </row>
    <row r="138" spans="1:3" x14ac:dyDescent="0.25">
      <c r="A138" t="s">
        <v>88</v>
      </c>
      <c r="B138" t="s">
        <v>97</v>
      </c>
      <c r="C138">
        <v>23.373800750027662</v>
      </c>
    </row>
    <row r="139" spans="1:3" x14ac:dyDescent="0.25">
      <c r="A139" t="s">
        <v>97</v>
      </c>
      <c r="B139" t="s">
        <v>108</v>
      </c>
      <c r="C139">
        <v>9.2174427142288806</v>
      </c>
    </row>
    <row r="140" spans="1:3" x14ac:dyDescent="0.25">
      <c r="A140" t="s">
        <v>108</v>
      </c>
      <c r="B140" t="s">
        <v>115</v>
      </c>
      <c r="C140">
        <v>4.9233978408993551</v>
      </c>
    </row>
    <row r="141" spans="1:3" x14ac:dyDescent="0.25">
      <c r="A141" t="s">
        <v>115</v>
      </c>
      <c r="B141" t="s">
        <v>125</v>
      </c>
      <c r="C141">
        <v>2.7674359833199524</v>
      </c>
    </row>
    <row r="142" spans="1:3" x14ac:dyDescent="0.25">
      <c r="A142" t="s">
        <v>125</v>
      </c>
      <c r="B142" t="s">
        <v>78</v>
      </c>
      <c r="C142">
        <v>6.963039124626853</v>
      </c>
    </row>
    <row r="143" spans="1:3" x14ac:dyDescent="0.25">
      <c r="A143" t="s">
        <v>151</v>
      </c>
      <c r="B143" t="s">
        <v>90</v>
      </c>
      <c r="C143">
        <v>15.615984292785043</v>
      </c>
    </row>
    <row r="144" spans="1:3" x14ac:dyDescent="0.25">
      <c r="A144" t="s">
        <v>90</v>
      </c>
      <c r="B144" t="s">
        <v>152</v>
      </c>
      <c r="C144">
        <v>15.558747734193794</v>
      </c>
    </row>
    <row r="145" spans="1:3" x14ac:dyDescent="0.25">
      <c r="A145" t="s">
        <v>152</v>
      </c>
      <c r="B145" t="s">
        <v>99</v>
      </c>
      <c r="C145">
        <v>4.8664846487388402</v>
      </c>
    </row>
    <row r="146" spans="1:3" x14ac:dyDescent="0.25">
      <c r="A146" t="s">
        <v>99</v>
      </c>
      <c r="B146" t="s">
        <v>77</v>
      </c>
      <c r="C146">
        <v>8.3731193072245347</v>
      </c>
    </row>
    <row r="147" spans="1:3" x14ac:dyDescent="0.25">
      <c r="A147" t="s">
        <v>77</v>
      </c>
      <c r="B147" t="s">
        <v>75</v>
      </c>
      <c r="C147">
        <v>7.1892707163262592</v>
      </c>
    </row>
    <row r="148" spans="1:3" x14ac:dyDescent="0.25">
      <c r="A148" t="s">
        <v>75</v>
      </c>
      <c r="B148" t="s">
        <v>119</v>
      </c>
      <c r="C148">
        <v>11.839844669823449</v>
      </c>
    </row>
    <row r="149" spans="1:3" x14ac:dyDescent="0.25">
      <c r="A149" t="s">
        <v>119</v>
      </c>
      <c r="B149" t="s">
        <v>129</v>
      </c>
      <c r="C149">
        <v>9.334886844024286</v>
      </c>
    </row>
    <row r="150" spans="1:3" x14ac:dyDescent="0.25">
      <c r="A150" t="s">
        <v>129</v>
      </c>
      <c r="B150" t="s">
        <v>80</v>
      </c>
      <c r="C150">
        <v>38.28607360139717</v>
      </c>
    </row>
    <row r="151" spans="1:3" x14ac:dyDescent="0.25">
      <c r="A151" t="s">
        <v>153</v>
      </c>
      <c r="B151" t="s">
        <v>154</v>
      </c>
      <c r="C151">
        <v>10.006554378187786</v>
      </c>
    </row>
    <row r="152" spans="1:3" x14ac:dyDescent="0.25">
      <c r="A152" t="s">
        <v>154</v>
      </c>
      <c r="B152" t="s">
        <v>155</v>
      </c>
      <c r="C152">
        <v>10.006554378056407</v>
      </c>
    </row>
    <row r="153" spans="1:3" x14ac:dyDescent="0.25">
      <c r="A153" t="s">
        <v>155</v>
      </c>
      <c r="B153" t="s">
        <v>156</v>
      </c>
      <c r="C153">
        <v>10.006554378056407</v>
      </c>
    </row>
    <row r="154" spans="1:3" x14ac:dyDescent="0.25">
      <c r="A154" t="s">
        <v>156</v>
      </c>
      <c r="B154" t="s">
        <v>157</v>
      </c>
      <c r="C154">
        <v>10.006554378187786</v>
      </c>
    </row>
    <row r="155" spans="1:3" x14ac:dyDescent="0.25">
      <c r="A155" t="s">
        <v>157</v>
      </c>
      <c r="B155" t="s">
        <v>158</v>
      </c>
      <c r="C155">
        <v>10.006554378187786</v>
      </c>
    </row>
    <row r="156" spans="1:3" x14ac:dyDescent="0.25">
      <c r="A156" t="s">
        <v>158</v>
      </c>
      <c r="B156" t="s">
        <v>159</v>
      </c>
      <c r="C156">
        <v>10.006554378056407</v>
      </c>
    </row>
    <row r="157" spans="1:3" x14ac:dyDescent="0.25">
      <c r="A157" t="s">
        <v>159</v>
      </c>
      <c r="B157" t="s">
        <v>137</v>
      </c>
      <c r="C157">
        <v>15.69377259365762</v>
      </c>
    </row>
    <row r="158" spans="1:3" x14ac:dyDescent="0.25">
      <c r="A158" t="s">
        <v>137</v>
      </c>
      <c r="B158" t="s">
        <v>152</v>
      </c>
      <c r="C158">
        <v>11.96946379623931</v>
      </c>
    </row>
    <row r="159" spans="1:3" x14ac:dyDescent="0.25">
      <c r="A159" t="s">
        <v>152</v>
      </c>
      <c r="B159" t="s">
        <v>98</v>
      </c>
      <c r="C159">
        <v>16.157183089771863</v>
      </c>
    </row>
    <row r="160" spans="1:3" x14ac:dyDescent="0.25">
      <c r="A160" t="s">
        <v>98</v>
      </c>
      <c r="B160" t="s">
        <v>109</v>
      </c>
      <c r="C160">
        <v>31.773501460257592</v>
      </c>
    </row>
    <row r="161" spans="1:3" x14ac:dyDescent="0.25">
      <c r="A161" t="s">
        <v>109</v>
      </c>
      <c r="B161" t="s">
        <v>116</v>
      </c>
      <c r="C161">
        <v>9.7381992993065047</v>
      </c>
    </row>
    <row r="162" spans="1:3" x14ac:dyDescent="0.25">
      <c r="A162" t="s">
        <v>116</v>
      </c>
      <c r="B162" t="s">
        <v>126</v>
      </c>
      <c r="C162">
        <v>4.3028432783978943</v>
      </c>
    </row>
    <row r="163" spans="1:3" x14ac:dyDescent="0.25">
      <c r="A163" t="s">
        <v>126</v>
      </c>
      <c r="B163" t="s">
        <v>78</v>
      </c>
      <c r="C163">
        <v>8.3708470450933703</v>
      </c>
    </row>
    <row r="164" spans="1:3" x14ac:dyDescent="0.25">
      <c r="A164" t="s">
        <v>126</v>
      </c>
      <c r="B164" t="s">
        <v>173</v>
      </c>
      <c r="C164">
        <v>8.9633145566065942</v>
      </c>
    </row>
    <row r="165" spans="1:3" x14ac:dyDescent="0.25">
      <c r="A165" t="s">
        <v>159</v>
      </c>
      <c r="B165" t="s">
        <v>101</v>
      </c>
      <c r="C165">
        <v>12.839564215983099</v>
      </c>
    </row>
    <row r="166" spans="1:3" x14ac:dyDescent="0.25">
      <c r="A166" t="s">
        <v>101</v>
      </c>
      <c r="B166" t="s">
        <v>160</v>
      </c>
      <c r="C166">
        <v>6.5935809981188243</v>
      </c>
    </row>
    <row r="167" spans="1:3" x14ac:dyDescent="0.25">
      <c r="A167" t="s">
        <v>160</v>
      </c>
      <c r="B167" t="s">
        <v>113</v>
      </c>
      <c r="C167">
        <v>2.5440544714145297</v>
      </c>
    </row>
    <row r="168" spans="1:3" x14ac:dyDescent="0.25">
      <c r="A168" t="s">
        <v>113</v>
      </c>
      <c r="B168" t="s">
        <v>161</v>
      </c>
      <c r="C168">
        <v>21.987170437925432</v>
      </c>
    </row>
    <row r="169" spans="1:3" x14ac:dyDescent="0.25">
      <c r="A169" t="s">
        <v>161</v>
      </c>
      <c r="B169" t="s">
        <v>120</v>
      </c>
      <c r="C169">
        <v>7.6334367357660504</v>
      </c>
    </row>
    <row r="170" spans="1:3" x14ac:dyDescent="0.25">
      <c r="A170" t="s">
        <v>120</v>
      </c>
      <c r="B170" t="s">
        <v>130</v>
      </c>
      <c r="C170">
        <v>9.2822105206921002</v>
      </c>
    </row>
    <row r="171" spans="1:3" x14ac:dyDescent="0.25">
      <c r="A171" t="s">
        <v>130</v>
      </c>
      <c r="B171" t="s">
        <v>80</v>
      </c>
      <c r="C171">
        <v>43.408903983379389</v>
      </c>
    </row>
    <row r="172" spans="1:3" x14ac:dyDescent="0.25">
      <c r="A172" t="s">
        <v>162</v>
      </c>
      <c r="B172" t="s">
        <v>163</v>
      </c>
      <c r="C172">
        <v>10.006554378056407</v>
      </c>
    </row>
    <row r="173" spans="1:3" x14ac:dyDescent="0.25">
      <c r="A173" t="s">
        <v>163</v>
      </c>
      <c r="B173" t="s">
        <v>164</v>
      </c>
      <c r="C173">
        <v>10.006554378187786</v>
      </c>
    </row>
    <row r="174" spans="1:3" x14ac:dyDescent="0.25">
      <c r="A174" t="s">
        <v>164</v>
      </c>
      <c r="B174" t="s">
        <v>165</v>
      </c>
      <c r="C174">
        <v>10.006554378187786</v>
      </c>
    </row>
    <row r="175" spans="1:3" x14ac:dyDescent="0.25">
      <c r="A175" t="s">
        <v>165</v>
      </c>
      <c r="B175" t="s">
        <v>166</v>
      </c>
      <c r="C175">
        <v>10.006554378187786</v>
      </c>
    </row>
    <row r="176" spans="1:3" x14ac:dyDescent="0.25">
      <c r="A176" t="s">
        <v>166</v>
      </c>
      <c r="B176" t="s">
        <v>132</v>
      </c>
      <c r="C176">
        <v>6.7299584691363989</v>
      </c>
    </row>
    <row r="177" spans="1:3" x14ac:dyDescent="0.25">
      <c r="A177" t="s">
        <v>132</v>
      </c>
      <c r="B177" t="s">
        <v>143</v>
      </c>
      <c r="C177">
        <v>25.709078636060383</v>
      </c>
    </row>
    <row r="178" spans="1:3" x14ac:dyDescent="0.25">
      <c r="A178" t="s">
        <v>143</v>
      </c>
      <c r="B178" t="s">
        <v>80</v>
      </c>
      <c r="C178">
        <v>26.174325917254464</v>
      </c>
    </row>
    <row r="179" spans="1:3" x14ac:dyDescent="0.25">
      <c r="A179" t="s">
        <v>166</v>
      </c>
      <c r="B179" t="s">
        <v>144</v>
      </c>
      <c r="C179">
        <v>11.123599807950697</v>
      </c>
    </row>
    <row r="180" spans="1:3" x14ac:dyDescent="0.25">
      <c r="A180" t="s">
        <v>144</v>
      </c>
      <c r="B180" t="s">
        <v>130</v>
      </c>
      <c r="C180">
        <v>10.519543077673799</v>
      </c>
    </row>
    <row r="181" spans="1:3" x14ac:dyDescent="0.25">
      <c r="A181" t="s">
        <v>130</v>
      </c>
      <c r="B181" t="s">
        <v>129</v>
      </c>
      <c r="C181">
        <v>10.625954961135289</v>
      </c>
    </row>
    <row r="182" spans="1:3" x14ac:dyDescent="0.25">
      <c r="A182" t="s">
        <v>129</v>
      </c>
      <c r="B182" t="s">
        <v>130</v>
      </c>
      <c r="C182">
        <v>10.625954961135289</v>
      </c>
    </row>
    <row r="183" spans="1:3" x14ac:dyDescent="0.25">
      <c r="A183" t="s">
        <v>129</v>
      </c>
      <c r="B183" t="s">
        <v>128</v>
      </c>
      <c r="C183">
        <v>8.1167389972287829</v>
      </c>
    </row>
    <row r="184" spans="1:3" x14ac:dyDescent="0.25">
      <c r="A184" t="s">
        <v>128</v>
      </c>
      <c r="B184" t="s">
        <v>167</v>
      </c>
      <c r="C184">
        <v>8.7056024023325485</v>
      </c>
    </row>
    <row r="185" spans="1:3" x14ac:dyDescent="0.25">
      <c r="A185" t="s">
        <v>167</v>
      </c>
      <c r="B185" t="s">
        <v>78</v>
      </c>
      <c r="C185">
        <v>26.23290780601053</v>
      </c>
    </row>
    <row r="186" spans="1:3" x14ac:dyDescent="0.25">
      <c r="A186" t="s">
        <v>168</v>
      </c>
      <c r="B186" t="s">
        <v>169</v>
      </c>
      <c r="C186">
        <v>10.006554378056407</v>
      </c>
    </row>
    <row r="187" spans="1:3" x14ac:dyDescent="0.25">
      <c r="A187" t="s">
        <v>169</v>
      </c>
      <c r="B187" t="s">
        <v>170</v>
      </c>
      <c r="C187">
        <v>10.006554378187786</v>
      </c>
    </row>
    <row r="188" spans="1:3" x14ac:dyDescent="0.25">
      <c r="A188" t="s">
        <v>170</v>
      </c>
      <c r="B188" t="s">
        <v>171</v>
      </c>
      <c r="C188">
        <v>10.006554378187786</v>
      </c>
    </row>
    <row r="189" spans="1:3" x14ac:dyDescent="0.25">
      <c r="A189" t="s">
        <v>171</v>
      </c>
      <c r="B189" t="s">
        <v>161</v>
      </c>
      <c r="C189">
        <v>10.006554378187786</v>
      </c>
    </row>
    <row r="190" spans="1:3" x14ac:dyDescent="0.25">
      <c r="A190" t="s">
        <v>161</v>
      </c>
      <c r="B190" t="s">
        <v>119</v>
      </c>
      <c r="C190">
        <v>17.115186418648012</v>
      </c>
    </row>
    <row r="191" spans="1:3" x14ac:dyDescent="0.25">
      <c r="A191" t="s">
        <v>119</v>
      </c>
      <c r="B191" t="s">
        <v>118</v>
      </c>
      <c r="C191">
        <v>9.5449820584095413</v>
      </c>
    </row>
    <row r="192" spans="1:3" x14ac:dyDescent="0.25">
      <c r="A192" t="s">
        <v>118</v>
      </c>
      <c r="B192" t="s">
        <v>172</v>
      </c>
      <c r="C192">
        <v>9.5467349949276148</v>
      </c>
    </row>
    <row r="193" spans="1:3" x14ac:dyDescent="0.25">
      <c r="A193" t="s">
        <v>172</v>
      </c>
      <c r="B193" t="s">
        <v>173</v>
      </c>
      <c r="C193">
        <v>12.668730695756505</v>
      </c>
    </row>
    <row r="194" spans="1:3" x14ac:dyDescent="0.25">
      <c r="A194" t="s">
        <v>173</v>
      </c>
      <c r="B194" t="s">
        <v>78</v>
      </c>
      <c r="C194">
        <v>16.202220224647874</v>
      </c>
    </row>
    <row r="195" spans="1:3" x14ac:dyDescent="0.25">
      <c r="A195" t="s">
        <v>173</v>
      </c>
      <c r="B195" t="s">
        <v>127</v>
      </c>
      <c r="C195">
        <v>10.97502881769163</v>
      </c>
    </row>
    <row r="196" spans="1:3" x14ac:dyDescent="0.25">
      <c r="A196" t="s">
        <v>178</v>
      </c>
      <c r="B196" t="s">
        <v>151</v>
      </c>
      <c r="C196">
        <v>6.751340215631263</v>
      </c>
    </row>
    <row r="197" spans="1:3" x14ac:dyDescent="0.25">
      <c r="A197" t="s">
        <v>179</v>
      </c>
      <c r="B197" t="s">
        <v>150</v>
      </c>
      <c r="C197">
        <v>6.7471927263047959</v>
      </c>
    </row>
    <row r="198" spans="1:3" x14ac:dyDescent="0.25">
      <c r="A198" t="s">
        <v>180</v>
      </c>
      <c r="B198" t="s">
        <v>149</v>
      </c>
      <c r="C198">
        <v>6.7430226703213414</v>
      </c>
    </row>
    <row r="199" spans="1:3" x14ac:dyDescent="0.25">
      <c r="A199" t="s">
        <v>181</v>
      </c>
      <c r="B199" t="s">
        <v>148</v>
      </c>
      <c r="C199">
        <v>6.738830145767043</v>
      </c>
    </row>
    <row r="200" spans="1:3" x14ac:dyDescent="0.25">
      <c r="A200" t="s">
        <v>182</v>
      </c>
      <c r="B200" t="s">
        <v>147</v>
      </c>
      <c r="C200">
        <v>6.7346152538681636</v>
      </c>
    </row>
    <row r="201" spans="1:3" x14ac:dyDescent="0.25">
      <c r="A201" t="s">
        <v>183</v>
      </c>
      <c r="B201" t="s">
        <v>146</v>
      </c>
      <c r="C201">
        <v>6.7303780951024095</v>
      </c>
    </row>
    <row r="202" spans="1:3" x14ac:dyDescent="0.25">
      <c r="A202" t="s">
        <v>184</v>
      </c>
      <c r="B202" t="s">
        <v>151</v>
      </c>
      <c r="C202">
        <v>6.751340215631263</v>
      </c>
    </row>
    <row r="203" spans="1:3" x14ac:dyDescent="0.25">
      <c r="A203" t="s">
        <v>185</v>
      </c>
      <c r="B203" t="s">
        <v>150</v>
      </c>
      <c r="C203">
        <v>6.7471927263047959</v>
      </c>
    </row>
    <row r="204" spans="1:3" x14ac:dyDescent="0.25">
      <c r="A204" t="s">
        <v>186</v>
      </c>
      <c r="B204" t="s">
        <v>149</v>
      </c>
      <c r="C204">
        <v>6.7430226703213414</v>
      </c>
    </row>
    <row r="205" spans="1:3" x14ac:dyDescent="0.25">
      <c r="A205" t="s">
        <v>187</v>
      </c>
      <c r="B205" t="s">
        <v>148</v>
      </c>
      <c r="C205">
        <v>6.738830145767043</v>
      </c>
    </row>
    <row r="206" spans="1:3" x14ac:dyDescent="0.25">
      <c r="A206" t="s">
        <v>188</v>
      </c>
      <c r="B206" t="s">
        <v>147</v>
      </c>
      <c r="C206">
        <v>6.7346152538681636</v>
      </c>
    </row>
    <row r="207" spans="1:3" x14ac:dyDescent="0.25">
      <c r="A207" t="s">
        <v>189</v>
      </c>
      <c r="B207" t="s">
        <v>146</v>
      </c>
      <c r="C207">
        <v>6.7303780951024095</v>
      </c>
    </row>
    <row r="208" spans="1:3" x14ac:dyDescent="0.25">
      <c r="A208" t="s">
        <v>190</v>
      </c>
      <c r="B208" t="s">
        <v>159</v>
      </c>
      <c r="C208">
        <v>6.751340215631263</v>
      </c>
    </row>
    <row r="209" spans="1:3" x14ac:dyDescent="0.25">
      <c r="A209" t="s">
        <v>191</v>
      </c>
      <c r="B209" t="s">
        <v>158</v>
      </c>
      <c r="C209">
        <v>6.7471927263047959</v>
      </c>
    </row>
    <row r="210" spans="1:3" x14ac:dyDescent="0.25">
      <c r="A210" t="s">
        <v>192</v>
      </c>
      <c r="B210" t="s">
        <v>157</v>
      </c>
      <c r="C210">
        <v>6.7430226703213414</v>
      </c>
    </row>
    <row r="211" spans="1:3" x14ac:dyDescent="0.25">
      <c r="A211" t="s">
        <v>193</v>
      </c>
      <c r="B211" t="s">
        <v>156</v>
      </c>
      <c r="C211">
        <v>6.738830145767043</v>
      </c>
    </row>
    <row r="212" spans="1:3" x14ac:dyDescent="0.25">
      <c r="A212" t="s">
        <v>194</v>
      </c>
      <c r="B212" t="s">
        <v>155</v>
      </c>
      <c r="C212">
        <v>6.7346152538681636</v>
      </c>
    </row>
    <row r="213" spans="1:3" x14ac:dyDescent="0.25">
      <c r="A213" t="s">
        <v>195</v>
      </c>
      <c r="B213" t="s">
        <v>154</v>
      </c>
      <c r="C213">
        <v>6.7303780951024095</v>
      </c>
    </row>
    <row r="214" spans="1:3" x14ac:dyDescent="0.25">
      <c r="A214" t="s">
        <v>196</v>
      </c>
      <c r="B214" t="s">
        <v>159</v>
      </c>
      <c r="C214">
        <v>6.751340215631263</v>
      </c>
    </row>
    <row r="215" spans="1:3" x14ac:dyDescent="0.25">
      <c r="A215" t="s">
        <v>197</v>
      </c>
      <c r="B215" t="s">
        <v>158</v>
      </c>
      <c r="C215">
        <v>6.7471927263047959</v>
      </c>
    </row>
    <row r="216" spans="1:3" x14ac:dyDescent="0.25">
      <c r="A216" t="s">
        <v>198</v>
      </c>
      <c r="B216" t="s">
        <v>157</v>
      </c>
      <c r="C216">
        <v>6.7430226703213414</v>
      </c>
    </row>
    <row r="217" spans="1:3" x14ac:dyDescent="0.25">
      <c r="A217" t="s">
        <v>199</v>
      </c>
      <c r="B217" t="s">
        <v>156</v>
      </c>
      <c r="C217">
        <v>6.738830145767043</v>
      </c>
    </row>
    <row r="218" spans="1:3" x14ac:dyDescent="0.25">
      <c r="A218" t="s">
        <v>200</v>
      </c>
      <c r="B218" t="s">
        <v>155</v>
      </c>
      <c r="C218">
        <v>6.7346152538681636</v>
      </c>
    </row>
    <row r="219" spans="1:3" x14ac:dyDescent="0.25">
      <c r="A219" t="s">
        <v>201</v>
      </c>
      <c r="B219" t="s">
        <v>154</v>
      </c>
      <c r="C219">
        <v>6.7303780951024095</v>
      </c>
    </row>
    <row r="220" spans="1:3" x14ac:dyDescent="0.25">
      <c r="A220" t="s">
        <v>202</v>
      </c>
      <c r="B220" t="s">
        <v>161</v>
      </c>
      <c r="C220">
        <v>6.7677025377064837</v>
      </c>
    </row>
    <row r="221" spans="1:3" x14ac:dyDescent="0.25">
      <c r="A221" t="s">
        <v>203</v>
      </c>
      <c r="B221" t="s">
        <v>171</v>
      </c>
      <c r="C221">
        <v>6.7636462971740308</v>
      </c>
    </row>
    <row r="222" spans="1:3" x14ac:dyDescent="0.25">
      <c r="A222" t="s">
        <v>204</v>
      </c>
      <c r="B222" t="s">
        <v>170</v>
      </c>
      <c r="C222">
        <v>6.7595670987300061</v>
      </c>
    </row>
    <row r="223" spans="1:3" x14ac:dyDescent="0.25">
      <c r="A223" t="s">
        <v>205</v>
      </c>
      <c r="B223" t="s">
        <v>169</v>
      </c>
      <c r="C223">
        <v>6.7554650394492377</v>
      </c>
    </row>
    <row r="224" spans="1:3" x14ac:dyDescent="0.25">
      <c r="A224" t="s">
        <v>206</v>
      </c>
      <c r="B224" t="s">
        <v>161</v>
      </c>
      <c r="C224">
        <v>6.7677025377064837</v>
      </c>
    </row>
    <row r="225" spans="1:3" x14ac:dyDescent="0.25">
      <c r="A225" t="s">
        <v>207</v>
      </c>
      <c r="B225" t="s">
        <v>171</v>
      </c>
      <c r="C225">
        <v>6.7636462971740308</v>
      </c>
    </row>
    <row r="226" spans="1:3" x14ac:dyDescent="0.25">
      <c r="A226" t="s">
        <v>208</v>
      </c>
      <c r="B226" t="s">
        <v>170</v>
      </c>
      <c r="C226">
        <v>6.7595670987300061</v>
      </c>
    </row>
    <row r="227" spans="1:3" x14ac:dyDescent="0.25">
      <c r="A227" t="s">
        <v>209</v>
      </c>
      <c r="B227" t="s">
        <v>169</v>
      </c>
      <c r="C227">
        <v>6.7554650394492377</v>
      </c>
    </row>
    <row r="228" spans="1:3" x14ac:dyDescent="0.25">
      <c r="A228" t="s">
        <v>210</v>
      </c>
      <c r="B228" t="s">
        <v>166</v>
      </c>
      <c r="C228">
        <v>6.7677025377064837</v>
      </c>
    </row>
    <row r="229" spans="1:3" x14ac:dyDescent="0.25">
      <c r="A229" t="s">
        <v>211</v>
      </c>
      <c r="B229" t="s">
        <v>165</v>
      </c>
      <c r="C229">
        <v>6.7636462971740308</v>
      </c>
    </row>
    <row r="230" spans="1:3" x14ac:dyDescent="0.25">
      <c r="A230" t="s">
        <v>212</v>
      </c>
      <c r="B230" t="s">
        <v>164</v>
      </c>
      <c r="C230">
        <v>6.7595670987300061</v>
      </c>
    </row>
    <row r="231" spans="1:3" x14ac:dyDescent="0.25">
      <c r="A231" t="s">
        <v>213</v>
      </c>
      <c r="B231" t="s">
        <v>163</v>
      </c>
      <c r="C231">
        <v>6.7554650394492377</v>
      </c>
    </row>
    <row r="232" spans="1:3" x14ac:dyDescent="0.25">
      <c r="A232" t="s">
        <v>214</v>
      </c>
      <c r="B232" t="s">
        <v>166</v>
      </c>
      <c r="C232">
        <v>6.7677025377064837</v>
      </c>
    </row>
    <row r="233" spans="1:3" x14ac:dyDescent="0.25">
      <c r="A233" t="s">
        <v>215</v>
      </c>
      <c r="B233" t="s">
        <v>165</v>
      </c>
      <c r="C233">
        <v>6.7636462971740308</v>
      </c>
    </row>
    <row r="234" spans="1:3" x14ac:dyDescent="0.25">
      <c r="A234" t="s">
        <v>216</v>
      </c>
      <c r="B234" t="s">
        <v>164</v>
      </c>
      <c r="C234">
        <v>6.7595670987300061</v>
      </c>
    </row>
    <row r="235" spans="1:3" x14ac:dyDescent="0.25">
      <c r="A235" t="s">
        <v>217</v>
      </c>
      <c r="B235" t="s">
        <v>163</v>
      </c>
      <c r="C235">
        <v>6.7554650394492377</v>
      </c>
    </row>
    <row r="236" spans="1:3" x14ac:dyDescent="0.25">
      <c r="A236" t="s">
        <v>82</v>
      </c>
      <c r="B236" t="s">
        <v>178</v>
      </c>
      <c r="C236">
        <v>6.751340215631263</v>
      </c>
    </row>
    <row r="237" spans="1:3" x14ac:dyDescent="0.25">
      <c r="A237" t="s">
        <v>83</v>
      </c>
      <c r="B237" t="s">
        <v>179</v>
      </c>
      <c r="C237">
        <v>6.7471927263047959</v>
      </c>
    </row>
    <row r="238" spans="1:3" x14ac:dyDescent="0.25">
      <c r="A238" t="s">
        <v>84</v>
      </c>
      <c r="B238" t="s">
        <v>180</v>
      </c>
      <c r="C238">
        <v>6.7430226703213414</v>
      </c>
    </row>
    <row r="239" spans="1:3" x14ac:dyDescent="0.25">
      <c r="A239" t="s">
        <v>85</v>
      </c>
      <c r="B239" t="s">
        <v>181</v>
      </c>
      <c r="C239">
        <v>6.738830145767043</v>
      </c>
    </row>
    <row r="240" spans="1:3" x14ac:dyDescent="0.25">
      <c r="A240" t="s">
        <v>86</v>
      </c>
      <c r="B240" t="s">
        <v>182</v>
      </c>
      <c r="C240">
        <v>6.7346152538681636</v>
      </c>
    </row>
    <row r="241" spans="1:3" x14ac:dyDescent="0.25">
      <c r="A241" t="s">
        <v>87</v>
      </c>
      <c r="B241" t="s">
        <v>183</v>
      </c>
      <c r="C241">
        <v>6.7303780951024095</v>
      </c>
    </row>
    <row r="242" spans="1:3" x14ac:dyDescent="0.25">
      <c r="A242" t="s">
        <v>91</v>
      </c>
      <c r="B242" t="s">
        <v>184</v>
      </c>
      <c r="C242">
        <v>6.751340215631263</v>
      </c>
    </row>
    <row r="243" spans="1:3" x14ac:dyDescent="0.25">
      <c r="A243" t="s">
        <v>92</v>
      </c>
      <c r="B243" t="s">
        <v>185</v>
      </c>
      <c r="C243">
        <v>6.7471927263047959</v>
      </c>
    </row>
    <row r="244" spans="1:3" x14ac:dyDescent="0.25">
      <c r="A244" t="s">
        <v>93</v>
      </c>
      <c r="B244" t="s">
        <v>186</v>
      </c>
      <c r="C244">
        <v>6.7430226703213414</v>
      </c>
    </row>
    <row r="245" spans="1:3" x14ac:dyDescent="0.25">
      <c r="A245" t="s">
        <v>94</v>
      </c>
      <c r="B245" t="s">
        <v>187</v>
      </c>
      <c r="C245">
        <v>6.738830145767043</v>
      </c>
    </row>
    <row r="246" spans="1:3" x14ac:dyDescent="0.25">
      <c r="A246" t="s">
        <v>95</v>
      </c>
      <c r="B246" t="s">
        <v>188</v>
      </c>
      <c r="C246">
        <v>6.7346152538681636</v>
      </c>
    </row>
    <row r="247" spans="1:3" x14ac:dyDescent="0.25">
      <c r="A247" t="s">
        <v>96</v>
      </c>
      <c r="B247" t="s">
        <v>189</v>
      </c>
      <c r="C247">
        <v>6.7303780951024095</v>
      </c>
    </row>
    <row r="248" spans="1:3" x14ac:dyDescent="0.25">
      <c r="A248" t="s">
        <v>91</v>
      </c>
      <c r="B248" t="s">
        <v>190</v>
      </c>
      <c r="C248">
        <v>6.751340215631263</v>
      </c>
    </row>
    <row r="249" spans="1:3" x14ac:dyDescent="0.25">
      <c r="A249" t="s">
        <v>92</v>
      </c>
      <c r="B249" t="s">
        <v>191</v>
      </c>
      <c r="C249">
        <v>6.7471927263047959</v>
      </c>
    </row>
    <row r="250" spans="1:3" x14ac:dyDescent="0.25">
      <c r="A250" t="s">
        <v>93</v>
      </c>
      <c r="B250" t="s">
        <v>192</v>
      </c>
      <c r="C250">
        <v>6.7430226703213414</v>
      </c>
    </row>
    <row r="251" spans="1:3" x14ac:dyDescent="0.25">
      <c r="A251" t="s">
        <v>94</v>
      </c>
      <c r="B251" t="s">
        <v>193</v>
      </c>
      <c r="C251">
        <v>6.738830145767043</v>
      </c>
    </row>
    <row r="252" spans="1:3" x14ac:dyDescent="0.25">
      <c r="A252" t="s">
        <v>95</v>
      </c>
      <c r="B252" t="s">
        <v>194</v>
      </c>
      <c r="C252">
        <v>6.7346152538681636</v>
      </c>
    </row>
    <row r="253" spans="1:3" x14ac:dyDescent="0.25">
      <c r="A253" t="s">
        <v>96</v>
      </c>
      <c r="B253" t="s">
        <v>195</v>
      </c>
      <c r="C253">
        <v>6.7303780951024095</v>
      </c>
    </row>
    <row r="254" spans="1:3" x14ac:dyDescent="0.25">
      <c r="A254" t="s">
        <v>103</v>
      </c>
      <c r="B254" t="s">
        <v>196</v>
      </c>
      <c r="C254">
        <v>6.751340215631263</v>
      </c>
    </row>
    <row r="255" spans="1:3" x14ac:dyDescent="0.25">
      <c r="A255" t="s">
        <v>104</v>
      </c>
      <c r="B255" t="s">
        <v>197</v>
      </c>
      <c r="C255">
        <v>6.7471927263047959</v>
      </c>
    </row>
    <row r="256" spans="1:3" x14ac:dyDescent="0.25">
      <c r="A256" t="s">
        <v>105</v>
      </c>
      <c r="B256" t="s">
        <v>198</v>
      </c>
      <c r="C256">
        <v>6.7430226703213414</v>
      </c>
    </row>
    <row r="257" spans="1:3" x14ac:dyDescent="0.25">
      <c r="A257" t="s">
        <v>106</v>
      </c>
      <c r="B257" t="s">
        <v>199</v>
      </c>
      <c r="C257">
        <v>6.738830145767043</v>
      </c>
    </row>
    <row r="258" spans="1:3" x14ac:dyDescent="0.25">
      <c r="A258" t="s">
        <v>107</v>
      </c>
      <c r="B258" t="s">
        <v>200</v>
      </c>
      <c r="C258">
        <v>6.7346152538681636</v>
      </c>
    </row>
    <row r="259" spans="1:3" x14ac:dyDescent="0.25">
      <c r="A259" t="s">
        <v>218</v>
      </c>
      <c r="B259" t="s">
        <v>201</v>
      </c>
      <c r="C259">
        <v>6.7303780951024095</v>
      </c>
    </row>
    <row r="260" spans="1:3" x14ac:dyDescent="0.25">
      <c r="A260" t="s">
        <v>76</v>
      </c>
      <c r="B260" t="s">
        <v>202</v>
      </c>
      <c r="C260">
        <v>6.7677025377064837</v>
      </c>
    </row>
    <row r="261" spans="1:3" x14ac:dyDescent="0.25">
      <c r="A261" t="s">
        <v>112</v>
      </c>
      <c r="B261" t="s">
        <v>203</v>
      </c>
      <c r="C261">
        <v>6.7636462971740308</v>
      </c>
    </row>
    <row r="262" spans="1:3" x14ac:dyDescent="0.25">
      <c r="A262" t="s">
        <v>113</v>
      </c>
      <c r="B262" t="s">
        <v>204</v>
      </c>
      <c r="C262">
        <v>6.7595670987300061</v>
      </c>
    </row>
    <row r="263" spans="1:3" x14ac:dyDescent="0.25">
      <c r="A263" t="s">
        <v>114</v>
      </c>
      <c r="B263" t="s">
        <v>205</v>
      </c>
      <c r="C263">
        <v>6.7554650394492377</v>
      </c>
    </row>
    <row r="264" spans="1:3" x14ac:dyDescent="0.25">
      <c r="A264" t="s">
        <v>121</v>
      </c>
      <c r="B264" t="s">
        <v>206</v>
      </c>
      <c r="C264">
        <v>6.7677025377064837</v>
      </c>
    </row>
    <row r="265" spans="1:3" x14ac:dyDescent="0.25">
      <c r="A265" t="s">
        <v>122</v>
      </c>
      <c r="B265" t="s">
        <v>207</v>
      </c>
      <c r="C265">
        <v>6.7636462971740308</v>
      </c>
    </row>
    <row r="266" spans="1:3" x14ac:dyDescent="0.25">
      <c r="A266" t="s">
        <v>123</v>
      </c>
      <c r="B266" t="s">
        <v>208</v>
      </c>
      <c r="C266">
        <v>6.7595670987300061</v>
      </c>
    </row>
    <row r="267" spans="1:3" x14ac:dyDescent="0.25">
      <c r="A267" t="s">
        <v>124</v>
      </c>
      <c r="B267" t="s">
        <v>209</v>
      </c>
      <c r="C267">
        <v>6.7554650394492377</v>
      </c>
    </row>
    <row r="268" spans="1:3" x14ac:dyDescent="0.25">
      <c r="A268" t="s">
        <v>121</v>
      </c>
      <c r="B268" t="s">
        <v>210</v>
      </c>
      <c r="C268">
        <v>6.7677025377064837</v>
      </c>
    </row>
    <row r="269" spans="1:3" x14ac:dyDescent="0.25">
      <c r="A269" t="s">
        <v>122</v>
      </c>
      <c r="B269" t="s">
        <v>211</v>
      </c>
      <c r="C269">
        <v>6.7636462971740308</v>
      </c>
    </row>
    <row r="270" spans="1:3" x14ac:dyDescent="0.25">
      <c r="A270" t="s">
        <v>123</v>
      </c>
      <c r="B270" t="s">
        <v>212</v>
      </c>
      <c r="C270">
        <v>6.7595670987300061</v>
      </c>
    </row>
    <row r="271" spans="1:3" x14ac:dyDescent="0.25">
      <c r="A271" t="s">
        <v>124</v>
      </c>
      <c r="B271" t="s">
        <v>213</v>
      </c>
      <c r="C271">
        <v>6.7554650394492377</v>
      </c>
    </row>
    <row r="272" spans="1:3" x14ac:dyDescent="0.25">
      <c r="A272" t="s">
        <v>139</v>
      </c>
      <c r="B272" t="s">
        <v>214</v>
      </c>
      <c r="C272">
        <v>6.7677025377064837</v>
      </c>
    </row>
    <row r="273" spans="1:3" x14ac:dyDescent="0.25">
      <c r="A273" t="s">
        <v>140</v>
      </c>
      <c r="B273" t="s">
        <v>215</v>
      </c>
      <c r="C273">
        <v>6.7636462971740308</v>
      </c>
    </row>
    <row r="274" spans="1:3" x14ac:dyDescent="0.25">
      <c r="A274" t="s">
        <v>141</v>
      </c>
      <c r="B274" t="s">
        <v>216</v>
      </c>
      <c r="C274">
        <v>6.7595670987300061</v>
      </c>
    </row>
    <row r="275" spans="1:3" x14ac:dyDescent="0.25">
      <c r="A275" t="s">
        <v>142</v>
      </c>
      <c r="B275" t="s">
        <v>217</v>
      </c>
      <c r="C275">
        <v>6.7554650394492377</v>
      </c>
    </row>
    <row r="276" spans="1:3" x14ac:dyDescent="0.25">
      <c r="A276" t="s">
        <v>94</v>
      </c>
      <c r="B276" t="s">
        <v>45</v>
      </c>
      <c r="C276">
        <v>9.0576129033973984</v>
      </c>
    </row>
    <row r="277" spans="1:3" x14ac:dyDescent="0.25">
      <c r="A277" t="s">
        <v>86</v>
      </c>
      <c r="B277" t="s">
        <v>46</v>
      </c>
      <c r="C277">
        <v>6.8982445312772356</v>
      </c>
    </row>
    <row r="278" spans="1:3" x14ac:dyDescent="0.25">
      <c r="A278" t="s">
        <v>91</v>
      </c>
      <c r="B278" t="s">
        <v>47</v>
      </c>
      <c r="C278">
        <v>8.9285924599677635</v>
      </c>
    </row>
    <row r="279" spans="1:3" x14ac:dyDescent="0.25">
      <c r="A279" t="s">
        <v>92</v>
      </c>
      <c r="B279" t="s">
        <v>48</v>
      </c>
      <c r="C279">
        <v>6.9462369345319708</v>
      </c>
    </row>
    <row r="280" spans="1:3" x14ac:dyDescent="0.25">
      <c r="A280" t="s">
        <v>105</v>
      </c>
      <c r="B280" t="s">
        <v>49</v>
      </c>
      <c r="C280">
        <v>8.3179090083589813</v>
      </c>
    </row>
    <row r="281" spans="1:3" x14ac:dyDescent="0.25">
      <c r="A281" t="s">
        <v>105</v>
      </c>
      <c r="B281" t="s">
        <v>50</v>
      </c>
      <c r="C281">
        <v>6.2822395179859036</v>
      </c>
    </row>
    <row r="282" spans="1:3" x14ac:dyDescent="0.25">
      <c r="A282" t="s">
        <v>122</v>
      </c>
      <c r="B282" t="s">
        <v>51</v>
      </c>
      <c r="C282">
        <v>10.87301910622946</v>
      </c>
    </row>
    <row r="283" spans="1:3" x14ac:dyDescent="0.25">
      <c r="A283" t="s">
        <v>76</v>
      </c>
      <c r="B283" t="s">
        <v>24</v>
      </c>
      <c r="C283">
        <v>3.2436358373134588</v>
      </c>
    </row>
    <row r="284" spans="1:3" x14ac:dyDescent="0.25">
      <c r="A284" t="s">
        <v>86</v>
      </c>
      <c r="B284" t="s">
        <v>25</v>
      </c>
      <c r="C284">
        <v>8.7772821414984037</v>
      </c>
    </row>
    <row r="285" spans="1:3" x14ac:dyDescent="0.25">
      <c r="A285" t="s">
        <v>105</v>
      </c>
      <c r="B285" t="s">
        <v>52</v>
      </c>
      <c r="C285">
        <v>11.280785871703909</v>
      </c>
    </row>
    <row r="286" spans="1:3" x14ac:dyDescent="0.25">
      <c r="A286" t="s">
        <v>122</v>
      </c>
      <c r="B286" t="s">
        <v>53</v>
      </c>
      <c r="C286">
        <v>7.2487922781945358</v>
      </c>
    </row>
    <row r="287" spans="1:3" x14ac:dyDescent="0.25">
      <c r="A287" t="s">
        <v>112</v>
      </c>
      <c r="B287" t="s">
        <v>54</v>
      </c>
      <c r="C287">
        <v>5.9562374453151889</v>
      </c>
    </row>
    <row r="288" spans="1:3" x14ac:dyDescent="0.25">
      <c r="A288" t="s">
        <v>123</v>
      </c>
      <c r="B288" t="s">
        <v>55</v>
      </c>
      <c r="C288">
        <v>5.9196875551359618</v>
      </c>
    </row>
    <row r="289" spans="1:3" x14ac:dyDescent="0.25">
      <c r="A289" t="s">
        <v>122</v>
      </c>
      <c r="B289" t="s">
        <v>56</v>
      </c>
      <c r="C289">
        <v>6.289384401294793</v>
      </c>
    </row>
    <row r="290" spans="1:3" x14ac:dyDescent="0.25">
      <c r="A290" t="s">
        <v>122</v>
      </c>
      <c r="B290" t="s">
        <v>57</v>
      </c>
      <c r="C290">
        <v>8.8891846227491911</v>
      </c>
    </row>
    <row r="291" spans="1:3" x14ac:dyDescent="0.25">
      <c r="A291" t="s">
        <v>103</v>
      </c>
      <c r="B291" t="s">
        <v>58</v>
      </c>
      <c r="C291">
        <v>4.8184602127309439</v>
      </c>
    </row>
    <row r="292" spans="1:3" x14ac:dyDescent="0.25">
      <c r="A292" t="s">
        <v>91</v>
      </c>
      <c r="B292" t="s">
        <v>59</v>
      </c>
      <c r="C292">
        <v>10.45251780743115</v>
      </c>
    </row>
    <row r="293" spans="1:3" x14ac:dyDescent="0.25">
      <c r="A293" t="s">
        <v>114</v>
      </c>
      <c r="B293" t="s">
        <v>60</v>
      </c>
      <c r="C293">
        <v>9.4778316251917794</v>
      </c>
    </row>
    <row r="294" spans="1:3" x14ac:dyDescent="0.25">
      <c r="A294" t="s">
        <v>106</v>
      </c>
      <c r="B294" t="s">
        <v>5</v>
      </c>
      <c r="C294">
        <v>10.335244264905654</v>
      </c>
    </row>
    <row r="295" spans="1:3" x14ac:dyDescent="0.25">
      <c r="A295" t="s">
        <v>104</v>
      </c>
      <c r="B295" t="s">
        <v>6</v>
      </c>
      <c r="C295">
        <v>9.8257279631932448</v>
      </c>
    </row>
    <row r="296" spans="1:3" x14ac:dyDescent="0.25">
      <c r="A296" t="s">
        <v>103</v>
      </c>
      <c r="B296" t="s">
        <v>7</v>
      </c>
      <c r="C296">
        <v>1.3141123375184804</v>
      </c>
    </row>
    <row r="297" spans="1:3" x14ac:dyDescent="0.25">
      <c r="A297" t="s">
        <v>94</v>
      </c>
      <c r="B297" t="s">
        <v>61</v>
      </c>
      <c r="C297">
        <v>12.131902617310946</v>
      </c>
    </row>
    <row r="298" spans="1:3" x14ac:dyDescent="0.25">
      <c r="A298" t="s">
        <v>124</v>
      </c>
      <c r="B298" t="s">
        <v>62</v>
      </c>
      <c r="C298">
        <v>10.191733570547843</v>
      </c>
    </row>
    <row r="299" spans="1:3" x14ac:dyDescent="0.25">
      <c r="A299" t="s">
        <v>112</v>
      </c>
      <c r="B299" t="s">
        <v>63</v>
      </c>
      <c r="C299">
        <v>12.200482698926542</v>
      </c>
    </row>
    <row r="300" spans="1:3" x14ac:dyDescent="0.25">
      <c r="A300" t="s">
        <v>113</v>
      </c>
      <c r="B300" t="s">
        <v>64</v>
      </c>
      <c r="C300">
        <v>11.264738079334506</v>
      </c>
    </row>
    <row r="301" spans="1:3" x14ac:dyDescent="0.25">
      <c r="A301" t="s">
        <v>113</v>
      </c>
      <c r="B301" t="s">
        <v>65</v>
      </c>
      <c r="C301">
        <v>8.8871631321092437</v>
      </c>
    </row>
    <row r="302" spans="1:3" x14ac:dyDescent="0.25">
      <c r="A302" t="s">
        <v>122</v>
      </c>
      <c r="B302" t="s">
        <v>66</v>
      </c>
      <c r="C302">
        <v>9.1831503256334912</v>
      </c>
    </row>
    <row r="303" spans="1:3" x14ac:dyDescent="0.25">
      <c r="A303" t="s">
        <v>95</v>
      </c>
      <c r="B303" t="s">
        <v>67</v>
      </c>
      <c r="C303">
        <v>6.056439276547394</v>
      </c>
    </row>
    <row r="304" spans="1:3" x14ac:dyDescent="0.25">
      <c r="A304" t="s">
        <v>112</v>
      </c>
      <c r="B304" t="s">
        <v>68</v>
      </c>
      <c r="C304">
        <v>12.202182230773087</v>
      </c>
    </row>
    <row r="305" spans="1:3" x14ac:dyDescent="0.25">
      <c r="A305" t="s">
        <v>106</v>
      </c>
      <c r="B305" t="s">
        <v>69</v>
      </c>
      <c r="C305">
        <v>10.469026337295819</v>
      </c>
    </row>
    <row r="306" spans="1:3" x14ac:dyDescent="0.25">
      <c r="A306" t="s">
        <v>113</v>
      </c>
      <c r="B306" t="s">
        <v>70</v>
      </c>
      <c r="C306">
        <v>8.8279983701640141</v>
      </c>
    </row>
    <row r="307" spans="1:3" x14ac:dyDescent="0.25">
      <c r="A307" t="s">
        <v>76</v>
      </c>
      <c r="B307" t="s">
        <v>71</v>
      </c>
      <c r="C307">
        <v>3.162248402593999</v>
      </c>
    </row>
    <row r="308" spans="1:3" x14ac:dyDescent="0.25">
      <c r="A308" t="s">
        <v>122</v>
      </c>
      <c r="B308" t="s">
        <v>1190</v>
      </c>
      <c r="C308">
        <v>9.2965741259680712</v>
      </c>
    </row>
    <row r="309" spans="1:3" x14ac:dyDescent="0.25">
      <c r="A309" t="s">
        <v>105</v>
      </c>
      <c r="B309" t="s">
        <v>1191</v>
      </c>
      <c r="C309">
        <v>2.5254161396770591</v>
      </c>
    </row>
    <row r="310" spans="1:3" x14ac:dyDescent="0.25">
      <c r="A310" t="s">
        <v>107</v>
      </c>
      <c r="B310" t="s">
        <v>1192</v>
      </c>
      <c r="C310">
        <v>8.9712998713316061</v>
      </c>
    </row>
    <row r="311" spans="1:3" x14ac:dyDescent="0.25">
      <c r="A311" t="s">
        <v>123</v>
      </c>
      <c r="B311" t="s">
        <v>1193</v>
      </c>
      <c r="C311">
        <v>7.0595403798379763</v>
      </c>
    </row>
    <row r="312" spans="1:3" x14ac:dyDescent="0.25">
      <c r="A312" t="s">
        <v>106</v>
      </c>
      <c r="B312" t="s">
        <v>1194</v>
      </c>
      <c r="C312">
        <v>7.5700085037145648</v>
      </c>
    </row>
    <row r="313" spans="1:3" x14ac:dyDescent="0.25">
      <c r="A313" t="s">
        <v>104</v>
      </c>
      <c r="B313" t="s">
        <v>1195</v>
      </c>
      <c r="C313">
        <v>10.018522440752431</v>
      </c>
    </row>
    <row r="314" spans="1:3" x14ac:dyDescent="0.25">
      <c r="A314" t="s">
        <v>105</v>
      </c>
      <c r="B314" t="s">
        <v>1196</v>
      </c>
      <c r="C314">
        <v>5.4694706157657613</v>
      </c>
    </row>
    <row r="315" spans="1:3" x14ac:dyDescent="0.25">
      <c r="A315" t="s">
        <v>105</v>
      </c>
      <c r="B315" t="s">
        <v>1197</v>
      </c>
      <c r="C315">
        <v>8.3409941484558914</v>
      </c>
    </row>
    <row r="316" spans="1:3" x14ac:dyDescent="0.25">
      <c r="A316" t="s">
        <v>45</v>
      </c>
      <c r="B316" t="s">
        <v>156</v>
      </c>
      <c r="C316">
        <v>2.6496548064725367</v>
      </c>
    </row>
    <row r="317" spans="1:3" x14ac:dyDescent="0.25">
      <c r="A317" t="s">
        <v>46</v>
      </c>
      <c r="B317" t="s">
        <v>147</v>
      </c>
      <c r="C317">
        <v>2.151103126924383</v>
      </c>
    </row>
    <row r="318" spans="1:3" x14ac:dyDescent="0.25">
      <c r="A318" t="s">
        <v>47</v>
      </c>
      <c r="B318" t="s">
        <v>159</v>
      </c>
      <c r="C318">
        <v>10.336036057376656</v>
      </c>
    </row>
    <row r="319" spans="1:3" x14ac:dyDescent="0.25">
      <c r="A319" t="s">
        <v>48</v>
      </c>
      <c r="B319" t="s">
        <v>158</v>
      </c>
      <c r="C319">
        <v>3.2882761495847923</v>
      </c>
    </row>
    <row r="320" spans="1:3" x14ac:dyDescent="0.25">
      <c r="A320" t="s">
        <v>49</v>
      </c>
      <c r="B320" t="s">
        <v>157</v>
      </c>
      <c r="C320">
        <v>8.1367328462653887</v>
      </c>
    </row>
    <row r="321" spans="1:3" x14ac:dyDescent="0.25">
      <c r="A321" t="s">
        <v>50</v>
      </c>
      <c r="B321" t="s">
        <v>157</v>
      </c>
      <c r="C321">
        <v>5.3190089073559754</v>
      </c>
    </row>
    <row r="322" spans="1:3" x14ac:dyDescent="0.25">
      <c r="A322" t="s">
        <v>51</v>
      </c>
      <c r="B322" t="s">
        <v>165</v>
      </c>
      <c r="C322">
        <v>10.137095195491703</v>
      </c>
    </row>
    <row r="323" spans="1:3" x14ac:dyDescent="0.25">
      <c r="A323" t="s">
        <v>24</v>
      </c>
      <c r="B323" t="s">
        <v>161</v>
      </c>
      <c r="C323">
        <v>11.877420122901601</v>
      </c>
    </row>
    <row r="324" spans="1:3" x14ac:dyDescent="0.25">
      <c r="A324" t="s">
        <v>25</v>
      </c>
      <c r="B324" t="s">
        <v>147</v>
      </c>
      <c r="C324">
        <v>9.4569470573244985</v>
      </c>
    </row>
    <row r="325" spans="1:3" x14ac:dyDescent="0.25">
      <c r="A325" t="s">
        <v>52</v>
      </c>
      <c r="B325" t="s">
        <v>157</v>
      </c>
      <c r="C325">
        <v>9.8356040598139316</v>
      </c>
    </row>
    <row r="326" spans="1:3" x14ac:dyDescent="0.25">
      <c r="A326" t="s">
        <v>53</v>
      </c>
      <c r="B326" t="s">
        <v>171</v>
      </c>
      <c r="C326">
        <v>4.4232010005003453</v>
      </c>
    </row>
    <row r="327" spans="1:3" x14ac:dyDescent="0.25">
      <c r="A327" t="s">
        <v>54</v>
      </c>
      <c r="B327" t="s">
        <v>171</v>
      </c>
      <c r="C327">
        <v>9.7485491306388994</v>
      </c>
    </row>
    <row r="328" spans="1:3" x14ac:dyDescent="0.25">
      <c r="A328" t="s">
        <v>55</v>
      </c>
      <c r="B328" t="s">
        <v>170</v>
      </c>
      <c r="C328">
        <v>6.0805719533256841</v>
      </c>
    </row>
    <row r="329" spans="1:3" x14ac:dyDescent="0.25">
      <c r="A329" t="s">
        <v>56</v>
      </c>
      <c r="B329" t="s">
        <v>165</v>
      </c>
      <c r="C329">
        <v>6.205023764869253</v>
      </c>
    </row>
    <row r="330" spans="1:3" x14ac:dyDescent="0.25">
      <c r="A330" t="s">
        <v>57</v>
      </c>
      <c r="B330" t="s">
        <v>165</v>
      </c>
      <c r="C330">
        <v>5.5566210727022458</v>
      </c>
    </row>
    <row r="331" spans="1:3" x14ac:dyDescent="0.25">
      <c r="A331" t="s">
        <v>58</v>
      </c>
      <c r="B331" t="s">
        <v>159</v>
      </c>
      <c r="C331">
        <v>11.241828261664537</v>
      </c>
    </row>
    <row r="332" spans="1:3" x14ac:dyDescent="0.25">
      <c r="A332" t="s">
        <v>59</v>
      </c>
      <c r="B332" t="s">
        <v>159</v>
      </c>
      <c r="C332">
        <v>10.836496656971306</v>
      </c>
    </row>
    <row r="333" spans="1:3" x14ac:dyDescent="0.25">
      <c r="A333" t="s">
        <v>60</v>
      </c>
      <c r="B333" t="s">
        <v>169</v>
      </c>
      <c r="C333">
        <v>12.076334959115176</v>
      </c>
    </row>
    <row r="334" spans="1:3" x14ac:dyDescent="0.25">
      <c r="A334" t="s">
        <v>5</v>
      </c>
      <c r="B334" t="s">
        <v>156</v>
      </c>
      <c r="C334">
        <v>6.1518822549044927</v>
      </c>
    </row>
    <row r="335" spans="1:3" x14ac:dyDescent="0.25">
      <c r="A335" t="s">
        <v>6</v>
      </c>
      <c r="B335" t="s">
        <v>158</v>
      </c>
      <c r="C335">
        <v>12.382695327380961</v>
      </c>
    </row>
    <row r="336" spans="1:3" x14ac:dyDescent="0.25">
      <c r="A336" t="s">
        <v>7</v>
      </c>
      <c r="B336" t="s">
        <v>159</v>
      </c>
      <c r="C336">
        <v>9.1287652401226538</v>
      </c>
    </row>
    <row r="337" spans="1:3" x14ac:dyDescent="0.25">
      <c r="A337" t="s">
        <v>61</v>
      </c>
      <c r="B337" t="s">
        <v>156</v>
      </c>
      <c r="C337">
        <v>9.5180585870852497</v>
      </c>
    </row>
    <row r="338" spans="1:3" x14ac:dyDescent="0.25">
      <c r="A338" t="s">
        <v>62</v>
      </c>
      <c r="B338" t="s">
        <v>169</v>
      </c>
      <c r="C338">
        <v>7.2801007321561606</v>
      </c>
    </row>
    <row r="339" spans="1:3" x14ac:dyDescent="0.25">
      <c r="A339" t="s">
        <v>63</v>
      </c>
      <c r="B339" t="s">
        <v>171</v>
      </c>
      <c r="C339">
        <v>8.9609675557968771</v>
      </c>
    </row>
    <row r="340" spans="1:3" x14ac:dyDescent="0.25">
      <c r="A340" t="s">
        <v>64</v>
      </c>
      <c r="B340" t="s">
        <v>170</v>
      </c>
      <c r="C340">
        <v>7.3016925495729446</v>
      </c>
    </row>
    <row r="341" spans="1:3" x14ac:dyDescent="0.25">
      <c r="A341" t="s">
        <v>65</v>
      </c>
      <c r="B341" t="s">
        <v>170</v>
      </c>
      <c r="C341">
        <v>1.289136014462926</v>
      </c>
    </row>
    <row r="342" spans="1:3" x14ac:dyDescent="0.25">
      <c r="A342" t="s">
        <v>66</v>
      </c>
      <c r="B342" t="s">
        <v>171</v>
      </c>
      <c r="C342">
        <v>9.4522989921952494</v>
      </c>
    </row>
    <row r="343" spans="1:3" x14ac:dyDescent="0.25">
      <c r="A343" t="s">
        <v>67</v>
      </c>
      <c r="B343" t="s">
        <v>147</v>
      </c>
      <c r="C343">
        <v>3.4728209816001687</v>
      </c>
    </row>
    <row r="344" spans="1:3" x14ac:dyDescent="0.25">
      <c r="A344" t="s">
        <v>68</v>
      </c>
      <c r="B344" t="s">
        <v>171</v>
      </c>
      <c r="C344">
        <v>9.0323417962896002</v>
      </c>
    </row>
    <row r="345" spans="1:3" x14ac:dyDescent="0.25">
      <c r="A345" t="s">
        <v>69</v>
      </c>
      <c r="B345" t="s">
        <v>156</v>
      </c>
      <c r="C345">
        <v>6.2227421931141258</v>
      </c>
    </row>
    <row r="346" spans="1:3" x14ac:dyDescent="0.25">
      <c r="A346" t="s">
        <v>70</v>
      </c>
      <c r="B346" t="s">
        <v>170</v>
      </c>
      <c r="C346">
        <v>1.3727260148431419</v>
      </c>
    </row>
    <row r="347" spans="1:3" x14ac:dyDescent="0.25">
      <c r="A347" t="s">
        <v>71</v>
      </c>
      <c r="B347" t="s">
        <v>161</v>
      </c>
      <c r="C347">
        <v>11.855351630157962</v>
      </c>
    </row>
    <row r="348" spans="1:3" x14ac:dyDescent="0.25">
      <c r="A348" t="s">
        <v>1190</v>
      </c>
      <c r="B348" t="s">
        <v>171</v>
      </c>
      <c r="C348">
        <v>9.1422361218519477</v>
      </c>
    </row>
    <row r="349" spans="1:3" x14ac:dyDescent="0.25">
      <c r="A349" t="s">
        <v>1191</v>
      </c>
      <c r="B349" t="s">
        <v>157</v>
      </c>
      <c r="C349">
        <v>11.569600882023234</v>
      </c>
    </row>
    <row r="350" spans="1:3" x14ac:dyDescent="0.25">
      <c r="A350" t="s">
        <v>1192</v>
      </c>
      <c r="B350" t="s">
        <v>155</v>
      </c>
      <c r="C350">
        <v>0.10664820175820822</v>
      </c>
    </row>
    <row r="351" spans="1:3" x14ac:dyDescent="0.25">
      <c r="A351" t="s">
        <v>1193</v>
      </c>
      <c r="B351" t="s">
        <v>170</v>
      </c>
      <c r="C351">
        <v>2.0344349743292867</v>
      </c>
    </row>
    <row r="352" spans="1:3" x14ac:dyDescent="0.25">
      <c r="A352" t="s">
        <v>1194</v>
      </c>
      <c r="B352" t="s">
        <v>156</v>
      </c>
      <c r="C352">
        <v>2.9060732898717312</v>
      </c>
    </row>
    <row r="353" spans="1:3" x14ac:dyDescent="0.25">
      <c r="A353" t="s">
        <v>1195</v>
      </c>
      <c r="B353" t="s">
        <v>158</v>
      </c>
      <c r="C353">
        <v>12.649730604079377</v>
      </c>
    </row>
    <row r="354" spans="1:3" x14ac:dyDescent="0.25">
      <c r="A354" t="s">
        <v>1196</v>
      </c>
      <c r="B354" t="s">
        <v>157</v>
      </c>
      <c r="C354">
        <v>7.0867412820270559</v>
      </c>
    </row>
    <row r="355" spans="1:3" x14ac:dyDescent="0.25">
      <c r="A355" t="s">
        <v>1197</v>
      </c>
      <c r="B355" t="s">
        <v>157</v>
      </c>
      <c r="C355"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P337"/>
  <sheetViews>
    <sheetView zoomScale="70" zoomScaleNormal="70" workbookViewId="0">
      <selection activeCell="D16" sqref="D16"/>
    </sheetView>
  </sheetViews>
  <sheetFormatPr defaultColWidth="11.42578125" defaultRowHeight="15" x14ac:dyDescent="0.25"/>
  <cols>
    <col min="2" max="2" width="27" customWidth="1"/>
    <col min="3" max="3" width="17.42578125" bestFit="1" customWidth="1"/>
    <col min="4" max="4" width="20.140625" bestFit="1" customWidth="1"/>
    <col min="6" max="6" width="14.28515625" customWidth="1"/>
    <col min="11" max="11" width="17.140625" customWidth="1"/>
    <col min="12" max="12" width="20.7109375" customWidth="1"/>
    <col min="20" max="20" width="21.28515625" customWidth="1"/>
    <col min="39" max="39" width="25.7109375" bestFit="1" customWidth="1"/>
    <col min="40" max="40" width="24.5703125" bestFit="1" customWidth="1"/>
    <col min="41" max="41" width="28.5703125" bestFit="1" customWidth="1"/>
    <col min="42" max="42" width="17.85546875" bestFit="1" customWidth="1"/>
  </cols>
  <sheetData>
    <row r="1" spans="1:42" x14ac:dyDescent="0.25">
      <c r="A1" t="s">
        <v>8</v>
      </c>
      <c r="B1" t="s">
        <v>1205</v>
      </c>
      <c r="C1" t="s">
        <v>1202</v>
      </c>
      <c r="D1" t="s">
        <v>22</v>
      </c>
      <c r="E1" t="s">
        <v>2</v>
      </c>
      <c r="F1" t="s">
        <v>3</v>
      </c>
      <c r="G1" t="s">
        <v>4</v>
      </c>
      <c r="H1" t="s">
        <v>23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9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1201</v>
      </c>
      <c r="AN1" t="s">
        <v>1204</v>
      </c>
      <c r="AO1" t="s">
        <v>1203</v>
      </c>
      <c r="AP1" t="s">
        <v>1206</v>
      </c>
    </row>
    <row r="2" spans="1:42" x14ac:dyDescent="0.25">
      <c r="A2" t="s">
        <v>1198</v>
      </c>
      <c r="B2">
        <f>VLOOKUP($A2&amp;"-"&amp;$E2,'DADOS CENARIOS'!$C$2:$S$9,2,0)</f>
        <v>5000</v>
      </c>
      <c r="C2">
        <f>VLOOKUP($A2&amp;"-"&amp;$E2,'DADOS CENARIOS'!$C$2:$S$9,3,0)</f>
        <v>5</v>
      </c>
      <c r="D2">
        <f>VLOOKUP($A2&amp;"-"&amp;$E2,'DADOS CENARIOS'!$C$2:$S$9,4,0)</f>
        <v>12</v>
      </c>
      <c r="E2" s="43" t="s">
        <v>0</v>
      </c>
      <c r="F2" s="43" t="s">
        <v>43</v>
      </c>
      <c r="G2" s="43" t="s">
        <v>0</v>
      </c>
      <c r="H2">
        <f>VLOOKUP($A2&amp;"-"&amp;$E2,'DADOS CENARIOS'!$C$2:$S$9,5,0)</f>
        <v>107</v>
      </c>
      <c r="I2">
        <f>VLOOKUP($A2&amp;"-"&amp;$E2,'DADOS CENARIOS'!$C$2:$S$9,6,0)</f>
        <v>6800</v>
      </c>
      <c r="J2">
        <f>VLOOKUP($A2&amp;"-"&amp;$E2,'DADOS CENARIOS'!$C$2:$S$9,7,0)</f>
        <v>4680</v>
      </c>
      <c r="K2">
        <f>VLOOKUP($A2&amp;"-"&amp;$E2,'DADOS CENARIOS'!$C$2:$S$9,8,0)</f>
        <v>400</v>
      </c>
      <c r="L2">
        <f>VLOOKUP($A2&amp;"-"&amp;$E2,'DADOS CENARIOS'!$C$2:$S$9,9,0)</f>
        <v>320</v>
      </c>
      <c r="M2">
        <f>VLOOKUP($A2&amp;"-"&amp;$E2,'DADOS CENARIOS'!$C$2:$S$9,10,0)</f>
        <v>11</v>
      </c>
      <c r="N2">
        <f>VLOOKUP($A2&amp;"-"&amp;$E2,'DADOS CENARIOS'!$C$2:$S$9,11,0)</f>
        <v>8</v>
      </c>
      <c r="O2">
        <f>VLOOKUP($A2&amp;"-"&amp;$E2,'DADOS CENARIOS'!$C$2:$S$9,12,0)</f>
        <v>6</v>
      </c>
      <c r="P2">
        <f>VLOOKUP($A2&amp;"-"&amp;$E2,'DADOS CENARIOS'!$C$2:$S$9,13,0)</f>
        <v>4</v>
      </c>
      <c r="Q2">
        <f>VLOOKUP($A2&amp;"-"&amp;$E2,'DADOS CENARIOS'!$C$2:$S$9,14,0)</f>
        <v>3000</v>
      </c>
      <c r="R2">
        <f>VLOOKUP($A2&amp;"-"&amp;$E2,'DADOS CENARIOS'!$C$2:$S$9,15,0)</f>
        <v>800</v>
      </c>
      <c r="S2">
        <f>VLOOKUP($A2&amp;"-"&amp;$E2,'DADOS CENARIOS'!$C$2:$S$9,16,0)</f>
        <v>500</v>
      </c>
      <c r="T2">
        <f>VLOOKUP($A2&amp;"-"&amp;$E2,'DADOS CENARIOS'!$C$2:$S$9,17,0)</f>
        <v>155</v>
      </c>
    </row>
    <row r="3" spans="1:42" x14ac:dyDescent="0.25">
      <c r="A3" t="s">
        <v>1198</v>
      </c>
      <c r="B3">
        <f>VLOOKUP($A3&amp;"-"&amp;$E3,'DADOS CENARIOS'!$C$2:$S$9,2,0)</f>
        <v>5000</v>
      </c>
      <c r="C3">
        <f>VLOOKUP($A3&amp;"-"&amp;$E3,'DADOS CENARIOS'!$C$2:$S$9,3,0)</f>
        <v>5</v>
      </c>
      <c r="D3">
        <f>VLOOKUP($A3&amp;"-"&amp;$E3,'DADOS CENARIOS'!$C$2:$S$9,4,0)</f>
        <v>12</v>
      </c>
      <c r="E3" s="43" t="s">
        <v>0</v>
      </c>
      <c r="F3" s="43" t="s">
        <v>44</v>
      </c>
      <c r="G3" s="43" t="s">
        <v>0</v>
      </c>
      <c r="H3">
        <f>VLOOKUP($A3&amp;"-"&amp;$E3,'DADOS CENARIOS'!$C$2:$S$9,5,0)</f>
        <v>107</v>
      </c>
      <c r="I3">
        <f>VLOOKUP($A3&amp;"-"&amp;$E3,'DADOS CENARIOS'!$C$2:$S$9,6,0)</f>
        <v>6800</v>
      </c>
      <c r="J3">
        <f>VLOOKUP($A3&amp;"-"&amp;$E3,'DADOS CENARIOS'!$C$2:$S$9,7,0)</f>
        <v>4680</v>
      </c>
      <c r="K3">
        <f>VLOOKUP($A3&amp;"-"&amp;$E3,'DADOS CENARIOS'!$C$2:$S$9,8,0)</f>
        <v>400</v>
      </c>
      <c r="L3">
        <f>VLOOKUP($A3&amp;"-"&amp;$E3,'DADOS CENARIOS'!$C$2:$S$9,9,0)</f>
        <v>320</v>
      </c>
      <c r="M3">
        <f>VLOOKUP($A3&amp;"-"&amp;$E3,'DADOS CENARIOS'!$C$2:$S$9,10,0)</f>
        <v>11</v>
      </c>
      <c r="N3">
        <f>VLOOKUP($A3&amp;"-"&amp;$E3,'DADOS CENARIOS'!$C$2:$S$9,11,0)</f>
        <v>8</v>
      </c>
      <c r="O3">
        <f>VLOOKUP($A3&amp;"-"&amp;$E3,'DADOS CENARIOS'!$C$2:$S$9,12,0)</f>
        <v>6</v>
      </c>
      <c r="P3">
        <f>VLOOKUP($A3&amp;"-"&amp;$E3,'DADOS CENARIOS'!$C$2:$S$9,13,0)</f>
        <v>4</v>
      </c>
      <c r="Q3">
        <f>VLOOKUP($A3&amp;"-"&amp;$E3,'DADOS CENARIOS'!$C$2:$S$9,14,0)</f>
        <v>3000</v>
      </c>
      <c r="R3">
        <f>VLOOKUP($A3&amp;"-"&amp;$E3,'DADOS CENARIOS'!$C$2:$S$9,15,0)</f>
        <v>800</v>
      </c>
      <c r="S3">
        <f>VLOOKUP($A3&amp;"-"&amp;$E3,'DADOS CENARIOS'!$C$2:$S$9,16,0)</f>
        <v>500</v>
      </c>
      <c r="T3">
        <f>VLOOKUP($A3&amp;"-"&amp;$E3,'DADOS CENARIOS'!$C$2:$S$9,17,0)</f>
        <v>155</v>
      </c>
    </row>
    <row r="4" spans="1:42" x14ac:dyDescent="0.25">
      <c r="A4" t="s">
        <v>1198</v>
      </c>
      <c r="B4">
        <f>VLOOKUP($A4&amp;"-"&amp;$E4,'DADOS CENARIOS'!$C$2:$S$9,2,0)</f>
        <v>5000</v>
      </c>
      <c r="C4">
        <f>VLOOKUP($A4&amp;"-"&amp;$E4,'DADOS CENARIOS'!$C$2:$S$9,3,0)</f>
        <v>5</v>
      </c>
      <c r="D4">
        <f>VLOOKUP($A4&amp;"-"&amp;$E4,'DADOS CENARIOS'!$C$2:$S$9,4,0)</f>
        <v>12</v>
      </c>
      <c r="E4" s="43" t="s">
        <v>0</v>
      </c>
      <c r="F4" s="43" t="s">
        <v>45</v>
      </c>
      <c r="G4" s="43" t="s">
        <v>0</v>
      </c>
      <c r="H4">
        <f>VLOOKUP($A4&amp;"-"&amp;$E4,'DADOS CENARIOS'!$C$2:$S$9,5,0)</f>
        <v>107</v>
      </c>
      <c r="I4">
        <f>VLOOKUP($A4&amp;"-"&amp;$E4,'DADOS CENARIOS'!$C$2:$S$9,6,0)</f>
        <v>6800</v>
      </c>
      <c r="J4">
        <f>VLOOKUP($A4&amp;"-"&amp;$E4,'DADOS CENARIOS'!$C$2:$S$9,7,0)</f>
        <v>4680</v>
      </c>
      <c r="K4">
        <f>VLOOKUP($A4&amp;"-"&amp;$E4,'DADOS CENARIOS'!$C$2:$S$9,8,0)</f>
        <v>400</v>
      </c>
      <c r="L4">
        <f>VLOOKUP($A4&amp;"-"&amp;$E4,'DADOS CENARIOS'!$C$2:$S$9,9,0)</f>
        <v>320</v>
      </c>
      <c r="M4">
        <f>VLOOKUP($A4&amp;"-"&amp;$E4,'DADOS CENARIOS'!$C$2:$S$9,10,0)</f>
        <v>11</v>
      </c>
      <c r="N4">
        <f>VLOOKUP($A4&amp;"-"&amp;$E4,'DADOS CENARIOS'!$C$2:$S$9,11,0)</f>
        <v>8</v>
      </c>
      <c r="O4">
        <f>VLOOKUP($A4&amp;"-"&amp;$E4,'DADOS CENARIOS'!$C$2:$S$9,12,0)</f>
        <v>6</v>
      </c>
      <c r="P4">
        <f>VLOOKUP($A4&amp;"-"&amp;$E4,'DADOS CENARIOS'!$C$2:$S$9,13,0)</f>
        <v>4</v>
      </c>
      <c r="Q4">
        <f>VLOOKUP($A4&amp;"-"&amp;$E4,'DADOS CENARIOS'!$C$2:$S$9,14,0)</f>
        <v>3000</v>
      </c>
      <c r="R4">
        <f>VLOOKUP($A4&amp;"-"&amp;$E4,'DADOS CENARIOS'!$C$2:$S$9,15,0)</f>
        <v>800</v>
      </c>
      <c r="S4">
        <f>VLOOKUP($A4&amp;"-"&amp;$E4,'DADOS CENARIOS'!$C$2:$S$9,16,0)</f>
        <v>500</v>
      </c>
      <c r="T4">
        <f>VLOOKUP($A4&amp;"-"&amp;$E4,'DADOS CENARIOS'!$C$2:$S$9,17,0)</f>
        <v>155</v>
      </c>
    </row>
    <row r="5" spans="1:42" x14ac:dyDescent="0.25">
      <c r="A5" t="s">
        <v>1198</v>
      </c>
      <c r="B5">
        <f>VLOOKUP($A5&amp;"-"&amp;$E5,'DADOS CENARIOS'!$C$2:$S$9,2,0)</f>
        <v>5000</v>
      </c>
      <c r="C5">
        <f>VLOOKUP($A5&amp;"-"&amp;$E5,'DADOS CENARIOS'!$C$2:$S$9,3,0)</f>
        <v>5</v>
      </c>
      <c r="D5">
        <f>VLOOKUP($A5&amp;"-"&amp;$E5,'DADOS CENARIOS'!$C$2:$S$9,4,0)</f>
        <v>12</v>
      </c>
      <c r="E5" s="43" t="s">
        <v>0</v>
      </c>
      <c r="F5" s="43" t="s">
        <v>46</v>
      </c>
      <c r="G5" s="43" t="s">
        <v>0</v>
      </c>
      <c r="H5">
        <f>VLOOKUP($A5&amp;"-"&amp;$E5,'DADOS CENARIOS'!$C$2:$S$9,5,0)</f>
        <v>107</v>
      </c>
      <c r="I5">
        <f>VLOOKUP($A5&amp;"-"&amp;$E5,'DADOS CENARIOS'!$C$2:$S$9,6,0)</f>
        <v>6800</v>
      </c>
      <c r="J5">
        <f>VLOOKUP($A5&amp;"-"&amp;$E5,'DADOS CENARIOS'!$C$2:$S$9,7,0)</f>
        <v>4680</v>
      </c>
      <c r="K5">
        <f>VLOOKUP($A5&amp;"-"&amp;$E5,'DADOS CENARIOS'!$C$2:$S$9,8,0)</f>
        <v>400</v>
      </c>
      <c r="L5">
        <f>VLOOKUP($A5&amp;"-"&amp;$E5,'DADOS CENARIOS'!$C$2:$S$9,9,0)</f>
        <v>320</v>
      </c>
      <c r="M5">
        <f>VLOOKUP($A5&amp;"-"&amp;$E5,'DADOS CENARIOS'!$C$2:$S$9,10,0)</f>
        <v>11</v>
      </c>
      <c r="N5">
        <f>VLOOKUP($A5&amp;"-"&amp;$E5,'DADOS CENARIOS'!$C$2:$S$9,11,0)</f>
        <v>8</v>
      </c>
      <c r="O5">
        <f>VLOOKUP($A5&amp;"-"&amp;$E5,'DADOS CENARIOS'!$C$2:$S$9,12,0)</f>
        <v>6</v>
      </c>
      <c r="P5">
        <f>VLOOKUP($A5&amp;"-"&amp;$E5,'DADOS CENARIOS'!$C$2:$S$9,13,0)</f>
        <v>4</v>
      </c>
      <c r="Q5">
        <f>VLOOKUP($A5&amp;"-"&amp;$E5,'DADOS CENARIOS'!$C$2:$S$9,14,0)</f>
        <v>3000</v>
      </c>
      <c r="R5">
        <f>VLOOKUP($A5&amp;"-"&amp;$E5,'DADOS CENARIOS'!$C$2:$S$9,15,0)</f>
        <v>800</v>
      </c>
      <c r="S5">
        <f>VLOOKUP($A5&amp;"-"&amp;$E5,'DADOS CENARIOS'!$C$2:$S$9,16,0)</f>
        <v>500</v>
      </c>
      <c r="T5">
        <f>VLOOKUP($A5&amp;"-"&amp;$E5,'DADOS CENARIOS'!$C$2:$S$9,17,0)</f>
        <v>155</v>
      </c>
    </row>
    <row r="6" spans="1:42" x14ac:dyDescent="0.25">
      <c r="A6" t="s">
        <v>1198</v>
      </c>
      <c r="B6">
        <f>VLOOKUP($A6&amp;"-"&amp;$E6,'DADOS CENARIOS'!$C$2:$S$9,2,0)</f>
        <v>5000</v>
      </c>
      <c r="C6">
        <f>VLOOKUP($A6&amp;"-"&amp;$E6,'DADOS CENARIOS'!$C$2:$S$9,3,0)</f>
        <v>5</v>
      </c>
      <c r="D6">
        <f>VLOOKUP($A6&amp;"-"&amp;$E6,'DADOS CENARIOS'!$C$2:$S$9,4,0)</f>
        <v>12</v>
      </c>
      <c r="E6" s="43" t="s">
        <v>0</v>
      </c>
      <c r="F6" s="43" t="s">
        <v>47</v>
      </c>
      <c r="G6" s="43" t="s">
        <v>0</v>
      </c>
      <c r="H6">
        <f>VLOOKUP($A6&amp;"-"&amp;$E6,'DADOS CENARIOS'!$C$2:$S$9,5,0)</f>
        <v>107</v>
      </c>
      <c r="I6">
        <f>VLOOKUP($A6&amp;"-"&amp;$E6,'DADOS CENARIOS'!$C$2:$S$9,6,0)</f>
        <v>6800</v>
      </c>
      <c r="J6">
        <f>VLOOKUP($A6&amp;"-"&amp;$E6,'DADOS CENARIOS'!$C$2:$S$9,7,0)</f>
        <v>4680</v>
      </c>
      <c r="K6">
        <f>VLOOKUP($A6&amp;"-"&amp;$E6,'DADOS CENARIOS'!$C$2:$S$9,8,0)</f>
        <v>400</v>
      </c>
      <c r="L6">
        <f>VLOOKUP($A6&amp;"-"&amp;$E6,'DADOS CENARIOS'!$C$2:$S$9,9,0)</f>
        <v>320</v>
      </c>
      <c r="M6">
        <f>VLOOKUP($A6&amp;"-"&amp;$E6,'DADOS CENARIOS'!$C$2:$S$9,10,0)</f>
        <v>11</v>
      </c>
      <c r="N6">
        <f>VLOOKUP($A6&amp;"-"&amp;$E6,'DADOS CENARIOS'!$C$2:$S$9,11,0)</f>
        <v>8</v>
      </c>
      <c r="O6">
        <f>VLOOKUP($A6&amp;"-"&amp;$E6,'DADOS CENARIOS'!$C$2:$S$9,12,0)</f>
        <v>6</v>
      </c>
      <c r="P6">
        <f>VLOOKUP($A6&amp;"-"&amp;$E6,'DADOS CENARIOS'!$C$2:$S$9,13,0)</f>
        <v>4</v>
      </c>
      <c r="Q6">
        <f>VLOOKUP($A6&amp;"-"&amp;$E6,'DADOS CENARIOS'!$C$2:$S$9,14,0)</f>
        <v>3000</v>
      </c>
      <c r="R6">
        <f>VLOOKUP($A6&amp;"-"&amp;$E6,'DADOS CENARIOS'!$C$2:$S$9,15,0)</f>
        <v>800</v>
      </c>
      <c r="S6">
        <f>VLOOKUP($A6&amp;"-"&amp;$E6,'DADOS CENARIOS'!$C$2:$S$9,16,0)</f>
        <v>500</v>
      </c>
      <c r="T6">
        <f>VLOOKUP($A6&amp;"-"&amp;$E6,'DADOS CENARIOS'!$C$2:$S$9,17,0)</f>
        <v>155</v>
      </c>
    </row>
    <row r="7" spans="1:42" x14ac:dyDescent="0.25">
      <c r="A7" t="s">
        <v>1198</v>
      </c>
      <c r="B7">
        <f>VLOOKUP($A7&amp;"-"&amp;$E7,'DADOS CENARIOS'!$C$2:$S$9,2,0)</f>
        <v>5000</v>
      </c>
      <c r="C7">
        <f>VLOOKUP($A7&amp;"-"&amp;$E7,'DADOS CENARIOS'!$C$2:$S$9,3,0)</f>
        <v>5</v>
      </c>
      <c r="D7">
        <f>VLOOKUP($A7&amp;"-"&amp;$E7,'DADOS CENARIOS'!$C$2:$S$9,4,0)</f>
        <v>12</v>
      </c>
      <c r="E7" s="43" t="s">
        <v>0</v>
      </c>
      <c r="F7" s="43" t="s">
        <v>48</v>
      </c>
      <c r="G7" s="43" t="s">
        <v>0</v>
      </c>
      <c r="H7">
        <f>VLOOKUP($A7&amp;"-"&amp;$E7,'DADOS CENARIOS'!$C$2:$S$9,5,0)</f>
        <v>107</v>
      </c>
      <c r="I7">
        <f>VLOOKUP($A7&amp;"-"&amp;$E7,'DADOS CENARIOS'!$C$2:$S$9,6,0)</f>
        <v>6800</v>
      </c>
      <c r="J7">
        <f>VLOOKUP($A7&amp;"-"&amp;$E7,'DADOS CENARIOS'!$C$2:$S$9,7,0)</f>
        <v>4680</v>
      </c>
      <c r="K7">
        <f>VLOOKUP($A7&amp;"-"&amp;$E7,'DADOS CENARIOS'!$C$2:$S$9,8,0)</f>
        <v>400</v>
      </c>
      <c r="L7">
        <f>VLOOKUP($A7&amp;"-"&amp;$E7,'DADOS CENARIOS'!$C$2:$S$9,9,0)</f>
        <v>320</v>
      </c>
      <c r="M7">
        <f>VLOOKUP($A7&amp;"-"&amp;$E7,'DADOS CENARIOS'!$C$2:$S$9,10,0)</f>
        <v>11</v>
      </c>
      <c r="N7">
        <f>VLOOKUP($A7&amp;"-"&amp;$E7,'DADOS CENARIOS'!$C$2:$S$9,11,0)</f>
        <v>8</v>
      </c>
      <c r="O7">
        <f>VLOOKUP($A7&amp;"-"&amp;$E7,'DADOS CENARIOS'!$C$2:$S$9,12,0)</f>
        <v>6</v>
      </c>
      <c r="P7">
        <f>VLOOKUP($A7&amp;"-"&amp;$E7,'DADOS CENARIOS'!$C$2:$S$9,13,0)</f>
        <v>4</v>
      </c>
      <c r="Q7">
        <f>VLOOKUP($A7&amp;"-"&amp;$E7,'DADOS CENARIOS'!$C$2:$S$9,14,0)</f>
        <v>3000</v>
      </c>
      <c r="R7">
        <f>VLOOKUP($A7&amp;"-"&amp;$E7,'DADOS CENARIOS'!$C$2:$S$9,15,0)</f>
        <v>800</v>
      </c>
      <c r="S7">
        <f>VLOOKUP($A7&amp;"-"&amp;$E7,'DADOS CENARIOS'!$C$2:$S$9,16,0)</f>
        <v>500</v>
      </c>
      <c r="T7">
        <f>VLOOKUP($A7&amp;"-"&amp;$E7,'DADOS CENARIOS'!$C$2:$S$9,17,0)</f>
        <v>155</v>
      </c>
    </row>
    <row r="8" spans="1:42" x14ac:dyDescent="0.25">
      <c r="A8" t="s">
        <v>1198</v>
      </c>
      <c r="B8">
        <f>VLOOKUP($A8&amp;"-"&amp;$E8,'DADOS CENARIOS'!$C$2:$S$9,2,0)</f>
        <v>5000</v>
      </c>
      <c r="C8">
        <f>VLOOKUP($A8&amp;"-"&amp;$E8,'DADOS CENARIOS'!$C$2:$S$9,3,0)</f>
        <v>5</v>
      </c>
      <c r="D8">
        <f>VLOOKUP($A8&amp;"-"&amp;$E8,'DADOS CENARIOS'!$C$2:$S$9,4,0)</f>
        <v>12</v>
      </c>
      <c r="E8" s="43" t="s">
        <v>0</v>
      </c>
      <c r="F8" s="43" t="s">
        <v>49</v>
      </c>
      <c r="G8" s="43" t="s">
        <v>0</v>
      </c>
      <c r="H8">
        <f>VLOOKUP($A8&amp;"-"&amp;$E8,'DADOS CENARIOS'!$C$2:$S$9,5,0)</f>
        <v>107</v>
      </c>
      <c r="I8">
        <f>VLOOKUP($A8&amp;"-"&amp;$E8,'DADOS CENARIOS'!$C$2:$S$9,6,0)</f>
        <v>6800</v>
      </c>
      <c r="J8">
        <f>VLOOKUP($A8&amp;"-"&amp;$E8,'DADOS CENARIOS'!$C$2:$S$9,7,0)</f>
        <v>4680</v>
      </c>
      <c r="K8">
        <f>VLOOKUP($A8&amp;"-"&amp;$E8,'DADOS CENARIOS'!$C$2:$S$9,8,0)</f>
        <v>400</v>
      </c>
      <c r="L8">
        <f>VLOOKUP($A8&amp;"-"&amp;$E8,'DADOS CENARIOS'!$C$2:$S$9,9,0)</f>
        <v>320</v>
      </c>
      <c r="M8">
        <f>VLOOKUP($A8&amp;"-"&amp;$E8,'DADOS CENARIOS'!$C$2:$S$9,10,0)</f>
        <v>11</v>
      </c>
      <c r="N8">
        <f>VLOOKUP($A8&amp;"-"&amp;$E8,'DADOS CENARIOS'!$C$2:$S$9,11,0)</f>
        <v>8</v>
      </c>
      <c r="O8">
        <f>VLOOKUP($A8&amp;"-"&amp;$E8,'DADOS CENARIOS'!$C$2:$S$9,12,0)</f>
        <v>6</v>
      </c>
      <c r="P8">
        <f>VLOOKUP($A8&amp;"-"&amp;$E8,'DADOS CENARIOS'!$C$2:$S$9,13,0)</f>
        <v>4</v>
      </c>
      <c r="Q8">
        <f>VLOOKUP($A8&amp;"-"&amp;$E8,'DADOS CENARIOS'!$C$2:$S$9,14,0)</f>
        <v>3000</v>
      </c>
      <c r="R8">
        <f>VLOOKUP($A8&amp;"-"&amp;$E8,'DADOS CENARIOS'!$C$2:$S$9,15,0)</f>
        <v>800</v>
      </c>
      <c r="S8">
        <f>VLOOKUP($A8&amp;"-"&amp;$E8,'DADOS CENARIOS'!$C$2:$S$9,16,0)</f>
        <v>500</v>
      </c>
      <c r="T8">
        <f>VLOOKUP($A8&amp;"-"&amp;$E8,'DADOS CENARIOS'!$C$2:$S$9,17,0)</f>
        <v>155</v>
      </c>
    </row>
    <row r="9" spans="1:42" x14ac:dyDescent="0.25">
      <c r="A9" t="s">
        <v>1198</v>
      </c>
      <c r="B9">
        <f>VLOOKUP($A9&amp;"-"&amp;$E9,'DADOS CENARIOS'!$C$2:$S$9,2,0)</f>
        <v>5000</v>
      </c>
      <c r="C9">
        <f>VLOOKUP($A9&amp;"-"&amp;$E9,'DADOS CENARIOS'!$C$2:$S$9,3,0)</f>
        <v>5</v>
      </c>
      <c r="D9">
        <f>VLOOKUP($A9&amp;"-"&amp;$E9,'DADOS CENARIOS'!$C$2:$S$9,4,0)</f>
        <v>12</v>
      </c>
      <c r="E9" s="43" t="s">
        <v>0</v>
      </c>
      <c r="F9" s="43" t="s">
        <v>50</v>
      </c>
      <c r="G9" s="43" t="s">
        <v>0</v>
      </c>
      <c r="H9">
        <f>VLOOKUP($A9&amp;"-"&amp;$E9,'DADOS CENARIOS'!$C$2:$S$9,5,0)</f>
        <v>107</v>
      </c>
      <c r="I9">
        <f>VLOOKUP($A9&amp;"-"&amp;$E9,'DADOS CENARIOS'!$C$2:$S$9,6,0)</f>
        <v>6800</v>
      </c>
      <c r="J9">
        <f>VLOOKUP($A9&amp;"-"&amp;$E9,'DADOS CENARIOS'!$C$2:$S$9,7,0)</f>
        <v>4680</v>
      </c>
      <c r="K9">
        <f>VLOOKUP($A9&amp;"-"&amp;$E9,'DADOS CENARIOS'!$C$2:$S$9,8,0)</f>
        <v>400</v>
      </c>
      <c r="L9">
        <f>VLOOKUP($A9&amp;"-"&amp;$E9,'DADOS CENARIOS'!$C$2:$S$9,9,0)</f>
        <v>320</v>
      </c>
      <c r="M9">
        <f>VLOOKUP($A9&amp;"-"&amp;$E9,'DADOS CENARIOS'!$C$2:$S$9,10,0)</f>
        <v>11</v>
      </c>
      <c r="N9">
        <f>VLOOKUP($A9&amp;"-"&amp;$E9,'DADOS CENARIOS'!$C$2:$S$9,11,0)</f>
        <v>8</v>
      </c>
      <c r="O9">
        <f>VLOOKUP($A9&amp;"-"&amp;$E9,'DADOS CENARIOS'!$C$2:$S$9,12,0)</f>
        <v>6</v>
      </c>
      <c r="P9">
        <f>VLOOKUP($A9&amp;"-"&amp;$E9,'DADOS CENARIOS'!$C$2:$S$9,13,0)</f>
        <v>4</v>
      </c>
      <c r="Q9">
        <f>VLOOKUP($A9&amp;"-"&amp;$E9,'DADOS CENARIOS'!$C$2:$S$9,14,0)</f>
        <v>3000</v>
      </c>
      <c r="R9">
        <f>VLOOKUP($A9&amp;"-"&amp;$E9,'DADOS CENARIOS'!$C$2:$S$9,15,0)</f>
        <v>800</v>
      </c>
      <c r="S9">
        <f>VLOOKUP($A9&amp;"-"&amp;$E9,'DADOS CENARIOS'!$C$2:$S$9,16,0)</f>
        <v>500</v>
      </c>
      <c r="T9">
        <f>VLOOKUP($A9&amp;"-"&amp;$E9,'DADOS CENARIOS'!$C$2:$S$9,17,0)</f>
        <v>155</v>
      </c>
    </row>
    <row r="10" spans="1:42" x14ac:dyDescent="0.25">
      <c r="A10" t="s">
        <v>1198</v>
      </c>
      <c r="B10">
        <f>VLOOKUP($A10&amp;"-"&amp;$E10,'DADOS CENARIOS'!$C$2:$S$9,2,0)</f>
        <v>5000</v>
      </c>
      <c r="C10">
        <f>VLOOKUP($A10&amp;"-"&amp;$E10,'DADOS CENARIOS'!$C$2:$S$9,3,0)</f>
        <v>5</v>
      </c>
      <c r="D10">
        <f>VLOOKUP($A10&amp;"-"&amp;$E10,'DADOS CENARIOS'!$C$2:$S$9,4,0)</f>
        <v>12</v>
      </c>
      <c r="E10" s="43" t="s">
        <v>0</v>
      </c>
      <c r="F10" s="43" t="s">
        <v>51</v>
      </c>
      <c r="G10" s="43" t="s">
        <v>0</v>
      </c>
      <c r="H10">
        <f>VLOOKUP($A10&amp;"-"&amp;$E10,'DADOS CENARIOS'!$C$2:$S$9,5,0)</f>
        <v>107</v>
      </c>
      <c r="I10">
        <f>VLOOKUP($A10&amp;"-"&amp;$E10,'DADOS CENARIOS'!$C$2:$S$9,6,0)</f>
        <v>6800</v>
      </c>
      <c r="J10">
        <f>VLOOKUP($A10&amp;"-"&amp;$E10,'DADOS CENARIOS'!$C$2:$S$9,7,0)</f>
        <v>4680</v>
      </c>
      <c r="K10">
        <f>VLOOKUP($A10&amp;"-"&amp;$E10,'DADOS CENARIOS'!$C$2:$S$9,8,0)</f>
        <v>400</v>
      </c>
      <c r="L10">
        <f>VLOOKUP($A10&amp;"-"&amp;$E10,'DADOS CENARIOS'!$C$2:$S$9,9,0)</f>
        <v>320</v>
      </c>
      <c r="M10">
        <f>VLOOKUP($A10&amp;"-"&amp;$E10,'DADOS CENARIOS'!$C$2:$S$9,10,0)</f>
        <v>11</v>
      </c>
      <c r="N10">
        <f>VLOOKUP($A10&amp;"-"&amp;$E10,'DADOS CENARIOS'!$C$2:$S$9,11,0)</f>
        <v>8</v>
      </c>
      <c r="O10">
        <f>VLOOKUP($A10&amp;"-"&amp;$E10,'DADOS CENARIOS'!$C$2:$S$9,12,0)</f>
        <v>6</v>
      </c>
      <c r="P10">
        <f>VLOOKUP($A10&amp;"-"&amp;$E10,'DADOS CENARIOS'!$C$2:$S$9,13,0)</f>
        <v>4</v>
      </c>
      <c r="Q10">
        <f>VLOOKUP($A10&amp;"-"&amp;$E10,'DADOS CENARIOS'!$C$2:$S$9,14,0)</f>
        <v>3000</v>
      </c>
      <c r="R10">
        <f>VLOOKUP($A10&amp;"-"&amp;$E10,'DADOS CENARIOS'!$C$2:$S$9,15,0)</f>
        <v>800</v>
      </c>
      <c r="S10">
        <f>VLOOKUP($A10&amp;"-"&amp;$E10,'DADOS CENARIOS'!$C$2:$S$9,16,0)</f>
        <v>500</v>
      </c>
      <c r="T10">
        <f>VLOOKUP($A10&amp;"-"&amp;$E10,'DADOS CENARIOS'!$C$2:$S$9,17,0)</f>
        <v>155</v>
      </c>
    </row>
    <row r="11" spans="1:42" x14ac:dyDescent="0.25">
      <c r="A11" t="s">
        <v>1198</v>
      </c>
      <c r="B11">
        <f>VLOOKUP($A11&amp;"-"&amp;$E11,'DADOS CENARIOS'!$C$2:$S$9,2,0)</f>
        <v>5000</v>
      </c>
      <c r="C11">
        <f>VLOOKUP($A11&amp;"-"&amp;$E11,'DADOS CENARIOS'!$C$2:$S$9,3,0)</f>
        <v>5</v>
      </c>
      <c r="D11">
        <f>VLOOKUP($A11&amp;"-"&amp;$E11,'DADOS CENARIOS'!$C$2:$S$9,4,0)</f>
        <v>12</v>
      </c>
      <c r="E11" s="43" t="s">
        <v>0</v>
      </c>
      <c r="F11" s="43" t="s">
        <v>24</v>
      </c>
      <c r="G11" s="43" t="s">
        <v>0</v>
      </c>
      <c r="H11">
        <f>VLOOKUP($A11&amp;"-"&amp;$E11,'DADOS CENARIOS'!$C$2:$S$9,5,0)</f>
        <v>107</v>
      </c>
      <c r="I11">
        <f>VLOOKUP($A11&amp;"-"&amp;$E11,'DADOS CENARIOS'!$C$2:$S$9,6,0)</f>
        <v>6800</v>
      </c>
      <c r="J11">
        <f>VLOOKUP($A11&amp;"-"&amp;$E11,'DADOS CENARIOS'!$C$2:$S$9,7,0)</f>
        <v>4680</v>
      </c>
      <c r="K11">
        <f>VLOOKUP($A11&amp;"-"&amp;$E11,'DADOS CENARIOS'!$C$2:$S$9,8,0)</f>
        <v>400</v>
      </c>
      <c r="L11">
        <f>VLOOKUP($A11&amp;"-"&amp;$E11,'DADOS CENARIOS'!$C$2:$S$9,9,0)</f>
        <v>320</v>
      </c>
      <c r="M11">
        <f>VLOOKUP($A11&amp;"-"&amp;$E11,'DADOS CENARIOS'!$C$2:$S$9,10,0)</f>
        <v>11</v>
      </c>
      <c r="N11">
        <f>VLOOKUP($A11&amp;"-"&amp;$E11,'DADOS CENARIOS'!$C$2:$S$9,11,0)</f>
        <v>8</v>
      </c>
      <c r="O11">
        <f>VLOOKUP($A11&amp;"-"&amp;$E11,'DADOS CENARIOS'!$C$2:$S$9,12,0)</f>
        <v>6</v>
      </c>
      <c r="P11">
        <f>VLOOKUP($A11&amp;"-"&amp;$E11,'DADOS CENARIOS'!$C$2:$S$9,13,0)</f>
        <v>4</v>
      </c>
      <c r="Q11">
        <f>VLOOKUP($A11&amp;"-"&amp;$E11,'DADOS CENARIOS'!$C$2:$S$9,14,0)</f>
        <v>3000</v>
      </c>
      <c r="R11">
        <f>VLOOKUP($A11&amp;"-"&amp;$E11,'DADOS CENARIOS'!$C$2:$S$9,15,0)</f>
        <v>800</v>
      </c>
      <c r="S11">
        <f>VLOOKUP($A11&amp;"-"&amp;$E11,'DADOS CENARIOS'!$C$2:$S$9,16,0)</f>
        <v>500</v>
      </c>
      <c r="T11">
        <f>VLOOKUP($A11&amp;"-"&amp;$E11,'DADOS CENARIOS'!$C$2:$S$9,17,0)</f>
        <v>155</v>
      </c>
    </row>
    <row r="12" spans="1:42" x14ac:dyDescent="0.25">
      <c r="A12" t="s">
        <v>1198</v>
      </c>
      <c r="B12">
        <f>VLOOKUP($A12&amp;"-"&amp;$E12,'DADOS CENARIOS'!$C$2:$S$9,2,0)</f>
        <v>5000</v>
      </c>
      <c r="C12">
        <f>VLOOKUP($A12&amp;"-"&amp;$E12,'DADOS CENARIOS'!$C$2:$S$9,3,0)</f>
        <v>5</v>
      </c>
      <c r="D12">
        <f>VLOOKUP($A12&amp;"-"&amp;$E12,'DADOS CENARIOS'!$C$2:$S$9,4,0)</f>
        <v>12</v>
      </c>
      <c r="E12" s="43" t="s">
        <v>0</v>
      </c>
      <c r="F12" s="43" t="s">
        <v>25</v>
      </c>
      <c r="G12" s="43" t="s">
        <v>0</v>
      </c>
      <c r="H12">
        <f>VLOOKUP($A12&amp;"-"&amp;$E12,'DADOS CENARIOS'!$C$2:$S$9,5,0)</f>
        <v>107</v>
      </c>
      <c r="I12">
        <f>VLOOKUP($A12&amp;"-"&amp;$E12,'DADOS CENARIOS'!$C$2:$S$9,6,0)</f>
        <v>6800</v>
      </c>
      <c r="J12">
        <f>VLOOKUP($A12&amp;"-"&amp;$E12,'DADOS CENARIOS'!$C$2:$S$9,7,0)</f>
        <v>4680</v>
      </c>
      <c r="K12">
        <f>VLOOKUP($A12&amp;"-"&amp;$E12,'DADOS CENARIOS'!$C$2:$S$9,8,0)</f>
        <v>400</v>
      </c>
      <c r="L12">
        <f>VLOOKUP($A12&amp;"-"&amp;$E12,'DADOS CENARIOS'!$C$2:$S$9,9,0)</f>
        <v>320</v>
      </c>
      <c r="M12">
        <f>VLOOKUP($A12&amp;"-"&amp;$E12,'DADOS CENARIOS'!$C$2:$S$9,10,0)</f>
        <v>11</v>
      </c>
      <c r="N12">
        <f>VLOOKUP($A12&amp;"-"&amp;$E12,'DADOS CENARIOS'!$C$2:$S$9,11,0)</f>
        <v>8</v>
      </c>
      <c r="O12">
        <f>VLOOKUP($A12&amp;"-"&amp;$E12,'DADOS CENARIOS'!$C$2:$S$9,12,0)</f>
        <v>6</v>
      </c>
      <c r="P12">
        <f>VLOOKUP($A12&amp;"-"&amp;$E12,'DADOS CENARIOS'!$C$2:$S$9,13,0)</f>
        <v>4</v>
      </c>
      <c r="Q12">
        <f>VLOOKUP($A12&amp;"-"&amp;$E12,'DADOS CENARIOS'!$C$2:$S$9,14,0)</f>
        <v>3000</v>
      </c>
      <c r="R12">
        <f>VLOOKUP($A12&amp;"-"&amp;$E12,'DADOS CENARIOS'!$C$2:$S$9,15,0)</f>
        <v>800</v>
      </c>
      <c r="S12">
        <f>VLOOKUP($A12&amp;"-"&amp;$E12,'DADOS CENARIOS'!$C$2:$S$9,16,0)</f>
        <v>500</v>
      </c>
      <c r="T12">
        <f>VLOOKUP($A12&amp;"-"&amp;$E12,'DADOS CENARIOS'!$C$2:$S$9,17,0)</f>
        <v>155</v>
      </c>
    </row>
    <row r="13" spans="1:42" x14ac:dyDescent="0.25">
      <c r="A13" t="s">
        <v>1198</v>
      </c>
      <c r="B13">
        <f>VLOOKUP($A13&amp;"-"&amp;$E13,'DADOS CENARIOS'!$C$2:$S$9,2,0)</f>
        <v>5000</v>
      </c>
      <c r="C13">
        <f>VLOOKUP($A13&amp;"-"&amp;$E13,'DADOS CENARIOS'!$C$2:$S$9,3,0)</f>
        <v>5</v>
      </c>
      <c r="D13">
        <f>VLOOKUP($A13&amp;"-"&amp;$E13,'DADOS CENARIOS'!$C$2:$S$9,4,0)</f>
        <v>12</v>
      </c>
      <c r="E13" s="43" t="s">
        <v>0</v>
      </c>
      <c r="F13" s="43" t="s">
        <v>52</v>
      </c>
      <c r="G13" s="43" t="s">
        <v>0</v>
      </c>
      <c r="H13">
        <f>VLOOKUP($A13&amp;"-"&amp;$E13,'DADOS CENARIOS'!$C$2:$S$9,5,0)</f>
        <v>107</v>
      </c>
      <c r="I13">
        <f>VLOOKUP($A13&amp;"-"&amp;$E13,'DADOS CENARIOS'!$C$2:$S$9,6,0)</f>
        <v>6800</v>
      </c>
      <c r="J13">
        <f>VLOOKUP($A13&amp;"-"&amp;$E13,'DADOS CENARIOS'!$C$2:$S$9,7,0)</f>
        <v>4680</v>
      </c>
      <c r="K13">
        <f>VLOOKUP($A13&amp;"-"&amp;$E13,'DADOS CENARIOS'!$C$2:$S$9,8,0)</f>
        <v>400</v>
      </c>
      <c r="L13">
        <f>VLOOKUP($A13&amp;"-"&amp;$E13,'DADOS CENARIOS'!$C$2:$S$9,9,0)</f>
        <v>320</v>
      </c>
      <c r="M13">
        <f>VLOOKUP($A13&amp;"-"&amp;$E13,'DADOS CENARIOS'!$C$2:$S$9,10,0)</f>
        <v>11</v>
      </c>
      <c r="N13">
        <f>VLOOKUP($A13&amp;"-"&amp;$E13,'DADOS CENARIOS'!$C$2:$S$9,11,0)</f>
        <v>8</v>
      </c>
      <c r="O13">
        <f>VLOOKUP($A13&amp;"-"&amp;$E13,'DADOS CENARIOS'!$C$2:$S$9,12,0)</f>
        <v>6</v>
      </c>
      <c r="P13">
        <f>VLOOKUP($A13&amp;"-"&amp;$E13,'DADOS CENARIOS'!$C$2:$S$9,13,0)</f>
        <v>4</v>
      </c>
      <c r="Q13">
        <f>VLOOKUP($A13&amp;"-"&amp;$E13,'DADOS CENARIOS'!$C$2:$S$9,14,0)</f>
        <v>3000</v>
      </c>
      <c r="R13">
        <f>VLOOKUP($A13&amp;"-"&amp;$E13,'DADOS CENARIOS'!$C$2:$S$9,15,0)</f>
        <v>800</v>
      </c>
      <c r="S13">
        <f>VLOOKUP($A13&amp;"-"&amp;$E13,'DADOS CENARIOS'!$C$2:$S$9,16,0)</f>
        <v>500</v>
      </c>
      <c r="T13">
        <f>VLOOKUP($A13&amp;"-"&amp;$E13,'DADOS CENARIOS'!$C$2:$S$9,17,0)</f>
        <v>155</v>
      </c>
    </row>
    <row r="14" spans="1:42" x14ac:dyDescent="0.25">
      <c r="A14" t="s">
        <v>1198</v>
      </c>
      <c r="B14">
        <f>VLOOKUP($A14&amp;"-"&amp;$E14,'DADOS CENARIOS'!$C$2:$S$9,2,0)</f>
        <v>5000</v>
      </c>
      <c r="C14">
        <f>VLOOKUP($A14&amp;"-"&amp;$E14,'DADOS CENARIOS'!$C$2:$S$9,3,0)</f>
        <v>5</v>
      </c>
      <c r="D14">
        <f>VLOOKUP($A14&amp;"-"&amp;$E14,'DADOS CENARIOS'!$C$2:$S$9,4,0)</f>
        <v>12</v>
      </c>
      <c r="E14" s="43" t="s">
        <v>0</v>
      </c>
      <c r="F14" s="43" t="s">
        <v>53</v>
      </c>
      <c r="G14" s="43" t="s">
        <v>0</v>
      </c>
      <c r="H14">
        <f>VLOOKUP($A14&amp;"-"&amp;$E14,'DADOS CENARIOS'!$C$2:$S$9,5,0)</f>
        <v>107</v>
      </c>
      <c r="I14">
        <f>VLOOKUP($A14&amp;"-"&amp;$E14,'DADOS CENARIOS'!$C$2:$S$9,6,0)</f>
        <v>6800</v>
      </c>
      <c r="J14">
        <f>VLOOKUP($A14&amp;"-"&amp;$E14,'DADOS CENARIOS'!$C$2:$S$9,7,0)</f>
        <v>4680</v>
      </c>
      <c r="K14">
        <f>VLOOKUP($A14&amp;"-"&amp;$E14,'DADOS CENARIOS'!$C$2:$S$9,8,0)</f>
        <v>400</v>
      </c>
      <c r="L14">
        <f>VLOOKUP($A14&amp;"-"&amp;$E14,'DADOS CENARIOS'!$C$2:$S$9,9,0)</f>
        <v>320</v>
      </c>
      <c r="M14">
        <f>VLOOKUP($A14&amp;"-"&amp;$E14,'DADOS CENARIOS'!$C$2:$S$9,10,0)</f>
        <v>11</v>
      </c>
      <c r="N14">
        <f>VLOOKUP($A14&amp;"-"&amp;$E14,'DADOS CENARIOS'!$C$2:$S$9,11,0)</f>
        <v>8</v>
      </c>
      <c r="O14">
        <f>VLOOKUP($A14&amp;"-"&amp;$E14,'DADOS CENARIOS'!$C$2:$S$9,12,0)</f>
        <v>6</v>
      </c>
      <c r="P14">
        <f>VLOOKUP($A14&amp;"-"&amp;$E14,'DADOS CENARIOS'!$C$2:$S$9,13,0)</f>
        <v>4</v>
      </c>
      <c r="Q14">
        <f>VLOOKUP($A14&amp;"-"&amp;$E14,'DADOS CENARIOS'!$C$2:$S$9,14,0)</f>
        <v>3000</v>
      </c>
      <c r="R14">
        <f>VLOOKUP($A14&amp;"-"&amp;$E14,'DADOS CENARIOS'!$C$2:$S$9,15,0)</f>
        <v>800</v>
      </c>
      <c r="S14">
        <f>VLOOKUP($A14&amp;"-"&amp;$E14,'DADOS CENARIOS'!$C$2:$S$9,16,0)</f>
        <v>500</v>
      </c>
      <c r="T14">
        <f>VLOOKUP($A14&amp;"-"&amp;$E14,'DADOS CENARIOS'!$C$2:$S$9,17,0)</f>
        <v>155</v>
      </c>
    </row>
    <row r="15" spans="1:42" x14ac:dyDescent="0.25">
      <c r="A15" t="s">
        <v>1198</v>
      </c>
      <c r="B15">
        <f>VLOOKUP($A15&amp;"-"&amp;$E15,'DADOS CENARIOS'!$C$2:$S$9,2,0)</f>
        <v>5000</v>
      </c>
      <c r="C15">
        <f>VLOOKUP($A15&amp;"-"&amp;$E15,'DADOS CENARIOS'!$C$2:$S$9,3,0)</f>
        <v>5</v>
      </c>
      <c r="D15">
        <f>VLOOKUP($A15&amp;"-"&amp;$E15,'DADOS CENARIOS'!$C$2:$S$9,4,0)</f>
        <v>12</v>
      </c>
      <c r="E15" s="43" t="s">
        <v>0</v>
      </c>
      <c r="F15" s="43" t="s">
        <v>54</v>
      </c>
      <c r="G15" s="43" t="s">
        <v>0</v>
      </c>
      <c r="H15">
        <f>VLOOKUP($A15&amp;"-"&amp;$E15,'DADOS CENARIOS'!$C$2:$S$9,5,0)</f>
        <v>107</v>
      </c>
      <c r="I15">
        <f>VLOOKUP($A15&amp;"-"&amp;$E15,'DADOS CENARIOS'!$C$2:$S$9,6,0)</f>
        <v>6800</v>
      </c>
      <c r="J15">
        <f>VLOOKUP($A15&amp;"-"&amp;$E15,'DADOS CENARIOS'!$C$2:$S$9,7,0)</f>
        <v>4680</v>
      </c>
      <c r="K15">
        <f>VLOOKUP($A15&amp;"-"&amp;$E15,'DADOS CENARIOS'!$C$2:$S$9,8,0)</f>
        <v>400</v>
      </c>
      <c r="L15">
        <f>VLOOKUP($A15&amp;"-"&amp;$E15,'DADOS CENARIOS'!$C$2:$S$9,9,0)</f>
        <v>320</v>
      </c>
      <c r="M15">
        <f>VLOOKUP($A15&amp;"-"&amp;$E15,'DADOS CENARIOS'!$C$2:$S$9,10,0)</f>
        <v>11</v>
      </c>
      <c r="N15">
        <f>VLOOKUP($A15&amp;"-"&amp;$E15,'DADOS CENARIOS'!$C$2:$S$9,11,0)</f>
        <v>8</v>
      </c>
      <c r="O15">
        <f>VLOOKUP($A15&amp;"-"&amp;$E15,'DADOS CENARIOS'!$C$2:$S$9,12,0)</f>
        <v>6</v>
      </c>
      <c r="P15">
        <f>VLOOKUP($A15&amp;"-"&amp;$E15,'DADOS CENARIOS'!$C$2:$S$9,13,0)</f>
        <v>4</v>
      </c>
      <c r="Q15">
        <f>VLOOKUP($A15&amp;"-"&amp;$E15,'DADOS CENARIOS'!$C$2:$S$9,14,0)</f>
        <v>3000</v>
      </c>
      <c r="R15">
        <f>VLOOKUP($A15&amp;"-"&amp;$E15,'DADOS CENARIOS'!$C$2:$S$9,15,0)</f>
        <v>800</v>
      </c>
      <c r="S15">
        <f>VLOOKUP($A15&amp;"-"&amp;$E15,'DADOS CENARIOS'!$C$2:$S$9,16,0)</f>
        <v>500</v>
      </c>
      <c r="T15">
        <f>VLOOKUP($A15&amp;"-"&amp;$E15,'DADOS CENARIOS'!$C$2:$S$9,17,0)</f>
        <v>155</v>
      </c>
    </row>
    <row r="16" spans="1:42" x14ac:dyDescent="0.25">
      <c r="A16" t="s">
        <v>1198</v>
      </c>
      <c r="B16">
        <f>VLOOKUP($A16&amp;"-"&amp;$E16,'DADOS CENARIOS'!$C$2:$S$9,2,0)</f>
        <v>5000</v>
      </c>
      <c r="C16">
        <f>VLOOKUP($A16&amp;"-"&amp;$E16,'DADOS CENARIOS'!$C$2:$S$9,3,0)</f>
        <v>5</v>
      </c>
      <c r="D16">
        <f>VLOOKUP($A16&amp;"-"&amp;$E16,'DADOS CENARIOS'!$C$2:$S$9,4,0)</f>
        <v>12</v>
      </c>
      <c r="E16" s="43" t="s">
        <v>0</v>
      </c>
      <c r="F16" s="43" t="s">
        <v>55</v>
      </c>
      <c r="G16" s="43" t="s">
        <v>0</v>
      </c>
      <c r="H16">
        <f>VLOOKUP($A16&amp;"-"&amp;$E16,'DADOS CENARIOS'!$C$2:$S$9,5,0)</f>
        <v>107</v>
      </c>
      <c r="I16">
        <f>VLOOKUP($A16&amp;"-"&amp;$E16,'DADOS CENARIOS'!$C$2:$S$9,6,0)</f>
        <v>6800</v>
      </c>
      <c r="J16">
        <f>VLOOKUP($A16&amp;"-"&amp;$E16,'DADOS CENARIOS'!$C$2:$S$9,7,0)</f>
        <v>4680</v>
      </c>
      <c r="K16">
        <f>VLOOKUP($A16&amp;"-"&amp;$E16,'DADOS CENARIOS'!$C$2:$S$9,8,0)</f>
        <v>400</v>
      </c>
      <c r="L16">
        <f>VLOOKUP($A16&amp;"-"&amp;$E16,'DADOS CENARIOS'!$C$2:$S$9,9,0)</f>
        <v>320</v>
      </c>
      <c r="M16">
        <f>VLOOKUP($A16&amp;"-"&amp;$E16,'DADOS CENARIOS'!$C$2:$S$9,10,0)</f>
        <v>11</v>
      </c>
      <c r="N16">
        <f>VLOOKUP($A16&amp;"-"&amp;$E16,'DADOS CENARIOS'!$C$2:$S$9,11,0)</f>
        <v>8</v>
      </c>
      <c r="O16">
        <f>VLOOKUP($A16&amp;"-"&amp;$E16,'DADOS CENARIOS'!$C$2:$S$9,12,0)</f>
        <v>6</v>
      </c>
      <c r="P16">
        <f>VLOOKUP($A16&amp;"-"&amp;$E16,'DADOS CENARIOS'!$C$2:$S$9,13,0)</f>
        <v>4</v>
      </c>
      <c r="Q16">
        <f>VLOOKUP($A16&amp;"-"&amp;$E16,'DADOS CENARIOS'!$C$2:$S$9,14,0)</f>
        <v>3000</v>
      </c>
      <c r="R16">
        <f>VLOOKUP($A16&amp;"-"&amp;$E16,'DADOS CENARIOS'!$C$2:$S$9,15,0)</f>
        <v>800</v>
      </c>
      <c r="S16">
        <f>VLOOKUP($A16&amp;"-"&amp;$E16,'DADOS CENARIOS'!$C$2:$S$9,16,0)</f>
        <v>500</v>
      </c>
      <c r="T16">
        <f>VLOOKUP($A16&amp;"-"&amp;$E16,'DADOS CENARIOS'!$C$2:$S$9,17,0)</f>
        <v>155</v>
      </c>
    </row>
    <row r="17" spans="1:20" x14ac:dyDescent="0.25">
      <c r="A17" t="s">
        <v>1198</v>
      </c>
      <c r="B17">
        <f>VLOOKUP($A17&amp;"-"&amp;$E17,'DADOS CENARIOS'!$C$2:$S$9,2,0)</f>
        <v>5000</v>
      </c>
      <c r="C17">
        <f>VLOOKUP($A17&amp;"-"&amp;$E17,'DADOS CENARIOS'!$C$2:$S$9,3,0)</f>
        <v>5</v>
      </c>
      <c r="D17">
        <f>VLOOKUP($A17&amp;"-"&amp;$E17,'DADOS CENARIOS'!$C$2:$S$9,4,0)</f>
        <v>12</v>
      </c>
      <c r="E17" s="43" t="s">
        <v>0</v>
      </c>
      <c r="F17" s="43" t="s">
        <v>56</v>
      </c>
      <c r="G17" s="43" t="s">
        <v>0</v>
      </c>
      <c r="H17">
        <f>VLOOKUP($A17&amp;"-"&amp;$E17,'DADOS CENARIOS'!$C$2:$S$9,5,0)</f>
        <v>107</v>
      </c>
      <c r="I17">
        <f>VLOOKUP($A17&amp;"-"&amp;$E17,'DADOS CENARIOS'!$C$2:$S$9,6,0)</f>
        <v>6800</v>
      </c>
      <c r="J17">
        <f>VLOOKUP($A17&amp;"-"&amp;$E17,'DADOS CENARIOS'!$C$2:$S$9,7,0)</f>
        <v>4680</v>
      </c>
      <c r="K17">
        <f>VLOOKUP($A17&amp;"-"&amp;$E17,'DADOS CENARIOS'!$C$2:$S$9,8,0)</f>
        <v>400</v>
      </c>
      <c r="L17">
        <f>VLOOKUP($A17&amp;"-"&amp;$E17,'DADOS CENARIOS'!$C$2:$S$9,9,0)</f>
        <v>320</v>
      </c>
      <c r="M17">
        <f>VLOOKUP($A17&amp;"-"&amp;$E17,'DADOS CENARIOS'!$C$2:$S$9,10,0)</f>
        <v>11</v>
      </c>
      <c r="N17">
        <f>VLOOKUP($A17&amp;"-"&amp;$E17,'DADOS CENARIOS'!$C$2:$S$9,11,0)</f>
        <v>8</v>
      </c>
      <c r="O17">
        <f>VLOOKUP($A17&amp;"-"&amp;$E17,'DADOS CENARIOS'!$C$2:$S$9,12,0)</f>
        <v>6</v>
      </c>
      <c r="P17">
        <f>VLOOKUP($A17&amp;"-"&amp;$E17,'DADOS CENARIOS'!$C$2:$S$9,13,0)</f>
        <v>4</v>
      </c>
      <c r="Q17">
        <f>VLOOKUP($A17&amp;"-"&amp;$E17,'DADOS CENARIOS'!$C$2:$S$9,14,0)</f>
        <v>3000</v>
      </c>
      <c r="R17">
        <f>VLOOKUP($A17&amp;"-"&amp;$E17,'DADOS CENARIOS'!$C$2:$S$9,15,0)</f>
        <v>800</v>
      </c>
      <c r="S17">
        <f>VLOOKUP($A17&amp;"-"&amp;$E17,'DADOS CENARIOS'!$C$2:$S$9,16,0)</f>
        <v>500</v>
      </c>
      <c r="T17">
        <f>VLOOKUP($A17&amp;"-"&amp;$E17,'DADOS CENARIOS'!$C$2:$S$9,17,0)</f>
        <v>155</v>
      </c>
    </row>
    <row r="18" spans="1:20" x14ac:dyDescent="0.25">
      <c r="A18" t="s">
        <v>1198</v>
      </c>
      <c r="B18">
        <f>VLOOKUP($A18&amp;"-"&amp;$E18,'DADOS CENARIOS'!$C$2:$S$9,2,0)</f>
        <v>5000</v>
      </c>
      <c r="C18">
        <f>VLOOKUP($A18&amp;"-"&amp;$E18,'DADOS CENARIOS'!$C$2:$S$9,3,0)</f>
        <v>5</v>
      </c>
      <c r="D18">
        <f>VLOOKUP($A18&amp;"-"&amp;$E18,'DADOS CENARIOS'!$C$2:$S$9,4,0)</f>
        <v>12</v>
      </c>
      <c r="E18" s="43" t="s">
        <v>0</v>
      </c>
      <c r="F18" s="43" t="s">
        <v>57</v>
      </c>
      <c r="G18" s="43" t="s">
        <v>0</v>
      </c>
      <c r="H18">
        <f>VLOOKUP($A18&amp;"-"&amp;$E18,'DADOS CENARIOS'!$C$2:$S$9,5,0)</f>
        <v>107</v>
      </c>
      <c r="I18">
        <f>VLOOKUP($A18&amp;"-"&amp;$E18,'DADOS CENARIOS'!$C$2:$S$9,6,0)</f>
        <v>6800</v>
      </c>
      <c r="J18">
        <f>VLOOKUP($A18&amp;"-"&amp;$E18,'DADOS CENARIOS'!$C$2:$S$9,7,0)</f>
        <v>4680</v>
      </c>
      <c r="K18">
        <f>VLOOKUP($A18&amp;"-"&amp;$E18,'DADOS CENARIOS'!$C$2:$S$9,8,0)</f>
        <v>400</v>
      </c>
      <c r="L18">
        <f>VLOOKUP($A18&amp;"-"&amp;$E18,'DADOS CENARIOS'!$C$2:$S$9,9,0)</f>
        <v>320</v>
      </c>
      <c r="M18">
        <f>VLOOKUP($A18&amp;"-"&amp;$E18,'DADOS CENARIOS'!$C$2:$S$9,10,0)</f>
        <v>11</v>
      </c>
      <c r="N18">
        <f>VLOOKUP($A18&amp;"-"&amp;$E18,'DADOS CENARIOS'!$C$2:$S$9,11,0)</f>
        <v>8</v>
      </c>
      <c r="O18">
        <f>VLOOKUP($A18&amp;"-"&amp;$E18,'DADOS CENARIOS'!$C$2:$S$9,12,0)</f>
        <v>6</v>
      </c>
      <c r="P18">
        <f>VLOOKUP($A18&amp;"-"&amp;$E18,'DADOS CENARIOS'!$C$2:$S$9,13,0)</f>
        <v>4</v>
      </c>
      <c r="Q18">
        <f>VLOOKUP($A18&amp;"-"&amp;$E18,'DADOS CENARIOS'!$C$2:$S$9,14,0)</f>
        <v>3000</v>
      </c>
      <c r="R18">
        <f>VLOOKUP($A18&amp;"-"&amp;$E18,'DADOS CENARIOS'!$C$2:$S$9,15,0)</f>
        <v>800</v>
      </c>
      <c r="S18">
        <f>VLOOKUP($A18&amp;"-"&amp;$E18,'DADOS CENARIOS'!$C$2:$S$9,16,0)</f>
        <v>500</v>
      </c>
      <c r="T18">
        <f>VLOOKUP($A18&amp;"-"&amp;$E18,'DADOS CENARIOS'!$C$2:$S$9,17,0)</f>
        <v>155</v>
      </c>
    </row>
    <row r="19" spans="1:20" x14ac:dyDescent="0.25">
      <c r="A19" t="s">
        <v>1198</v>
      </c>
      <c r="B19">
        <f>VLOOKUP($A19&amp;"-"&amp;$E19,'DADOS CENARIOS'!$C$2:$S$9,2,0)</f>
        <v>5000</v>
      </c>
      <c r="C19">
        <f>VLOOKUP($A19&amp;"-"&amp;$E19,'DADOS CENARIOS'!$C$2:$S$9,3,0)</f>
        <v>5</v>
      </c>
      <c r="D19">
        <f>VLOOKUP($A19&amp;"-"&amp;$E19,'DADOS CENARIOS'!$C$2:$S$9,4,0)</f>
        <v>12</v>
      </c>
      <c r="E19" s="43" t="s">
        <v>0</v>
      </c>
      <c r="F19" s="43" t="s">
        <v>58</v>
      </c>
      <c r="G19" s="43" t="s">
        <v>0</v>
      </c>
      <c r="H19">
        <f>VLOOKUP($A19&amp;"-"&amp;$E19,'DADOS CENARIOS'!$C$2:$S$9,5,0)</f>
        <v>107</v>
      </c>
      <c r="I19">
        <f>VLOOKUP($A19&amp;"-"&amp;$E19,'DADOS CENARIOS'!$C$2:$S$9,6,0)</f>
        <v>6800</v>
      </c>
      <c r="J19">
        <f>VLOOKUP($A19&amp;"-"&amp;$E19,'DADOS CENARIOS'!$C$2:$S$9,7,0)</f>
        <v>4680</v>
      </c>
      <c r="K19">
        <f>VLOOKUP($A19&amp;"-"&amp;$E19,'DADOS CENARIOS'!$C$2:$S$9,8,0)</f>
        <v>400</v>
      </c>
      <c r="L19">
        <f>VLOOKUP($A19&amp;"-"&amp;$E19,'DADOS CENARIOS'!$C$2:$S$9,9,0)</f>
        <v>320</v>
      </c>
      <c r="M19">
        <f>VLOOKUP($A19&amp;"-"&amp;$E19,'DADOS CENARIOS'!$C$2:$S$9,10,0)</f>
        <v>11</v>
      </c>
      <c r="N19">
        <f>VLOOKUP($A19&amp;"-"&amp;$E19,'DADOS CENARIOS'!$C$2:$S$9,11,0)</f>
        <v>8</v>
      </c>
      <c r="O19">
        <f>VLOOKUP($A19&amp;"-"&amp;$E19,'DADOS CENARIOS'!$C$2:$S$9,12,0)</f>
        <v>6</v>
      </c>
      <c r="P19">
        <f>VLOOKUP($A19&amp;"-"&amp;$E19,'DADOS CENARIOS'!$C$2:$S$9,13,0)</f>
        <v>4</v>
      </c>
      <c r="Q19">
        <f>VLOOKUP($A19&amp;"-"&amp;$E19,'DADOS CENARIOS'!$C$2:$S$9,14,0)</f>
        <v>3000</v>
      </c>
      <c r="R19">
        <f>VLOOKUP($A19&amp;"-"&amp;$E19,'DADOS CENARIOS'!$C$2:$S$9,15,0)</f>
        <v>800</v>
      </c>
      <c r="S19">
        <f>VLOOKUP($A19&amp;"-"&amp;$E19,'DADOS CENARIOS'!$C$2:$S$9,16,0)</f>
        <v>500</v>
      </c>
      <c r="T19">
        <f>VLOOKUP($A19&amp;"-"&amp;$E19,'DADOS CENARIOS'!$C$2:$S$9,17,0)</f>
        <v>155</v>
      </c>
    </row>
    <row r="20" spans="1:20" x14ac:dyDescent="0.25">
      <c r="A20" t="s">
        <v>1198</v>
      </c>
      <c r="B20">
        <f>VLOOKUP($A20&amp;"-"&amp;$E20,'DADOS CENARIOS'!$C$2:$S$9,2,0)</f>
        <v>5000</v>
      </c>
      <c r="C20">
        <f>VLOOKUP($A20&amp;"-"&amp;$E20,'DADOS CENARIOS'!$C$2:$S$9,3,0)</f>
        <v>5</v>
      </c>
      <c r="D20">
        <f>VLOOKUP($A20&amp;"-"&amp;$E20,'DADOS CENARIOS'!$C$2:$S$9,4,0)</f>
        <v>12</v>
      </c>
      <c r="E20" s="43" t="s">
        <v>0</v>
      </c>
      <c r="F20" s="43" t="s">
        <v>59</v>
      </c>
      <c r="G20" s="43" t="s">
        <v>0</v>
      </c>
      <c r="H20">
        <f>VLOOKUP($A20&amp;"-"&amp;$E20,'DADOS CENARIOS'!$C$2:$S$9,5,0)</f>
        <v>107</v>
      </c>
      <c r="I20">
        <f>VLOOKUP($A20&amp;"-"&amp;$E20,'DADOS CENARIOS'!$C$2:$S$9,6,0)</f>
        <v>6800</v>
      </c>
      <c r="J20">
        <f>VLOOKUP($A20&amp;"-"&amp;$E20,'DADOS CENARIOS'!$C$2:$S$9,7,0)</f>
        <v>4680</v>
      </c>
      <c r="K20">
        <f>VLOOKUP($A20&amp;"-"&amp;$E20,'DADOS CENARIOS'!$C$2:$S$9,8,0)</f>
        <v>400</v>
      </c>
      <c r="L20">
        <f>VLOOKUP($A20&amp;"-"&amp;$E20,'DADOS CENARIOS'!$C$2:$S$9,9,0)</f>
        <v>320</v>
      </c>
      <c r="M20">
        <f>VLOOKUP($A20&amp;"-"&amp;$E20,'DADOS CENARIOS'!$C$2:$S$9,10,0)</f>
        <v>11</v>
      </c>
      <c r="N20">
        <f>VLOOKUP($A20&amp;"-"&amp;$E20,'DADOS CENARIOS'!$C$2:$S$9,11,0)</f>
        <v>8</v>
      </c>
      <c r="O20">
        <f>VLOOKUP($A20&amp;"-"&amp;$E20,'DADOS CENARIOS'!$C$2:$S$9,12,0)</f>
        <v>6</v>
      </c>
      <c r="P20">
        <f>VLOOKUP($A20&amp;"-"&amp;$E20,'DADOS CENARIOS'!$C$2:$S$9,13,0)</f>
        <v>4</v>
      </c>
      <c r="Q20">
        <f>VLOOKUP($A20&amp;"-"&amp;$E20,'DADOS CENARIOS'!$C$2:$S$9,14,0)</f>
        <v>3000</v>
      </c>
      <c r="R20">
        <f>VLOOKUP($A20&amp;"-"&amp;$E20,'DADOS CENARIOS'!$C$2:$S$9,15,0)</f>
        <v>800</v>
      </c>
      <c r="S20">
        <f>VLOOKUP($A20&amp;"-"&amp;$E20,'DADOS CENARIOS'!$C$2:$S$9,16,0)</f>
        <v>500</v>
      </c>
      <c r="T20">
        <f>VLOOKUP($A20&amp;"-"&amp;$E20,'DADOS CENARIOS'!$C$2:$S$9,17,0)</f>
        <v>155</v>
      </c>
    </row>
    <row r="21" spans="1:20" x14ac:dyDescent="0.25">
      <c r="A21" t="s">
        <v>1198</v>
      </c>
      <c r="B21">
        <f>VLOOKUP($A21&amp;"-"&amp;$E21,'DADOS CENARIOS'!$C$2:$S$9,2,0)</f>
        <v>5000</v>
      </c>
      <c r="C21">
        <f>VLOOKUP($A21&amp;"-"&amp;$E21,'DADOS CENARIOS'!$C$2:$S$9,3,0)</f>
        <v>5</v>
      </c>
      <c r="D21">
        <f>VLOOKUP($A21&amp;"-"&amp;$E21,'DADOS CENARIOS'!$C$2:$S$9,4,0)</f>
        <v>12</v>
      </c>
      <c r="E21" s="43" t="s">
        <v>0</v>
      </c>
      <c r="F21" s="43" t="s">
        <v>60</v>
      </c>
      <c r="G21" s="43" t="s">
        <v>0</v>
      </c>
      <c r="H21">
        <f>VLOOKUP($A21&amp;"-"&amp;$E21,'DADOS CENARIOS'!$C$2:$S$9,5,0)</f>
        <v>107</v>
      </c>
      <c r="I21">
        <f>VLOOKUP($A21&amp;"-"&amp;$E21,'DADOS CENARIOS'!$C$2:$S$9,6,0)</f>
        <v>6800</v>
      </c>
      <c r="J21">
        <f>VLOOKUP($A21&amp;"-"&amp;$E21,'DADOS CENARIOS'!$C$2:$S$9,7,0)</f>
        <v>4680</v>
      </c>
      <c r="K21">
        <f>VLOOKUP($A21&amp;"-"&amp;$E21,'DADOS CENARIOS'!$C$2:$S$9,8,0)</f>
        <v>400</v>
      </c>
      <c r="L21">
        <f>VLOOKUP($A21&amp;"-"&amp;$E21,'DADOS CENARIOS'!$C$2:$S$9,9,0)</f>
        <v>320</v>
      </c>
      <c r="M21">
        <f>VLOOKUP($A21&amp;"-"&amp;$E21,'DADOS CENARIOS'!$C$2:$S$9,10,0)</f>
        <v>11</v>
      </c>
      <c r="N21">
        <f>VLOOKUP($A21&amp;"-"&amp;$E21,'DADOS CENARIOS'!$C$2:$S$9,11,0)</f>
        <v>8</v>
      </c>
      <c r="O21">
        <f>VLOOKUP($A21&amp;"-"&amp;$E21,'DADOS CENARIOS'!$C$2:$S$9,12,0)</f>
        <v>6</v>
      </c>
      <c r="P21">
        <f>VLOOKUP($A21&amp;"-"&amp;$E21,'DADOS CENARIOS'!$C$2:$S$9,13,0)</f>
        <v>4</v>
      </c>
      <c r="Q21">
        <f>VLOOKUP($A21&amp;"-"&amp;$E21,'DADOS CENARIOS'!$C$2:$S$9,14,0)</f>
        <v>3000</v>
      </c>
      <c r="R21">
        <f>VLOOKUP($A21&amp;"-"&amp;$E21,'DADOS CENARIOS'!$C$2:$S$9,15,0)</f>
        <v>800</v>
      </c>
      <c r="S21">
        <f>VLOOKUP($A21&amp;"-"&amp;$E21,'DADOS CENARIOS'!$C$2:$S$9,16,0)</f>
        <v>500</v>
      </c>
      <c r="T21">
        <f>VLOOKUP($A21&amp;"-"&amp;$E21,'DADOS CENARIOS'!$C$2:$S$9,17,0)</f>
        <v>155</v>
      </c>
    </row>
    <row r="22" spans="1:20" x14ac:dyDescent="0.25">
      <c r="A22" t="s">
        <v>1198</v>
      </c>
      <c r="B22">
        <f>VLOOKUP($A22&amp;"-"&amp;$E22,'DADOS CENARIOS'!$C$2:$S$9,2,0)</f>
        <v>5000</v>
      </c>
      <c r="C22">
        <f>VLOOKUP($A22&amp;"-"&amp;$E22,'DADOS CENARIOS'!$C$2:$S$9,3,0)</f>
        <v>5</v>
      </c>
      <c r="D22">
        <f>VLOOKUP($A22&amp;"-"&amp;$E22,'DADOS CENARIOS'!$C$2:$S$9,4,0)</f>
        <v>12</v>
      </c>
      <c r="E22" s="43" t="s">
        <v>0</v>
      </c>
      <c r="F22" s="43" t="s">
        <v>5</v>
      </c>
      <c r="G22" s="43" t="s">
        <v>0</v>
      </c>
      <c r="H22">
        <f>VLOOKUP($A22&amp;"-"&amp;$E22,'DADOS CENARIOS'!$C$2:$S$9,5,0)</f>
        <v>107</v>
      </c>
      <c r="I22">
        <f>VLOOKUP($A22&amp;"-"&amp;$E22,'DADOS CENARIOS'!$C$2:$S$9,6,0)</f>
        <v>6800</v>
      </c>
      <c r="J22">
        <f>VLOOKUP($A22&amp;"-"&amp;$E22,'DADOS CENARIOS'!$C$2:$S$9,7,0)</f>
        <v>4680</v>
      </c>
      <c r="K22">
        <f>VLOOKUP($A22&amp;"-"&amp;$E22,'DADOS CENARIOS'!$C$2:$S$9,8,0)</f>
        <v>400</v>
      </c>
      <c r="L22">
        <f>VLOOKUP($A22&amp;"-"&amp;$E22,'DADOS CENARIOS'!$C$2:$S$9,9,0)</f>
        <v>320</v>
      </c>
      <c r="M22">
        <f>VLOOKUP($A22&amp;"-"&amp;$E22,'DADOS CENARIOS'!$C$2:$S$9,10,0)</f>
        <v>11</v>
      </c>
      <c r="N22">
        <f>VLOOKUP($A22&amp;"-"&amp;$E22,'DADOS CENARIOS'!$C$2:$S$9,11,0)</f>
        <v>8</v>
      </c>
      <c r="O22">
        <f>VLOOKUP($A22&amp;"-"&amp;$E22,'DADOS CENARIOS'!$C$2:$S$9,12,0)</f>
        <v>6</v>
      </c>
      <c r="P22">
        <f>VLOOKUP($A22&amp;"-"&amp;$E22,'DADOS CENARIOS'!$C$2:$S$9,13,0)</f>
        <v>4</v>
      </c>
      <c r="Q22">
        <f>VLOOKUP($A22&amp;"-"&amp;$E22,'DADOS CENARIOS'!$C$2:$S$9,14,0)</f>
        <v>3000</v>
      </c>
      <c r="R22">
        <f>VLOOKUP($A22&amp;"-"&amp;$E22,'DADOS CENARIOS'!$C$2:$S$9,15,0)</f>
        <v>800</v>
      </c>
      <c r="S22">
        <f>VLOOKUP($A22&amp;"-"&amp;$E22,'DADOS CENARIOS'!$C$2:$S$9,16,0)</f>
        <v>500</v>
      </c>
      <c r="T22">
        <f>VLOOKUP($A22&amp;"-"&amp;$E22,'DADOS CENARIOS'!$C$2:$S$9,17,0)</f>
        <v>155</v>
      </c>
    </row>
    <row r="23" spans="1:20" x14ac:dyDescent="0.25">
      <c r="A23" t="s">
        <v>1198</v>
      </c>
      <c r="B23">
        <f>VLOOKUP($A23&amp;"-"&amp;$E23,'DADOS CENARIOS'!$C$2:$S$9,2,0)</f>
        <v>5000</v>
      </c>
      <c r="C23">
        <f>VLOOKUP($A23&amp;"-"&amp;$E23,'DADOS CENARIOS'!$C$2:$S$9,3,0)</f>
        <v>5</v>
      </c>
      <c r="D23">
        <f>VLOOKUP($A23&amp;"-"&amp;$E23,'DADOS CENARIOS'!$C$2:$S$9,4,0)</f>
        <v>12</v>
      </c>
      <c r="E23" s="43" t="s">
        <v>0</v>
      </c>
      <c r="F23" s="43" t="s">
        <v>6</v>
      </c>
      <c r="G23" s="43" t="s">
        <v>0</v>
      </c>
      <c r="H23">
        <f>VLOOKUP($A23&amp;"-"&amp;$E23,'DADOS CENARIOS'!$C$2:$S$9,5,0)</f>
        <v>107</v>
      </c>
      <c r="I23">
        <f>VLOOKUP($A23&amp;"-"&amp;$E23,'DADOS CENARIOS'!$C$2:$S$9,6,0)</f>
        <v>6800</v>
      </c>
      <c r="J23">
        <f>VLOOKUP($A23&amp;"-"&amp;$E23,'DADOS CENARIOS'!$C$2:$S$9,7,0)</f>
        <v>4680</v>
      </c>
      <c r="K23">
        <f>VLOOKUP($A23&amp;"-"&amp;$E23,'DADOS CENARIOS'!$C$2:$S$9,8,0)</f>
        <v>400</v>
      </c>
      <c r="L23">
        <f>VLOOKUP($A23&amp;"-"&amp;$E23,'DADOS CENARIOS'!$C$2:$S$9,9,0)</f>
        <v>320</v>
      </c>
      <c r="M23">
        <f>VLOOKUP($A23&amp;"-"&amp;$E23,'DADOS CENARIOS'!$C$2:$S$9,10,0)</f>
        <v>11</v>
      </c>
      <c r="N23">
        <f>VLOOKUP($A23&amp;"-"&amp;$E23,'DADOS CENARIOS'!$C$2:$S$9,11,0)</f>
        <v>8</v>
      </c>
      <c r="O23">
        <f>VLOOKUP($A23&amp;"-"&amp;$E23,'DADOS CENARIOS'!$C$2:$S$9,12,0)</f>
        <v>6</v>
      </c>
      <c r="P23">
        <f>VLOOKUP($A23&amp;"-"&amp;$E23,'DADOS CENARIOS'!$C$2:$S$9,13,0)</f>
        <v>4</v>
      </c>
      <c r="Q23">
        <f>VLOOKUP($A23&amp;"-"&amp;$E23,'DADOS CENARIOS'!$C$2:$S$9,14,0)</f>
        <v>3000</v>
      </c>
      <c r="R23">
        <f>VLOOKUP($A23&amp;"-"&amp;$E23,'DADOS CENARIOS'!$C$2:$S$9,15,0)</f>
        <v>800</v>
      </c>
      <c r="S23">
        <f>VLOOKUP($A23&amp;"-"&amp;$E23,'DADOS CENARIOS'!$C$2:$S$9,16,0)</f>
        <v>500</v>
      </c>
      <c r="T23">
        <f>VLOOKUP($A23&amp;"-"&amp;$E23,'DADOS CENARIOS'!$C$2:$S$9,17,0)</f>
        <v>155</v>
      </c>
    </row>
    <row r="24" spans="1:20" x14ac:dyDescent="0.25">
      <c r="A24" t="s">
        <v>1198</v>
      </c>
      <c r="B24">
        <f>VLOOKUP($A24&amp;"-"&amp;$E24,'DADOS CENARIOS'!$C$2:$S$9,2,0)</f>
        <v>5000</v>
      </c>
      <c r="C24">
        <f>VLOOKUP($A24&amp;"-"&amp;$E24,'DADOS CENARIOS'!$C$2:$S$9,3,0)</f>
        <v>5</v>
      </c>
      <c r="D24">
        <f>VLOOKUP($A24&amp;"-"&amp;$E24,'DADOS CENARIOS'!$C$2:$S$9,4,0)</f>
        <v>12</v>
      </c>
      <c r="E24" s="43" t="s">
        <v>0</v>
      </c>
      <c r="F24" s="43" t="s">
        <v>7</v>
      </c>
      <c r="G24" s="43" t="s">
        <v>0</v>
      </c>
      <c r="H24">
        <f>VLOOKUP($A24&amp;"-"&amp;$E24,'DADOS CENARIOS'!$C$2:$S$9,5,0)</f>
        <v>107</v>
      </c>
      <c r="I24">
        <f>VLOOKUP($A24&amp;"-"&amp;$E24,'DADOS CENARIOS'!$C$2:$S$9,6,0)</f>
        <v>6800</v>
      </c>
      <c r="J24">
        <f>VLOOKUP($A24&amp;"-"&amp;$E24,'DADOS CENARIOS'!$C$2:$S$9,7,0)</f>
        <v>4680</v>
      </c>
      <c r="K24">
        <f>VLOOKUP($A24&amp;"-"&amp;$E24,'DADOS CENARIOS'!$C$2:$S$9,8,0)</f>
        <v>400</v>
      </c>
      <c r="L24">
        <f>VLOOKUP($A24&amp;"-"&amp;$E24,'DADOS CENARIOS'!$C$2:$S$9,9,0)</f>
        <v>320</v>
      </c>
      <c r="M24">
        <f>VLOOKUP($A24&amp;"-"&amp;$E24,'DADOS CENARIOS'!$C$2:$S$9,10,0)</f>
        <v>11</v>
      </c>
      <c r="N24">
        <f>VLOOKUP($A24&amp;"-"&amp;$E24,'DADOS CENARIOS'!$C$2:$S$9,11,0)</f>
        <v>8</v>
      </c>
      <c r="O24">
        <f>VLOOKUP($A24&amp;"-"&amp;$E24,'DADOS CENARIOS'!$C$2:$S$9,12,0)</f>
        <v>6</v>
      </c>
      <c r="P24">
        <f>VLOOKUP($A24&amp;"-"&amp;$E24,'DADOS CENARIOS'!$C$2:$S$9,13,0)</f>
        <v>4</v>
      </c>
      <c r="Q24">
        <f>VLOOKUP($A24&amp;"-"&amp;$E24,'DADOS CENARIOS'!$C$2:$S$9,14,0)</f>
        <v>3000</v>
      </c>
      <c r="R24">
        <f>VLOOKUP($A24&amp;"-"&amp;$E24,'DADOS CENARIOS'!$C$2:$S$9,15,0)</f>
        <v>800</v>
      </c>
      <c r="S24">
        <f>VLOOKUP($A24&amp;"-"&amp;$E24,'DADOS CENARIOS'!$C$2:$S$9,16,0)</f>
        <v>500</v>
      </c>
      <c r="T24">
        <f>VLOOKUP($A24&amp;"-"&amp;$E24,'DADOS CENARIOS'!$C$2:$S$9,17,0)</f>
        <v>155</v>
      </c>
    </row>
    <row r="25" spans="1:20" x14ac:dyDescent="0.25">
      <c r="A25" t="s">
        <v>1198</v>
      </c>
      <c r="B25">
        <f>VLOOKUP($A25&amp;"-"&amp;$E25,'DADOS CENARIOS'!$C$2:$S$9,2,0)</f>
        <v>5000</v>
      </c>
      <c r="C25">
        <f>VLOOKUP($A25&amp;"-"&amp;$E25,'DADOS CENARIOS'!$C$2:$S$9,3,0)</f>
        <v>5</v>
      </c>
      <c r="D25">
        <f>VLOOKUP($A25&amp;"-"&amp;$E25,'DADOS CENARIOS'!$C$2:$S$9,4,0)</f>
        <v>12</v>
      </c>
      <c r="E25" s="43" t="s">
        <v>0</v>
      </c>
      <c r="F25" s="43" t="s">
        <v>61</v>
      </c>
      <c r="G25" s="43" t="s">
        <v>0</v>
      </c>
      <c r="H25">
        <f>VLOOKUP($A25&amp;"-"&amp;$E25,'DADOS CENARIOS'!$C$2:$S$9,5,0)</f>
        <v>107</v>
      </c>
      <c r="I25">
        <f>VLOOKUP($A25&amp;"-"&amp;$E25,'DADOS CENARIOS'!$C$2:$S$9,6,0)</f>
        <v>6800</v>
      </c>
      <c r="J25">
        <f>VLOOKUP($A25&amp;"-"&amp;$E25,'DADOS CENARIOS'!$C$2:$S$9,7,0)</f>
        <v>4680</v>
      </c>
      <c r="K25">
        <f>VLOOKUP($A25&amp;"-"&amp;$E25,'DADOS CENARIOS'!$C$2:$S$9,8,0)</f>
        <v>400</v>
      </c>
      <c r="L25">
        <f>VLOOKUP($A25&amp;"-"&amp;$E25,'DADOS CENARIOS'!$C$2:$S$9,9,0)</f>
        <v>320</v>
      </c>
      <c r="M25">
        <f>VLOOKUP($A25&amp;"-"&amp;$E25,'DADOS CENARIOS'!$C$2:$S$9,10,0)</f>
        <v>11</v>
      </c>
      <c r="N25">
        <f>VLOOKUP($A25&amp;"-"&amp;$E25,'DADOS CENARIOS'!$C$2:$S$9,11,0)</f>
        <v>8</v>
      </c>
      <c r="O25">
        <f>VLOOKUP($A25&amp;"-"&amp;$E25,'DADOS CENARIOS'!$C$2:$S$9,12,0)</f>
        <v>6</v>
      </c>
      <c r="P25">
        <f>VLOOKUP($A25&amp;"-"&amp;$E25,'DADOS CENARIOS'!$C$2:$S$9,13,0)</f>
        <v>4</v>
      </c>
      <c r="Q25">
        <f>VLOOKUP($A25&amp;"-"&amp;$E25,'DADOS CENARIOS'!$C$2:$S$9,14,0)</f>
        <v>3000</v>
      </c>
      <c r="R25">
        <f>VLOOKUP($A25&amp;"-"&amp;$E25,'DADOS CENARIOS'!$C$2:$S$9,15,0)</f>
        <v>800</v>
      </c>
      <c r="S25">
        <f>VLOOKUP($A25&amp;"-"&amp;$E25,'DADOS CENARIOS'!$C$2:$S$9,16,0)</f>
        <v>500</v>
      </c>
      <c r="T25">
        <f>VLOOKUP($A25&amp;"-"&amp;$E25,'DADOS CENARIOS'!$C$2:$S$9,17,0)</f>
        <v>155</v>
      </c>
    </row>
    <row r="26" spans="1:20" x14ac:dyDescent="0.25">
      <c r="A26" t="s">
        <v>1198</v>
      </c>
      <c r="B26">
        <f>VLOOKUP($A26&amp;"-"&amp;$E26,'DADOS CENARIOS'!$C$2:$S$9,2,0)</f>
        <v>5000</v>
      </c>
      <c r="C26">
        <f>VLOOKUP($A26&amp;"-"&amp;$E26,'DADOS CENARIOS'!$C$2:$S$9,3,0)</f>
        <v>5</v>
      </c>
      <c r="D26">
        <f>VLOOKUP($A26&amp;"-"&amp;$E26,'DADOS CENARIOS'!$C$2:$S$9,4,0)</f>
        <v>12</v>
      </c>
      <c r="E26" s="43" t="s">
        <v>0</v>
      </c>
      <c r="F26" s="43" t="s">
        <v>62</v>
      </c>
      <c r="G26" s="43" t="s">
        <v>0</v>
      </c>
      <c r="H26">
        <f>VLOOKUP($A26&amp;"-"&amp;$E26,'DADOS CENARIOS'!$C$2:$S$9,5,0)</f>
        <v>107</v>
      </c>
      <c r="I26">
        <f>VLOOKUP($A26&amp;"-"&amp;$E26,'DADOS CENARIOS'!$C$2:$S$9,6,0)</f>
        <v>6800</v>
      </c>
      <c r="J26">
        <f>VLOOKUP($A26&amp;"-"&amp;$E26,'DADOS CENARIOS'!$C$2:$S$9,7,0)</f>
        <v>4680</v>
      </c>
      <c r="K26">
        <f>VLOOKUP($A26&amp;"-"&amp;$E26,'DADOS CENARIOS'!$C$2:$S$9,8,0)</f>
        <v>400</v>
      </c>
      <c r="L26">
        <f>VLOOKUP($A26&amp;"-"&amp;$E26,'DADOS CENARIOS'!$C$2:$S$9,9,0)</f>
        <v>320</v>
      </c>
      <c r="M26">
        <f>VLOOKUP($A26&amp;"-"&amp;$E26,'DADOS CENARIOS'!$C$2:$S$9,10,0)</f>
        <v>11</v>
      </c>
      <c r="N26">
        <f>VLOOKUP($A26&amp;"-"&amp;$E26,'DADOS CENARIOS'!$C$2:$S$9,11,0)</f>
        <v>8</v>
      </c>
      <c r="O26">
        <f>VLOOKUP($A26&amp;"-"&amp;$E26,'DADOS CENARIOS'!$C$2:$S$9,12,0)</f>
        <v>6</v>
      </c>
      <c r="P26">
        <f>VLOOKUP($A26&amp;"-"&amp;$E26,'DADOS CENARIOS'!$C$2:$S$9,13,0)</f>
        <v>4</v>
      </c>
      <c r="Q26">
        <f>VLOOKUP($A26&amp;"-"&amp;$E26,'DADOS CENARIOS'!$C$2:$S$9,14,0)</f>
        <v>3000</v>
      </c>
      <c r="R26">
        <f>VLOOKUP($A26&amp;"-"&amp;$E26,'DADOS CENARIOS'!$C$2:$S$9,15,0)</f>
        <v>800</v>
      </c>
      <c r="S26">
        <f>VLOOKUP($A26&amp;"-"&amp;$E26,'DADOS CENARIOS'!$C$2:$S$9,16,0)</f>
        <v>500</v>
      </c>
      <c r="T26">
        <f>VLOOKUP($A26&amp;"-"&amp;$E26,'DADOS CENARIOS'!$C$2:$S$9,17,0)</f>
        <v>155</v>
      </c>
    </row>
    <row r="27" spans="1:20" x14ac:dyDescent="0.25">
      <c r="A27" t="s">
        <v>1198</v>
      </c>
      <c r="B27">
        <f>VLOOKUP($A27&amp;"-"&amp;$E27,'DADOS CENARIOS'!$C$2:$S$9,2,0)</f>
        <v>5000</v>
      </c>
      <c r="C27">
        <f>VLOOKUP($A27&amp;"-"&amp;$E27,'DADOS CENARIOS'!$C$2:$S$9,3,0)</f>
        <v>5</v>
      </c>
      <c r="D27">
        <f>VLOOKUP($A27&amp;"-"&amp;$E27,'DADOS CENARIOS'!$C$2:$S$9,4,0)</f>
        <v>12</v>
      </c>
      <c r="E27" s="43" t="s">
        <v>0</v>
      </c>
      <c r="F27" s="43" t="s">
        <v>63</v>
      </c>
      <c r="G27" s="43" t="s">
        <v>0</v>
      </c>
      <c r="H27">
        <f>VLOOKUP($A27&amp;"-"&amp;$E27,'DADOS CENARIOS'!$C$2:$S$9,5,0)</f>
        <v>107</v>
      </c>
      <c r="I27">
        <f>VLOOKUP($A27&amp;"-"&amp;$E27,'DADOS CENARIOS'!$C$2:$S$9,6,0)</f>
        <v>6800</v>
      </c>
      <c r="J27">
        <f>VLOOKUP($A27&amp;"-"&amp;$E27,'DADOS CENARIOS'!$C$2:$S$9,7,0)</f>
        <v>4680</v>
      </c>
      <c r="K27">
        <f>VLOOKUP($A27&amp;"-"&amp;$E27,'DADOS CENARIOS'!$C$2:$S$9,8,0)</f>
        <v>400</v>
      </c>
      <c r="L27">
        <f>VLOOKUP($A27&amp;"-"&amp;$E27,'DADOS CENARIOS'!$C$2:$S$9,9,0)</f>
        <v>320</v>
      </c>
      <c r="M27">
        <f>VLOOKUP($A27&amp;"-"&amp;$E27,'DADOS CENARIOS'!$C$2:$S$9,10,0)</f>
        <v>11</v>
      </c>
      <c r="N27">
        <f>VLOOKUP($A27&amp;"-"&amp;$E27,'DADOS CENARIOS'!$C$2:$S$9,11,0)</f>
        <v>8</v>
      </c>
      <c r="O27">
        <f>VLOOKUP($A27&amp;"-"&amp;$E27,'DADOS CENARIOS'!$C$2:$S$9,12,0)</f>
        <v>6</v>
      </c>
      <c r="P27">
        <f>VLOOKUP($A27&amp;"-"&amp;$E27,'DADOS CENARIOS'!$C$2:$S$9,13,0)</f>
        <v>4</v>
      </c>
      <c r="Q27">
        <f>VLOOKUP($A27&amp;"-"&amp;$E27,'DADOS CENARIOS'!$C$2:$S$9,14,0)</f>
        <v>3000</v>
      </c>
      <c r="R27">
        <f>VLOOKUP($A27&amp;"-"&amp;$E27,'DADOS CENARIOS'!$C$2:$S$9,15,0)</f>
        <v>800</v>
      </c>
      <c r="S27">
        <f>VLOOKUP($A27&amp;"-"&amp;$E27,'DADOS CENARIOS'!$C$2:$S$9,16,0)</f>
        <v>500</v>
      </c>
      <c r="T27">
        <f>VLOOKUP($A27&amp;"-"&amp;$E27,'DADOS CENARIOS'!$C$2:$S$9,17,0)</f>
        <v>155</v>
      </c>
    </row>
    <row r="28" spans="1:20" x14ac:dyDescent="0.25">
      <c r="A28" t="s">
        <v>1198</v>
      </c>
      <c r="B28">
        <f>VLOOKUP($A28&amp;"-"&amp;$E28,'DADOS CENARIOS'!$C$2:$S$9,2,0)</f>
        <v>5000</v>
      </c>
      <c r="C28">
        <f>VLOOKUP($A28&amp;"-"&amp;$E28,'DADOS CENARIOS'!$C$2:$S$9,3,0)</f>
        <v>5</v>
      </c>
      <c r="D28">
        <f>VLOOKUP($A28&amp;"-"&amp;$E28,'DADOS CENARIOS'!$C$2:$S$9,4,0)</f>
        <v>12</v>
      </c>
      <c r="E28" s="43" t="s">
        <v>0</v>
      </c>
      <c r="F28" s="43" t="s">
        <v>64</v>
      </c>
      <c r="G28" s="43" t="s">
        <v>0</v>
      </c>
      <c r="H28">
        <f>VLOOKUP($A28&amp;"-"&amp;$E28,'DADOS CENARIOS'!$C$2:$S$9,5,0)</f>
        <v>107</v>
      </c>
      <c r="I28">
        <f>VLOOKUP($A28&amp;"-"&amp;$E28,'DADOS CENARIOS'!$C$2:$S$9,6,0)</f>
        <v>6800</v>
      </c>
      <c r="J28">
        <f>VLOOKUP($A28&amp;"-"&amp;$E28,'DADOS CENARIOS'!$C$2:$S$9,7,0)</f>
        <v>4680</v>
      </c>
      <c r="K28">
        <f>VLOOKUP($A28&amp;"-"&amp;$E28,'DADOS CENARIOS'!$C$2:$S$9,8,0)</f>
        <v>400</v>
      </c>
      <c r="L28">
        <f>VLOOKUP($A28&amp;"-"&amp;$E28,'DADOS CENARIOS'!$C$2:$S$9,9,0)</f>
        <v>320</v>
      </c>
      <c r="M28">
        <f>VLOOKUP($A28&amp;"-"&amp;$E28,'DADOS CENARIOS'!$C$2:$S$9,10,0)</f>
        <v>11</v>
      </c>
      <c r="N28">
        <f>VLOOKUP($A28&amp;"-"&amp;$E28,'DADOS CENARIOS'!$C$2:$S$9,11,0)</f>
        <v>8</v>
      </c>
      <c r="O28">
        <f>VLOOKUP($A28&amp;"-"&amp;$E28,'DADOS CENARIOS'!$C$2:$S$9,12,0)</f>
        <v>6</v>
      </c>
      <c r="P28">
        <f>VLOOKUP($A28&amp;"-"&amp;$E28,'DADOS CENARIOS'!$C$2:$S$9,13,0)</f>
        <v>4</v>
      </c>
      <c r="Q28">
        <f>VLOOKUP($A28&amp;"-"&amp;$E28,'DADOS CENARIOS'!$C$2:$S$9,14,0)</f>
        <v>3000</v>
      </c>
      <c r="R28">
        <f>VLOOKUP($A28&amp;"-"&amp;$E28,'DADOS CENARIOS'!$C$2:$S$9,15,0)</f>
        <v>800</v>
      </c>
      <c r="S28">
        <f>VLOOKUP($A28&amp;"-"&amp;$E28,'DADOS CENARIOS'!$C$2:$S$9,16,0)</f>
        <v>500</v>
      </c>
      <c r="T28">
        <f>VLOOKUP($A28&amp;"-"&amp;$E28,'DADOS CENARIOS'!$C$2:$S$9,17,0)</f>
        <v>155</v>
      </c>
    </row>
    <row r="29" spans="1:20" x14ac:dyDescent="0.25">
      <c r="A29" t="s">
        <v>1198</v>
      </c>
      <c r="B29">
        <f>VLOOKUP($A29&amp;"-"&amp;$E29,'DADOS CENARIOS'!$C$2:$S$9,2,0)</f>
        <v>5000</v>
      </c>
      <c r="C29">
        <f>VLOOKUP($A29&amp;"-"&amp;$E29,'DADOS CENARIOS'!$C$2:$S$9,3,0)</f>
        <v>5</v>
      </c>
      <c r="D29">
        <f>VLOOKUP($A29&amp;"-"&amp;$E29,'DADOS CENARIOS'!$C$2:$S$9,4,0)</f>
        <v>12</v>
      </c>
      <c r="E29" s="43" t="s">
        <v>0</v>
      </c>
      <c r="F29" s="43" t="s">
        <v>65</v>
      </c>
      <c r="G29" s="43" t="s">
        <v>0</v>
      </c>
      <c r="H29">
        <f>VLOOKUP($A29&amp;"-"&amp;$E29,'DADOS CENARIOS'!$C$2:$S$9,5,0)</f>
        <v>107</v>
      </c>
      <c r="I29">
        <f>VLOOKUP($A29&amp;"-"&amp;$E29,'DADOS CENARIOS'!$C$2:$S$9,6,0)</f>
        <v>6800</v>
      </c>
      <c r="J29">
        <f>VLOOKUP($A29&amp;"-"&amp;$E29,'DADOS CENARIOS'!$C$2:$S$9,7,0)</f>
        <v>4680</v>
      </c>
      <c r="K29">
        <f>VLOOKUP($A29&amp;"-"&amp;$E29,'DADOS CENARIOS'!$C$2:$S$9,8,0)</f>
        <v>400</v>
      </c>
      <c r="L29">
        <f>VLOOKUP($A29&amp;"-"&amp;$E29,'DADOS CENARIOS'!$C$2:$S$9,9,0)</f>
        <v>320</v>
      </c>
      <c r="M29">
        <f>VLOOKUP($A29&amp;"-"&amp;$E29,'DADOS CENARIOS'!$C$2:$S$9,10,0)</f>
        <v>11</v>
      </c>
      <c r="N29">
        <f>VLOOKUP($A29&amp;"-"&amp;$E29,'DADOS CENARIOS'!$C$2:$S$9,11,0)</f>
        <v>8</v>
      </c>
      <c r="O29">
        <f>VLOOKUP($A29&amp;"-"&amp;$E29,'DADOS CENARIOS'!$C$2:$S$9,12,0)</f>
        <v>6</v>
      </c>
      <c r="P29">
        <f>VLOOKUP($A29&amp;"-"&amp;$E29,'DADOS CENARIOS'!$C$2:$S$9,13,0)</f>
        <v>4</v>
      </c>
      <c r="Q29">
        <f>VLOOKUP($A29&amp;"-"&amp;$E29,'DADOS CENARIOS'!$C$2:$S$9,14,0)</f>
        <v>3000</v>
      </c>
      <c r="R29">
        <f>VLOOKUP($A29&amp;"-"&amp;$E29,'DADOS CENARIOS'!$C$2:$S$9,15,0)</f>
        <v>800</v>
      </c>
      <c r="S29">
        <f>VLOOKUP($A29&amp;"-"&amp;$E29,'DADOS CENARIOS'!$C$2:$S$9,16,0)</f>
        <v>500</v>
      </c>
      <c r="T29">
        <f>VLOOKUP($A29&amp;"-"&amp;$E29,'DADOS CENARIOS'!$C$2:$S$9,17,0)</f>
        <v>155</v>
      </c>
    </row>
    <row r="30" spans="1:20" x14ac:dyDescent="0.25">
      <c r="A30" t="s">
        <v>1198</v>
      </c>
      <c r="B30">
        <f>VLOOKUP($A30&amp;"-"&amp;$E30,'DADOS CENARIOS'!$C$2:$S$9,2,0)</f>
        <v>5000</v>
      </c>
      <c r="C30">
        <f>VLOOKUP($A30&amp;"-"&amp;$E30,'DADOS CENARIOS'!$C$2:$S$9,3,0)</f>
        <v>5</v>
      </c>
      <c r="D30">
        <f>VLOOKUP($A30&amp;"-"&amp;$E30,'DADOS CENARIOS'!$C$2:$S$9,4,0)</f>
        <v>12</v>
      </c>
      <c r="E30" s="43" t="s">
        <v>0</v>
      </c>
      <c r="F30" s="43" t="s">
        <v>66</v>
      </c>
      <c r="G30" s="43" t="s">
        <v>0</v>
      </c>
      <c r="H30">
        <f>VLOOKUP($A30&amp;"-"&amp;$E30,'DADOS CENARIOS'!$C$2:$S$9,5,0)</f>
        <v>107</v>
      </c>
      <c r="I30">
        <f>VLOOKUP($A30&amp;"-"&amp;$E30,'DADOS CENARIOS'!$C$2:$S$9,6,0)</f>
        <v>6800</v>
      </c>
      <c r="J30">
        <f>VLOOKUP($A30&amp;"-"&amp;$E30,'DADOS CENARIOS'!$C$2:$S$9,7,0)</f>
        <v>4680</v>
      </c>
      <c r="K30">
        <f>VLOOKUP($A30&amp;"-"&amp;$E30,'DADOS CENARIOS'!$C$2:$S$9,8,0)</f>
        <v>400</v>
      </c>
      <c r="L30">
        <f>VLOOKUP($A30&amp;"-"&amp;$E30,'DADOS CENARIOS'!$C$2:$S$9,9,0)</f>
        <v>320</v>
      </c>
      <c r="M30">
        <f>VLOOKUP($A30&amp;"-"&amp;$E30,'DADOS CENARIOS'!$C$2:$S$9,10,0)</f>
        <v>11</v>
      </c>
      <c r="N30">
        <f>VLOOKUP($A30&amp;"-"&amp;$E30,'DADOS CENARIOS'!$C$2:$S$9,11,0)</f>
        <v>8</v>
      </c>
      <c r="O30">
        <f>VLOOKUP($A30&amp;"-"&amp;$E30,'DADOS CENARIOS'!$C$2:$S$9,12,0)</f>
        <v>6</v>
      </c>
      <c r="P30">
        <f>VLOOKUP($A30&amp;"-"&amp;$E30,'DADOS CENARIOS'!$C$2:$S$9,13,0)</f>
        <v>4</v>
      </c>
      <c r="Q30">
        <f>VLOOKUP($A30&amp;"-"&amp;$E30,'DADOS CENARIOS'!$C$2:$S$9,14,0)</f>
        <v>3000</v>
      </c>
      <c r="R30">
        <f>VLOOKUP($A30&amp;"-"&amp;$E30,'DADOS CENARIOS'!$C$2:$S$9,15,0)</f>
        <v>800</v>
      </c>
      <c r="S30">
        <f>VLOOKUP($A30&amp;"-"&amp;$E30,'DADOS CENARIOS'!$C$2:$S$9,16,0)</f>
        <v>500</v>
      </c>
      <c r="T30">
        <f>VLOOKUP($A30&amp;"-"&amp;$E30,'DADOS CENARIOS'!$C$2:$S$9,17,0)</f>
        <v>155</v>
      </c>
    </row>
    <row r="31" spans="1:20" x14ac:dyDescent="0.25">
      <c r="A31" t="s">
        <v>1198</v>
      </c>
      <c r="B31">
        <f>VLOOKUP($A31&amp;"-"&amp;$E31,'DADOS CENARIOS'!$C$2:$S$9,2,0)</f>
        <v>5000</v>
      </c>
      <c r="C31">
        <f>VLOOKUP($A31&amp;"-"&amp;$E31,'DADOS CENARIOS'!$C$2:$S$9,3,0)</f>
        <v>5</v>
      </c>
      <c r="D31">
        <f>VLOOKUP($A31&amp;"-"&amp;$E31,'DADOS CENARIOS'!$C$2:$S$9,4,0)</f>
        <v>12</v>
      </c>
      <c r="E31" s="43" t="s">
        <v>0</v>
      </c>
      <c r="F31" s="43" t="s">
        <v>67</v>
      </c>
      <c r="G31" s="43" t="s">
        <v>0</v>
      </c>
      <c r="H31">
        <f>VLOOKUP($A31&amp;"-"&amp;$E31,'DADOS CENARIOS'!$C$2:$S$9,5,0)</f>
        <v>107</v>
      </c>
      <c r="I31">
        <f>VLOOKUP($A31&amp;"-"&amp;$E31,'DADOS CENARIOS'!$C$2:$S$9,6,0)</f>
        <v>6800</v>
      </c>
      <c r="J31">
        <f>VLOOKUP($A31&amp;"-"&amp;$E31,'DADOS CENARIOS'!$C$2:$S$9,7,0)</f>
        <v>4680</v>
      </c>
      <c r="K31">
        <f>VLOOKUP($A31&amp;"-"&amp;$E31,'DADOS CENARIOS'!$C$2:$S$9,8,0)</f>
        <v>400</v>
      </c>
      <c r="L31">
        <f>VLOOKUP($A31&amp;"-"&amp;$E31,'DADOS CENARIOS'!$C$2:$S$9,9,0)</f>
        <v>320</v>
      </c>
      <c r="M31">
        <f>VLOOKUP($A31&amp;"-"&amp;$E31,'DADOS CENARIOS'!$C$2:$S$9,10,0)</f>
        <v>11</v>
      </c>
      <c r="N31">
        <f>VLOOKUP($A31&amp;"-"&amp;$E31,'DADOS CENARIOS'!$C$2:$S$9,11,0)</f>
        <v>8</v>
      </c>
      <c r="O31">
        <f>VLOOKUP($A31&amp;"-"&amp;$E31,'DADOS CENARIOS'!$C$2:$S$9,12,0)</f>
        <v>6</v>
      </c>
      <c r="P31">
        <f>VLOOKUP($A31&amp;"-"&amp;$E31,'DADOS CENARIOS'!$C$2:$S$9,13,0)</f>
        <v>4</v>
      </c>
      <c r="Q31">
        <f>VLOOKUP($A31&amp;"-"&amp;$E31,'DADOS CENARIOS'!$C$2:$S$9,14,0)</f>
        <v>3000</v>
      </c>
      <c r="R31">
        <f>VLOOKUP($A31&amp;"-"&amp;$E31,'DADOS CENARIOS'!$C$2:$S$9,15,0)</f>
        <v>800</v>
      </c>
      <c r="S31">
        <f>VLOOKUP($A31&amp;"-"&amp;$E31,'DADOS CENARIOS'!$C$2:$S$9,16,0)</f>
        <v>500</v>
      </c>
      <c r="T31">
        <f>VLOOKUP($A31&amp;"-"&amp;$E31,'DADOS CENARIOS'!$C$2:$S$9,17,0)</f>
        <v>155</v>
      </c>
    </row>
    <row r="32" spans="1:20" x14ac:dyDescent="0.25">
      <c r="A32" t="s">
        <v>1198</v>
      </c>
      <c r="B32">
        <f>VLOOKUP($A32&amp;"-"&amp;$E32,'DADOS CENARIOS'!$C$2:$S$9,2,0)</f>
        <v>5000</v>
      </c>
      <c r="C32">
        <f>VLOOKUP($A32&amp;"-"&amp;$E32,'DADOS CENARIOS'!$C$2:$S$9,3,0)</f>
        <v>5</v>
      </c>
      <c r="D32">
        <f>VLOOKUP($A32&amp;"-"&amp;$E32,'DADOS CENARIOS'!$C$2:$S$9,4,0)</f>
        <v>12</v>
      </c>
      <c r="E32" s="43" t="s">
        <v>0</v>
      </c>
      <c r="F32" s="43" t="s">
        <v>68</v>
      </c>
      <c r="G32" s="43" t="s">
        <v>0</v>
      </c>
      <c r="H32">
        <f>VLOOKUP($A32&amp;"-"&amp;$E32,'DADOS CENARIOS'!$C$2:$S$9,5,0)</f>
        <v>107</v>
      </c>
      <c r="I32">
        <f>VLOOKUP($A32&amp;"-"&amp;$E32,'DADOS CENARIOS'!$C$2:$S$9,6,0)</f>
        <v>6800</v>
      </c>
      <c r="J32">
        <f>VLOOKUP($A32&amp;"-"&amp;$E32,'DADOS CENARIOS'!$C$2:$S$9,7,0)</f>
        <v>4680</v>
      </c>
      <c r="K32">
        <f>VLOOKUP($A32&amp;"-"&amp;$E32,'DADOS CENARIOS'!$C$2:$S$9,8,0)</f>
        <v>400</v>
      </c>
      <c r="L32">
        <f>VLOOKUP($A32&amp;"-"&amp;$E32,'DADOS CENARIOS'!$C$2:$S$9,9,0)</f>
        <v>320</v>
      </c>
      <c r="M32">
        <f>VLOOKUP($A32&amp;"-"&amp;$E32,'DADOS CENARIOS'!$C$2:$S$9,10,0)</f>
        <v>11</v>
      </c>
      <c r="N32">
        <f>VLOOKUP($A32&amp;"-"&amp;$E32,'DADOS CENARIOS'!$C$2:$S$9,11,0)</f>
        <v>8</v>
      </c>
      <c r="O32">
        <f>VLOOKUP($A32&amp;"-"&amp;$E32,'DADOS CENARIOS'!$C$2:$S$9,12,0)</f>
        <v>6</v>
      </c>
      <c r="P32">
        <f>VLOOKUP($A32&amp;"-"&amp;$E32,'DADOS CENARIOS'!$C$2:$S$9,13,0)</f>
        <v>4</v>
      </c>
      <c r="Q32">
        <f>VLOOKUP($A32&amp;"-"&amp;$E32,'DADOS CENARIOS'!$C$2:$S$9,14,0)</f>
        <v>3000</v>
      </c>
      <c r="R32">
        <f>VLOOKUP($A32&amp;"-"&amp;$E32,'DADOS CENARIOS'!$C$2:$S$9,15,0)</f>
        <v>800</v>
      </c>
      <c r="S32">
        <f>VLOOKUP($A32&amp;"-"&amp;$E32,'DADOS CENARIOS'!$C$2:$S$9,16,0)</f>
        <v>500</v>
      </c>
      <c r="T32">
        <f>VLOOKUP($A32&amp;"-"&amp;$E32,'DADOS CENARIOS'!$C$2:$S$9,17,0)</f>
        <v>155</v>
      </c>
    </row>
    <row r="33" spans="1:20" x14ac:dyDescent="0.25">
      <c r="A33" t="s">
        <v>1198</v>
      </c>
      <c r="B33">
        <f>VLOOKUP($A33&amp;"-"&amp;$E33,'DADOS CENARIOS'!$C$2:$S$9,2,0)</f>
        <v>5000</v>
      </c>
      <c r="C33">
        <f>VLOOKUP($A33&amp;"-"&amp;$E33,'DADOS CENARIOS'!$C$2:$S$9,3,0)</f>
        <v>5</v>
      </c>
      <c r="D33">
        <f>VLOOKUP($A33&amp;"-"&amp;$E33,'DADOS CENARIOS'!$C$2:$S$9,4,0)</f>
        <v>12</v>
      </c>
      <c r="E33" s="43" t="s">
        <v>0</v>
      </c>
      <c r="F33" s="43" t="s">
        <v>69</v>
      </c>
      <c r="G33" s="43" t="s">
        <v>0</v>
      </c>
      <c r="H33">
        <f>VLOOKUP($A33&amp;"-"&amp;$E33,'DADOS CENARIOS'!$C$2:$S$9,5,0)</f>
        <v>107</v>
      </c>
      <c r="I33">
        <f>VLOOKUP($A33&amp;"-"&amp;$E33,'DADOS CENARIOS'!$C$2:$S$9,6,0)</f>
        <v>6800</v>
      </c>
      <c r="J33">
        <f>VLOOKUP($A33&amp;"-"&amp;$E33,'DADOS CENARIOS'!$C$2:$S$9,7,0)</f>
        <v>4680</v>
      </c>
      <c r="K33">
        <f>VLOOKUP($A33&amp;"-"&amp;$E33,'DADOS CENARIOS'!$C$2:$S$9,8,0)</f>
        <v>400</v>
      </c>
      <c r="L33">
        <f>VLOOKUP($A33&amp;"-"&amp;$E33,'DADOS CENARIOS'!$C$2:$S$9,9,0)</f>
        <v>320</v>
      </c>
      <c r="M33">
        <f>VLOOKUP($A33&amp;"-"&amp;$E33,'DADOS CENARIOS'!$C$2:$S$9,10,0)</f>
        <v>11</v>
      </c>
      <c r="N33">
        <f>VLOOKUP($A33&amp;"-"&amp;$E33,'DADOS CENARIOS'!$C$2:$S$9,11,0)</f>
        <v>8</v>
      </c>
      <c r="O33">
        <f>VLOOKUP($A33&amp;"-"&amp;$E33,'DADOS CENARIOS'!$C$2:$S$9,12,0)</f>
        <v>6</v>
      </c>
      <c r="P33">
        <f>VLOOKUP($A33&amp;"-"&amp;$E33,'DADOS CENARIOS'!$C$2:$S$9,13,0)</f>
        <v>4</v>
      </c>
      <c r="Q33">
        <f>VLOOKUP($A33&amp;"-"&amp;$E33,'DADOS CENARIOS'!$C$2:$S$9,14,0)</f>
        <v>3000</v>
      </c>
      <c r="R33">
        <f>VLOOKUP($A33&amp;"-"&amp;$E33,'DADOS CENARIOS'!$C$2:$S$9,15,0)</f>
        <v>800</v>
      </c>
      <c r="S33">
        <f>VLOOKUP($A33&amp;"-"&amp;$E33,'DADOS CENARIOS'!$C$2:$S$9,16,0)</f>
        <v>500</v>
      </c>
      <c r="T33">
        <f>VLOOKUP($A33&amp;"-"&amp;$E33,'DADOS CENARIOS'!$C$2:$S$9,17,0)</f>
        <v>155</v>
      </c>
    </row>
    <row r="34" spans="1:20" x14ac:dyDescent="0.25">
      <c r="A34" t="s">
        <v>1198</v>
      </c>
      <c r="B34">
        <f>VLOOKUP($A34&amp;"-"&amp;$E34,'DADOS CENARIOS'!$C$2:$S$9,2,0)</f>
        <v>5000</v>
      </c>
      <c r="C34">
        <f>VLOOKUP($A34&amp;"-"&amp;$E34,'DADOS CENARIOS'!$C$2:$S$9,3,0)</f>
        <v>5</v>
      </c>
      <c r="D34">
        <f>VLOOKUP($A34&amp;"-"&amp;$E34,'DADOS CENARIOS'!$C$2:$S$9,4,0)</f>
        <v>12</v>
      </c>
      <c r="E34" s="43" t="s">
        <v>0</v>
      </c>
      <c r="F34" s="43" t="s">
        <v>70</v>
      </c>
      <c r="G34" s="43" t="s">
        <v>0</v>
      </c>
      <c r="H34">
        <f>VLOOKUP($A34&amp;"-"&amp;$E34,'DADOS CENARIOS'!$C$2:$S$9,5,0)</f>
        <v>107</v>
      </c>
      <c r="I34">
        <f>VLOOKUP($A34&amp;"-"&amp;$E34,'DADOS CENARIOS'!$C$2:$S$9,6,0)</f>
        <v>6800</v>
      </c>
      <c r="J34">
        <f>VLOOKUP($A34&amp;"-"&amp;$E34,'DADOS CENARIOS'!$C$2:$S$9,7,0)</f>
        <v>4680</v>
      </c>
      <c r="K34">
        <f>VLOOKUP($A34&amp;"-"&amp;$E34,'DADOS CENARIOS'!$C$2:$S$9,8,0)</f>
        <v>400</v>
      </c>
      <c r="L34">
        <f>VLOOKUP($A34&amp;"-"&amp;$E34,'DADOS CENARIOS'!$C$2:$S$9,9,0)</f>
        <v>320</v>
      </c>
      <c r="M34">
        <f>VLOOKUP($A34&amp;"-"&amp;$E34,'DADOS CENARIOS'!$C$2:$S$9,10,0)</f>
        <v>11</v>
      </c>
      <c r="N34">
        <f>VLOOKUP($A34&amp;"-"&amp;$E34,'DADOS CENARIOS'!$C$2:$S$9,11,0)</f>
        <v>8</v>
      </c>
      <c r="O34">
        <f>VLOOKUP($A34&amp;"-"&amp;$E34,'DADOS CENARIOS'!$C$2:$S$9,12,0)</f>
        <v>6</v>
      </c>
      <c r="P34">
        <f>VLOOKUP($A34&amp;"-"&amp;$E34,'DADOS CENARIOS'!$C$2:$S$9,13,0)</f>
        <v>4</v>
      </c>
      <c r="Q34">
        <f>VLOOKUP($A34&amp;"-"&amp;$E34,'DADOS CENARIOS'!$C$2:$S$9,14,0)</f>
        <v>3000</v>
      </c>
      <c r="R34">
        <f>VLOOKUP($A34&amp;"-"&amp;$E34,'DADOS CENARIOS'!$C$2:$S$9,15,0)</f>
        <v>800</v>
      </c>
      <c r="S34">
        <f>VLOOKUP($A34&amp;"-"&amp;$E34,'DADOS CENARIOS'!$C$2:$S$9,16,0)</f>
        <v>500</v>
      </c>
      <c r="T34">
        <f>VLOOKUP($A34&amp;"-"&amp;$E34,'DADOS CENARIOS'!$C$2:$S$9,17,0)</f>
        <v>155</v>
      </c>
    </row>
    <row r="35" spans="1:20" x14ac:dyDescent="0.25">
      <c r="A35" t="s">
        <v>1198</v>
      </c>
      <c r="B35">
        <f>VLOOKUP($A35&amp;"-"&amp;$E35,'DADOS CENARIOS'!$C$2:$S$9,2,0)</f>
        <v>5000</v>
      </c>
      <c r="C35">
        <f>VLOOKUP($A35&amp;"-"&amp;$E35,'DADOS CENARIOS'!$C$2:$S$9,3,0)</f>
        <v>5</v>
      </c>
      <c r="D35">
        <f>VLOOKUP($A35&amp;"-"&amp;$E35,'DADOS CENARIOS'!$C$2:$S$9,4,0)</f>
        <v>12</v>
      </c>
      <c r="E35" s="43" t="s">
        <v>0</v>
      </c>
      <c r="F35" s="43" t="s">
        <v>71</v>
      </c>
      <c r="G35" s="43" t="s">
        <v>0</v>
      </c>
      <c r="H35">
        <f>VLOOKUP($A35&amp;"-"&amp;$E35,'DADOS CENARIOS'!$C$2:$S$9,5,0)</f>
        <v>107</v>
      </c>
      <c r="I35">
        <f>VLOOKUP($A35&amp;"-"&amp;$E35,'DADOS CENARIOS'!$C$2:$S$9,6,0)</f>
        <v>6800</v>
      </c>
      <c r="J35">
        <f>VLOOKUP($A35&amp;"-"&amp;$E35,'DADOS CENARIOS'!$C$2:$S$9,7,0)</f>
        <v>4680</v>
      </c>
      <c r="K35">
        <f>VLOOKUP($A35&amp;"-"&amp;$E35,'DADOS CENARIOS'!$C$2:$S$9,8,0)</f>
        <v>400</v>
      </c>
      <c r="L35">
        <f>VLOOKUP($A35&amp;"-"&amp;$E35,'DADOS CENARIOS'!$C$2:$S$9,9,0)</f>
        <v>320</v>
      </c>
      <c r="M35">
        <f>VLOOKUP($A35&amp;"-"&amp;$E35,'DADOS CENARIOS'!$C$2:$S$9,10,0)</f>
        <v>11</v>
      </c>
      <c r="N35">
        <f>VLOOKUP($A35&amp;"-"&amp;$E35,'DADOS CENARIOS'!$C$2:$S$9,11,0)</f>
        <v>8</v>
      </c>
      <c r="O35">
        <f>VLOOKUP($A35&amp;"-"&amp;$E35,'DADOS CENARIOS'!$C$2:$S$9,12,0)</f>
        <v>6</v>
      </c>
      <c r="P35">
        <f>VLOOKUP($A35&amp;"-"&amp;$E35,'DADOS CENARIOS'!$C$2:$S$9,13,0)</f>
        <v>4</v>
      </c>
      <c r="Q35">
        <f>VLOOKUP($A35&amp;"-"&amp;$E35,'DADOS CENARIOS'!$C$2:$S$9,14,0)</f>
        <v>3000</v>
      </c>
      <c r="R35">
        <f>VLOOKUP($A35&amp;"-"&amp;$E35,'DADOS CENARIOS'!$C$2:$S$9,15,0)</f>
        <v>800</v>
      </c>
      <c r="S35">
        <f>VLOOKUP($A35&amp;"-"&amp;$E35,'DADOS CENARIOS'!$C$2:$S$9,16,0)</f>
        <v>500</v>
      </c>
      <c r="T35">
        <f>VLOOKUP($A35&amp;"-"&amp;$E35,'DADOS CENARIOS'!$C$2:$S$9,17,0)</f>
        <v>155</v>
      </c>
    </row>
    <row r="36" spans="1:20" x14ac:dyDescent="0.25">
      <c r="A36" t="s">
        <v>1198</v>
      </c>
      <c r="B36">
        <f>VLOOKUP($A36&amp;"-"&amp;$E36,'DADOS CENARIOS'!$C$2:$S$9,2,0)</f>
        <v>5000</v>
      </c>
      <c r="C36">
        <f>VLOOKUP($A36&amp;"-"&amp;$E36,'DADOS CENARIOS'!$C$2:$S$9,3,0)</f>
        <v>5</v>
      </c>
      <c r="D36">
        <f>VLOOKUP($A36&amp;"-"&amp;$E36,'DADOS CENARIOS'!$C$2:$S$9,4,0)</f>
        <v>12</v>
      </c>
      <c r="E36" s="43" t="s">
        <v>0</v>
      </c>
      <c r="F36" s="43" t="s">
        <v>1190</v>
      </c>
      <c r="G36" s="43" t="s">
        <v>0</v>
      </c>
      <c r="H36">
        <f>VLOOKUP($A36&amp;"-"&amp;$E36,'DADOS CENARIOS'!$C$2:$S$9,5,0)</f>
        <v>107</v>
      </c>
      <c r="I36">
        <f>VLOOKUP($A36&amp;"-"&amp;$E36,'DADOS CENARIOS'!$C$2:$S$9,6,0)</f>
        <v>6800</v>
      </c>
      <c r="J36">
        <f>VLOOKUP($A36&amp;"-"&amp;$E36,'DADOS CENARIOS'!$C$2:$S$9,7,0)</f>
        <v>4680</v>
      </c>
      <c r="K36">
        <f>VLOOKUP($A36&amp;"-"&amp;$E36,'DADOS CENARIOS'!$C$2:$S$9,8,0)</f>
        <v>400</v>
      </c>
      <c r="L36">
        <f>VLOOKUP($A36&amp;"-"&amp;$E36,'DADOS CENARIOS'!$C$2:$S$9,9,0)</f>
        <v>320</v>
      </c>
      <c r="M36">
        <f>VLOOKUP($A36&amp;"-"&amp;$E36,'DADOS CENARIOS'!$C$2:$S$9,10,0)</f>
        <v>11</v>
      </c>
      <c r="N36">
        <f>VLOOKUP($A36&amp;"-"&amp;$E36,'DADOS CENARIOS'!$C$2:$S$9,11,0)</f>
        <v>8</v>
      </c>
      <c r="O36">
        <f>VLOOKUP($A36&amp;"-"&amp;$E36,'DADOS CENARIOS'!$C$2:$S$9,12,0)</f>
        <v>6</v>
      </c>
      <c r="P36">
        <f>VLOOKUP($A36&amp;"-"&amp;$E36,'DADOS CENARIOS'!$C$2:$S$9,13,0)</f>
        <v>4</v>
      </c>
      <c r="Q36">
        <f>VLOOKUP($A36&amp;"-"&amp;$E36,'DADOS CENARIOS'!$C$2:$S$9,14,0)</f>
        <v>3000</v>
      </c>
      <c r="R36">
        <f>VLOOKUP($A36&amp;"-"&amp;$E36,'DADOS CENARIOS'!$C$2:$S$9,15,0)</f>
        <v>800</v>
      </c>
      <c r="S36">
        <f>VLOOKUP($A36&amp;"-"&amp;$E36,'DADOS CENARIOS'!$C$2:$S$9,16,0)</f>
        <v>500</v>
      </c>
      <c r="T36">
        <f>VLOOKUP($A36&amp;"-"&amp;$E36,'DADOS CENARIOS'!$C$2:$S$9,17,0)</f>
        <v>155</v>
      </c>
    </row>
    <row r="37" spans="1:20" x14ac:dyDescent="0.25">
      <c r="A37" t="s">
        <v>1198</v>
      </c>
      <c r="B37">
        <f>VLOOKUP($A37&amp;"-"&amp;$E37,'DADOS CENARIOS'!$C$2:$S$9,2,0)</f>
        <v>5000</v>
      </c>
      <c r="C37">
        <f>VLOOKUP($A37&amp;"-"&amp;$E37,'DADOS CENARIOS'!$C$2:$S$9,3,0)</f>
        <v>5</v>
      </c>
      <c r="D37">
        <f>VLOOKUP($A37&amp;"-"&amp;$E37,'DADOS CENARIOS'!$C$2:$S$9,4,0)</f>
        <v>12</v>
      </c>
      <c r="E37" s="43" t="s">
        <v>0</v>
      </c>
      <c r="F37" s="43" t="s">
        <v>1191</v>
      </c>
      <c r="G37" s="43" t="s">
        <v>0</v>
      </c>
      <c r="H37">
        <f>VLOOKUP($A37&amp;"-"&amp;$E37,'DADOS CENARIOS'!$C$2:$S$9,5,0)</f>
        <v>107</v>
      </c>
      <c r="I37">
        <f>VLOOKUP($A37&amp;"-"&amp;$E37,'DADOS CENARIOS'!$C$2:$S$9,6,0)</f>
        <v>6800</v>
      </c>
      <c r="J37">
        <f>VLOOKUP($A37&amp;"-"&amp;$E37,'DADOS CENARIOS'!$C$2:$S$9,7,0)</f>
        <v>4680</v>
      </c>
      <c r="K37">
        <f>VLOOKUP($A37&amp;"-"&amp;$E37,'DADOS CENARIOS'!$C$2:$S$9,8,0)</f>
        <v>400</v>
      </c>
      <c r="L37">
        <f>VLOOKUP($A37&amp;"-"&amp;$E37,'DADOS CENARIOS'!$C$2:$S$9,9,0)</f>
        <v>320</v>
      </c>
      <c r="M37">
        <f>VLOOKUP($A37&amp;"-"&amp;$E37,'DADOS CENARIOS'!$C$2:$S$9,10,0)</f>
        <v>11</v>
      </c>
      <c r="N37">
        <f>VLOOKUP($A37&amp;"-"&amp;$E37,'DADOS CENARIOS'!$C$2:$S$9,11,0)</f>
        <v>8</v>
      </c>
      <c r="O37">
        <f>VLOOKUP($A37&amp;"-"&amp;$E37,'DADOS CENARIOS'!$C$2:$S$9,12,0)</f>
        <v>6</v>
      </c>
      <c r="P37">
        <f>VLOOKUP($A37&amp;"-"&amp;$E37,'DADOS CENARIOS'!$C$2:$S$9,13,0)</f>
        <v>4</v>
      </c>
      <c r="Q37">
        <f>VLOOKUP($A37&amp;"-"&amp;$E37,'DADOS CENARIOS'!$C$2:$S$9,14,0)</f>
        <v>3000</v>
      </c>
      <c r="R37">
        <f>VLOOKUP($A37&amp;"-"&amp;$E37,'DADOS CENARIOS'!$C$2:$S$9,15,0)</f>
        <v>800</v>
      </c>
      <c r="S37">
        <f>VLOOKUP($A37&amp;"-"&amp;$E37,'DADOS CENARIOS'!$C$2:$S$9,16,0)</f>
        <v>500</v>
      </c>
      <c r="T37">
        <f>VLOOKUP($A37&amp;"-"&amp;$E37,'DADOS CENARIOS'!$C$2:$S$9,17,0)</f>
        <v>155</v>
      </c>
    </row>
    <row r="38" spans="1:20" x14ac:dyDescent="0.25">
      <c r="A38" t="s">
        <v>1198</v>
      </c>
      <c r="B38">
        <f>VLOOKUP($A38&amp;"-"&amp;$E38,'DADOS CENARIOS'!$C$2:$S$9,2,0)</f>
        <v>5000</v>
      </c>
      <c r="C38">
        <f>VLOOKUP($A38&amp;"-"&amp;$E38,'DADOS CENARIOS'!$C$2:$S$9,3,0)</f>
        <v>5</v>
      </c>
      <c r="D38">
        <f>VLOOKUP($A38&amp;"-"&amp;$E38,'DADOS CENARIOS'!$C$2:$S$9,4,0)</f>
        <v>12</v>
      </c>
      <c r="E38" s="43" t="s">
        <v>0</v>
      </c>
      <c r="F38" s="43" t="s">
        <v>1192</v>
      </c>
      <c r="G38" s="43" t="s">
        <v>0</v>
      </c>
      <c r="H38">
        <f>VLOOKUP($A38&amp;"-"&amp;$E38,'DADOS CENARIOS'!$C$2:$S$9,5,0)</f>
        <v>107</v>
      </c>
      <c r="I38">
        <f>VLOOKUP($A38&amp;"-"&amp;$E38,'DADOS CENARIOS'!$C$2:$S$9,6,0)</f>
        <v>6800</v>
      </c>
      <c r="J38">
        <f>VLOOKUP($A38&amp;"-"&amp;$E38,'DADOS CENARIOS'!$C$2:$S$9,7,0)</f>
        <v>4680</v>
      </c>
      <c r="K38">
        <f>VLOOKUP($A38&amp;"-"&amp;$E38,'DADOS CENARIOS'!$C$2:$S$9,8,0)</f>
        <v>400</v>
      </c>
      <c r="L38">
        <f>VLOOKUP($A38&amp;"-"&amp;$E38,'DADOS CENARIOS'!$C$2:$S$9,9,0)</f>
        <v>320</v>
      </c>
      <c r="M38">
        <f>VLOOKUP($A38&amp;"-"&amp;$E38,'DADOS CENARIOS'!$C$2:$S$9,10,0)</f>
        <v>11</v>
      </c>
      <c r="N38">
        <f>VLOOKUP($A38&amp;"-"&amp;$E38,'DADOS CENARIOS'!$C$2:$S$9,11,0)</f>
        <v>8</v>
      </c>
      <c r="O38">
        <f>VLOOKUP($A38&amp;"-"&amp;$E38,'DADOS CENARIOS'!$C$2:$S$9,12,0)</f>
        <v>6</v>
      </c>
      <c r="P38">
        <f>VLOOKUP($A38&amp;"-"&amp;$E38,'DADOS CENARIOS'!$C$2:$S$9,13,0)</f>
        <v>4</v>
      </c>
      <c r="Q38">
        <f>VLOOKUP($A38&amp;"-"&amp;$E38,'DADOS CENARIOS'!$C$2:$S$9,14,0)</f>
        <v>3000</v>
      </c>
      <c r="R38">
        <f>VLOOKUP($A38&amp;"-"&amp;$E38,'DADOS CENARIOS'!$C$2:$S$9,15,0)</f>
        <v>800</v>
      </c>
      <c r="S38">
        <f>VLOOKUP($A38&amp;"-"&amp;$E38,'DADOS CENARIOS'!$C$2:$S$9,16,0)</f>
        <v>500</v>
      </c>
      <c r="T38">
        <f>VLOOKUP($A38&amp;"-"&amp;$E38,'DADOS CENARIOS'!$C$2:$S$9,17,0)</f>
        <v>155</v>
      </c>
    </row>
    <row r="39" spans="1:20" x14ac:dyDescent="0.25">
      <c r="A39" t="s">
        <v>1198</v>
      </c>
      <c r="B39">
        <f>VLOOKUP($A39&amp;"-"&amp;$E39,'DADOS CENARIOS'!$C$2:$S$9,2,0)</f>
        <v>5000</v>
      </c>
      <c r="C39">
        <f>VLOOKUP($A39&amp;"-"&amp;$E39,'DADOS CENARIOS'!$C$2:$S$9,3,0)</f>
        <v>5</v>
      </c>
      <c r="D39">
        <f>VLOOKUP($A39&amp;"-"&amp;$E39,'DADOS CENARIOS'!$C$2:$S$9,4,0)</f>
        <v>12</v>
      </c>
      <c r="E39" s="43" t="s">
        <v>0</v>
      </c>
      <c r="F39" s="43" t="s">
        <v>1193</v>
      </c>
      <c r="G39" s="43" t="s">
        <v>0</v>
      </c>
      <c r="H39">
        <f>VLOOKUP($A39&amp;"-"&amp;$E39,'DADOS CENARIOS'!$C$2:$S$9,5,0)</f>
        <v>107</v>
      </c>
      <c r="I39">
        <f>VLOOKUP($A39&amp;"-"&amp;$E39,'DADOS CENARIOS'!$C$2:$S$9,6,0)</f>
        <v>6800</v>
      </c>
      <c r="J39">
        <f>VLOOKUP($A39&amp;"-"&amp;$E39,'DADOS CENARIOS'!$C$2:$S$9,7,0)</f>
        <v>4680</v>
      </c>
      <c r="K39">
        <f>VLOOKUP($A39&amp;"-"&amp;$E39,'DADOS CENARIOS'!$C$2:$S$9,8,0)</f>
        <v>400</v>
      </c>
      <c r="L39">
        <f>VLOOKUP($A39&amp;"-"&amp;$E39,'DADOS CENARIOS'!$C$2:$S$9,9,0)</f>
        <v>320</v>
      </c>
      <c r="M39">
        <f>VLOOKUP($A39&amp;"-"&amp;$E39,'DADOS CENARIOS'!$C$2:$S$9,10,0)</f>
        <v>11</v>
      </c>
      <c r="N39">
        <f>VLOOKUP($A39&amp;"-"&amp;$E39,'DADOS CENARIOS'!$C$2:$S$9,11,0)</f>
        <v>8</v>
      </c>
      <c r="O39">
        <f>VLOOKUP($A39&amp;"-"&amp;$E39,'DADOS CENARIOS'!$C$2:$S$9,12,0)</f>
        <v>6</v>
      </c>
      <c r="P39">
        <f>VLOOKUP($A39&amp;"-"&amp;$E39,'DADOS CENARIOS'!$C$2:$S$9,13,0)</f>
        <v>4</v>
      </c>
      <c r="Q39">
        <f>VLOOKUP($A39&amp;"-"&amp;$E39,'DADOS CENARIOS'!$C$2:$S$9,14,0)</f>
        <v>3000</v>
      </c>
      <c r="R39">
        <f>VLOOKUP($A39&amp;"-"&amp;$E39,'DADOS CENARIOS'!$C$2:$S$9,15,0)</f>
        <v>800</v>
      </c>
      <c r="S39">
        <f>VLOOKUP($A39&amp;"-"&amp;$E39,'DADOS CENARIOS'!$C$2:$S$9,16,0)</f>
        <v>500</v>
      </c>
      <c r="T39">
        <f>VLOOKUP($A39&amp;"-"&amp;$E39,'DADOS CENARIOS'!$C$2:$S$9,17,0)</f>
        <v>155</v>
      </c>
    </row>
    <row r="40" spans="1:20" x14ac:dyDescent="0.25">
      <c r="A40" t="s">
        <v>1198</v>
      </c>
      <c r="B40">
        <f>VLOOKUP($A40&amp;"-"&amp;$E40,'DADOS CENARIOS'!$C$2:$S$9,2,0)</f>
        <v>5000</v>
      </c>
      <c r="C40">
        <f>VLOOKUP($A40&amp;"-"&amp;$E40,'DADOS CENARIOS'!$C$2:$S$9,3,0)</f>
        <v>5</v>
      </c>
      <c r="D40">
        <f>VLOOKUP($A40&amp;"-"&amp;$E40,'DADOS CENARIOS'!$C$2:$S$9,4,0)</f>
        <v>12</v>
      </c>
      <c r="E40" s="43" t="s">
        <v>0</v>
      </c>
      <c r="F40" s="43" t="s">
        <v>1194</v>
      </c>
      <c r="G40" s="43" t="s">
        <v>0</v>
      </c>
      <c r="H40">
        <f>VLOOKUP($A40&amp;"-"&amp;$E40,'DADOS CENARIOS'!$C$2:$S$9,5,0)</f>
        <v>107</v>
      </c>
      <c r="I40">
        <f>VLOOKUP($A40&amp;"-"&amp;$E40,'DADOS CENARIOS'!$C$2:$S$9,6,0)</f>
        <v>6800</v>
      </c>
      <c r="J40">
        <f>VLOOKUP($A40&amp;"-"&amp;$E40,'DADOS CENARIOS'!$C$2:$S$9,7,0)</f>
        <v>4680</v>
      </c>
      <c r="K40">
        <f>VLOOKUP($A40&amp;"-"&amp;$E40,'DADOS CENARIOS'!$C$2:$S$9,8,0)</f>
        <v>400</v>
      </c>
      <c r="L40">
        <f>VLOOKUP($A40&amp;"-"&amp;$E40,'DADOS CENARIOS'!$C$2:$S$9,9,0)</f>
        <v>320</v>
      </c>
      <c r="M40">
        <f>VLOOKUP($A40&amp;"-"&amp;$E40,'DADOS CENARIOS'!$C$2:$S$9,10,0)</f>
        <v>11</v>
      </c>
      <c r="N40">
        <f>VLOOKUP($A40&amp;"-"&amp;$E40,'DADOS CENARIOS'!$C$2:$S$9,11,0)</f>
        <v>8</v>
      </c>
      <c r="O40">
        <f>VLOOKUP($A40&amp;"-"&amp;$E40,'DADOS CENARIOS'!$C$2:$S$9,12,0)</f>
        <v>6</v>
      </c>
      <c r="P40">
        <f>VLOOKUP($A40&amp;"-"&amp;$E40,'DADOS CENARIOS'!$C$2:$S$9,13,0)</f>
        <v>4</v>
      </c>
      <c r="Q40">
        <f>VLOOKUP($A40&amp;"-"&amp;$E40,'DADOS CENARIOS'!$C$2:$S$9,14,0)</f>
        <v>3000</v>
      </c>
      <c r="R40">
        <f>VLOOKUP($A40&amp;"-"&amp;$E40,'DADOS CENARIOS'!$C$2:$S$9,15,0)</f>
        <v>800</v>
      </c>
      <c r="S40">
        <f>VLOOKUP($A40&amp;"-"&amp;$E40,'DADOS CENARIOS'!$C$2:$S$9,16,0)</f>
        <v>500</v>
      </c>
      <c r="T40">
        <f>VLOOKUP($A40&amp;"-"&amp;$E40,'DADOS CENARIOS'!$C$2:$S$9,17,0)</f>
        <v>155</v>
      </c>
    </row>
    <row r="41" spans="1:20" x14ac:dyDescent="0.25">
      <c r="A41" t="s">
        <v>1198</v>
      </c>
      <c r="B41">
        <f>VLOOKUP($A41&amp;"-"&amp;$E41,'DADOS CENARIOS'!$C$2:$S$9,2,0)</f>
        <v>5000</v>
      </c>
      <c r="C41">
        <f>VLOOKUP($A41&amp;"-"&amp;$E41,'DADOS CENARIOS'!$C$2:$S$9,3,0)</f>
        <v>5</v>
      </c>
      <c r="D41">
        <f>VLOOKUP($A41&amp;"-"&amp;$E41,'DADOS CENARIOS'!$C$2:$S$9,4,0)</f>
        <v>12</v>
      </c>
      <c r="E41" s="43" t="s">
        <v>0</v>
      </c>
      <c r="F41" s="43" t="s">
        <v>1195</v>
      </c>
      <c r="G41" s="43" t="s">
        <v>0</v>
      </c>
      <c r="H41">
        <f>VLOOKUP($A41&amp;"-"&amp;$E41,'DADOS CENARIOS'!$C$2:$S$9,5,0)</f>
        <v>107</v>
      </c>
      <c r="I41">
        <f>VLOOKUP($A41&amp;"-"&amp;$E41,'DADOS CENARIOS'!$C$2:$S$9,6,0)</f>
        <v>6800</v>
      </c>
      <c r="J41">
        <f>VLOOKUP($A41&amp;"-"&amp;$E41,'DADOS CENARIOS'!$C$2:$S$9,7,0)</f>
        <v>4680</v>
      </c>
      <c r="K41">
        <f>VLOOKUP($A41&amp;"-"&amp;$E41,'DADOS CENARIOS'!$C$2:$S$9,8,0)</f>
        <v>400</v>
      </c>
      <c r="L41">
        <f>VLOOKUP($A41&amp;"-"&amp;$E41,'DADOS CENARIOS'!$C$2:$S$9,9,0)</f>
        <v>320</v>
      </c>
      <c r="M41">
        <f>VLOOKUP($A41&amp;"-"&amp;$E41,'DADOS CENARIOS'!$C$2:$S$9,10,0)</f>
        <v>11</v>
      </c>
      <c r="N41">
        <f>VLOOKUP($A41&amp;"-"&amp;$E41,'DADOS CENARIOS'!$C$2:$S$9,11,0)</f>
        <v>8</v>
      </c>
      <c r="O41">
        <f>VLOOKUP($A41&amp;"-"&amp;$E41,'DADOS CENARIOS'!$C$2:$S$9,12,0)</f>
        <v>6</v>
      </c>
      <c r="P41">
        <f>VLOOKUP($A41&amp;"-"&amp;$E41,'DADOS CENARIOS'!$C$2:$S$9,13,0)</f>
        <v>4</v>
      </c>
      <c r="Q41">
        <f>VLOOKUP($A41&amp;"-"&amp;$E41,'DADOS CENARIOS'!$C$2:$S$9,14,0)</f>
        <v>3000</v>
      </c>
      <c r="R41">
        <f>VLOOKUP($A41&amp;"-"&amp;$E41,'DADOS CENARIOS'!$C$2:$S$9,15,0)</f>
        <v>800</v>
      </c>
      <c r="S41">
        <f>VLOOKUP($A41&amp;"-"&amp;$E41,'DADOS CENARIOS'!$C$2:$S$9,16,0)</f>
        <v>500</v>
      </c>
      <c r="T41">
        <f>VLOOKUP($A41&amp;"-"&amp;$E41,'DADOS CENARIOS'!$C$2:$S$9,17,0)</f>
        <v>155</v>
      </c>
    </row>
    <row r="42" spans="1:20" x14ac:dyDescent="0.25">
      <c r="A42" t="s">
        <v>1198</v>
      </c>
      <c r="B42">
        <f>VLOOKUP($A42&amp;"-"&amp;$E42,'DADOS CENARIOS'!$C$2:$S$9,2,0)</f>
        <v>5000</v>
      </c>
      <c r="C42">
        <f>VLOOKUP($A42&amp;"-"&amp;$E42,'DADOS CENARIOS'!$C$2:$S$9,3,0)</f>
        <v>5</v>
      </c>
      <c r="D42">
        <f>VLOOKUP($A42&amp;"-"&amp;$E42,'DADOS CENARIOS'!$C$2:$S$9,4,0)</f>
        <v>12</v>
      </c>
      <c r="E42" s="43" t="s">
        <v>0</v>
      </c>
      <c r="F42" s="43" t="s">
        <v>1196</v>
      </c>
      <c r="G42" s="43" t="s">
        <v>0</v>
      </c>
      <c r="H42">
        <f>VLOOKUP($A42&amp;"-"&amp;$E42,'DADOS CENARIOS'!$C$2:$S$9,5,0)</f>
        <v>107</v>
      </c>
      <c r="I42">
        <f>VLOOKUP($A42&amp;"-"&amp;$E42,'DADOS CENARIOS'!$C$2:$S$9,6,0)</f>
        <v>6800</v>
      </c>
      <c r="J42">
        <f>VLOOKUP($A42&amp;"-"&amp;$E42,'DADOS CENARIOS'!$C$2:$S$9,7,0)</f>
        <v>4680</v>
      </c>
      <c r="K42">
        <f>VLOOKUP($A42&amp;"-"&amp;$E42,'DADOS CENARIOS'!$C$2:$S$9,8,0)</f>
        <v>400</v>
      </c>
      <c r="L42">
        <f>VLOOKUP($A42&amp;"-"&amp;$E42,'DADOS CENARIOS'!$C$2:$S$9,9,0)</f>
        <v>320</v>
      </c>
      <c r="M42">
        <f>VLOOKUP($A42&amp;"-"&amp;$E42,'DADOS CENARIOS'!$C$2:$S$9,10,0)</f>
        <v>11</v>
      </c>
      <c r="N42">
        <f>VLOOKUP($A42&amp;"-"&amp;$E42,'DADOS CENARIOS'!$C$2:$S$9,11,0)</f>
        <v>8</v>
      </c>
      <c r="O42">
        <f>VLOOKUP($A42&amp;"-"&amp;$E42,'DADOS CENARIOS'!$C$2:$S$9,12,0)</f>
        <v>6</v>
      </c>
      <c r="P42">
        <f>VLOOKUP($A42&amp;"-"&amp;$E42,'DADOS CENARIOS'!$C$2:$S$9,13,0)</f>
        <v>4</v>
      </c>
      <c r="Q42">
        <f>VLOOKUP($A42&amp;"-"&amp;$E42,'DADOS CENARIOS'!$C$2:$S$9,14,0)</f>
        <v>3000</v>
      </c>
      <c r="R42">
        <f>VLOOKUP($A42&amp;"-"&amp;$E42,'DADOS CENARIOS'!$C$2:$S$9,15,0)</f>
        <v>800</v>
      </c>
      <c r="S42">
        <f>VLOOKUP($A42&amp;"-"&amp;$E42,'DADOS CENARIOS'!$C$2:$S$9,16,0)</f>
        <v>500</v>
      </c>
      <c r="T42">
        <f>VLOOKUP($A42&amp;"-"&amp;$E42,'DADOS CENARIOS'!$C$2:$S$9,17,0)</f>
        <v>155</v>
      </c>
    </row>
    <row r="43" spans="1:20" x14ac:dyDescent="0.25">
      <c r="A43" t="s">
        <v>1198</v>
      </c>
      <c r="B43">
        <f>VLOOKUP($A43&amp;"-"&amp;$E43,'DADOS CENARIOS'!$C$2:$S$9,2,0)</f>
        <v>5000</v>
      </c>
      <c r="C43">
        <f>VLOOKUP($A43&amp;"-"&amp;$E43,'DADOS CENARIOS'!$C$2:$S$9,3,0)</f>
        <v>5</v>
      </c>
      <c r="D43">
        <f>VLOOKUP($A43&amp;"-"&amp;$E43,'DADOS CENARIOS'!$C$2:$S$9,4,0)</f>
        <v>12</v>
      </c>
      <c r="E43" s="43" t="s">
        <v>0</v>
      </c>
      <c r="F43" s="43" t="s">
        <v>1197</v>
      </c>
      <c r="G43" s="43" t="s">
        <v>0</v>
      </c>
      <c r="H43">
        <f>VLOOKUP($A43&amp;"-"&amp;$E43,'DADOS CENARIOS'!$C$2:$S$9,5,0)</f>
        <v>107</v>
      </c>
      <c r="I43">
        <f>VLOOKUP($A43&amp;"-"&amp;$E43,'DADOS CENARIOS'!$C$2:$S$9,6,0)</f>
        <v>6800</v>
      </c>
      <c r="J43">
        <f>VLOOKUP($A43&amp;"-"&amp;$E43,'DADOS CENARIOS'!$C$2:$S$9,7,0)</f>
        <v>4680</v>
      </c>
      <c r="K43">
        <f>VLOOKUP($A43&amp;"-"&amp;$E43,'DADOS CENARIOS'!$C$2:$S$9,8,0)</f>
        <v>400</v>
      </c>
      <c r="L43">
        <f>VLOOKUP($A43&amp;"-"&amp;$E43,'DADOS CENARIOS'!$C$2:$S$9,9,0)</f>
        <v>320</v>
      </c>
      <c r="M43">
        <f>VLOOKUP($A43&amp;"-"&amp;$E43,'DADOS CENARIOS'!$C$2:$S$9,10,0)</f>
        <v>11</v>
      </c>
      <c r="N43">
        <f>VLOOKUP($A43&amp;"-"&amp;$E43,'DADOS CENARIOS'!$C$2:$S$9,11,0)</f>
        <v>8</v>
      </c>
      <c r="O43">
        <f>VLOOKUP($A43&amp;"-"&amp;$E43,'DADOS CENARIOS'!$C$2:$S$9,12,0)</f>
        <v>6</v>
      </c>
      <c r="P43">
        <f>VLOOKUP($A43&amp;"-"&amp;$E43,'DADOS CENARIOS'!$C$2:$S$9,13,0)</f>
        <v>4</v>
      </c>
      <c r="Q43">
        <f>VLOOKUP($A43&amp;"-"&amp;$E43,'DADOS CENARIOS'!$C$2:$S$9,14,0)</f>
        <v>3000</v>
      </c>
      <c r="R43">
        <f>VLOOKUP($A43&amp;"-"&amp;$E43,'DADOS CENARIOS'!$C$2:$S$9,15,0)</f>
        <v>800</v>
      </c>
      <c r="S43">
        <f>VLOOKUP($A43&amp;"-"&amp;$E43,'DADOS CENARIOS'!$C$2:$S$9,16,0)</f>
        <v>500</v>
      </c>
      <c r="T43">
        <f>VLOOKUP($A43&amp;"-"&amp;$E43,'DADOS CENARIOS'!$C$2:$S$9,17,0)</f>
        <v>155</v>
      </c>
    </row>
    <row r="44" spans="1:20" x14ac:dyDescent="0.25">
      <c r="A44" t="s">
        <v>1198</v>
      </c>
      <c r="B44">
        <f>VLOOKUP($A44&amp;"-"&amp;$E44,'DADOS CENARIOS'!$C$2:$S$9,2,0)</f>
        <v>5000</v>
      </c>
      <c r="C44">
        <f>VLOOKUP($A44&amp;"-"&amp;$E44,'DADOS CENARIOS'!$C$2:$S$9,3,0)</f>
        <v>5</v>
      </c>
      <c r="D44">
        <f>VLOOKUP($A44&amp;"-"&amp;$E44,'DADOS CENARIOS'!$C$2:$S$9,4,0)</f>
        <v>12</v>
      </c>
      <c r="E44" s="43" t="s">
        <v>79</v>
      </c>
      <c r="F44" s="43" t="s">
        <v>43</v>
      </c>
      <c r="G44" s="43" t="s">
        <v>79</v>
      </c>
      <c r="H44">
        <f>VLOOKUP($A44&amp;"-"&amp;$E44,'DADOS CENARIOS'!$C$2:$S$9,5,0)</f>
        <v>107</v>
      </c>
      <c r="I44">
        <f>VLOOKUP($A44&amp;"-"&amp;$E44,'DADOS CENARIOS'!$C$2:$S$9,6,0)</f>
        <v>6800</v>
      </c>
      <c r="J44">
        <f>VLOOKUP($A44&amp;"-"&amp;$E44,'DADOS CENARIOS'!$C$2:$S$9,7,0)</f>
        <v>4680</v>
      </c>
      <c r="K44">
        <f>VLOOKUP($A44&amp;"-"&amp;$E44,'DADOS CENARIOS'!$C$2:$S$9,8,0)</f>
        <v>400</v>
      </c>
      <c r="L44">
        <f>VLOOKUP($A44&amp;"-"&amp;$E44,'DADOS CENARIOS'!$C$2:$S$9,9,0)</f>
        <v>320</v>
      </c>
      <c r="M44">
        <f>VLOOKUP($A44&amp;"-"&amp;$E44,'DADOS CENARIOS'!$C$2:$S$9,10,0)</f>
        <v>11</v>
      </c>
      <c r="N44">
        <f>VLOOKUP($A44&amp;"-"&amp;$E44,'DADOS CENARIOS'!$C$2:$S$9,11,0)</f>
        <v>8</v>
      </c>
      <c r="O44">
        <f>VLOOKUP($A44&amp;"-"&amp;$E44,'DADOS CENARIOS'!$C$2:$S$9,12,0)</f>
        <v>6</v>
      </c>
      <c r="P44">
        <f>VLOOKUP($A44&amp;"-"&amp;$E44,'DADOS CENARIOS'!$C$2:$S$9,13,0)</f>
        <v>4</v>
      </c>
      <c r="Q44">
        <f>VLOOKUP($A44&amp;"-"&amp;$E44,'DADOS CENARIOS'!$C$2:$S$9,14,0)</f>
        <v>3000</v>
      </c>
      <c r="R44">
        <f>VLOOKUP($A44&amp;"-"&amp;$E44,'DADOS CENARIOS'!$C$2:$S$9,15,0)</f>
        <v>800</v>
      </c>
      <c r="S44">
        <f>VLOOKUP($A44&amp;"-"&amp;$E44,'DADOS CENARIOS'!$C$2:$S$9,16,0)</f>
        <v>500</v>
      </c>
      <c r="T44">
        <f>VLOOKUP($A44&amp;"-"&amp;$E44,'DADOS CENARIOS'!$C$2:$S$9,17,0)</f>
        <v>155</v>
      </c>
    </row>
    <row r="45" spans="1:20" x14ac:dyDescent="0.25">
      <c r="A45" t="s">
        <v>1198</v>
      </c>
      <c r="B45">
        <f>VLOOKUP($A45&amp;"-"&amp;$E45,'DADOS CENARIOS'!$C$2:$S$9,2,0)</f>
        <v>5000</v>
      </c>
      <c r="C45">
        <f>VLOOKUP($A45&amp;"-"&amp;$E45,'DADOS CENARIOS'!$C$2:$S$9,3,0)</f>
        <v>5</v>
      </c>
      <c r="D45">
        <f>VLOOKUP($A45&amp;"-"&amp;$E45,'DADOS CENARIOS'!$C$2:$S$9,4,0)</f>
        <v>12</v>
      </c>
      <c r="E45" s="43" t="s">
        <v>79</v>
      </c>
      <c r="F45" s="43" t="s">
        <v>44</v>
      </c>
      <c r="G45" s="43" t="s">
        <v>79</v>
      </c>
      <c r="H45">
        <f>VLOOKUP($A45&amp;"-"&amp;$E45,'DADOS CENARIOS'!$C$2:$S$9,5,0)</f>
        <v>107</v>
      </c>
      <c r="I45">
        <f>VLOOKUP($A45&amp;"-"&amp;$E45,'DADOS CENARIOS'!$C$2:$S$9,6,0)</f>
        <v>6800</v>
      </c>
      <c r="J45">
        <f>VLOOKUP($A45&amp;"-"&amp;$E45,'DADOS CENARIOS'!$C$2:$S$9,7,0)</f>
        <v>4680</v>
      </c>
      <c r="K45">
        <f>VLOOKUP($A45&amp;"-"&amp;$E45,'DADOS CENARIOS'!$C$2:$S$9,8,0)</f>
        <v>400</v>
      </c>
      <c r="L45">
        <f>VLOOKUP($A45&amp;"-"&amp;$E45,'DADOS CENARIOS'!$C$2:$S$9,9,0)</f>
        <v>320</v>
      </c>
      <c r="M45">
        <f>VLOOKUP($A45&amp;"-"&amp;$E45,'DADOS CENARIOS'!$C$2:$S$9,10,0)</f>
        <v>11</v>
      </c>
      <c r="N45">
        <f>VLOOKUP($A45&amp;"-"&amp;$E45,'DADOS CENARIOS'!$C$2:$S$9,11,0)</f>
        <v>8</v>
      </c>
      <c r="O45">
        <f>VLOOKUP($A45&amp;"-"&amp;$E45,'DADOS CENARIOS'!$C$2:$S$9,12,0)</f>
        <v>6</v>
      </c>
      <c r="P45">
        <f>VLOOKUP($A45&amp;"-"&amp;$E45,'DADOS CENARIOS'!$C$2:$S$9,13,0)</f>
        <v>4</v>
      </c>
      <c r="Q45">
        <f>VLOOKUP($A45&amp;"-"&amp;$E45,'DADOS CENARIOS'!$C$2:$S$9,14,0)</f>
        <v>3000</v>
      </c>
      <c r="R45">
        <f>VLOOKUP($A45&amp;"-"&amp;$E45,'DADOS CENARIOS'!$C$2:$S$9,15,0)</f>
        <v>800</v>
      </c>
      <c r="S45">
        <f>VLOOKUP($A45&amp;"-"&amp;$E45,'DADOS CENARIOS'!$C$2:$S$9,16,0)</f>
        <v>500</v>
      </c>
      <c r="T45">
        <f>VLOOKUP($A45&amp;"-"&amp;$E45,'DADOS CENARIOS'!$C$2:$S$9,17,0)</f>
        <v>155</v>
      </c>
    </row>
    <row r="46" spans="1:20" x14ac:dyDescent="0.25">
      <c r="A46" t="s">
        <v>1198</v>
      </c>
      <c r="B46">
        <f>VLOOKUP($A46&amp;"-"&amp;$E46,'DADOS CENARIOS'!$C$2:$S$9,2,0)</f>
        <v>5000</v>
      </c>
      <c r="C46">
        <f>VLOOKUP($A46&amp;"-"&amp;$E46,'DADOS CENARIOS'!$C$2:$S$9,3,0)</f>
        <v>5</v>
      </c>
      <c r="D46">
        <f>VLOOKUP($A46&amp;"-"&amp;$E46,'DADOS CENARIOS'!$C$2:$S$9,4,0)</f>
        <v>12</v>
      </c>
      <c r="E46" s="43" t="s">
        <v>79</v>
      </c>
      <c r="F46" s="43" t="s">
        <v>45</v>
      </c>
      <c r="G46" s="43" t="s">
        <v>79</v>
      </c>
      <c r="H46">
        <f>VLOOKUP($A46&amp;"-"&amp;$E46,'DADOS CENARIOS'!$C$2:$S$9,5,0)</f>
        <v>107</v>
      </c>
      <c r="I46">
        <f>VLOOKUP($A46&amp;"-"&amp;$E46,'DADOS CENARIOS'!$C$2:$S$9,6,0)</f>
        <v>6800</v>
      </c>
      <c r="J46">
        <f>VLOOKUP($A46&amp;"-"&amp;$E46,'DADOS CENARIOS'!$C$2:$S$9,7,0)</f>
        <v>4680</v>
      </c>
      <c r="K46">
        <f>VLOOKUP($A46&amp;"-"&amp;$E46,'DADOS CENARIOS'!$C$2:$S$9,8,0)</f>
        <v>400</v>
      </c>
      <c r="L46">
        <f>VLOOKUP($A46&amp;"-"&amp;$E46,'DADOS CENARIOS'!$C$2:$S$9,9,0)</f>
        <v>320</v>
      </c>
      <c r="M46">
        <f>VLOOKUP($A46&amp;"-"&amp;$E46,'DADOS CENARIOS'!$C$2:$S$9,10,0)</f>
        <v>11</v>
      </c>
      <c r="N46">
        <f>VLOOKUP($A46&amp;"-"&amp;$E46,'DADOS CENARIOS'!$C$2:$S$9,11,0)</f>
        <v>8</v>
      </c>
      <c r="O46">
        <f>VLOOKUP($A46&amp;"-"&amp;$E46,'DADOS CENARIOS'!$C$2:$S$9,12,0)</f>
        <v>6</v>
      </c>
      <c r="P46">
        <f>VLOOKUP($A46&amp;"-"&amp;$E46,'DADOS CENARIOS'!$C$2:$S$9,13,0)</f>
        <v>4</v>
      </c>
      <c r="Q46">
        <f>VLOOKUP($A46&amp;"-"&amp;$E46,'DADOS CENARIOS'!$C$2:$S$9,14,0)</f>
        <v>3000</v>
      </c>
      <c r="R46">
        <f>VLOOKUP($A46&amp;"-"&amp;$E46,'DADOS CENARIOS'!$C$2:$S$9,15,0)</f>
        <v>800</v>
      </c>
      <c r="S46">
        <f>VLOOKUP($A46&amp;"-"&amp;$E46,'DADOS CENARIOS'!$C$2:$S$9,16,0)</f>
        <v>500</v>
      </c>
      <c r="T46">
        <f>VLOOKUP($A46&amp;"-"&amp;$E46,'DADOS CENARIOS'!$C$2:$S$9,17,0)</f>
        <v>155</v>
      </c>
    </row>
    <row r="47" spans="1:20" x14ac:dyDescent="0.25">
      <c r="A47" t="s">
        <v>1198</v>
      </c>
      <c r="B47">
        <f>VLOOKUP($A47&amp;"-"&amp;$E47,'DADOS CENARIOS'!$C$2:$S$9,2,0)</f>
        <v>5000</v>
      </c>
      <c r="C47">
        <f>VLOOKUP($A47&amp;"-"&amp;$E47,'DADOS CENARIOS'!$C$2:$S$9,3,0)</f>
        <v>5</v>
      </c>
      <c r="D47">
        <f>VLOOKUP($A47&amp;"-"&amp;$E47,'DADOS CENARIOS'!$C$2:$S$9,4,0)</f>
        <v>12</v>
      </c>
      <c r="E47" s="43" t="s">
        <v>79</v>
      </c>
      <c r="F47" s="43" t="s">
        <v>46</v>
      </c>
      <c r="G47" s="43" t="s">
        <v>79</v>
      </c>
      <c r="H47">
        <f>VLOOKUP($A47&amp;"-"&amp;$E47,'DADOS CENARIOS'!$C$2:$S$9,5,0)</f>
        <v>107</v>
      </c>
      <c r="I47">
        <f>VLOOKUP($A47&amp;"-"&amp;$E47,'DADOS CENARIOS'!$C$2:$S$9,6,0)</f>
        <v>6800</v>
      </c>
      <c r="J47">
        <f>VLOOKUP($A47&amp;"-"&amp;$E47,'DADOS CENARIOS'!$C$2:$S$9,7,0)</f>
        <v>4680</v>
      </c>
      <c r="K47">
        <f>VLOOKUP($A47&amp;"-"&amp;$E47,'DADOS CENARIOS'!$C$2:$S$9,8,0)</f>
        <v>400</v>
      </c>
      <c r="L47">
        <f>VLOOKUP($A47&amp;"-"&amp;$E47,'DADOS CENARIOS'!$C$2:$S$9,9,0)</f>
        <v>320</v>
      </c>
      <c r="M47">
        <f>VLOOKUP($A47&amp;"-"&amp;$E47,'DADOS CENARIOS'!$C$2:$S$9,10,0)</f>
        <v>11</v>
      </c>
      <c r="N47">
        <f>VLOOKUP($A47&amp;"-"&amp;$E47,'DADOS CENARIOS'!$C$2:$S$9,11,0)</f>
        <v>8</v>
      </c>
      <c r="O47">
        <f>VLOOKUP($A47&amp;"-"&amp;$E47,'DADOS CENARIOS'!$C$2:$S$9,12,0)</f>
        <v>6</v>
      </c>
      <c r="P47">
        <f>VLOOKUP($A47&amp;"-"&amp;$E47,'DADOS CENARIOS'!$C$2:$S$9,13,0)</f>
        <v>4</v>
      </c>
      <c r="Q47">
        <f>VLOOKUP($A47&amp;"-"&amp;$E47,'DADOS CENARIOS'!$C$2:$S$9,14,0)</f>
        <v>3000</v>
      </c>
      <c r="R47">
        <f>VLOOKUP($A47&amp;"-"&amp;$E47,'DADOS CENARIOS'!$C$2:$S$9,15,0)</f>
        <v>800</v>
      </c>
      <c r="S47">
        <f>VLOOKUP($A47&amp;"-"&amp;$E47,'DADOS CENARIOS'!$C$2:$S$9,16,0)</f>
        <v>500</v>
      </c>
      <c r="T47">
        <f>VLOOKUP($A47&amp;"-"&amp;$E47,'DADOS CENARIOS'!$C$2:$S$9,17,0)</f>
        <v>155</v>
      </c>
    </row>
    <row r="48" spans="1:20" x14ac:dyDescent="0.25">
      <c r="A48" t="s">
        <v>1198</v>
      </c>
      <c r="B48">
        <f>VLOOKUP($A48&amp;"-"&amp;$E48,'DADOS CENARIOS'!$C$2:$S$9,2,0)</f>
        <v>5000</v>
      </c>
      <c r="C48">
        <f>VLOOKUP($A48&amp;"-"&amp;$E48,'DADOS CENARIOS'!$C$2:$S$9,3,0)</f>
        <v>5</v>
      </c>
      <c r="D48">
        <f>VLOOKUP($A48&amp;"-"&amp;$E48,'DADOS CENARIOS'!$C$2:$S$9,4,0)</f>
        <v>12</v>
      </c>
      <c r="E48" s="43" t="s">
        <v>79</v>
      </c>
      <c r="F48" s="43" t="s">
        <v>47</v>
      </c>
      <c r="G48" s="43" t="s">
        <v>79</v>
      </c>
      <c r="H48">
        <f>VLOOKUP($A48&amp;"-"&amp;$E48,'DADOS CENARIOS'!$C$2:$S$9,5,0)</f>
        <v>107</v>
      </c>
      <c r="I48">
        <f>VLOOKUP($A48&amp;"-"&amp;$E48,'DADOS CENARIOS'!$C$2:$S$9,6,0)</f>
        <v>6800</v>
      </c>
      <c r="J48">
        <f>VLOOKUP($A48&amp;"-"&amp;$E48,'DADOS CENARIOS'!$C$2:$S$9,7,0)</f>
        <v>4680</v>
      </c>
      <c r="K48">
        <f>VLOOKUP($A48&amp;"-"&amp;$E48,'DADOS CENARIOS'!$C$2:$S$9,8,0)</f>
        <v>400</v>
      </c>
      <c r="L48">
        <f>VLOOKUP($A48&amp;"-"&amp;$E48,'DADOS CENARIOS'!$C$2:$S$9,9,0)</f>
        <v>320</v>
      </c>
      <c r="M48">
        <f>VLOOKUP($A48&amp;"-"&amp;$E48,'DADOS CENARIOS'!$C$2:$S$9,10,0)</f>
        <v>11</v>
      </c>
      <c r="N48">
        <f>VLOOKUP($A48&amp;"-"&amp;$E48,'DADOS CENARIOS'!$C$2:$S$9,11,0)</f>
        <v>8</v>
      </c>
      <c r="O48">
        <f>VLOOKUP($A48&amp;"-"&amp;$E48,'DADOS CENARIOS'!$C$2:$S$9,12,0)</f>
        <v>6</v>
      </c>
      <c r="P48">
        <f>VLOOKUP($A48&amp;"-"&amp;$E48,'DADOS CENARIOS'!$C$2:$S$9,13,0)</f>
        <v>4</v>
      </c>
      <c r="Q48">
        <f>VLOOKUP($A48&amp;"-"&amp;$E48,'DADOS CENARIOS'!$C$2:$S$9,14,0)</f>
        <v>3000</v>
      </c>
      <c r="R48">
        <f>VLOOKUP($A48&amp;"-"&amp;$E48,'DADOS CENARIOS'!$C$2:$S$9,15,0)</f>
        <v>800</v>
      </c>
      <c r="S48">
        <f>VLOOKUP($A48&amp;"-"&amp;$E48,'DADOS CENARIOS'!$C$2:$S$9,16,0)</f>
        <v>500</v>
      </c>
      <c r="T48">
        <f>VLOOKUP($A48&amp;"-"&amp;$E48,'DADOS CENARIOS'!$C$2:$S$9,17,0)</f>
        <v>155</v>
      </c>
    </row>
    <row r="49" spans="1:20" x14ac:dyDescent="0.25">
      <c r="A49" t="s">
        <v>1198</v>
      </c>
      <c r="B49">
        <f>VLOOKUP($A49&amp;"-"&amp;$E49,'DADOS CENARIOS'!$C$2:$S$9,2,0)</f>
        <v>5000</v>
      </c>
      <c r="C49">
        <f>VLOOKUP($A49&amp;"-"&amp;$E49,'DADOS CENARIOS'!$C$2:$S$9,3,0)</f>
        <v>5</v>
      </c>
      <c r="D49">
        <f>VLOOKUP($A49&amp;"-"&amp;$E49,'DADOS CENARIOS'!$C$2:$S$9,4,0)</f>
        <v>12</v>
      </c>
      <c r="E49" s="43" t="s">
        <v>79</v>
      </c>
      <c r="F49" s="43" t="s">
        <v>48</v>
      </c>
      <c r="G49" s="43" t="s">
        <v>79</v>
      </c>
      <c r="H49">
        <f>VLOOKUP($A49&amp;"-"&amp;$E49,'DADOS CENARIOS'!$C$2:$S$9,5,0)</f>
        <v>107</v>
      </c>
      <c r="I49">
        <f>VLOOKUP($A49&amp;"-"&amp;$E49,'DADOS CENARIOS'!$C$2:$S$9,6,0)</f>
        <v>6800</v>
      </c>
      <c r="J49">
        <f>VLOOKUP($A49&amp;"-"&amp;$E49,'DADOS CENARIOS'!$C$2:$S$9,7,0)</f>
        <v>4680</v>
      </c>
      <c r="K49">
        <f>VLOOKUP($A49&amp;"-"&amp;$E49,'DADOS CENARIOS'!$C$2:$S$9,8,0)</f>
        <v>400</v>
      </c>
      <c r="L49">
        <f>VLOOKUP($A49&amp;"-"&amp;$E49,'DADOS CENARIOS'!$C$2:$S$9,9,0)</f>
        <v>320</v>
      </c>
      <c r="M49">
        <f>VLOOKUP($A49&amp;"-"&amp;$E49,'DADOS CENARIOS'!$C$2:$S$9,10,0)</f>
        <v>11</v>
      </c>
      <c r="N49">
        <f>VLOOKUP($A49&amp;"-"&amp;$E49,'DADOS CENARIOS'!$C$2:$S$9,11,0)</f>
        <v>8</v>
      </c>
      <c r="O49">
        <f>VLOOKUP($A49&amp;"-"&amp;$E49,'DADOS CENARIOS'!$C$2:$S$9,12,0)</f>
        <v>6</v>
      </c>
      <c r="P49">
        <f>VLOOKUP($A49&amp;"-"&amp;$E49,'DADOS CENARIOS'!$C$2:$S$9,13,0)</f>
        <v>4</v>
      </c>
      <c r="Q49">
        <f>VLOOKUP($A49&amp;"-"&amp;$E49,'DADOS CENARIOS'!$C$2:$S$9,14,0)</f>
        <v>3000</v>
      </c>
      <c r="R49">
        <f>VLOOKUP($A49&amp;"-"&amp;$E49,'DADOS CENARIOS'!$C$2:$S$9,15,0)</f>
        <v>800</v>
      </c>
      <c r="S49">
        <f>VLOOKUP($A49&amp;"-"&amp;$E49,'DADOS CENARIOS'!$C$2:$S$9,16,0)</f>
        <v>500</v>
      </c>
      <c r="T49">
        <f>VLOOKUP($A49&amp;"-"&amp;$E49,'DADOS CENARIOS'!$C$2:$S$9,17,0)</f>
        <v>155</v>
      </c>
    </row>
    <row r="50" spans="1:20" x14ac:dyDescent="0.25">
      <c r="A50" t="s">
        <v>1198</v>
      </c>
      <c r="B50">
        <f>VLOOKUP($A50&amp;"-"&amp;$E50,'DADOS CENARIOS'!$C$2:$S$9,2,0)</f>
        <v>5000</v>
      </c>
      <c r="C50">
        <f>VLOOKUP($A50&amp;"-"&amp;$E50,'DADOS CENARIOS'!$C$2:$S$9,3,0)</f>
        <v>5</v>
      </c>
      <c r="D50">
        <f>VLOOKUP($A50&amp;"-"&amp;$E50,'DADOS CENARIOS'!$C$2:$S$9,4,0)</f>
        <v>12</v>
      </c>
      <c r="E50" s="43" t="s">
        <v>79</v>
      </c>
      <c r="F50" s="43" t="s">
        <v>49</v>
      </c>
      <c r="G50" s="43" t="s">
        <v>79</v>
      </c>
      <c r="H50">
        <f>VLOOKUP($A50&amp;"-"&amp;$E50,'DADOS CENARIOS'!$C$2:$S$9,5,0)</f>
        <v>107</v>
      </c>
      <c r="I50">
        <f>VLOOKUP($A50&amp;"-"&amp;$E50,'DADOS CENARIOS'!$C$2:$S$9,6,0)</f>
        <v>6800</v>
      </c>
      <c r="J50">
        <f>VLOOKUP($A50&amp;"-"&amp;$E50,'DADOS CENARIOS'!$C$2:$S$9,7,0)</f>
        <v>4680</v>
      </c>
      <c r="K50">
        <f>VLOOKUP($A50&amp;"-"&amp;$E50,'DADOS CENARIOS'!$C$2:$S$9,8,0)</f>
        <v>400</v>
      </c>
      <c r="L50">
        <f>VLOOKUP($A50&amp;"-"&amp;$E50,'DADOS CENARIOS'!$C$2:$S$9,9,0)</f>
        <v>320</v>
      </c>
      <c r="M50">
        <f>VLOOKUP($A50&amp;"-"&amp;$E50,'DADOS CENARIOS'!$C$2:$S$9,10,0)</f>
        <v>11</v>
      </c>
      <c r="N50">
        <f>VLOOKUP($A50&amp;"-"&amp;$E50,'DADOS CENARIOS'!$C$2:$S$9,11,0)</f>
        <v>8</v>
      </c>
      <c r="O50">
        <f>VLOOKUP($A50&amp;"-"&amp;$E50,'DADOS CENARIOS'!$C$2:$S$9,12,0)</f>
        <v>6</v>
      </c>
      <c r="P50">
        <f>VLOOKUP($A50&amp;"-"&amp;$E50,'DADOS CENARIOS'!$C$2:$S$9,13,0)</f>
        <v>4</v>
      </c>
      <c r="Q50">
        <f>VLOOKUP($A50&amp;"-"&amp;$E50,'DADOS CENARIOS'!$C$2:$S$9,14,0)</f>
        <v>3000</v>
      </c>
      <c r="R50">
        <f>VLOOKUP($A50&amp;"-"&amp;$E50,'DADOS CENARIOS'!$C$2:$S$9,15,0)</f>
        <v>800</v>
      </c>
      <c r="S50">
        <f>VLOOKUP($A50&amp;"-"&amp;$E50,'DADOS CENARIOS'!$C$2:$S$9,16,0)</f>
        <v>500</v>
      </c>
      <c r="T50">
        <f>VLOOKUP($A50&amp;"-"&amp;$E50,'DADOS CENARIOS'!$C$2:$S$9,17,0)</f>
        <v>155</v>
      </c>
    </row>
    <row r="51" spans="1:20" x14ac:dyDescent="0.25">
      <c r="A51" t="s">
        <v>1198</v>
      </c>
      <c r="B51">
        <f>VLOOKUP($A51&amp;"-"&amp;$E51,'DADOS CENARIOS'!$C$2:$S$9,2,0)</f>
        <v>5000</v>
      </c>
      <c r="C51">
        <f>VLOOKUP($A51&amp;"-"&amp;$E51,'DADOS CENARIOS'!$C$2:$S$9,3,0)</f>
        <v>5</v>
      </c>
      <c r="D51">
        <f>VLOOKUP($A51&amp;"-"&amp;$E51,'DADOS CENARIOS'!$C$2:$S$9,4,0)</f>
        <v>12</v>
      </c>
      <c r="E51" s="43" t="s">
        <v>79</v>
      </c>
      <c r="F51" s="43" t="s">
        <v>50</v>
      </c>
      <c r="G51" s="43" t="s">
        <v>79</v>
      </c>
      <c r="H51">
        <f>VLOOKUP($A51&amp;"-"&amp;$E51,'DADOS CENARIOS'!$C$2:$S$9,5,0)</f>
        <v>107</v>
      </c>
      <c r="I51">
        <f>VLOOKUP($A51&amp;"-"&amp;$E51,'DADOS CENARIOS'!$C$2:$S$9,6,0)</f>
        <v>6800</v>
      </c>
      <c r="J51">
        <f>VLOOKUP($A51&amp;"-"&amp;$E51,'DADOS CENARIOS'!$C$2:$S$9,7,0)</f>
        <v>4680</v>
      </c>
      <c r="K51">
        <f>VLOOKUP($A51&amp;"-"&amp;$E51,'DADOS CENARIOS'!$C$2:$S$9,8,0)</f>
        <v>400</v>
      </c>
      <c r="L51">
        <f>VLOOKUP($A51&amp;"-"&amp;$E51,'DADOS CENARIOS'!$C$2:$S$9,9,0)</f>
        <v>320</v>
      </c>
      <c r="M51">
        <f>VLOOKUP($A51&amp;"-"&amp;$E51,'DADOS CENARIOS'!$C$2:$S$9,10,0)</f>
        <v>11</v>
      </c>
      <c r="N51">
        <f>VLOOKUP($A51&amp;"-"&amp;$E51,'DADOS CENARIOS'!$C$2:$S$9,11,0)</f>
        <v>8</v>
      </c>
      <c r="O51">
        <f>VLOOKUP($A51&amp;"-"&amp;$E51,'DADOS CENARIOS'!$C$2:$S$9,12,0)</f>
        <v>6</v>
      </c>
      <c r="P51">
        <f>VLOOKUP($A51&amp;"-"&amp;$E51,'DADOS CENARIOS'!$C$2:$S$9,13,0)</f>
        <v>4</v>
      </c>
      <c r="Q51">
        <f>VLOOKUP($A51&amp;"-"&amp;$E51,'DADOS CENARIOS'!$C$2:$S$9,14,0)</f>
        <v>3000</v>
      </c>
      <c r="R51">
        <f>VLOOKUP($A51&amp;"-"&amp;$E51,'DADOS CENARIOS'!$C$2:$S$9,15,0)</f>
        <v>800</v>
      </c>
      <c r="S51">
        <f>VLOOKUP($A51&amp;"-"&amp;$E51,'DADOS CENARIOS'!$C$2:$S$9,16,0)</f>
        <v>500</v>
      </c>
      <c r="T51">
        <f>VLOOKUP($A51&amp;"-"&amp;$E51,'DADOS CENARIOS'!$C$2:$S$9,17,0)</f>
        <v>155</v>
      </c>
    </row>
    <row r="52" spans="1:20" x14ac:dyDescent="0.25">
      <c r="A52" t="s">
        <v>1198</v>
      </c>
      <c r="B52">
        <f>VLOOKUP($A52&amp;"-"&amp;$E52,'DADOS CENARIOS'!$C$2:$S$9,2,0)</f>
        <v>5000</v>
      </c>
      <c r="C52">
        <f>VLOOKUP($A52&amp;"-"&amp;$E52,'DADOS CENARIOS'!$C$2:$S$9,3,0)</f>
        <v>5</v>
      </c>
      <c r="D52">
        <f>VLOOKUP($A52&amp;"-"&amp;$E52,'DADOS CENARIOS'!$C$2:$S$9,4,0)</f>
        <v>12</v>
      </c>
      <c r="E52" s="43" t="s">
        <v>79</v>
      </c>
      <c r="F52" s="43" t="s">
        <v>51</v>
      </c>
      <c r="G52" s="43" t="s">
        <v>79</v>
      </c>
      <c r="H52">
        <f>VLOOKUP($A52&amp;"-"&amp;$E52,'DADOS CENARIOS'!$C$2:$S$9,5,0)</f>
        <v>107</v>
      </c>
      <c r="I52">
        <f>VLOOKUP($A52&amp;"-"&amp;$E52,'DADOS CENARIOS'!$C$2:$S$9,6,0)</f>
        <v>6800</v>
      </c>
      <c r="J52">
        <f>VLOOKUP($A52&amp;"-"&amp;$E52,'DADOS CENARIOS'!$C$2:$S$9,7,0)</f>
        <v>4680</v>
      </c>
      <c r="K52">
        <f>VLOOKUP($A52&amp;"-"&amp;$E52,'DADOS CENARIOS'!$C$2:$S$9,8,0)</f>
        <v>400</v>
      </c>
      <c r="L52">
        <f>VLOOKUP($A52&amp;"-"&amp;$E52,'DADOS CENARIOS'!$C$2:$S$9,9,0)</f>
        <v>320</v>
      </c>
      <c r="M52">
        <f>VLOOKUP($A52&amp;"-"&amp;$E52,'DADOS CENARIOS'!$C$2:$S$9,10,0)</f>
        <v>11</v>
      </c>
      <c r="N52">
        <f>VLOOKUP($A52&amp;"-"&amp;$E52,'DADOS CENARIOS'!$C$2:$S$9,11,0)</f>
        <v>8</v>
      </c>
      <c r="O52">
        <f>VLOOKUP($A52&amp;"-"&amp;$E52,'DADOS CENARIOS'!$C$2:$S$9,12,0)</f>
        <v>6</v>
      </c>
      <c r="P52">
        <f>VLOOKUP($A52&amp;"-"&amp;$E52,'DADOS CENARIOS'!$C$2:$S$9,13,0)</f>
        <v>4</v>
      </c>
      <c r="Q52">
        <f>VLOOKUP($A52&amp;"-"&amp;$E52,'DADOS CENARIOS'!$C$2:$S$9,14,0)</f>
        <v>3000</v>
      </c>
      <c r="R52">
        <f>VLOOKUP($A52&amp;"-"&amp;$E52,'DADOS CENARIOS'!$C$2:$S$9,15,0)</f>
        <v>800</v>
      </c>
      <c r="S52">
        <f>VLOOKUP($A52&amp;"-"&amp;$E52,'DADOS CENARIOS'!$C$2:$S$9,16,0)</f>
        <v>500</v>
      </c>
      <c r="T52">
        <f>VLOOKUP($A52&amp;"-"&amp;$E52,'DADOS CENARIOS'!$C$2:$S$9,17,0)</f>
        <v>155</v>
      </c>
    </row>
    <row r="53" spans="1:20" x14ac:dyDescent="0.25">
      <c r="A53" t="s">
        <v>1198</v>
      </c>
      <c r="B53">
        <f>VLOOKUP($A53&amp;"-"&amp;$E53,'DADOS CENARIOS'!$C$2:$S$9,2,0)</f>
        <v>5000</v>
      </c>
      <c r="C53">
        <f>VLOOKUP($A53&amp;"-"&amp;$E53,'DADOS CENARIOS'!$C$2:$S$9,3,0)</f>
        <v>5</v>
      </c>
      <c r="D53">
        <f>VLOOKUP($A53&amp;"-"&amp;$E53,'DADOS CENARIOS'!$C$2:$S$9,4,0)</f>
        <v>12</v>
      </c>
      <c r="E53" s="43" t="s">
        <v>79</v>
      </c>
      <c r="F53" s="43" t="s">
        <v>24</v>
      </c>
      <c r="G53" s="43" t="s">
        <v>79</v>
      </c>
      <c r="H53">
        <f>VLOOKUP($A53&amp;"-"&amp;$E53,'DADOS CENARIOS'!$C$2:$S$9,5,0)</f>
        <v>107</v>
      </c>
      <c r="I53">
        <f>VLOOKUP($A53&amp;"-"&amp;$E53,'DADOS CENARIOS'!$C$2:$S$9,6,0)</f>
        <v>6800</v>
      </c>
      <c r="J53">
        <f>VLOOKUP($A53&amp;"-"&amp;$E53,'DADOS CENARIOS'!$C$2:$S$9,7,0)</f>
        <v>4680</v>
      </c>
      <c r="K53">
        <f>VLOOKUP($A53&amp;"-"&amp;$E53,'DADOS CENARIOS'!$C$2:$S$9,8,0)</f>
        <v>400</v>
      </c>
      <c r="L53">
        <f>VLOOKUP($A53&amp;"-"&amp;$E53,'DADOS CENARIOS'!$C$2:$S$9,9,0)</f>
        <v>320</v>
      </c>
      <c r="M53">
        <f>VLOOKUP($A53&amp;"-"&amp;$E53,'DADOS CENARIOS'!$C$2:$S$9,10,0)</f>
        <v>11</v>
      </c>
      <c r="N53">
        <f>VLOOKUP($A53&amp;"-"&amp;$E53,'DADOS CENARIOS'!$C$2:$S$9,11,0)</f>
        <v>8</v>
      </c>
      <c r="O53">
        <f>VLOOKUP($A53&amp;"-"&amp;$E53,'DADOS CENARIOS'!$C$2:$S$9,12,0)</f>
        <v>6</v>
      </c>
      <c r="P53">
        <f>VLOOKUP($A53&amp;"-"&amp;$E53,'DADOS CENARIOS'!$C$2:$S$9,13,0)</f>
        <v>4</v>
      </c>
      <c r="Q53">
        <f>VLOOKUP($A53&amp;"-"&amp;$E53,'DADOS CENARIOS'!$C$2:$S$9,14,0)</f>
        <v>3000</v>
      </c>
      <c r="R53">
        <f>VLOOKUP($A53&amp;"-"&amp;$E53,'DADOS CENARIOS'!$C$2:$S$9,15,0)</f>
        <v>800</v>
      </c>
      <c r="S53">
        <f>VLOOKUP($A53&amp;"-"&amp;$E53,'DADOS CENARIOS'!$C$2:$S$9,16,0)</f>
        <v>500</v>
      </c>
      <c r="T53">
        <f>VLOOKUP($A53&amp;"-"&amp;$E53,'DADOS CENARIOS'!$C$2:$S$9,17,0)</f>
        <v>155</v>
      </c>
    </row>
    <row r="54" spans="1:20" x14ac:dyDescent="0.25">
      <c r="A54" t="s">
        <v>1198</v>
      </c>
      <c r="B54">
        <f>VLOOKUP($A54&amp;"-"&amp;$E54,'DADOS CENARIOS'!$C$2:$S$9,2,0)</f>
        <v>5000</v>
      </c>
      <c r="C54">
        <f>VLOOKUP($A54&amp;"-"&amp;$E54,'DADOS CENARIOS'!$C$2:$S$9,3,0)</f>
        <v>5</v>
      </c>
      <c r="D54">
        <f>VLOOKUP($A54&amp;"-"&amp;$E54,'DADOS CENARIOS'!$C$2:$S$9,4,0)</f>
        <v>12</v>
      </c>
      <c r="E54" s="43" t="s">
        <v>79</v>
      </c>
      <c r="F54" s="43" t="s">
        <v>25</v>
      </c>
      <c r="G54" s="43" t="s">
        <v>79</v>
      </c>
      <c r="H54">
        <f>VLOOKUP($A54&amp;"-"&amp;$E54,'DADOS CENARIOS'!$C$2:$S$9,5,0)</f>
        <v>107</v>
      </c>
      <c r="I54">
        <f>VLOOKUP($A54&amp;"-"&amp;$E54,'DADOS CENARIOS'!$C$2:$S$9,6,0)</f>
        <v>6800</v>
      </c>
      <c r="J54">
        <f>VLOOKUP($A54&amp;"-"&amp;$E54,'DADOS CENARIOS'!$C$2:$S$9,7,0)</f>
        <v>4680</v>
      </c>
      <c r="K54">
        <f>VLOOKUP($A54&amp;"-"&amp;$E54,'DADOS CENARIOS'!$C$2:$S$9,8,0)</f>
        <v>400</v>
      </c>
      <c r="L54">
        <f>VLOOKUP($A54&amp;"-"&amp;$E54,'DADOS CENARIOS'!$C$2:$S$9,9,0)</f>
        <v>320</v>
      </c>
      <c r="M54">
        <f>VLOOKUP($A54&amp;"-"&amp;$E54,'DADOS CENARIOS'!$C$2:$S$9,10,0)</f>
        <v>11</v>
      </c>
      <c r="N54">
        <f>VLOOKUP($A54&amp;"-"&amp;$E54,'DADOS CENARIOS'!$C$2:$S$9,11,0)</f>
        <v>8</v>
      </c>
      <c r="O54">
        <f>VLOOKUP($A54&amp;"-"&amp;$E54,'DADOS CENARIOS'!$C$2:$S$9,12,0)</f>
        <v>6</v>
      </c>
      <c r="P54">
        <f>VLOOKUP($A54&amp;"-"&amp;$E54,'DADOS CENARIOS'!$C$2:$S$9,13,0)</f>
        <v>4</v>
      </c>
      <c r="Q54">
        <f>VLOOKUP($A54&amp;"-"&amp;$E54,'DADOS CENARIOS'!$C$2:$S$9,14,0)</f>
        <v>3000</v>
      </c>
      <c r="R54">
        <f>VLOOKUP($A54&amp;"-"&amp;$E54,'DADOS CENARIOS'!$C$2:$S$9,15,0)</f>
        <v>800</v>
      </c>
      <c r="S54">
        <f>VLOOKUP($A54&amp;"-"&amp;$E54,'DADOS CENARIOS'!$C$2:$S$9,16,0)</f>
        <v>500</v>
      </c>
      <c r="T54">
        <f>VLOOKUP($A54&amp;"-"&amp;$E54,'DADOS CENARIOS'!$C$2:$S$9,17,0)</f>
        <v>155</v>
      </c>
    </row>
    <row r="55" spans="1:20" x14ac:dyDescent="0.25">
      <c r="A55" t="s">
        <v>1198</v>
      </c>
      <c r="B55">
        <f>VLOOKUP($A55&amp;"-"&amp;$E55,'DADOS CENARIOS'!$C$2:$S$9,2,0)</f>
        <v>5000</v>
      </c>
      <c r="C55">
        <f>VLOOKUP($A55&amp;"-"&amp;$E55,'DADOS CENARIOS'!$C$2:$S$9,3,0)</f>
        <v>5</v>
      </c>
      <c r="D55">
        <f>VLOOKUP($A55&amp;"-"&amp;$E55,'DADOS CENARIOS'!$C$2:$S$9,4,0)</f>
        <v>12</v>
      </c>
      <c r="E55" s="43" t="s">
        <v>79</v>
      </c>
      <c r="F55" s="43" t="s">
        <v>52</v>
      </c>
      <c r="G55" s="43" t="s">
        <v>79</v>
      </c>
      <c r="H55">
        <f>VLOOKUP($A55&amp;"-"&amp;$E55,'DADOS CENARIOS'!$C$2:$S$9,5,0)</f>
        <v>107</v>
      </c>
      <c r="I55">
        <f>VLOOKUP($A55&amp;"-"&amp;$E55,'DADOS CENARIOS'!$C$2:$S$9,6,0)</f>
        <v>6800</v>
      </c>
      <c r="J55">
        <f>VLOOKUP($A55&amp;"-"&amp;$E55,'DADOS CENARIOS'!$C$2:$S$9,7,0)</f>
        <v>4680</v>
      </c>
      <c r="K55">
        <f>VLOOKUP($A55&amp;"-"&amp;$E55,'DADOS CENARIOS'!$C$2:$S$9,8,0)</f>
        <v>400</v>
      </c>
      <c r="L55">
        <f>VLOOKUP($A55&amp;"-"&amp;$E55,'DADOS CENARIOS'!$C$2:$S$9,9,0)</f>
        <v>320</v>
      </c>
      <c r="M55">
        <f>VLOOKUP($A55&amp;"-"&amp;$E55,'DADOS CENARIOS'!$C$2:$S$9,10,0)</f>
        <v>11</v>
      </c>
      <c r="N55">
        <f>VLOOKUP($A55&amp;"-"&amp;$E55,'DADOS CENARIOS'!$C$2:$S$9,11,0)</f>
        <v>8</v>
      </c>
      <c r="O55">
        <f>VLOOKUP($A55&amp;"-"&amp;$E55,'DADOS CENARIOS'!$C$2:$S$9,12,0)</f>
        <v>6</v>
      </c>
      <c r="P55">
        <f>VLOOKUP($A55&amp;"-"&amp;$E55,'DADOS CENARIOS'!$C$2:$S$9,13,0)</f>
        <v>4</v>
      </c>
      <c r="Q55">
        <f>VLOOKUP($A55&amp;"-"&amp;$E55,'DADOS CENARIOS'!$C$2:$S$9,14,0)</f>
        <v>3000</v>
      </c>
      <c r="R55">
        <f>VLOOKUP($A55&amp;"-"&amp;$E55,'DADOS CENARIOS'!$C$2:$S$9,15,0)</f>
        <v>800</v>
      </c>
      <c r="S55">
        <f>VLOOKUP($A55&amp;"-"&amp;$E55,'DADOS CENARIOS'!$C$2:$S$9,16,0)</f>
        <v>500</v>
      </c>
      <c r="T55">
        <f>VLOOKUP($A55&amp;"-"&amp;$E55,'DADOS CENARIOS'!$C$2:$S$9,17,0)</f>
        <v>155</v>
      </c>
    </row>
    <row r="56" spans="1:20" x14ac:dyDescent="0.25">
      <c r="A56" t="s">
        <v>1198</v>
      </c>
      <c r="B56">
        <f>VLOOKUP($A56&amp;"-"&amp;$E56,'DADOS CENARIOS'!$C$2:$S$9,2,0)</f>
        <v>5000</v>
      </c>
      <c r="C56">
        <f>VLOOKUP($A56&amp;"-"&amp;$E56,'DADOS CENARIOS'!$C$2:$S$9,3,0)</f>
        <v>5</v>
      </c>
      <c r="D56">
        <f>VLOOKUP($A56&amp;"-"&amp;$E56,'DADOS CENARIOS'!$C$2:$S$9,4,0)</f>
        <v>12</v>
      </c>
      <c r="E56" s="43" t="s">
        <v>79</v>
      </c>
      <c r="F56" s="43" t="s">
        <v>53</v>
      </c>
      <c r="G56" s="43" t="s">
        <v>79</v>
      </c>
      <c r="H56">
        <f>VLOOKUP($A56&amp;"-"&amp;$E56,'DADOS CENARIOS'!$C$2:$S$9,5,0)</f>
        <v>107</v>
      </c>
      <c r="I56">
        <f>VLOOKUP($A56&amp;"-"&amp;$E56,'DADOS CENARIOS'!$C$2:$S$9,6,0)</f>
        <v>6800</v>
      </c>
      <c r="J56">
        <f>VLOOKUP($A56&amp;"-"&amp;$E56,'DADOS CENARIOS'!$C$2:$S$9,7,0)</f>
        <v>4680</v>
      </c>
      <c r="K56">
        <f>VLOOKUP($A56&amp;"-"&amp;$E56,'DADOS CENARIOS'!$C$2:$S$9,8,0)</f>
        <v>400</v>
      </c>
      <c r="L56">
        <f>VLOOKUP($A56&amp;"-"&amp;$E56,'DADOS CENARIOS'!$C$2:$S$9,9,0)</f>
        <v>320</v>
      </c>
      <c r="M56">
        <f>VLOOKUP($A56&amp;"-"&amp;$E56,'DADOS CENARIOS'!$C$2:$S$9,10,0)</f>
        <v>11</v>
      </c>
      <c r="N56">
        <f>VLOOKUP($A56&amp;"-"&amp;$E56,'DADOS CENARIOS'!$C$2:$S$9,11,0)</f>
        <v>8</v>
      </c>
      <c r="O56">
        <f>VLOOKUP($A56&amp;"-"&amp;$E56,'DADOS CENARIOS'!$C$2:$S$9,12,0)</f>
        <v>6</v>
      </c>
      <c r="P56">
        <f>VLOOKUP($A56&amp;"-"&amp;$E56,'DADOS CENARIOS'!$C$2:$S$9,13,0)</f>
        <v>4</v>
      </c>
      <c r="Q56">
        <f>VLOOKUP($A56&amp;"-"&amp;$E56,'DADOS CENARIOS'!$C$2:$S$9,14,0)</f>
        <v>3000</v>
      </c>
      <c r="R56">
        <f>VLOOKUP($A56&amp;"-"&amp;$E56,'DADOS CENARIOS'!$C$2:$S$9,15,0)</f>
        <v>800</v>
      </c>
      <c r="S56">
        <f>VLOOKUP($A56&amp;"-"&amp;$E56,'DADOS CENARIOS'!$C$2:$S$9,16,0)</f>
        <v>500</v>
      </c>
      <c r="T56">
        <f>VLOOKUP($A56&amp;"-"&amp;$E56,'DADOS CENARIOS'!$C$2:$S$9,17,0)</f>
        <v>155</v>
      </c>
    </row>
    <row r="57" spans="1:20" x14ac:dyDescent="0.25">
      <c r="A57" t="s">
        <v>1198</v>
      </c>
      <c r="B57">
        <f>VLOOKUP($A57&amp;"-"&amp;$E57,'DADOS CENARIOS'!$C$2:$S$9,2,0)</f>
        <v>5000</v>
      </c>
      <c r="C57">
        <f>VLOOKUP($A57&amp;"-"&amp;$E57,'DADOS CENARIOS'!$C$2:$S$9,3,0)</f>
        <v>5</v>
      </c>
      <c r="D57">
        <f>VLOOKUP($A57&amp;"-"&amp;$E57,'DADOS CENARIOS'!$C$2:$S$9,4,0)</f>
        <v>12</v>
      </c>
      <c r="E57" s="43" t="s">
        <v>79</v>
      </c>
      <c r="F57" s="43" t="s">
        <v>54</v>
      </c>
      <c r="G57" s="43" t="s">
        <v>79</v>
      </c>
      <c r="H57">
        <f>VLOOKUP($A57&amp;"-"&amp;$E57,'DADOS CENARIOS'!$C$2:$S$9,5,0)</f>
        <v>107</v>
      </c>
      <c r="I57">
        <f>VLOOKUP($A57&amp;"-"&amp;$E57,'DADOS CENARIOS'!$C$2:$S$9,6,0)</f>
        <v>6800</v>
      </c>
      <c r="J57">
        <f>VLOOKUP($A57&amp;"-"&amp;$E57,'DADOS CENARIOS'!$C$2:$S$9,7,0)</f>
        <v>4680</v>
      </c>
      <c r="K57">
        <f>VLOOKUP($A57&amp;"-"&amp;$E57,'DADOS CENARIOS'!$C$2:$S$9,8,0)</f>
        <v>400</v>
      </c>
      <c r="L57">
        <f>VLOOKUP($A57&amp;"-"&amp;$E57,'DADOS CENARIOS'!$C$2:$S$9,9,0)</f>
        <v>320</v>
      </c>
      <c r="M57">
        <f>VLOOKUP($A57&amp;"-"&amp;$E57,'DADOS CENARIOS'!$C$2:$S$9,10,0)</f>
        <v>11</v>
      </c>
      <c r="N57">
        <f>VLOOKUP($A57&amp;"-"&amp;$E57,'DADOS CENARIOS'!$C$2:$S$9,11,0)</f>
        <v>8</v>
      </c>
      <c r="O57">
        <f>VLOOKUP($A57&amp;"-"&amp;$E57,'DADOS CENARIOS'!$C$2:$S$9,12,0)</f>
        <v>6</v>
      </c>
      <c r="P57">
        <f>VLOOKUP($A57&amp;"-"&amp;$E57,'DADOS CENARIOS'!$C$2:$S$9,13,0)</f>
        <v>4</v>
      </c>
      <c r="Q57">
        <f>VLOOKUP($A57&amp;"-"&amp;$E57,'DADOS CENARIOS'!$C$2:$S$9,14,0)</f>
        <v>3000</v>
      </c>
      <c r="R57">
        <f>VLOOKUP($A57&amp;"-"&amp;$E57,'DADOS CENARIOS'!$C$2:$S$9,15,0)</f>
        <v>800</v>
      </c>
      <c r="S57">
        <f>VLOOKUP($A57&amp;"-"&amp;$E57,'DADOS CENARIOS'!$C$2:$S$9,16,0)</f>
        <v>500</v>
      </c>
      <c r="T57">
        <f>VLOOKUP($A57&amp;"-"&amp;$E57,'DADOS CENARIOS'!$C$2:$S$9,17,0)</f>
        <v>155</v>
      </c>
    </row>
    <row r="58" spans="1:20" x14ac:dyDescent="0.25">
      <c r="A58" t="s">
        <v>1198</v>
      </c>
      <c r="B58">
        <f>VLOOKUP($A58&amp;"-"&amp;$E58,'DADOS CENARIOS'!$C$2:$S$9,2,0)</f>
        <v>5000</v>
      </c>
      <c r="C58">
        <f>VLOOKUP($A58&amp;"-"&amp;$E58,'DADOS CENARIOS'!$C$2:$S$9,3,0)</f>
        <v>5</v>
      </c>
      <c r="D58">
        <f>VLOOKUP($A58&amp;"-"&amp;$E58,'DADOS CENARIOS'!$C$2:$S$9,4,0)</f>
        <v>12</v>
      </c>
      <c r="E58" s="43" t="s">
        <v>79</v>
      </c>
      <c r="F58" s="43" t="s">
        <v>55</v>
      </c>
      <c r="G58" s="43" t="s">
        <v>79</v>
      </c>
      <c r="H58">
        <f>VLOOKUP($A58&amp;"-"&amp;$E58,'DADOS CENARIOS'!$C$2:$S$9,5,0)</f>
        <v>107</v>
      </c>
      <c r="I58">
        <f>VLOOKUP($A58&amp;"-"&amp;$E58,'DADOS CENARIOS'!$C$2:$S$9,6,0)</f>
        <v>6800</v>
      </c>
      <c r="J58">
        <f>VLOOKUP($A58&amp;"-"&amp;$E58,'DADOS CENARIOS'!$C$2:$S$9,7,0)</f>
        <v>4680</v>
      </c>
      <c r="K58">
        <f>VLOOKUP($A58&amp;"-"&amp;$E58,'DADOS CENARIOS'!$C$2:$S$9,8,0)</f>
        <v>400</v>
      </c>
      <c r="L58">
        <f>VLOOKUP($A58&amp;"-"&amp;$E58,'DADOS CENARIOS'!$C$2:$S$9,9,0)</f>
        <v>320</v>
      </c>
      <c r="M58">
        <f>VLOOKUP($A58&amp;"-"&amp;$E58,'DADOS CENARIOS'!$C$2:$S$9,10,0)</f>
        <v>11</v>
      </c>
      <c r="N58">
        <f>VLOOKUP($A58&amp;"-"&amp;$E58,'DADOS CENARIOS'!$C$2:$S$9,11,0)</f>
        <v>8</v>
      </c>
      <c r="O58">
        <f>VLOOKUP($A58&amp;"-"&amp;$E58,'DADOS CENARIOS'!$C$2:$S$9,12,0)</f>
        <v>6</v>
      </c>
      <c r="P58">
        <f>VLOOKUP($A58&amp;"-"&amp;$E58,'DADOS CENARIOS'!$C$2:$S$9,13,0)</f>
        <v>4</v>
      </c>
      <c r="Q58">
        <f>VLOOKUP($A58&amp;"-"&amp;$E58,'DADOS CENARIOS'!$C$2:$S$9,14,0)</f>
        <v>3000</v>
      </c>
      <c r="R58">
        <f>VLOOKUP($A58&amp;"-"&amp;$E58,'DADOS CENARIOS'!$C$2:$S$9,15,0)</f>
        <v>800</v>
      </c>
      <c r="S58">
        <f>VLOOKUP($A58&amp;"-"&amp;$E58,'DADOS CENARIOS'!$C$2:$S$9,16,0)</f>
        <v>500</v>
      </c>
      <c r="T58">
        <f>VLOOKUP($A58&amp;"-"&amp;$E58,'DADOS CENARIOS'!$C$2:$S$9,17,0)</f>
        <v>155</v>
      </c>
    </row>
    <row r="59" spans="1:20" x14ac:dyDescent="0.25">
      <c r="A59" t="s">
        <v>1198</v>
      </c>
      <c r="B59">
        <f>VLOOKUP($A59&amp;"-"&amp;$E59,'DADOS CENARIOS'!$C$2:$S$9,2,0)</f>
        <v>5000</v>
      </c>
      <c r="C59">
        <f>VLOOKUP($A59&amp;"-"&amp;$E59,'DADOS CENARIOS'!$C$2:$S$9,3,0)</f>
        <v>5</v>
      </c>
      <c r="D59">
        <f>VLOOKUP($A59&amp;"-"&amp;$E59,'DADOS CENARIOS'!$C$2:$S$9,4,0)</f>
        <v>12</v>
      </c>
      <c r="E59" s="43" t="s">
        <v>79</v>
      </c>
      <c r="F59" s="43" t="s">
        <v>56</v>
      </c>
      <c r="G59" s="43" t="s">
        <v>79</v>
      </c>
      <c r="H59">
        <f>VLOOKUP($A59&amp;"-"&amp;$E59,'DADOS CENARIOS'!$C$2:$S$9,5,0)</f>
        <v>107</v>
      </c>
      <c r="I59">
        <f>VLOOKUP($A59&amp;"-"&amp;$E59,'DADOS CENARIOS'!$C$2:$S$9,6,0)</f>
        <v>6800</v>
      </c>
      <c r="J59">
        <f>VLOOKUP($A59&amp;"-"&amp;$E59,'DADOS CENARIOS'!$C$2:$S$9,7,0)</f>
        <v>4680</v>
      </c>
      <c r="K59">
        <f>VLOOKUP($A59&amp;"-"&amp;$E59,'DADOS CENARIOS'!$C$2:$S$9,8,0)</f>
        <v>400</v>
      </c>
      <c r="L59">
        <f>VLOOKUP($A59&amp;"-"&amp;$E59,'DADOS CENARIOS'!$C$2:$S$9,9,0)</f>
        <v>320</v>
      </c>
      <c r="M59">
        <f>VLOOKUP($A59&amp;"-"&amp;$E59,'DADOS CENARIOS'!$C$2:$S$9,10,0)</f>
        <v>11</v>
      </c>
      <c r="N59">
        <f>VLOOKUP($A59&amp;"-"&amp;$E59,'DADOS CENARIOS'!$C$2:$S$9,11,0)</f>
        <v>8</v>
      </c>
      <c r="O59">
        <f>VLOOKUP($A59&amp;"-"&amp;$E59,'DADOS CENARIOS'!$C$2:$S$9,12,0)</f>
        <v>6</v>
      </c>
      <c r="P59">
        <f>VLOOKUP($A59&amp;"-"&amp;$E59,'DADOS CENARIOS'!$C$2:$S$9,13,0)</f>
        <v>4</v>
      </c>
      <c r="Q59">
        <f>VLOOKUP($A59&amp;"-"&amp;$E59,'DADOS CENARIOS'!$C$2:$S$9,14,0)</f>
        <v>3000</v>
      </c>
      <c r="R59">
        <f>VLOOKUP($A59&amp;"-"&amp;$E59,'DADOS CENARIOS'!$C$2:$S$9,15,0)</f>
        <v>800</v>
      </c>
      <c r="S59">
        <f>VLOOKUP($A59&amp;"-"&amp;$E59,'DADOS CENARIOS'!$C$2:$S$9,16,0)</f>
        <v>500</v>
      </c>
      <c r="T59">
        <f>VLOOKUP($A59&amp;"-"&amp;$E59,'DADOS CENARIOS'!$C$2:$S$9,17,0)</f>
        <v>155</v>
      </c>
    </row>
    <row r="60" spans="1:20" x14ac:dyDescent="0.25">
      <c r="A60" t="s">
        <v>1198</v>
      </c>
      <c r="B60">
        <f>VLOOKUP($A60&amp;"-"&amp;$E60,'DADOS CENARIOS'!$C$2:$S$9,2,0)</f>
        <v>5000</v>
      </c>
      <c r="C60">
        <f>VLOOKUP($A60&amp;"-"&amp;$E60,'DADOS CENARIOS'!$C$2:$S$9,3,0)</f>
        <v>5</v>
      </c>
      <c r="D60">
        <f>VLOOKUP($A60&amp;"-"&amp;$E60,'DADOS CENARIOS'!$C$2:$S$9,4,0)</f>
        <v>12</v>
      </c>
      <c r="E60" s="43" t="s">
        <v>79</v>
      </c>
      <c r="F60" s="43" t="s">
        <v>57</v>
      </c>
      <c r="G60" s="43" t="s">
        <v>79</v>
      </c>
      <c r="H60">
        <f>VLOOKUP($A60&amp;"-"&amp;$E60,'DADOS CENARIOS'!$C$2:$S$9,5,0)</f>
        <v>107</v>
      </c>
      <c r="I60">
        <f>VLOOKUP($A60&amp;"-"&amp;$E60,'DADOS CENARIOS'!$C$2:$S$9,6,0)</f>
        <v>6800</v>
      </c>
      <c r="J60">
        <f>VLOOKUP($A60&amp;"-"&amp;$E60,'DADOS CENARIOS'!$C$2:$S$9,7,0)</f>
        <v>4680</v>
      </c>
      <c r="K60">
        <f>VLOOKUP($A60&amp;"-"&amp;$E60,'DADOS CENARIOS'!$C$2:$S$9,8,0)</f>
        <v>400</v>
      </c>
      <c r="L60">
        <f>VLOOKUP($A60&amp;"-"&amp;$E60,'DADOS CENARIOS'!$C$2:$S$9,9,0)</f>
        <v>320</v>
      </c>
      <c r="M60">
        <f>VLOOKUP($A60&amp;"-"&amp;$E60,'DADOS CENARIOS'!$C$2:$S$9,10,0)</f>
        <v>11</v>
      </c>
      <c r="N60">
        <f>VLOOKUP($A60&amp;"-"&amp;$E60,'DADOS CENARIOS'!$C$2:$S$9,11,0)</f>
        <v>8</v>
      </c>
      <c r="O60">
        <f>VLOOKUP($A60&amp;"-"&amp;$E60,'DADOS CENARIOS'!$C$2:$S$9,12,0)</f>
        <v>6</v>
      </c>
      <c r="P60">
        <f>VLOOKUP($A60&amp;"-"&amp;$E60,'DADOS CENARIOS'!$C$2:$S$9,13,0)</f>
        <v>4</v>
      </c>
      <c r="Q60">
        <f>VLOOKUP($A60&amp;"-"&amp;$E60,'DADOS CENARIOS'!$C$2:$S$9,14,0)</f>
        <v>3000</v>
      </c>
      <c r="R60">
        <f>VLOOKUP($A60&amp;"-"&amp;$E60,'DADOS CENARIOS'!$C$2:$S$9,15,0)</f>
        <v>800</v>
      </c>
      <c r="S60">
        <f>VLOOKUP($A60&amp;"-"&amp;$E60,'DADOS CENARIOS'!$C$2:$S$9,16,0)</f>
        <v>500</v>
      </c>
      <c r="T60">
        <f>VLOOKUP($A60&amp;"-"&amp;$E60,'DADOS CENARIOS'!$C$2:$S$9,17,0)</f>
        <v>155</v>
      </c>
    </row>
    <row r="61" spans="1:20" x14ac:dyDescent="0.25">
      <c r="A61" t="s">
        <v>1198</v>
      </c>
      <c r="B61">
        <f>VLOOKUP($A61&amp;"-"&amp;$E61,'DADOS CENARIOS'!$C$2:$S$9,2,0)</f>
        <v>5000</v>
      </c>
      <c r="C61">
        <f>VLOOKUP($A61&amp;"-"&amp;$E61,'DADOS CENARIOS'!$C$2:$S$9,3,0)</f>
        <v>5</v>
      </c>
      <c r="D61">
        <f>VLOOKUP($A61&amp;"-"&amp;$E61,'DADOS CENARIOS'!$C$2:$S$9,4,0)</f>
        <v>12</v>
      </c>
      <c r="E61" s="43" t="s">
        <v>79</v>
      </c>
      <c r="F61" s="43" t="s">
        <v>58</v>
      </c>
      <c r="G61" s="43" t="s">
        <v>79</v>
      </c>
      <c r="H61">
        <f>VLOOKUP($A61&amp;"-"&amp;$E61,'DADOS CENARIOS'!$C$2:$S$9,5,0)</f>
        <v>107</v>
      </c>
      <c r="I61">
        <f>VLOOKUP($A61&amp;"-"&amp;$E61,'DADOS CENARIOS'!$C$2:$S$9,6,0)</f>
        <v>6800</v>
      </c>
      <c r="J61">
        <f>VLOOKUP($A61&amp;"-"&amp;$E61,'DADOS CENARIOS'!$C$2:$S$9,7,0)</f>
        <v>4680</v>
      </c>
      <c r="K61">
        <f>VLOOKUP($A61&amp;"-"&amp;$E61,'DADOS CENARIOS'!$C$2:$S$9,8,0)</f>
        <v>400</v>
      </c>
      <c r="L61">
        <f>VLOOKUP($A61&amp;"-"&amp;$E61,'DADOS CENARIOS'!$C$2:$S$9,9,0)</f>
        <v>320</v>
      </c>
      <c r="M61">
        <f>VLOOKUP($A61&amp;"-"&amp;$E61,'DADOS CENARIOS'!$C$2:$S$9,10,0)</f>
        <v>11</v>
      </c>
      <c r="N61">
        <f>VLOOKUP($A61&amp;"-"&amp;$E61,'DADOS CENARIOS'!$C$2:$S$9,11,0)</f>
        <v>8</v>
      </c>
      <c r="O61">
        <f>VLOOKUP($A61&amp;"-"&amp;$E61,'DADOS CENARIOS'!$C$2:$S$9,12,0)</f>
        <v>6</v>
      </c>
      <c r="P61">
        <f>VLOOKUP($A61&amp;"-"&amp;$E61,'DADOS CENARIOS'!$C$2:$S$9,13,0)</f>
        <v>4</v>
      </c>
      <c r="Q61">
        <f>VLOOKUP($A61&amp;"-"&amp;$E61,'DADOS CENARIOS'!$C$2:$S$9,14,0)</f>
        <v>3000</v>
      </c>
      <c r="R61">
        <f>VLOOKUP($A61&amp;"-"&amp;$E61,'DADOS CENARIOS'!$C$2:$S$9,15,0)</f>
        <v>800</v>
      </c>
      <c r="S61">
        <f>VLOOKUP($A61&amp;"-"&amp;$E61,'DADOS CENARIOS'!$C$2:$S$9,16,0)</f>
        <v>500</v>
      </c>
      <c r="T61">
        <f>VLOOKUP($A61&amp;"-"&amp;$E61,'DADOS CENARIOS'!$C$2:$S$9,17,0)</f>
        <v>155</v>
      </c>
    </row>
    <row r="62" spans="1:20" x14ac:dyDescent="0.25">
      <c r="A62" t="s">
        <v>1198</v>
      </c>
      <c r="B62">
        <f>VLOOKUP($A62&amp;"-"&amp;$E62,'DADOS CENARIOS'!$C$2:$S$9,2,0)</f>
        <v>5000</v>
      </c>
      <c r="C62">
        <f>VLOOKUP($A62&amp;"-"&amp;$E62,'DADOS CENARIOS'!$C$2:$S$9,3,0)</f>
        <v>5</v>
      </c>
      <c r="D62">
        <f>VLOOKUP($A62&amp;"-"&amp;$E62,'DADOS CENARIOS'!$C$2:$S$9,4,0)</f>
        <v>12</v>
      </c>
      <c r="E62" s="43" t="s">
        <v>79</v>
      </c>
      <c r="F62" s="43" t="s">
        <v>59</v>
      </c>
      <c r="G62" s="43" t="s">
        <v>79</v>
      </c>
      <c r="H62">
        <f>VLOOKUP($A62&amp;"-"&amp;$E62,'DADOS CENARIOS'!$C$2:$S$9,5,0)</f>
        <v>107</v>
      </c>
      <c r="I62">
        <f>VLOOKUP($A62&amp;"-"&amp;$E62,'DADOS CENARIOS'!$C$2:$S$9,6,0)</f>
        <v>6800</v>
      </c>
      <c r="J62">
        <f>VLOOKUP($A62&amp;"-"&amp;$E62,'DADOS CENARIOS'!$C$2:$S$9,7,0)</f>
        <v>4680</v>
      </c>
      <c r="K62">
        <f>VLOOKUP($A62&amp;"-"&amp;$E62,'DADOS CENARIOS'!$C$2:$S$9,8,0)</f>
        <v>400</v>
      </c>
      <c r="L62">
        <f>VLOOKUP($A62&amp;"-"&amp;$E62,'DADOS CENARIOS'!$C$2:$S$9,9,0)</f>
        <v>320</v>
      </c>
      <c r="M62">
        <f>VLOOKUP($A62&amp;"-"&amp;$E62,'DADOS CENARIOS'!$C$2:$S$9,10,0)</f>
        <v>11</v>
      </c>
      <c r="N62">
        <f>VLOOKUP($A62&amp;"-"&amp;$E62,'DADOS CENARIOS'!$C$2:$S$9,11,0)</f>
        <v>8</v>
      </c>
      <c r="O62">
        <f>VLOOKUP($A62&amp;"-"&amp;$E62,'DADOS CENARIOS'!$C$2:$S$9,12,0)</f>
        <v>6</v>
      </c>
      <c r="P62">
        <f>VLOOKUP($A62&amp;"-"&amp;$E62,'DADOS CENARIOS'!$C$2:$S$9,13,0)</f>
        <v>4</v>
      </c>
      <c r="Q62">
        <f>VLOOKUP($A62&amp;"-"&amp;$E62,'DADOS CENARIOS'!$C$2:$S$9,14,0)</f>
        <v>3000</v>
      </c>
      <c r="R62">
        <f>VLOOKUP($A62&amp;"-"&amp;$E62,'DADOS CENARIOS'!$C$2:$S$9,15,0)</f>
        <v>800</v>
      </c>
      <c r="S62">
        <f>VLOOKUP($A62&amp;"-"&amp;$E62,'DADOS CENARIOS'!$C$2:$S$9,16,0)</f>
        <v>500</v>
      </c>
      <c r="T62">
        <f>VLOOKUP($A62&amp;"-"&amp;$E62,'DADOS CENARIOS'!$C$2:$S$9,17,0)</f>
        <v>155</v>
      </c>
    </row>
    <row r="63" spans="1:20" x14ac:dyDescent="0.25">
      <c r="A63" t="s">
        <v>1198</v>
      </c>
      <c r="B63">
        <f>VLOOKUP($A63&amp;"-"&amp;$E63,'DADOS CENARIOS'!$C$2:$S$9,2,0)</f>
        <v>5000</v>
      </c>
      <c r="C63">
        <f>VLOOKUP($A63&amp;"-"&amp;$E63,'DADOS CENARIOS'!$C$2:$S$9,3,0)</f>
        <v>5</v>
      </c>
      <c r="D63">
        <f>VLOOKUP($A63&amp;"-"&amp;$E63,'DADOS CENARIOS'!$C$2:$S$9,4,0)</f>
        <v>12</v>
      </c>
      <c r="E63" s="43" t="s">
        <v>79</v>
      </c>
      <c r="F63" s="43" t="s">
        <v>60</v>
      </c>
      <c r="G63" s="43" t="s">
        <v>79</v>
      </c>
      <c r="H63">
        <f>VLOOKUP($A63&amp;"-"&amp;$E63,'DADOS CENARIOS'!$C$2:$S$9,5,0)</f>
        <v>107</v>
      </c>
      <c r="I63">
        <f>VLOOKUP($A63&amp;"-"&amp;$E63,'DADOS CENARIOS'!$C$2:$S$9,6,0)</f>
        <v>6800</v>
      </c>
      <c r="J63">
        <f>VLOOKUP($A63&amp;"-"&amp;$E63,'DADOS CENARIOS'!$C$2:$S$9,7,0)</f>
        <v>4680</v>
      </c>
      <c r="K63">
        <f>VLOOKUP($A63&amp;"-"&amp;$E63,'DADOS CENARIOS'!$C$2:$S$9,8,0)</f>
        <v>400</v>
      </c>
      <c r="L63">
        <f>VLOOKUP($A63&amp;"-"&amp;$E63,'DADOS CENARIOS'!$C$2:$S$9,9,0)</f>
        <v>320</v>
      </c>
      <c r="M63">
        <f>VLOOKUP($A63&amp;"-"&amp;$E63,'DADOS CENARIOS'!$C$2:$S$9,10,0)</f>
        <v>11</v>
      </c>
      <c r="N63">
        <f>VLOOKUP($A63&amp;"-"&amp;$E63,'DADOS CENARIOS'!$C$2:$S$9,11,0)</f>
        <v>8</v>
      </c>
      <c r="O63">
        <f>VLOOKUP($A63&amp;"-"&amp;$E63,'DADOS CENARIOS'!$C$2:$S$9,12,0)</f>
        <v>6</v>
      </c>
      <c r="P63">
        <f>VLOOKUP($A63&amp;"-"&amp;$E63,'DADOS CENARIOS'!$C$2:$S$9,13,0)</f>
        <v>4</v>
      </c>
      <c r="Q63">
        <f>VLOOKUP($A63&amp;"-"&amp;$E63,'DADOS CENARIOS'!$C$2:$S$9,14,0)</f>
        <v>3000</v>
      </c>
      <c r="R63">
        <f>VLOOKUP($A63&amp;"-"&amp;$E63,'DADOS CENARIOS'!$C$2:$S$9,15,0)</f>
        <v>800</v>
      </c>
      <c r="S63">
        <f>VLOOKUP($A63&amp;"-"&amp;$E63,'DADOS CENARIOS'!$C$2:$S$9,16,0)</f>
        <v>500</v>
      </c>
      <c r="T63">
        <f>VLOOKUP($A63&amp;"-"&amp;$E63,'DADOS CENARIOS'!$C$2:$S$9,17,0)</f>
        <v>155</v>
      </c>
    </row>
    <row r="64" spans="1:20" x14ac:dyDescent="0.25">
      <c r="A64" t="s">
        <v>1198</v>
      </c>
      <c r="B64">
        <f>VLOOKUP($A64&amp;"-"&amp;$E64,'DADOS CENARIOS'!$C$2:$S$9,2,0)</f>
        <v>5000</v>
      </c>
      <c r="C64">
        <f>VLOOKUP($A64&amp;"-"&amp;$E64,'DADOS CENARIOS'!$C$2:$S$9,3,0)</f>
        <v>5</v>
      </c>
      <c r="D64">
        <f>VLOOKUP($A64&amp;"-"&amp;$E64,'DADOS CENARIOS'!$C$2:$S$9,4,0)</f>
        <v>12</v>
      </c>
      <c r="E64" s="43" t="s">
        <v>79</v>
      </c>
      <c r="F64" s="43" t="s">
        <v>5</v>
      </c>
      <c r="G64" s="43" t="s">
        <v>79</v>
      </c>
      <c r="H64">
        <f>VLOOKUP($A64&amp;"-"&amp;$E64,'DADOS CENARIOS'!$C$2:$S$9,5,0)</f>
        <v>107</v>
      </c>
      <c r="I64">
        <f>VLOOKUP($A64&amp;"-"&amp;$E64,'DADOS CENARIOS'!$C$2:$S$9,6,0)</f>
        <v>6800</v>
      </c>
      <c r="J64">
        <f>VLOOKUP($A64&amp;"-"&amp;$E64,'DADOS CENARIOS'!$C$2:$S$9,7,0)</f>
        <v>4680</v>
      </c>
      <c r="K64">
        <f>VLOOKUP($A64&amp;"-"&amp;$E64,'DADOS CENARIOS'!$C$2:$S$9,8,0)</f>
        <v>400</v>
      </c>
      <c r="L64">
        <f>VLOOKUP($A64&amp;"-"&amp;$E64,'DADOS CENARIOS'!$C$2:$S$9,9,0)</f>
        <v>320</v>
      </c>
      <c r="M64">
        <f>VLOOKUP($A64&amp;"-"&amp;$E64,'DADOS CENARIOS'!$C$2:$S$9,10,0)</f>
        <v>11</v>
      </c>
      <c r="N64">
        <f>VLOOKUP($A64&amp;"-"&amp;$E64,'DADOS CENARIOS'!$C$2:$S$9,11,0)</f>
        <v>8</v>
      </c>
      <c r="O64">
        <f>VLOOKUP($A64&amp;"-"&amp;$E64,'DADOS CENARIOS'!$C$2:$S$9,12,0)</f>
        <v>6</v>
      </c>
      <c r="P64">
        <f>VLOOKUP($A64&amp;"-"&amp;$E64,'DADOS CENARIOS'!$C$2:$S$9,13,0)</f>
        <v>4</v>
      </c>
      <c r="Q64">
        <f>VLOOKUP($A64&amp;"-"&amp;$E64,'DADOS CENARIOS'!$C$2:$S$9,14,0)</f>
        <v>3000</v>
      </c>
      <c r="R64">
        <f>VLOOKUP($A64&amp;"-"&amp;$E64,'DADOS CENARIOS'!$C$2:$S$9,15,0)</f>
        <v>800</v>
      </c>
      <c r="S64">
        <f>VLOOKUP($A64&amp;"-"&amp;$E64,'DADOS CENARIOS'!$C$2:$S$9,16,0)</f>
        <v>500</v>
      </c>
      <c r="T64">
        <f>VLOOKUP($A64&amp;"-"&amp;$E64,'DADOS CENARIOS'!$C$2:$S$9,17,0)</f>
        <v>155</v>
      </c>
    </row>
    <row r="65" spans="1:20" x14ac:dyDescent="0.25">
      <c r="A65" t="s">
        <v>1198</v>
      </c>
      <c r="B65">
        <f>VLOOKUP($A65&amp;"-"&amp;$E65,'DADOS CENARIOS'!$C$2:$S$9,2,0)</f>
        <v>5000</v>
      </c>
      <c r="C65">
        <f>VLOOKUP($A65&amp;"-"&amp;$E65,'DADOS CENARIOS'!$C$2:$S$9,3,0)</f>
        <v>5</v>
      </c>
      <c r="D65">
        <f>VLOOKUP($A65&amp;"-"&amp;$E65,'DADOS CENARIOS'!$C$2:$S$9,4,0)</f>
        <v>12</v>
      </c>
      <c r="E65" s="43" t="s">
        <v>79</v>
      </c>
      <c r="F65" s="43" t="s">
        <v>6</v>
      </c>
      <c r="G65" s="43" t="s">
        <v>79</v>
      </c>
      <c r="H65">
        <f>VLOOKUP($A65&amp;"-"&amp;$E65,'DADOS CENARIOS'!$C$2:$S$9,5,0)</f>
        <v>107</v>
      </c>
      <c r="I65">
        <f>VLOOKUP($A65&amp;"-"&amp;$E65,'DADOS CENARIOS'!$C$2:$S$9,6,0)</f>
        <v>6800</v>
      </c>
      <c r="J65">
        <f>VLOOKUP($A65&amp;"-"&amp;$E65,'DADOS CENARIOS'!$C$2:$S$9,7,0)</f>
        <v>4680</v>
      </c>
      <c r="K65">
        <f>VLOOKUP($A65&amp;"-"&amp;$E65,'DADOS CENARIOS'!$C$2:$S$9,8,0)</f>
        <v>400</v>
      </c>
      <c r="L65">
        <f>VLOOKUP($A65&amp;"-"&amp;$E65,'DADOS CENARIOS'!$C$2:$S$9,9,0)</f>
        <v>320</v>
      </c>
      <c r="M65">
        <f>VLOOKUP($A65&amp;"-"&amp;$E65,'DADOS CENARIOS'!$C$2:$S$9,10,0)</f>
        <v>11</v>
      </c>
      <c r="N65">
        <f>VLOOKUP($A65&amp;"-"&amp;$E65,'DADOS CENARIOS'!$C$2:$S$9,11,0)</f>
        <v>8</v>
      </c>
      <c r="O65">
        <f>VLOOKUP($A65&amp;"-"&amp;$E65,'DADOS CENARIOS'!$C$2:$S$9,12,0)</f>
        <v>6</v>
      </c>
      <c r="P65">
        <f>VLOOKUP($A65&amp;"-"&amp;$E65,'DADOS CENARIOS'!$C$2:$S$9,13,0)</f>
        <v>4</v>
      </c>
      <c r="Q65">
        <f>VLOOKUP($A65&amp;"-"&amp;$E65,'DADOS CENARIOS'!$C$2:$S$9,14,0)</f>
        <v>3000</v>
      </c>
      <c r="R65">
        <f>VLOOKUP($A65&amp;"-"&amp;$E65,'DADOS CENARIOS'!$C$2:$S$9,15,0)</f>
        <v>800</v>
      </c>
      <c r="S65">
        <f>VLOOKUP($A65&amp;"-"&amp;$E65,'DADOS CENARIOS'!$C$2:$S$9,16,0)</f>
        <v>500</v>
      </c>
      <c r="T65">
        <f>VLOOKUP($A65&amp;"-"&amp;$E65,'DADOS CENARIOS'!$C$2:$S$9,17,0)</f>
        <v>155</v>
      </c>
    </row>
    <row r="66" spans="1:20" x14ac:dyDescent="0.25">
      <c r="A66" t="s">
        <v>1198</v>
      </c>
      <c r="B66">
        <f>VLOOKUP($A66&amp;"-"&amp;$E66,'DADOS CENARIOS'!$C$2:$S$9,2,0)</f>
        <v>5000</v>
      </c>
      <c r="C66">
        <f>VLOOKUP($A66&amp;"-"&amp;$E66,'DADOS CENARIOS'!$C$2:$S$9,3,0)</f>
        <v>5</v>
      </c>
      <c r="D66">
        <f>VLOOKUP($A66&amp;"-"&amp;$E66,'DADOS CENARIOS'!$C$2:$S$9,4,0)</f>
        <v>12</v>
      </c>
      <c r="E66" s="43" t="s">
        <v>79</v>
      </c>
      <c r="F66" s="43" t="s">
        <v>7</v>
      </c>
      <c r="G66" s="43" t="s">
        <v>79</v>
      </c>
      <c r="H66">
        <f>VLOOKUP($A66&amp;"-"&amp;$E66,'DADOS CENARIOS'!$C$2:$S$9,5,0)</f>
        <v>107</v>
      </c>
      <c r="I66">
        <f>VLOOKUP($A66&amp;"-"&amp;$E66,'DADOS CENARIOS'!$C$2:$S$9,6,0)</f>
        <v>6800</v>
      </c>
      <c r="J66">
        <f>VLOOKUP($A66&amp;"-"&amp;$E66,'DADOS CENARIOS'!$C$2:$S$9,7,0)</f>
        <v>4680</v>
      </c>
      <c r="K66">
        <f>VLOOKUP($A66&amp;"-"&amp;$E66,'DADOS CENARIOS'!$C$2:$S$9,8,0)</f>
        <v>400</v>
      </c>
      <c r="L66">
        <f>VLOOKUP($A66&amp;"-"&amp;$E66,'DADOS CENARIOS'!$C$2:$S$9,9,0)</f>
        <v>320</v>
      </c>
      <c r="M66">
        <f>VLOOKUP($A66&amp;"-"&amp;$E66,'DADOS CENARIOS'!$C$2:$S$9,10,0)</f>
        <v>11</v>
      </c>
      <c r="N66">
        <f>VLOOKUP($A66&amp;"-"&amp;$E66,'DADOS CENARIOS'!$C$2:$S$9,11,0)</f>
        <v>8</v>
      </c>
      <c r="O66">
        <f>VLOOKUP($A66&amp;"-"&amp;$E66,'DADOS CENARIOS'!$C$2:$S$9,12,0)</f>
        <v>6</v>
      </c>
      <c r="P66">
        <f>VLOOKUP($A66&amp;"-"&amp;$E66,'DADOS CENARIOS'!$C$2:$S$9,13,0)</f>
        <v>4</v>
      </c>
      <c r="Q66">
        <f>VLOOKUP($A66&amp;"-"&amp;$E66,'DADOS CENARIOS'!$C$2:$S$9,14,0)</f>
        <v>3000</v>
      </c>
      <c r="R66">
        <f>VLOOKUP($A66&amp;"-"&amp;$E66,'DADOS CENARIOS'!$C$2:$S$9,15,0)</f>
        <v>800</v>
      </c>
      <c r="S66">
        <f>VLOOKUP($A66&amp;"-"&amp;$E66,'DADOS CENARIOS'!$C$2:$S$9,16,0)</f>
        <v>500</v>
      </c>
      <c r="T66">
        <f>VLOOKUP($A66&amp;"-"&amp;$E66,'DADOS CENARIOS'!$C$2:$S$9,17,0)</f>
        <v>155</v>
      </c>
    </row>
    <row r="67" spans="1:20" x14ac:dyDescent="0.25">
      <c r="A67" t="s">
        <v>1198</v>
      </c>
      <c r="B67">
        <f>VLOOKUP($A67&amp;"-"&amp;$E67,'DADOS CENARIOS'!$C$2:$S$9,2,0)</f>
        <v>5000</v>
      </c>
      <c r="C67">
        <f>VLOOKUP($A67&amp;"-"&amp;$E67,'DADOS CENARIOS'!$C$2:$S$9,3,0)</f>
        <v>5</v>
      </c>
      <c r="D67">
        <f>VLOOKUP($A67&amp;"-"&amp;$E67,'DADOS CENARIOS'!$C$2:$S$9,4,0)</f>
        <v>12</v>
      </c>
      <c r="E67" s="43" t="s">
        <v>79</v>
      </c>
      <c r="F67" s="43" t="s">
        <v>61</v>
      </c>
      <c r="G67" s="43" t="s">
        <v>79</v>
      </c>
      <c r="H67">
        <f>VLOOKUP($A67&amp;"-"&amp;$E67,'DADOS CENARIOS'!$C$2:$S$9,5,0)</f>
        <v>107</v>
      </c>
      <c r="I67">
        <f>VLOOKUP($A67&amp;"-"&amp;$E67,'DADOS CENARIOS'!$C$2:$S$9,6,0)</f>
        <v>6800</v>
      </c>
      <c r="J67">
        <f>VLOOKUP($A67&amp;"-"&amp;$E67,'DADOS CENARIOS'!$C$2:$S$9,7,0)</f>
        <v>4680</v>
      </c>
      <c r="K67">
        <f>VLOOKUP($A67&amp;"-"&amp;$E67,'DADOS CENARIOS'!$C$2:$S$9,8,0)</f>
        <v>400</v>
      </c>
      <c r="L67">
        <f>VLOOKUP($A67&amp;"-"&amp;$E67,'DADOS CENARIOS'!$C$2:$S$9,9,0)</f>
        <v>320</v>
      </c>
      <c r="M67">
        <f>VLOOKUP($A67&amp;"-"&amp;$E67,'DADOS CENARIOS'!$C$2:$S$9,10,0)</f>
        <v>11</v>
      </c>
      <c r="N67">
        <f>VLOOKUP($A67&amp;"-"&amp;$E67,'DADOS CENARIOS'!$C$2:$S$9,11,0)</f>
        <v>8</v>
      </c>
      <c r="O67">
        <f>VLOOKUP($A67&amp;"-"&amp;$E67,'DADOS CENARIOS'!$C$2:$S$9,12,0)</f>
        <v>6</v>
      </c>
      <c r="P67">
        <f>VLOOKUP($A67&amp;"-"&amp;$E67,'DADOS CENARIOS'!$C$2:$S$9,13,0)</f>
        <v>4</v>
      </c>
      <c r="Q67">
        <f>VLOOKUP($A67&amp;"-"&amp;$E67,'DADOS CENARIOS'!$C$2:$S$9,14,0)</f>
        <v>3000</v>
      </c>
      <c r="R67">
        <f>VLOOKUP($A67&amp;"-"&amp;$E67,'DADOS CENARIOS'!$C$2:$S$9,15,0)</f>
        <v>800</v>
      </c>
      <c r="S67">
        <f>VLOOKUP($A67&amp;"-"&amp;$E67,'DADOS CENARIOS'!$C$2:$S$9,16,0)</f>
        <v>500</v>
      </c>
      <c r="T67">
        <f>VLOOKUP($A67&amp;"-"&amp;$E67,'DADOS CENARIOS'!$C$2:$S$9,17,0)</f>
        <v>155</v>
      </c>
    </row>
    <row r="68" spans="1:20" x14ac:dyDescent="0.25">
      <c r="A68" t="s">
        <v>1198</v>
      </c>
      <c r="B68">
        <f>VLOOKUP($A68&amp;"-"&amp;$E68,'DADOS CENARIOS'!$C$2:$S$9,2,0)</f>
        <v>5000</v>
      </c>
      <c r="C68">
        <f>VLOOKUP($A68&amp;"-"&amp;$E68,'DADOS CENARIOS'!$C$2:$S$9,3,0)</f>
        <v>5</v>
      </c>
      <c r="D68">
        <f>VLOOKUP($A68&amp;"-"&amp;$E68,'DADOS CENARIOS'!$C$2:$S$9,4,0)</f>
        <v>12</v>
      </c>
      <c r="E68" s="43" t="s">
        <v>79</v>
      </c>
      <c r="F68" s="43" t="s">
        <v>62</v>
      </c>
      <c r="G68" s="43" t="s">
        <v>79</v>
      </c>
      <c r="H68">
        <f>VLOOKUP($A68&amp;"-"&amp;$E68,'DADOS CENARIOS'!$C$2:$S$9,5,0)</f>
        <v>107</v>
      </c>
      <c r="I68">
        <f>VLOOKUP($A68&amp;"-"&amp;$E68,'DADOS CENARIOS'!$C$2:$S$9,6,0)</f>
        <v>6800</v>
      </c>
      <c r="J68">
        <f>VLOOKUP($A68&amp;"-"&amp;$E68,'DADOS CENARIOS'!$C$2:$S$9,7,0)</f>
        <v>4680</v>
      </c>
      <c r="K68">
        <f>VLOOKUP($A68&amp;"-"&amp;$E68,'DADOS CENARIOS'!$C$2:$S$9,8,0)</f>
        <v>400</v>
      </c>
      <c r="L68">
        <f>VLOOKUP($A68&amp;"-"&amp;$E68,'DADOS CENARIOS'!$C$2:$S$9,9,0)</f>
        <v>320</v>
      </c>
      <c r="M68">
        <f>VLOOKUP($A68&amp;"-"&amp;$E68,'DADOS CENARIOS'!$C$2:$S$9,10,0)</f>
        <v>11</v>
      </c>
      <c r="N68">
        <f>VLOOKUP($A68&amp;"-"&amp;$E68,'DADOS CENARIOS'!$C$2:$S$9,11,0)</f>
        <v>8</v>
      </c>
      <c r="O68">
        <f>VLOOKUP($A68&amp;"-"&amp;$E68,'DADOS CENARIOS'!$C$2:$S$9,12,0)</f>
        <v>6</v>
      </c>
      <c r="P68">
        <f>VLOOKUP($A68&amp;"-"&amp;$E68,'DADOS CENARIOS'!$C$2:$S$9,13,0)</f>
        <v>4</v>
      </c>
      <c r="Q68">
        <f>VLOOKUP($A68&amp;"-"&amp;$E68,'DADOS CENARIOS'!$C$2:$S$9,14,0)</f>
        <v>3000</v>
      </c>
      <c r="R68">
        <f>VLOOKUP($A68&amp;"-"&amp;$E68,'DADOS CENARIOS'!$C$2:$S$9,15,0)</f>
        <v>800</v>
      </c>
      <c r="S68">
        <f>VLOOKUP($A68&amp;"-"&amp;$E68,'DADOS CENARIOS'!$C$2:$S$9,16,0)</f>
        <v>500</v>
      </c>
      <c r="T68">
        <f>VLOOKUP($A68&amp;"-"&amp;$E68,'DADOS CENARIOS'!$C$2:$S$9,17,0)</f>
        <v>155</v>
      </c>
    </row>
    <row r="69" spans="1:20" x14ac:dyDescent="0.25">
      <c r="A69" t="s">
        <v>1198</v>
      </c>
      <c r="B69">
        <f>VLOOKUP($A69&amp;"-"&amp;$E69,'DADOS CENARIOS'!$C$2:$S$9,2,0)</f>
        <v>5000</v>
      </c>
      <c r="C69">
        <f>VLOOKUP($A69&amp;"-"&amp;$E69,'DADOS CENARIOS'!$C$2:$S$9,3,0)</f>
        <v>5</v>
      </c>
      <c r="D69">
        <f>VLOOKUP($A69&amp;"-"&amp;$E69,'DADOS CENARIOS'!$C$2:$S$9,4,0)</f>
        <v>12</v>
      </c>
      <c r="E69" s="43" t="s">
        <v>79</v>
      </c>
      <c r="F69" s="43" t="s">
        <v>63</v>
      </c>
      <c r="G69" s="43" t="s">
        <v>79</v>
      </c>
      <c r="H69">
        <f>VLOOKUP($A69&amp;"-"&amp;$E69,'DADOS CENARIOS'!$C$2:$S$9,5,0)</f>
        <v>107</v>
      </c>
      <c r="I69">
        <f>VLOOKUP($A69&amp;"-"&amp;$E69,'DADOS CENARIOS'!$C$2:$S$9,6,0)</f>
        <v>6800</v>
      </c>
      <c r="J69">
        <f>VLOOKUP($A69&amp;"-"&amp;$E69,'DADOS CENARIOS'!$C$2:$S$9,7,0)</f>
        <v>4680</v>
      </c>
      <c r="K69">
        <f>VLOOKUP($A69&amp;"-"&amp;$E69,'DADOS CENARIOS'!$C$2:$S$9,8,0)</f>
        <v>400</v>
      </c>
      <c r="L69">
        <f>VLOOKUP($A69&amp;"-"&amp;$E69,'DADOS CENARIOS'!$C$2:$S$9,9,0)</f>
        <v>320</v>
      </c>
      <c r="M69">
        <f>VLOOKUP($A69&amp;"-"&amp;$E69,'DADOS CENARIOS'!$C$2:$S$9,10,0)</f>
        <v>11</v>
      </c>
      <c r="N69">
        <f>VLOOKUP($A69&amp;"-"&amp;$E69,'DADOS CENARIOS'!$C$2:$S$9,11,0)</f>
        <v>8</v>
      </c>
      <c r="O69">
        <f>VLOOKUP($A69&amp;"-"&amp;$E69,'DADOS CENARIOS'!$C$2:$S$9,12,0)</f>
        <v>6</v>
      </c>
      <c r="P69">
        <f>VLOOKUP($A69&amp;"-"&amp;$E69,'DADOS CENARIOS'!$C$2:$S$9,13,0)</f>
        <v>4</v>
      </c>
      <c r="Q69">
        <f>VLOOKUP($A69&amp;"-"&amp;$E69,'DADOS CENARIOS'!$C$2:$S$9,14,0)</f>
        <v>3000</v>
      </c>
      <c r="R69">
        <f>VLOOKUP($A69&amp;"-"&amp;$E69,'DADOS CENARIOS'!$C$2:$S$9,15,0)</f>
        <v>800</v>
      </c>
      <c r="S69">
        <f>VLOOKUP($A69&amp;"-"&amp;$E69,'DADOS CENARIOS'!$C$2:$S$9,16,0)</f>
        <v>500</v>
      </c>
      <c r="T69">
        <f>VLOOKUP($A69&amp;"-"&amp;$E69,'DADOS CENARIOS'!$C$2:$S$9,17,0)</f>
        <v>155</v>
      </c>
    </row>
    <row r="70" spans="1:20" x14ac:dyDescent="0.25">
      <c r="A70" t="s">
        <v>1198</v>
      </c>
      <c r="B70">
        <f>VLOOKUP($A70&amp;"-"&amp;$E70,'DADOS CENARIOS'!$C$2:$S$9,2,0)</f>
        <v>5000</v>
      </c>
      <c r="C70">
        <f>VLOOKUP($A70&amp;"-"&amp;$E70,'DADOS CENARIOS'!$C$2:$S$9,3,0)</f>
        <v>5</v>
      </c>
      <c r="D70">
        <f>VLOOKUP($A70&amp;"-"&amp;$E70,'DADOS CENARIOS'!$C$2:$S$9,4,0)</f>
        <v>12</v>
      </c>
      <c r="E70" s="43" t="s">
        <v>79</v>
      </c>
      <c r="F70" s="43" t="s">
        <v>64</v>
      </c>
      <c r="G70" s="43" t="s">
        <v>79</v>
      </c>
      <c r="H70">
        <f>VLOOKUP($A70&amp;"-"&amp;$E70,'DADOS CENARIOS'!$C$2:$S$9,5,0)</f>
        <v>107</v>
      </c>
      <c r="I70">
        <f>VLOOKUP($A70&amp;"-"&amp;$E70,'DADOS CENARIOS'!$C$2:$S$9,6,0)</f>
        <v>6800</v>
      </c>
      <c r="J70">
        <f>VLOOKUP($A70&amp;"-"&amp;$E70,'DADOS CENARIOS'!$C$2:$S$9,7,0)</f>
        <v>4680</v>
      </c>
      <c r="K70">
        <f>VLOOKUP($A70&amp;"-"&amp;$E70,'DADOS CENARIOS'!$C$2:$S$9,8,0)</f>
        <v>400</v>
      </c>
      <c r="L70">
        <f>VLOOKUP($A70&amp;"-"&amp;$E70,'DADOS CENARIOS'!$C$2:$S$9,9,0)</f>
        <v>320</v>
      </c>
      <c r="M70">
        <f>VLOOKUP($A70&amp;"-"&amp;$E70,'DADOS CENARIOS'!$C$2:$S$9,10,0)</f>
        <v>11</v>
      </c>
      <c r="N70">
        <f>VLOOKUP($A70&amp;"-"&amp;$E70,'DADOS CENARIOS'!$C$2:$S$9,11,0)</f>
        <v>8</v>
      </c>
      <c r="O70">
        <f>VLOOKUP($A70&amp;"-"&amp;$E70,'DADOS CENARIOS'!$C$2:$S$9,12,0)</f>
        <v>6</v>
      </c>
      <c r="P70">
        <f>VLOOKUP($A70&amp;"-"&amp;$E70,'DADOS CENARIOS'!$C$2:$S$9,13,0)</f>
        <v>4</v>
      </c>
      <c r="Q70">
        <f>VLOOKUP($A70&amp;"-"&amp;$E70,'DADOS CENARIOS'!$C$2:$S$9,14,0)</f>
        <v>3000</v>
      </c>
      <c r="R70">
        <f>VLOOKUP($A70&amp;"-"&amp;$E70,'DADOS CENARIOS'!$C$2:$S$9,15,0)</f>
        <v>800</v>
      </c>
      <c r="S70">
        <f>VLOOKUP($A70&amp;"-"&amp;$E70,'DADOS CENARIOS'!$C$2:$S$9,16,0)</f>
        <v>500</v>
      </c>
      <c r="T70">
        <f>VLOOKUP($A70&amp;"-"&amp;$E70,'DADOS CENARIOS'!$C$2:$S$9,17,0)</f>
        <v>155</v>
      </c>
    </row>
    <row r="71" spans="1:20" x14ac:dyDescent="0.25">
      <c r="A71" t="s">
        <v>1198</v>
      </c>
      <c r="B71">
        <f>VLOOKUP($A71&amp;"-"&amp;$E71,'DADOS CENARIOS'!$C$2:$S$9,2,0)</f>
        <v>5000</v>
      </c>
      <c r="C71">
        <f>VLOOKUP($A71&amp;"-"&amp;$E71,'DADOS CENARIOS'!$C$2:$S$9,3,0)</f>
        <v>5</v>
      </c>
      <c r="D71">
        <f>VLOOKUP($A71&amp;"-"&amp;$E71,'DADOS CENARIOS'!$C$2:$S$9,4,0)</f>
        <v>12</v>
      </c>
      <c r="E71" s="43" t="s">
        <v>79</v>
      </c>
      <c r="F71" s="43" t="s">
        <v>65</v>
      </c>
      <c r="G71" s="43" t="s">
        <v>79</v>
      </c>
      <c r="H71">
        <f>VLOOKUP($A71&amp;"-"&amp;$E71,'DADOS CENARIOS'!$C$2:$S$9,5,0)</f>
        <v>107</v>
      </c>
      <c r="I71">
        <f>VLOOKUP($A71&amp;"-"&amp;$E71,'DADOS CENARIOS'!$C$2:$S$9,6,0)</f>
        <v>6800</v>
      </c>
      <c r="J71">
        <f>VLOOKUP($A71&amp;"-"&amp;$E71,'DADOS CENARIOS'!$C$2:$S$9,7,0)</f>
        <v>4680</v>
      </c>
      <c r="K71">
        <f>VLOOKUP($A71&amp;"-"&amp;$E71,'DADOS CENARIOS'!$C$2:$S$9,8,0)</f>
        <v>400</v>
      </c>
      <c r="L71">
        <f>VLOOKUP($A71&amp;"-"&amp;$E71,'DADOS CENARIOS'!$C$2:$S$9,9,0)</f>
        <v>320</v>
      </c>
      <c r="M71">
        <f>VLOOKUP($A71&amp;"-"&amp;$E71,'DADOS CENARIOS'!$C$2:$S$9,10,0)</f>
        <v>11</v>
      </c>
      <c r="N71">
        <f>VLOOKUP($A71&amp;"-"&amp;$E71,'DADOS CENARIOS'!$C$2:$S$9,11,0)</f>
        <v>8</v>
      </c>
      <c r="O71">
        <f>VLOOKUP($A71&amp;"-"&amp;$E71,'DADOS CENARIOS'!$C$2:$S$9,12,0)</f>
        <v>6</v>
      </c>
      <c r="P71">
        <f>VLOOKUP($A71&amp;"-"&amp;$E71,'DADOS CENARIOS'!$C$2:$S$9,13,0)</f>
        <v>4</v>
      </c>
      <c r="Q71">
        <f>VLOOKUP($A71&amp;"-"&amp;$E71,'DADOS CENARIOS'!$C$2:$S$9,14,0)</f>
        <v>3000</v>
      </c>
      <c r="R71">
        <f>VLOOKUP($A71&amp;"-"&amp;$E71,'DADOS CENARIOS'!$C$2:$S$9,15,0)</f>
        <v>800</v>
      </c>
      <c r="S71">
        <f>VLOOKUP($A71&amp;"-"&amp;$E71,'DADOS CENARIOS'!$C$2:$S$9,16,0)</f>
        <v>500</v>
      </c>
      <c r="T71">
        <f>VLOOKUP($A71&amp;"-"&amp;$E71,'DADOS CENARIOS'!$C$2:$S$9,17,0)</f>
        <v>155</v>
      </c>
    </row>
    <row r="72" spans="1:20" x14ac:dyDescent="0.25">
      <c r="A72" t="s">
        <v>1198</v>
      </c>
      <c r="B72">
        <f>VLOOKUP($A72&amp;"-"&amp;$E72,'DADOS CENARIOS'!$C$2:$S$9,2,0)</f>
        <v>5000</v>
      </c>
      <c r="C72">
        <f>VLOOKUP($A72&amp;"-"&amp;$E72,'DADOS CENARIOS'!$C$2:$S$9,3,0)</f>
        <v>5</v>
      </c>
      <c r="D72">
        <f>VLOOKUP($A72&amp;"-"&amp;$E72,'DADOS CENARIOS'!$C$2:$S$9,4,0)</f>
        <v>12</v>
      </c>
      <c r="E72" s="43" t="s">
        <v>79</v>
      </c>
      <c r="F72" s="43" t="s">
        <v>66</v>
      </c>
      <c r="G72" s="43" t="s">
        <v>79</v>
      </c>
      <c r="H72">
        <f>VLOOKUP($A72&amp;"-"&amp;$E72,'DADOS CENARIOS'!$C$2:$S$9,5,0)</f>
        <v>107</v>
      </c>
      <c r="I72">
        <f>VLOOKUP($A72&amp;"-"&amp;$E72,'DADOS CENARIOS'!$C$2:$S$9,6,0)</f>
        <v>6800</v>
      </c>
      <c r="J72">
        <f>VLOOKUP($A72&amp;"-"&amp;$E72,'DADOS CENARIOS'!$C$2:$S$9,7,0)</f>
        <v>4680</v>
      </c>
      <c r="K72">
        <f>VLOOKUP($A72&amp;"-"&amp;$E72,'DADOS CENARIOS'!$C$2:$S$9,8,0)</f>
        <v>400</v>
      </c>
      <c r="L72">
        <f>VLOOKUP($A72&amp;"-"&amp;$E72,'DADOS CENARIOS'!$C$2:$S$9,9,0)</f>
        <v>320</v>
      </c>
      <c r="M72">
        <f>VLOOKUP($A72&amp;"-"&amp;$E72,'DADOS CENARIOS'!$C$2:$S$9,10,0)</f>
        <v>11</v>
      </c>
      <c r="N72">
        <f>VLOOKUP($A72&amp;"-"&amp;$E72,'DADOS CENARIOS'!$C$2:$S$9,11,0)</f>
        <v>8</v>
      </c>
      <c r="O72">
        <f>VLOOKUP($A72&amp;"-"&amp;$E72,'DADOS CENARIOS'!$C$2:$S$9,12,0)</f>
        <v>6</v>
      </c>
      <c r="P72">
        <f>VLOOKUP($A72&amp;"-"&amp;$E72,'DADOS CENARIOS'!$C$2:$S$9,13,0)</f>
        <v>4</v>
      </c>
      <c r="Q72">
        <f>VLOOKUP($A72&amp;"-"&amp;$E72,'DADOS CENARIOS'!$C$2:$S$9,14,0)</f>
        <v>3000</v>
      </c>
      <c r="R72">
        <f>VLOOKUP($A72&amp;"-"&amp;$E72,'DADOS CENARIOS'!$C$2:$S$9,15,0)</f>
        <v>800</v>
      </c>
      <c r="S72">
        <f>VLOOKUP($A72&amp;"-"&amp;$E72,'DADOS CENARIOS'!$C$2:$S$9,16,0)</f>
        <v>500</v>
      </c>
      <c r="T72">
        <f>VLOOKUP($A72&amp;"-"&amp;$E72,'DADOS CENARIOS'!$C$2:$S$9,17,0)</f>
        <v>155</v>
      </c>
    </row>
    <row r="73" spans="1:20" x14ac:dyDescent="0.25">
      <c r="A73" t="s">
        <v>1198</v>
      </c>
      <c r="B73">
        <f>VLOOKUP($A73&amp;"-"&amp;$E73,'DADOS CENARIOS'!$C$2:$S$9,2,0)</f>
        <v>5000</v>
      </c>
      <c r="C73">
        <f>VLOOKUP($A73&amp;"-"&amp;$E73,'DADOS CENARIOS'!$C$2:$S$9,3,0)</f>
        <v>5</v>
      </c>
      <c r="D73">
        <f>VLOOKUP($A73&amp;"-"&amp;$E73,'DADOS CENARIOS'!$C$2:$S$9,4,0)</f>
        <v>12</v>
      </c>
      <c r="E73" s="43" t="s">
        <v>79</v>
      </c>
      <c r="F73" s="43" t="s">
        <v>67</v>
      </c>
      <c r="G73" s="43" t="s">
        <v>79</v>
      </c>
      <c r="H73">
        <f>VLOOKUP($A73&amp;"-"&amp;$E73,'DADOS CENARIOS'!$C$2:$S$9,5,0)</f>
        <v>107</v>
      </c>
      <c r="I73">
        <f>VLOOKUP($A73&amp;"-"&amp;$E73,'DADOS CENARIOS'!$C$2:$S$9,6,0)</f>
        <v>6800</v>
      </c>
      <c r="J73">
        <f>VLOOKUP($A73&amp;"-"&amp;$E73,'DADOS CENARIOS'!$C$2:$S$9,7,0)</f>
        <v>4680</v>
      </c>
      <c r="K73">
        <f>VLOOKUP($A73&amp;"-"&amp;$E73,'DADOS CENARIOS'!$C$2:$S$9,8,0)</f>
        <v>400</v>
      </c>
      <c r="L73">
        <f>VLOOKUP($A73&amp;"-"&amp;$E73,'DADOS CENARIOS'!$C$2:$S$9,9,0)</f>
        <v>320</v>
      </c>
      <c r="M73">
        <f>VLOOKUP($A73&amp;"-"&amp;$E73,'DADOS CENARIOS'!$C$2:$S$9,10,0)</f>
        <v>11</v>
      </c>
      <c r="N73">
        <f>VLOOKUP($A73&amp;"-"&amp;$E73,'DADOS CENARIOS'!$C$2:$S$9,11,0)</f>
        <v>8</v>
      </c>
      <c r="O73">
        <f>VLOOKUP($A73&amp;"-"&amp;$E73,'DADOS CENARIOS'!$C$2:$S$9,12,0)</f>
        <v>6</v>
      </c>
      <c r="P73">
        <f>VLOOKUP($A73&amp;"-"&amp;$E73,'DADOS CENARIOS'!$C$2:$S$9,13,0)</f>
        <v>4</v>
      </c>
      <c r="Q73">
        <f>VLOOKUP($A73&amp;"-"&amp;$E73,'DADOS CENARIOS'!$C$2:$S$9,14,0)</f>
        <v>3000</v>
      </c>
      <c r="R73">
        <f>VLOOKUP($A73&amp;"-"&amp;$E73,'DADOS CENARIOS'!$C$2:$S$9,15,0)</f>
        <v>800</v>
      </c>
      <c r="S73">
        <f>VLOOKUP($A73&amp;"-"&amp;$E73,'DADOS CENARIOS'!$C$2:$S$9,16,0)</f>
        <v>500</v>
      </c>
      <c r="T73">
        <f>VLOOKUP($A73&amp;"-"&amp;$E73,'DADOS CENARIOS'!$C$2:$S$9,17,0)</f>
        <v>155</v>
      </c>
    </row>
    <row r="74" spans="1:20" x14ac:dyDescent="0.25">
      <c r="A74" t="s">
        <v>1198</v>
      </c>
      <c r="B74">
        <f>VLOOKUP($A74&amp;"-"&amp;$E74,'DADOS CENARIOS'!$C$2:$S$9,2,0)</f>
        <v>5000</v>
      </c>
      <c r="C74">
        <f>VLOOKUP($A74&amp;"-"&amp;$E74,'DADOS CENARIOS'!$C$2:$S$9,3,0)</f>
        <v>5</v>
      </c>
      <c r="D74">
        <f>VLOOKUP($A74&amp;"-"&amp;$E74,'DADOS CENARIOS'!$C$2:$S$9,4,0)</f>
        <v>12</v>
      </c>
      <c r="E74" s="43" t="s">
        <v>79</v>
      </c>
      <c r="F74" s="43" t="s">
        <v>68</v>
      </c>
      <c r="G74" s="43" t="s">
        <v>79</v>
      </c>
      <c r="H74">
        <f>VLOOKUP($A74&amp;"-"&amp;$E74,'DADOS CENARIOS'!$C$2:$S$9,5,0)</f>
        <v>107</v>
      </c>
      <c r="I74">
        <f>VLOOKUP($A74&amp;"-"&amp;$E74,'DADOS CENARIOS'!$C$2:$S$9,6,0)</f>
        <v>6800</v>
      </c>
      <c r="J74">
        <f>VLOOKUP($A74&amp;"-"&amp;$E74,'DADOS CENARIOS'!$C$2:$S$9,7,0)</f>
        <v>4680</v>
      </c>
      <c r="K74">
        <f>VLOOKUP($A74&amp;"-"&amp;$E74,'DADOS CENARIOS'!$C$2:$S$9,8,0)</f>
        <v>400</v>
      </c>
      <c r="L74">
        <f>VLOOKUP($A74&amp;"-"&amp;$E74,'DADOS CENARIOS'!$C$2:$S$9,9,0)</f>
        <v>320</v>
      </c>
      <c r="M74">
        <f>VLOOKUP($A74&amp;"-"&amp;$E74,'DADOS CENARIOS'!$C$2:$S$9,10,0)</f>
        <v>11</v>
      </c>
      <c r="N74">
        <f>VLOOKUP($A74&amp;"-"&amp;$E74,'DADOS CENARIOS'!$C$2:$S$9,11,0)</f>
        <v>8</v>
      </c>
      <c r="O74">
        <f>VLOOKUP($A74&amp;"-"&amp;$E74,'DADOS CENARIOS'!$C$2:$S$9,12,0)</f>
        <v>6</v>
      </c>
      <c r="P74">
        <f>VLOOKUP($A74&amp;"-"&amp;$E74,'DADOS CENARIOS'!$C$2:$S$9,13,0)</f>
        <v>4</v>
      </c>
      <c r="Q74">
        <f>VLOOKUP($A74&amp;"-"&amp;$E74,'DADOS CENARIOS'!$C$2:$S$9,14,0)</f>
        <v>3000</v>
      </c>
      <c r="R74">
        <f>VLOOKUP($A74&amp;"-"&amp;$E74,'DADOS CENARIOS'!$C$2:$S$9,15,0)</f>
        <v>800</v>
      </c>
      <c r="S74">
        <f>VLOOKUP($A74&amp;"-"&amp;$E74,'DADOS CENARIOS'!$C$2:$S$9,16,0)</f>
        <v>500</v>
      </c>
      <c r="T74">
        <f>VLOOKUP($A74&amp;"-"&amp;$E74,'DADOS CENARIOS'!$C$2:$S$9,17,0)</f>
        <v>155</v>
      </c>
    </row>
    <row r="75" spans="1:20" x14ac:dyDescent="0.25">
      <c r="A75" t="s">
        <v>1198</v>
      </c>
      <c r="B75">
        <f>VLOOKUP($A75&amp;"-"&amp;$E75,'DADOS CENARIOS'!$C$2:$S$9,2,0)</f>
        <v>5000</v>
      </c>
      <c r="C75">
        <f>VLOOKUP($A75&amp;"-"&amp;$E75,'DADOS CENARIOS'!$C$2:$S$9,3,0)</f>
        <v>5</v>
      </c>
      <c r="D75">
        <f>VLOOKUP($A75&amp;"-"&amp;$E75,'DADOS CENARIOS'!$C$2:$S$9,4,0)</f>
        <v>12</v>
      </c>
      <c r="E75" s="43" t="s">
        <v>79</v>
      </c>
      <c r="F75" s="43" t="s">
        <v>69</v>
      </c>
      <c r="G75" s="43" t="s">
        <v>79</v>
      </c>
      <c r="H75">
        <f>VLOOKUP($A75&amp;"-"&amp;$E75,'DADOS CENARIOS'!$C$2:$S$9,5,0)</f>
        <v>107</v>
      </c>
      <c r="I75">
        <f>VLOOKUP($A75&amp;"-"&amp;$E75,'DADOS CENARIOS'!$C$2:$S$9,6,0)</f>
        <v>6800</v>
      </c>
      <c r="J75">
        <f>VLOOKUP($A75&amp;"-"&amp;$E75,'DADOS CENARIOS'!$C$2:$S$9,7,0)</f>
        <v>4680</v>
      </c>
      <c r="K75">
        <f>VLOOKUP($A75&amp;"-"&amp;$E75,'DADOS CENARIOS'!$C$2:$S$9,8,0)</f>
        <v>400</v>
      </c>
      <c r="L75">
        <f>VLOOKUP($A75&amp;"-"&amp;$E75,'DADOS CENARIOS'!$C$2:$S$9,9,0)</f>
        <v>320</v>
      </c>
      <c r="M75">
        <f>VLOOKUP($A75&amp;"-"&amp;$E75,'DADOS CENARIOS'!$C$2:$S$9,10,0)</f>
        <v>11</v>
      </c>
      <c r="N75">
        <f>VLOOKUP($A75&amp;"-"&amp;$E75,'DADOS CENARIOS'!$C$2:$S$9,11,0)</f>
        <v>8</v>
      </c>
      <c r="O75">
        <f>VLOOKUP($A75&amp;"-"&amp;$E75,'DADOS CENARIOS'!$C$2:$S$9,12,0)</f>
        <v>6</v>
      </c>
      <c r="P75">
        <f>VLOOKUP($A75&amp;"-"&amp;$E75,'DADOS CENARIOS'!$C$2:$S$9,13,0)</f>
        <v>4</v>
      </c>
      <c r="Q75">
        <f>VLOOKUP($A75&amp;"-"&amp;$E75,'DADOS CENARIOS'!$C$2:$S$9,14,0)</f>
        <v>3000</v>
      </c>
      <c r="R75">
        <f>VLOOKUP($A75&amp;"-"&amp;$E75,'DADOS CENARIOS'!$C$2:$S$9,15,0)</f>
        <v>800</v>
      </c>
      <c r="S75">
        <f>VLOOKUP($A75&amp;"-"&amp;$E75,'DADOS CENARIOS'!$C$2:$S$9,16,0)</f>
        <v>500</v>
      </c>
      <c r="T75">
        <f>VLOOKUP($A75&amp;"-"&amp;$E75,'DADOS CENARIOS'!$C$2:$S$9,17,0)</f>
        <v>155</v>
      </c>
    </row>
    <row r="76" spans="1:20" x14ac:dyDescent="0.25">
      <c r="A76" t="s">
        <v>1198</v>
      </c>
      <c r="B76">
        <f>VLOOKUP($A76&amp;"-"&amp;$E76,'DADOS CENARIOS'!$C$2:$S$9,2,0)</f>
        <v>5000</v>
      </c>
      <c r="C76">
        <f>VLOOKUP($A76&amp;"-"&amp;$E76,'DADOS CENARIOS'!$C$2:$S$9,3,0)</f>
        <v>5</v>
      </c>
      <c r="D76">
        <f>VLOOKUP($A76&amp;"-"&amp;$E76,'DADOS CENARIOS'!$C$2:$S$9,4,0)</f>
        <v>12</v>
      </c>
      <c r="E76" s="43" t="s">
        <v>79</v>
      </c>
      <c r="F76" s="43" t="s">
        <v>70</v>
      </c>
      <c r="G76" s="43" t="s">
        <v>79</v>
      </c>
      <c r="H76">
        <f>VLOOKUP($A76&amp;"-"&amp;$E76,'DADOS CENARIOS'!$C$2:$S$9,5,0)</f>
        <v>107</v>
      </c>
      <c r="I76">
        <f>VLOOKUP($A76&amp;"-"&amp;$E76,'DADOS CENARIOS'!$C$2:$S$9,6,0)</f>
        <v>6800</v>
      </c>
      <c r="J76">
        <f>VLOOKUP($A76&amp;"-"&amp;$E76,'DADOS CENARIOS'!$C$2:$S$9,7,0)</f>
        <v>4680</v>
      </c>
      <c r="K76">
        <f>VLOOKUP($A76&amp;"-"&amp;$E76,'DADOS CENARIOS'!$C$2:$S$9,8,0)</f>
        <v>400</v>
      </c>
      <c r="L76">
        <f>VLOOKUP($A76&amp;"-"&amp;$E76,'DADOS CENARIOS'!$C$2:$S$9,9,0)</f>
        <v>320</v>
      </c>
      <c r="M76">
        <f>VLOOKUP($A76&amp;"-"&amp;$E76,'DADOS CENARIOS'!$C$2:$S$9,10,0)</f>
        <v>11</v>
      </c>
      <c r="N76">
        <f>VLOOKUP($A76&amp;"-"&amp;$E76,'DADOS CENARIOS'!$C$2:$S$9,11,0)</f>
        <v>8</v>
      </c>
      <c r="O76">
        <f>VLOOKUP($A76&amp;"-"&amp;$E76,'DADOS CENARIOS'!$C$2:$S$9,12,0)</f>
        <v>6</v>
      </c>
      <c r="P76">
        <f>VLOOKUP($A76&amp;"-"&amp;$E76,'DADOS CENARIOS'!$C$2:$S$9,13,0)</f>
        <v>4</v>
      </c>
      <c r="Q76">
        <f>VLOOKUP($A76&amp;"-"&amp;$E76,'DADOS CENARIOS'!$C$2:$S$9,14,0)</f>
        <v>3000</v>
      </c>
      <c r="R76">
        <f>VLOOKUP($A76&amp;"-"&amp;$E76,'DADOS CENARIOS'!$C$2:$S$9,15,0)</f>
        <v>800</v>
      </c>
      <c r="S76">
        <f>VLOOKUP($A76&amp;"-"&amp;$E76,'DADOS CENARIOS'!$C$2:$S$9,16,0)</f>
        <v>500</v>
      </c>
      <c r="T76">
        <f>VLOOKUP($A76&amp;"-"&amp;$E76,'DADOS CENARIOS'!$C$2:$S$9,17,0)</f>
        <v>155</v>
      </c>
    </row>
    <row r="77" spans="1:20" x14ac:dyDescent="0.25">
      <c r="A77" t="s">
        <v>1198</v>
      </c>
      <c r="B77">
        <f>VLOOKUP($A77&amp;"-"&amp;$E77,'DADOS CENARIOS'!$C$2:$S$9,2,0)</f>
        <v>5000</v>
      </c>
      <c r="C77">
        <f>VLOOKUP($A77&amp;"-"&amp;$E77,'DADOS CENARIOS'!$C$2:$S$9,3,0)</f>
        <v>5</v>
      </c>
      <c r="D77">
        <f>VLOOKUP($A77&amp;"-"&amp;$E77,'DADOS CENARIOS'!$C$2:$S$9,4,0)</f>
        <v>12</v>
      </c>
      <c r="E77" s="43" t="s">
        <v>79</v>
      </c>
      <c r="F77" s="43" t="s">
        <v>71</v>
      </c>
      <c r="G77" s="43" t="s">
        <v>79</v>
      </c>
      <c r="H77">
        <f>VLOOKUP($A77&amp;"-"&amp;$E77,'DADOS CENARIOS'!$C$2:$S$9,5,0)</f>
        <v>107</v>
      </c>
      <c r="I77">
        <f>VLOOKUP($A77&amp;"-"&amp;$E77,'DADOS CENARIOS'!$C$2:$S$9,6,0)</f>
        <v>6800</v>
      </c>
      <c r="J77">
        <f>VLOOKUP($A77&amp;"-"&amp;$E77,'DADOS CENARIOS'!$C$2:$S$9,7,0)</f>
        <v>4680</v>
      </c>
      <c r="K77">
        <f>VLOOKUP($A77&amp;"-"&amp;$E77,'DADOS CENARIOS'!$C$2:$S$9,8,0)</f>
        <v>400</v>
      </c>
      <c r="L77">
        <f>VLOOKUP($A77&amp;"-"&amp;$E77,'DADOS CENARIOS'!$C$2:$S$9,9,0)</f>
        <v>320</v>
      </c>
      <c r="M77">
        <f>VLOOKUP($A77&amp;"-"&amp;$E77,'DADOS CENARIOS'!$C$2:$S$9,10,0)</f>
        <v>11</v>
      </c>
      <c r="N77">
        <f>VLOOKUP($A77&amp;"-"&amp;$E77,'DADOS CENARIOS'!$C$2:$S$9,11,0)</f>
        <v>8</v>
      </c>
      <c r="O77">
        <f>VLOOKUP($A77&amp;"-"&amp;$E77,'DADOS CENARIOS'!$C$2:$S$9,12,0)</f>
        <v>6</v>
      </c>
      <c r="P77">
        <f>VLOOKUP($A77&amp;"-"&amp;$E77,'DADOS CENARIOS'!$C$2:$S$9,13,0)</f>
        <v>4</v>
      </c>
      <c r="Q77">
        <f>VLOOKUP($A77&amp;"-"&amp;$E77,'DADOS CENARIOS'!$C$2:$S$9,14,0)</f>
        <v>3000</v>
      </c>
      <c r="R77">
        <f>VLOOKUP($A77&amp;"-"&amp;$E77,'DADOS CENARIOS'!$C$2:$S$9,15,0)</f>
        <v>800</v>
      </c>
      <c r="S77">
        <f>VLOOKUP($A77&amp;"-"&amp;$E77,'DADOS CENARIOS'!$C$2:$S$9,16,0)</f>
        <v>500</v>
      </c>
      <c r="T77">
        <f>VLOOKUP($A77&amp;"-"&amp;$E77,'DADOS CENARIOS'!$C$2:$S$9,17,0)</f>
        <v>155</v>
      </c>
    </row>
    <row r="78" spans="1:20" x14ac:dyDescent="0.25">
      <c r="A78" t="s">
        <v>1198</v>
      </c>
      <c r="B78">
        <f>VLOOKUP($A78&amp;"-"&amp;$E78,'DADOS CENARIOS'!$C$2:$S$9,2,0)</f>
        <v>5000</v>
      </c>
      <c r="C78">
        <f>VLOOKUP($A78&amp;"-"&amp;$E78,'DADOS CENARIOS'!$C$2:$S$9,3,0)</f>
        <v>5</v>
      </c>
      <c r="D78">
        <f>VLOOKUP($A78&amp;"-"&amp;$E78,'DADOS CENARIOS'!$C$2:$S$9,4,0)</f>
        <v>12</v>
      </c>
      <c r="E78" s="43" t="s">
        <v>79</v>
      </c>
      <c r="F78" s="43" t="s">
        <v>1190</v>
      </c>
      <c r="G78" s="43" t="s">
        <v>79</v>
      </c>
      <c r="H78">
        <f>VLOOKUP($A78&amp;"-"&amp;$E78,'DADOS CENARIOS'!$C$2:$S$9,5,0)</f>
        <v>107</v>
      </c>
      <c r="I78">
        <f>VLOOKUP($A78&amp;"-"&amp;$E78,'DADOS CENARIOS'!$C$2:$S$9,6,0)</f>
        <v>6800</v>
      </c>
      <c r="J78">
        <f>VLOOKUP($A78&amp;"-"&amp;$E78,'DADOS CENARIOS'!$C$2:$S$9,7,0)</f>
        <v>4680</v>
      </c>
      <c r="K78">
        <f>VLOOKUP($A78&amp;"-"&amp;$E78,'DADOS CENARIOS'!$C$2:$S$9,8,0)</f>
        <v>400</v>
      </c>
      <c r="L78">
        <f>VLOOKUP($A78&amp;"-"&amp;$E78,'DADOS CENARIOS'!$C$2:$S$9,9,0)</f>
        <v>320</v>
      </c>
      <c r="M78">
        <f>VLOOKUP($A78&amp;"-"&amp;$E78,'DADOS CENARIOS'!$C$2:$S$9,10,0)</f>
        <v>11</v>
      </c>
      <c r="N78">
        <f>VLOOKUP($A78&amp;"-"&amp;$E78,'DADOS CENARIOS'!$C$2:$S$9,11,0)</f>
        <v>8</v>
      </c>
      <c r="O78">
        <f>VLOOKUP($A78&amp;"-"&amp;$E78,'DADOS CENARIOS'!$C$2:$S$9,12,0)</f>
        <v>6</v>
      </c>
      <c r="P78">
        <f>VLOOKUP($A78&amp;"-"&amp;$E78,'DADOS CENARIOS'!$C$2:$S$9,13,0)</f>
        <v>4</v>
      </c>
      <c r="Q78">
        <f>VLOOKUP($A78&amp;"-"&amp;$E78,'DADOS CENARIOS'!$C$2:$S$9,14,0)</f>
        <v>3000</v>
      </c>
      <c r="R78">
        <f>VLOOKUP($A78&amp;"-"&amp;$E78,'DADOS CENARIOS'!$C$2:$S$9,15,0)</f>
        <v>800</v>
      </c>
      <c r="S78">
        <f>VLOOKUP($A78&amp;"-"&amp;$E78,'DADOS CENARIOS'!$C$2:$S$9,16,0)</f>
        <v>500</v>
      </c>
      <c r="T78">
        <f>VLOOKUP($A78&amp;"-"&amp;$E78,'DADOS CENARIOS'!$C$2:$S$9,17,0)</f>
        <v>155</v>
      </c>
    </row>
    <row r="79" spans="1:20" x14ac:dyDescent="0.25">
      <c r="A79" t="s">
        <v>1198</v>
      </c>
      <c r="B79">
        <f>VLOOKUP($A79&amp;"-"&amp;$E79,'DADOS CENARIOS'!$C$2:$S$9,2,0)</f>
        <v>5000</v>
      </c>
      <c r="C79">
        <f>VLOOKUP($A79&amp;"-"&amp;$E79,'DADOS CENARIOS'!$C$2:$S$9,3,0)</f>
        <v>5</v>
      </c>
      <c r="D79">
        <f>VLOOKUP($A79&amp;"-"&amp;$E79,'DADOS CENARIOS'!$C$2:$S$9,4,0)</f>
        <v>12</v>
      </c>
      <c r="E79" s="43" t="s">
        <v>79</v>
      </c>
      <c r="F79" s="43" t="s">
        <v>1191</v>
      </c>
      <c r="G79" s="43" t="s">
        <v>79</v>
      </c>
      <c r="H79">
        <f>VLOOKUP($A79&amp;"-"&amp;$E79,'DADOS CENARIOS'!$C$2:$S$9,5,0)</f>
        <v>107</v>
      </c>
      <c r="I79">
        <f>VLOOKUP($A79&amp;"-"&amp;$E79,'DADOS CENARIOS'!$C$2:$S$9,6,0)</f>
        <v>6800</v>
      </c>
      <c r="J79">
        <f>VLOOKUP($A79&amp;"-"&amp;$E79,'DADOS CENARIOS'!$C$2:$S$9,7,0)</f>
        <v>4680</v>
      </c>
      <c r="K79">
        <f>VLOOKUP($A79&amp;"-"&amp;$E79,'DADOS CENARIOS'!$C$2:$S$9,8,0)</f>
        <v>400</v>
      </c>
      <c r="L79">
        <f>VLOOKUP($A79&amp;"-"&amp;$E79,'DADOS CENARIOS'!$C$2:$S$9,9,0)</f>
        <v>320</v>
      </c>
      <c r="M79">
        <f>VLOOKUP($A79&amp;"-"&amp;$E79,'DADOS CENARIOS'!$C$2:$S$9,10,0)</f>
        <v>11</v>
      </c>
      <c r="N79">
        <f>VLOOKUP($A79&amp;"-"&amp;$E79,'DADOS CENARIOS'!$C$2:$S$9,11,0)</f>
        <v>8</v>
      </c>
      <c r="O79">
        <f>VLOOKUP($A79&amp;"-"&amp;$E79,'DADOS CENARIOS'!$C$2:$S$9,12,0)</f>
        <v>6</v>
      </c>
      <c r="P79">
        <f>VLOOKUP($A79&amp;"-"&amp;$E79,'DADOS CENARIOS'!$C$2:$S$9,13,0)</f>
        <v>4</v>
      </c>
      <c r="Q79">
        <f>VLOOKUP($A79&amp;"-"&amp;$E79,'DADOS CENARIOS'!$C$2:$S$9,14,0)</f>
        <v>3000</v>
      </c>
      <c r="R79">
        <f>VLOOKUP($A79&amp;"-"&amp;$E79,'DADOS CENARIOS'!$C$2:$S$9,15,0)</f>
        <v>800</v>
      </c>
      <c r="S79">
        <f>VLOOKUP($A79&amp;"-"&amp;$E79,'DADOS CENARIOS'!$C$2:$S$9,16,0)</f>
        <v>500</v>
      </c>
      <c r="T79">
        <f>VLOOKUP($A79&amp;"-"&amp;$E79,'DADOS CENARIOS'!$C$2:$S$9,17,0)</f>
        <v>155</v>
      </c>
    </row>
    <row r="80" spans="1:20" x14ac:dyDescent="0.25">
      <c r="A80" t="s">
        <v>1198</v>
      </c>
      <c r="B80">
        <f>VLOOKUP($A80&amp;"-"&amp;$E80,'DADOS CENARIOS'!$C$2:$S$9,2,0)</f>
        <v>5000</v>
      </c>
      <c r="C80">
        <f>VLOOKUP($A80&amp;"-"&amp;$E80,'DADOS CENARIOS'!$C$2:$S$9,3,0)</f>
        <v>5</v>
      </c>
      <c r="D80">
        <f>VLOOKUP($A80&amp;"-"&amp;$E80,'DADOS CENARIOS'!$C$2:$S$9,4,0)</f>
        <v>12</v>
      </c>
      <c r="E80" s="43" t="s">
        <v>79</v>
      </c>
      <c r="F80" s="43" t="s">
        <v>1192</v>
      </c>
      <c r="G80" s="43" t="s">
        <v>79</v>
      </c>
      <c r="H80">
        <f>VLOOKUP($A80&amp;"-"&amp;$E80,'DADOS CENARIOS'!$C$2:$S$9,5,0)</f>
        <v>107</v>
      </c>
      <c r="I80">
        <f>VLOOKUP($A80&amp;"-"&amp;$E80,'DADOS CENARIOS'!$C$2:$S$9,6,0)</f>
        <v>6800</v>
      </c>
      <c r="J80">
        <f>VLOOKUP($A80&amp;"-"&amp;$E80,'DADOS CENARIOS'!$C$2:$S$9,7,0)</f>
        <v>4680</v>
      </c>
      <c r="K80">
        <f>VLOOKUP($A80&amp;"-"&amp;$E80,'DADOS CENARIOS'!$C$2:$S$9,8,0)</f>
        <v>400</v>
      </c>
      <c r="L80">
        <f>VLOOKUP($A80&amp;"-"&amp;$E80,'DADOS CENARIOS'!$C$2:$S$9,9,0)</f>
        <v>320</v>
      </c>
      <c r="M80">
        <f>VLOOKUP($A80&amp;"-"&amp;$E80,'DADOS CENARIOS'!$C$2:$S$9,10,0)</f>
        <v>11</v>
      </c>
      <c r="N80">
        <f>VLOOKUP($A80&amp;"-"&amp;$E80,'DADOS CENARIOS'!$C$2:$S$9,11,0)</f>
        <v>8</v>
      </c>
      <c r="O80">
        <f>VLOOKUP($A80&amp;"-"&amp;$E80,'DADOS CENARIOS'!$C$2:$S$9,12,0)</f>
        <v>6</v>
      </c>
      <c r="P80">
        <f>VLOOKUP($A80&amp;"-"&amp;$E80,'DADOS CENARIOS'!$C$2:$S$9,13,0)</f>
        <v>4</v>
      </c>
      <c r="Q80">
        <f>VLOOKUP($A80&amp;"-"&amp;$E80,'DADOS CENARIOS'!$C$2:$S$9,14,0)</f>
        <v>3000</v>
      </c>
      <c r="R80">
        <f>VLOOKUP($A80&amp;"-"&amp;$E80,'DADOS CENARIOS'!$C$2:$S$9,15,0)</f>
        <v>800</v>
      </c>
      <c r="S80">
        <f>VLOOKUP($A80&amp;"-"&amp;$E80,'DADOS CENARIOS'!$C$2:$S$9,16,0)</f>
        <v>500</v>
      </c>
      <c r="T80">
        <f>VLOOKUP($A80&amp;"-"&amp;$E80,'DADOS CENARIOS'!$C$2:$S$9,17,0)</f>
        <v>155</v>
      </c>
    </row>
    <row r="81" spans="1:20" x14ac:dyDescent="0.25">
      <c r="A81" t="s">
        <v>1198</v>
      </c>
      <c r="B81">
        <f>VLOOKUP($A81&amp;"-"&amp;$E81,'DADOS CENARIOS'!$C$2:$S$9,2,0)</f>
        <v>5000</v>
      </c>
      <c r="C81">
        <f>VLOOKUP($A81&amp;"-"&amp;$E81,'DADOS CENARIOS'!$C$2:$S$9,3,0)</f>
        <v>5</v>
      </c>
      <c r="D81">
        <f>VLOOKUP($A81&amp;"-"&amp;$E81,'DADOS CENARIOS'!$C$2:$S$9,4,0)</f>
        <v>12</v>
      </c>
      <c r="E81" s="43" t="s">
        <v>79</v>
      </c>
      <c r="F81" s="43" t="s">
        <v>1193</v>
      </c>
      <c r="G81" s="43" t="s">
        <v>79</v>
      </c>
      <c r="H81">
        <f>VLOOKUP($A81&amp;"-"&amp;$E81,'DADOS CENARIOS'!$C$2:$S$9,5,0)</f>
        <v>107</v>
      </c>
      <c r="I81">
        <f>VLOOKUP($A81&amp;"-"&amp;$E81,'DADOS CENARIOS'!$C$2:$S$9,6,0)</f>
        <v>6800</v>
      </c>
      <c r="J81">
        <f>VLOOKUP($A81&amp;"-"&amp;$E81,'DADOS CENARIOS'!$C$2:$S$9,7,0)</f>
        <v>4680</v>
      </c>
      <c r="K81">
        <f>VLOOKUP($A81&amp;"-"&amp;$E81,'DADOS CENARIOS'!$C$2:$S$9,8,0)</f>
        <v>400</v>
      </c>
      <c r="L81">
        <f>VLOOKUP($A81&amp;"-"&amp;$E81,'DADOS CENARIOS'!$C$2:$S$9,9,0)</f>
        <v>320</v>
      </c>
      <c r="M81">
        <f>VLOOKUP($A81&amp;"-"&amp;$E81,'DADOS CENARIOS'!$C$2:$S$9,10,0)</f>
        <v>11</v>
      </c>
      <c r="N81">
        <f>VLOOKUP($A81&amp;"-"&amp;$E81,'DADOS CENARIOS'!$C$2:$S$9,11,0)</f>
        <v>8</v>
      </c>
      <c r="O81">
        <f>VLOOKUP($A81&amp;"-"&amp;$E81,'DADOS CENARIOS'!$C$2:$S$9,12,0)</f>
        <v>6</v>
      </c>
      <c r="P81">
        <f>VLOOKUP($A81&amp;"-"&amp;$E81,'DADOS CENARIOS'!$C$2:$S$9,13,0)</f>
        <v>4</v>
      </c>
      <c r="Q81">
        <f>VLOOKUP($A81&amp;"-"&amp;$E81,'DADOS CENARIOS'!$C$2:$S$9,14,0)</f>
        <v>3000</v>
      </c>
      <c r="R81">
        <f>VLOOKUP($A81&amp;"-"&amp;$E81,'DADOS CENARIOS'!$C$2:$S$9,15,0)</f>
        <v>800</v>
      </c>
      <c r="S81">
        <f>VLOOKUP($A81&amp;"-"&amp;$E81,'DADOS CENARIOS'!$C$2:$S$9,16,0)</f>
        <v>500</v>
      </c>
      <c r="T81">
        <f>VLOOKUP($A81&amp;"-"&amp;$E81,'DADOS CENARIOS'!$C$2:$S$9,17,0)</f>
        <v>155</v>
      </c>
    </row>
    <row r="82" spans="1:20" x14ac:dyDescent="0.25">
      <c r="A82" t="s">
        <v>1198</v>
      </c>
      <c r="B82">
        <f>VLOOKUP($A82&amp;"-"&amp;$E82,'DADOS CENARIOS'!$C$2:$S$9,2,0)</f>
        <v>5000</v>
      </c>
      <c r="C82">
        <f>VLOOKUP($A82&amp;"-"&amp;$E82,'DADOS CENARIOS'!$C$2:$S$9,3,0)</f>
        <v>5</v>
      </c>
      <c r="D82">
        <f>VLOOKUP($A82&amp;"-"&amp;$E82,'DADOS CENARIOS'!$C$2:$S$9,4,0)</f>
        <v>12</v>
      </c>
      <c r="E82" s="43" t="s">
        <v>79</v>
      </c>
      <c r="F82" s="43" t="s">
        <v>1194</v>
      </c>
      <c r="G82" s="43" t="s">
        <v>79</v>
      </c>
      <c r="H82">
        <f>VLOOKUP($A82&amp;"-"&amp;$E82,'DADOS CENARIOS'!$C$2:$S$9,5,0)</f>
        <v>107</v>
      </c>
      <c r="I82">
        <f>VLOOKUP($A82&amp;"-"&amp;$E82,'DADOS CENARIOS'!$C$2:$S$9,6,0)</f>
        <v>6800</v>
      </c>
      <c r="J82">
        <f>VLOOKUP($A82&amp;"-"&amp;$E82,'DADOS CENARIOS'!$C$2:$S$9,7,0)</f>
        <v>4680</v>
      </c>
      <c r="K82">
        <f>VLOOKUP($A82&amp;"-"&amp;$E82,'DADOS CENARIOS'!$C$2:$S$9,8,0)</f>
        <v>400</v>
      </c>
      <c r="L82">
        <f>VLOOKUP($A82&amp;"-"&amp;$E82,'DADOS CENARIOS'!$C$2:$S$9,9,0)</f>
        <v>320</v>
      </c>
      <c r="M82">
        <f>VLOOKUP($A82&amp;"-"&amp;$E82,'DADOS CENARIOS'!$C$2:$S$9,10,0)</f>
        <v>11</v>
      </c>
      <c r="N82">
        <f>VLOOKUP($A82&amp;"-"&amp;$E82,'DADOS CENARIOS'!$C$2:$S$9,11,0)</f>
        <v>8</v>
      </c>
      <c r="O82">
        <f>VLOOKUP($A82&amp;"-"&amp;$E82,'DADOS CENARIOS'!$C$2:$S$9,12,0)</f>
        <v>6</v>
      </c>
      <c r="P82">
        <f>VLOOKUP($A82&amp;"-"&amp;$E82,'DADOS CENARIOS'!$C$2:$S$9,13,0)</f>
        <v>4</v>
      </c>
      <c r="Q82">
        <f>VLOOKUP($A82&amp;"-"&amp;$E82,'DADOS CENARIOS'!$C$2:$S$9,14,0)</f>
        <v>3000</v>
      </c>
      <c r="R82">
        <f>VLOOKUP($A82&amp;"-"&amp;$E82,'DADOS CENARIOS'!$C$2:$S$9,15,0)</f>
        <v>800</v>
      </c>
      <c r="S82">
        <f>VLOOKUP($A82&amp;"-"&amp;$E82,'DADOS CENARIOS'!$C$2:$S$9,16,0)</f>
        <v>500</v>
      </c>
      <c r="T82">
        <f>VLOOKUP($A82&amp;"-"&amp;$E82,'DADOS CENARIOS'!$C$2:$S$9,17,0)</f>
        <v>155</v>
      </c>
    </row>
    <row r="83" spans="1:20" x14ac:dyDescent="0.25">
      <c r="A83" t="s">
        <v>1198</v>
      </c>
      <c r="B83">
        <f>VLOOKUP($A83&amp;"-"&amp;$E83,'DADOS CENARIOS'!$C$2:$S$9,2,0)</f>
        <v>5000</v>
      </c>
      <c r="C83">
        <f>VLOOKUP($A83&amp;"-"&amp;$E83,'DADOS CENARIOS'!$C$2:$S$9,3,0)</f>
        <v>5</v>
      </c>
      <c r="D83">
        <f>VLOOKUP($A83&amp;"-"&amp;$E83,'DADOS CENARIOS'!$C$2:$S$9,4,0)</f>
        <v>12</v>
      </c>
      <c r="E83" s="43" t="s">
        <v>79</v>
      </c>
      <c r="F83" s="43" t="s">
        <v>1195</v>
      </c>
      <c r="G83" s="43" t="s">
        <v>79</v>
      </c>
      <c r="H83">
        <f>VLOOKUP($A83&amp;"-"&amp;$E83,'DADOS CENARIOS'!$C$2:$S$9,5,0)</f>
        <v>107</v>
      </c>
      <c r="I83">
        <f>VLOOKUP($A83&amp;"-"&amp;$E83,'DADOS CENARIOS'!$C$2:$S$9,6,0)</f>
        <v>6800</v>
      </c>
      <c r="J83">
        <f>VLOOKUP($A83&amp;"-"&amp;$E83,'DADOS CENARIOS'!$C$2:$S$9,7,0)</f>
        <v>4680</v>
      </c>
      <c r="K83">
        <f>VLOOKUP($A83&amp;"-"&amp;$E83,'DADOS CENARIOS'!$C$2:$S$9,8,0)</f>
        <v>400</v>
      </c>
      <c r="L83">
        <f>VLOOKUP($A83&amp;"-"&amp;$E83,'DADOS CENARIOS'!$C$2:$S$9,9,0)</f>
        <v>320</v>
      </c>
      <c r="M83">
        <f>VLOOKUP($A83&amp;"-"&amp;$E83,'DADOS CENARIOS'!$C$2:$S$9,10,0)</f>
        <v>11</v>
      </c>
      <c r="N83">
        <f>VLOOKUP($A83&amp;"-"&amp;$E83,'DADOS CENARIOS'!$C$2:$S$9,11,0)</f>
        <v>8</v>
      </c>
      <c r="O83">
        <f>VLOOKUP($A83&amp;"-"&amp;$E83,'DADOS CENARIOS'!$C$2:$S$9,12,0)</f>
        <v>6</v>
      </c>
      <c r="P83">
        <f>VLOOKUP($A83&amp;"-"&amp;$E83,'DADOS CENARIOS'!$C$2:$S$9,13,0)</f>
        <v>4</v>
      </c>
      <c r="Q83">
        <f>VLOOKUP($A83&amp;"-"&amp;$E83,'DADOS CENARIOS'!$C$2:$S$9,14,0)</f>
        <v>3000</v>
      </c>
      <c r="R83">
        <f>VLOOKUP($A83&amp;"-"&amp;$E83,'DADOS CENARIOS'!$C$2:$S$9,15,0)</f>
        <v>800</v>
      </c>
      <c r="S83">
        <f>VLOOKUP($A83&amp;"-"&amp;$E83,'DADOS CENARIOS'!$C$2:$S$9,16,0)</f>
        <v>500</v>
      </c>
      <c r="T83">
        <f>VLOOKUP($A83&amp;"-"&amp;$E83,'DADOS CENARIOS'!$C$2:$S$9,17,0)</f>
        <v>155</v>
      </c>
    </row>
    <row r="84" spans="1:20" x14ac:dyDescent="0.25">
      <c r="A84" t="s">
        <v>1198</v>
      </c>
      <c r="B84">
        <f>VLOOKUP($A84&amp;"-"&amp;$E84,'DADOS CENARIOS'!$C$2:$S$9,2,0)</f>
        <v>5000</v>
      </c>
      <c r="C84">
        <f>VLOOKUP($A84&amp;"-"&amp;$E84,'DADOS CENARIOS'!$C$2:$S$9,3,0)</f>
        <v>5</v>
      </c>
      <c r="D84">
        <f>VLOOKUP($A84&amp;"-"&amp;$E84,'DADOS CENARIOS'!$C$2:$S$9,4,0)</f>
        <v>12</v>
      </c>
      <c r="E84" s="43" t="s">
        <v>79</v>
      </c>
      <c r="F84" s="43" t="s">
        <v>1196</v>
      </c>
      <c r="G84" s="43" t="s">
        <v>79</v>
      </c>
      <c r="H84">
        <f>VLOOKUP($A84&amp;"-"&amp;$E84,'DADOS CENARIOS'!$C$2:$S$9,5,0)</f>
        <v>107</v>
      </c>
      <c r="I84">
        <f>VLOOKUP($A84&amp;"-"&amp;$E84,'DADOS CENARIOS'!$C$2:$S$9,6,0)</f>
        <v>6800</v>
      </c>
      <c r="J84">
        <f>VLOOKUP($A84&amp;"-"&amp;$E84,'DADOS CENARIOS'!$C$2:$S$9,7,0)</f>
        <v>4680</v>
      </c>
      <c r="K84">
        <f>VLOOKUP($A84&amp;"-"&amp;$E84,'DADOS CENARIOS'!$C$2:$S$9,8,0)</f>
        <v>400</v>
      </c>
      <c r="L84">
        <f>VLOOKUP($A84&amp;"-"&amp;$E84,'DADOS CENARIOS'!$C$2:$S$9,9,0)</f>
        <v>320</v>
      </c>
      <c r="M84">
        <f>VLOOKUP($A84&amp;"-"&amp;$E84,'DADOS CENARIOS'!$C$2:$S$9,10,0)</f>
        <v>11</v>
      </c>
      <c r="N84">
        <f>VLOOKUP($A84&amp;"-"&amp;$E84,'DADOS CENARIOS'!$C$2:$S$9,11,0)</f>
        <v>8</v>
      </c>
      <c r="O84">
        <f>VLOOKUP($A84&amp;"-"&amp;$E84,'DADOS CENARIOS'!$C$2:$S$9,12,0)</f>
        <v>6</v>
      </c>
      <c r="P84">
        <f>VLOOKUP($A84&amp;"-"&amp;$E84,'DADOS CENARIOS'!$C$2:$S$9,13,0)</f>
        <v>4</v>
      </c>
      <c r="Q84">
        <f>VLOOKUP($A84&amp;"-"&amp;$E84,'DADOS CENARIOS'!$C$2:$S$9,14,0)</f>
        <v>3000</v>
      </c>
      <c r="R84">
        <f>VLOOKUP($A84&amp;"-"&amp;$E84,'DADOS CENARIOS'!$C$2:$S$9,15,0)</f>
        <v>800</v>
      </c>
      <c r="S84">
        <f>VLOOKUP($A84&amp;"-"&amp;$E84,'DADOS CENARIOS'!$C$2:$S$9,16,0)</f>
        <v>500</v>
      </c>
      <c r="T84">
        <f>VLOOKUP($A84&amp;"-"&amp;$E84,'DADOS CENARIOS'!$C$2:$S$9,17,0)</f>
        <v>155</v>
      </c>
    </row>
    <row r="85" spans="1:20" x14ac:dyDescent="0.25">
      <c r="A85" t="s">
        <v>1198</v>
      </c>
      <c r="B85">
        <f>VLOOKUP($A85&amp;"-"&amp;$E85,'DADOS CENARIOS'!$C$2:$S$9,2,0)</f>
        <v>5000</v>
      </c>
      <c r="C85">
        <f>VLOOKUP($A85&amp;"-"&amp;$E85,'DADOS CENARIOS'!$C$2:$S$9,3,0)</f>
        <v>5</v>
      </c>
      <c r="D85">
        <f>VLOOKUP($A85&amp;"-"&amp;$E85,'DADOS CENARIOS'!$C$2:$S$9,4,0)</f>
        <v>12</v>
      </c>
      <c r="E85" s="43" t="s">
        <v>79</v>
      </c>
      <c r="F85" s="43" t="s">
        <v>1197</v>
      </c>
      <c r="G85" s="43" t="s">
        <v>79</v>
      </c>
      <c r="H85">
        <f>VLOOKUP($A85&amp;"-"&amp;$E85,'DADOS CENARIOS'!$C$2:$S$9,5,0)</f>
        <v>107</v>
      </c>
      <c r="I85">
        <f>VLOOKUP($A85&amp;"-"&amp;$E85,'DADOS CENARIOS'!$C$2:$S$9,6,0)</f>
        <v>6800</v>
      </c>
      <c r="J85">
        <f>VLOOKUP($A85&amp;"-"&amp;$E85,'DADOS CENARIOS'!$C$2:$S$9,7,0)</f>
        <v>4680</v>
      </c>
      <c r="K85">
        <f>VLOOKUP($A85&amp;"-"&amp;$E85,'DADOS CENARIOS'!$C$2:$S$9,8,0)</f>
        <v>400</v>
      </c>
      <c r="L85">
        <f>VLOOKUP($A85&amp;"-"&amp;$E85,'DADOS CENARIOS'!$C$2:$S$9,9,0)</f>
        <v>320</v>
      </c>
      <c r="M85">
        <f>VLOOKUP($A85&amp;"-"&amp;$E85,'DADOS CENARIOS'!$C$2:$S$9,10,0)</f>
        <v>11</v>
      </c>
      <c r="N85">
        <f>VLOOKUP($A85&amp;"-"&amp;$E85,'DADOS CENARIOS'!$C$2:$S$9,11,0)</f>
        <v>8</v>
      </c>
      <c r="O85">
        <f>VLOOKUP($A85&amp;"-"&amp;$E85,'DADOS CENARIOS'!$C$2:$S$9,12,0)</f>
        <v>6</v>
      </c>
      <c r="P85">
        <f>VLOOKUP($A85&amp;"-"&amp;$E85,'DADOS CENARIOS'!$C$2:$S$9,13,0)</f>
        <v>4</v>
      </c>
      <c r="Q85">
        <f>VLOOKUP($A85&amp;"-"&amp;$E85,'DADOS CENARIOS'!$C$2:$S$9,14,0)</f>
        <v>3000</v>
      </c>
      <c r="R85">
        <f>VLOOKUP($A85&amp;"-"&amp;$E85,'DADOS CENARIOS'!$C$2:$S$9,15,0)</f>
        <v>800</v>
      </c>
      <c r="S85">
        <f>VLOOKUP($A85&amp;"-"&amp;$E85,'DADOS CENARIOS'!$C$2:$S$9,16,0)</f>
        <v>500</v>
      </c>
      <c r="T85">
        <f>VLOOKUP($A85&amp;"-"&amp;$E85,'DADOS CENARIOS'!$C$2:$S$9,17,0)</f>
        <v>155</v>
      </c>
    </row>
    <row r="86" spans="1:20" x14ac:dyDescent="0.25">
      <c r="A86" t="s">
        <v>1198</v>
      </c>
      <c r="B86">
        <f>VLOOKUP($A86&amp;"-"&amp;$E86,'DADOS CENARIOS'!$C$2:$S$9,2,0)</f>
        <v>5000</v>
      </c>
      <c r="C86">
        <f>VLOOKUP($A86&amp;"-"&amp;$E86,'DADOS CENARIOS'!$C$2:$S$9,3,0)</f>
        <v>5</v>
      </c>
      <c r="D86">
        <f>VLOOKUP($A86&amp;"-"&amp;$E86,'DADOS CENARIOS'!$C$2:$S$9,4,0)</f>
        <v>12</v>
      </c>
      <c r="E86" s="43" t="s">
        <v>1</v>
      </c>
      <c r="F86" s="43" t="s">
        <v>43</v>
      </c>
      <c r="G86" s="43" t="s">
        <v>1</v>
      </c>
      <c r="H86">
        <f>VLOOKUP($A86&amp;"-"&amp;$E86,'DADOS CENARIOS'!$C$2:$S$9,5,0)</f>
        <v>107</v>
      </c>
      <c r="I86">
        <f>VLOOKUP($A86&amp;"-"&amp;$E86,'DADOS CENARIOS'!$C$2:$S$9,6,0)</f>
        <v>6800</v>
      </c>
      <c r="J86">
        <f>VLOOKUP($A86&amp;"-"&amp;$E86,'DADOS CENARIOS'!$C$2:$S$9,7,0)</f>
        <v>4680</v>
      </c>
      <c r="K86">
        <f>VLOOKUP($A86&amp;"-"&amp;$E86,'DADOS CENARIOS'!$C$2:$S$9,8,0)</f>
        <v>400</v>
      </c>
      <c r="L86">
        <f>VLOOKUP($A86&amp;"-"&amp;$E86,'DADOS CENARIOS'!$C$2:$S$9,9,0)</f>
        <v>320</v>
      </c>
      <c r="M86">
        <f>VLOOKUP($A86&amp;"-"&amp;$E86,'DADOS CENARIOS'!$C$2:$S$9,10,0)</f>
        <v>11</v>
      </c>
      <c r="N86">
        <f>VLOOKUP($A86&amp;"-"&amp;$E86,'DADOS CENARIOS'!$C$2:$S$9,11,0)</f>
        <v>8</v>
      </c>
      <c r="O86">
        <f>VLOOKUP($A86&amp;"-"&amp;$E86,'DADOS CENARIOS'!$C$2:$S$9,12,0)</f>
        <v>6</v>
      </c>
      <c r="P86">
        <f>VLOOKUP($A86&amp;"-"&amp;$E86,'DADOS CENARIOS'!$C$2:$S$9,13,0)</f>
        <v>4</v>
      </c>
      <c r="Q86">
        <f>VLOOKUP($A86&amp;"-"&amp;$E86,'DADOS CENARIOS'!$C$2:$S$9,14,0)</f>
        <v>3000</v>
      </c>
      <c r="R86">
        <f>VLOOKUP($A86&amp;"-"&amp;$E86,'DADOS CENARIOS'!$C$2:$S$9,15,0)</f>
        <v>800</v>
      </c>
      <c r="S86">
        <f>VLOOKUP($A86&amp;"-"&amp;$E86,'DADOS CENARIOS'!$C$2:$S$9,16,0)</f>
        <v>500</v>
      </c>
      <c r="T86">
        <f>VLOOKUP($A86&amp;"-"&amp;$E86,'DADOS CENARIOS'!$C$2:$S$9,17,0)</f>
        <v>155</v>
      </c>
    </row>
    <row r="87" spans="1:20" x14ac:dyDescent="0.25">
      <c r="A87" t="s">
        <v>1198</v>
      </c>
      <c r="B87">
        <f>VLOOKUP($A87&amp;"-"&amp;$E87,'DADOS CENARIOS'!$C$2:$S$9,2,0)</f>
        <v>5000</v>
      </c>
      <c r="C87">
        <f>VLOOKUP($A87&amp;"-"&amp;$E87,'DADOS CENARIOS'!$C$2:$S$9,3,0)</f>
        <v>5</v>
      </c>
      <c r="D87">
        <f>VLOOKUP($A87&amp;"-"&amp;$E87,'DADOS CENARIOS'!$C$2:$S$9,4,0)</f>
        <v>12</v>
      </c>
      <c r="E87" s="43" t="s">
        <v>1</v>
      </c>
      <c r="F87" s="43" t="s">
        <v>44</v>
      </c>
      <c r="G87" s="43" t="s">
        <v>1</v>
      </c>
      <c r="H87">
        <f>VLOOKUP($A87&amp;"-"&amp;$E87,'DADOS CENARIOS'!$C$2:$S$9,5,0)</f>
        <v>107</v>
      </c>
      <c r="I87">
        <f>VLOOKUP($A87&amp;"-"&amp;$E87,'DADOS CENARIOS'!$C$2:$S$9,6,0)</f>
        <v>6800</v>
      </c>
      <c r="J87">
        <f>VLOOKUP($A87&amp;"-"&amp;$E87,'DADOS CENARIOS'!$C$2:$S$9,7,0)</f>
        <v>4680</v>
      </c>
      <c r="K87">
        <f>VLOOKUP($A87&amp;"-"&amp;$E87,'DADOS CENARIOS'!$C$2:$S$9,8,0)</f>
        <v>400</v>
      </c>
      <c r="L87">
        <f>VLOOKUP($A87&amp;"-"&amp;$E87,'DADOS CENARIOS'!$C$2:$S$9,9,0)</f>
        <v>320</v>
      </c>
      <c r="M87">
        <f>VLOOKUP($A87&amp;"-"&amp;$E87,'DADOS CENARIOS'!$C$2:$S$9,10,0)</f>
        <v>11</v>
      </c>
      <c r="N87">
        <f>VLOOKUP($A87&amp;"-"&amp;$E87,'DADOS CENARIOS'!$C$2:$S$9,11,0)</f>
        <v>8</v>
      </c>
      <c r="O87">
        <f>VLOOKUP($A87&amp;"-"&amp;$E87,'DADOS CENARIOS'!$C$2:$S$9,12,0)</f>
        <v>6</v>
      </c>
      <c r="P87">
        <f>VLOOKUP($A87&amp;"-"&amp;$E87,'DADOS CENARIOS'!$C$2:$S$9,13,0)</f>
        <v>4</v>
      </c>
      <c r="Q87">
        <f>VLOOKUP($A87&amp;"-"&amp;$E87,'DADOS CENARIOS'!$C$2:$S$9,14,0)</f>
        <v>3000</v>
      </c>
      <c r="R87">
        <f>VLOOKUP($A87&amp;"-"&amp;$E87,'DADOS CENARIOS'!$C$2:$S$9,15,0)</f>
        <v>800</v>
      </c>
      <c r="S87">
        <f>VLOOKUP($A87&amp;"-"&amp;$E87,'DADOS CENARIOS'!$C$2:$S$9,16,0)</f>
        <v>500</v>
      </c>
      <c r="T87">
        <f>VLOOKUP($A87&amp;"-"&amp;$E87,'DADOS CENARIOS'!$C$2:$S$9,17,0)</f>
        <v>155</v>
      </c>
    </row>
    <row r="88" spans="1:20" x14ac:dyDescent="0.25">
      <c r="A88" t="s">
        <v>1198</v>
      </c>
      <c r="B88">
        <f>VLOOKUP($A88&amp;"-"&amp;$E88,'DADOS CENARIOS'!$C$2:$S$9,2,0)</f>
        <v>5000</v>
      </c>
      <c r="C88">
        <f>VLOOKUP($A88&amp;"-"&amp;$E88,'DADOS CENARIOS'!$C$2:$S$9,3,0)</f>
        <v>5</v>
      </c>
      <c r="D88">
        <f>VLOOKUP($A88&amp;"-"&amp;$E88,'DADOS CENARIOS'!$C$2:$S$9,4,0)</f>
        <v>12</v>
      </c>
      <c r="E88" s="43" t="s">
        <v>1</v>
      </c>
      <c r="F88" s="43" t="s">
        <v>45</v>
      </c>
      <c r="G88" s="43" t="s">
        <v>1</v>
      </c>
      <c r="H88">
        <f>VLOOKUP($A88&amp;"-"&amp;$E88,'DADOS CENARIOS'!$C$2:$S$9,5,0)</f>
        <v>107</v>
      </c>
      <c r="I88">
        <f>VLOOKUP($A88&amp;"-"&amp;$E88,'DADOS CENARIOS'!$C$2:$S$9,6,0)</f>
        <v>6800</v>
      </c>
      <c r="J88">
        <f>VLOOKUP($A88&amp;"-"&amp;$E88,'DADOS CENARIOS'!$C$2:$S$9,7,0)</f>
        <v>4680</v>
      </c>
      <c r="K88">
        <f>VLOOKUP($A88&amp;"-"&amp;$E88,'DADOS CENARIOS'!$C$2:$S$9,8,0)</f>
        <v>400</v>
      </c>
      <c r="L88">
        <f>VLOOKUP($A88&amp;"-"&amp;$E88,'DADOS CENARIOS'!$C$2:$S$9,9,0)</f>
        <v>320</v>
      </c>
      <c r="M88">
        <f>VLOOKUP($A88&amp;"-"&amp;$E88,'DADOS CENARIOS'!$C$2:$S$9,10,0)</f>
        <v>11</v>
      </c>
      <c r="N88">
        <f>VLOOKUP($A88&amp;"-"&amp;$E88,'DADOS CENARIOS'!$C$2:$S$9,11,0)</f>
        <v>8</v>
      </c>
      <c r="O88">
        <f>VLOOKUP($A88&amp;"-"&amp;$E88,'DADOS CENARIOS'!$C$2:$S$9,12,0)</f>
        <v>6</v>
      </c>
      <c r="P88">
        <f>VLOOKUP($A88&amp;"-"&amp;$E88,'DADOS CENARIOS'!$C$2:$S$9,13,0)</f>
        <v>4</v>
      </c>
      <c r="Q88">
        <f>VLOOKUP($A88&amp;"-"&amp;$E88,'DADOS CENARIOS'!$C$2:$S$9,14,0)</f>
        <v>3000</v>
      </c>
      <c r="R88">
        <f>VLOOKUP($A88&amp;"-"&amp;$E88,'DADOS CENARIOS'!$C$2:$S$9,15,0)</f>
        <v>800</v>
      </c>
      <c r="S88">
        <f>VLOOKUP($A88&amp;"-"&amp;$E88,'DADOS CENARIOS'!$C$2:$S$9,16,0)</f>
        <v>500</v>
      </c>
      <c r="T88">
        <f>VLOOKUP($A88&amp;"-"&amp;$E88,'DADOS CENARIOS'!$C$2:$S$9,17,0)</f>
        <v>155</v>
      </c>
    </row>
    <row r="89" spans="1:20" x14ac:dyDescent="0.25">
      <c r="A89" t="s">
        <v>1198</v>
      </c>
      <c r="B89">
        <f>VLOOKUP($A89&amp;"-"&amp;$E89,'DADOS CENARIOS'!$C$2:$S$9,2,0)</f>
        <v>5000</v>
      </c>
      <c r="C89">
        <f>VLOOKUP($A89&amp;"-"&amp;$E89,'DADOS CENARIOS'!$C$2:$S$9,3,0)</f>
        <v>5</v>
      </c>
      <c r="D89">
        <f>VLOOKUP($A89&amp;"-"&amp;$E89,'DADOS CENARIOS'!$C$2:$S$9,4,0)</f>
        <v>12</v>
      </c>
      <c r="E89" s="43" t="s">
        <v>1</v>
      </c>
      <c r="F89" s="43" t="s">
        <v>46</v>
      </c>
      <c r="G89" s="43" t="s">
        <v>1</v>
      </c>
      <c r="H89">
        <f>VLOOKUP($A89&amp;"-"&amp;$E89,'DADOS CENARIOS'!$C$2:$S$9,5,0)</f>
        <v>107</v>
      </c>
      <c r="I89">
        <f>VLOOKUP($A89&amp;"-"&amp;$E89,'DADOS CENARIOS'!$C$2:$S$9,6,0)</f>
        <v>6800</v>
      </c>
      <c r="J89">
        <f>VLOOKUP($A89&amp;"-"&amp;$E89,'DADOS CENARIOS'!$C$2:$S$9,7,0)</f>
        <v>4680</v>
      </c>
      <c r="K89">
        <f>VLOOKUP($A89&amp;"-"&amp;$E89,'DADOS CENARIOS'!$C$2:$S$9,8,0)</f>
        <v>400</v>
      </c>
      <c r="L89">
        <f>VLOOKUP($A89&amp;"-"&amp;$E89,'DADOS CENARIOS'!$C$2:$S$9,9,0)</f>
        <v>320</v>
      </c>
      <c r="M89">
        <f>VLOOKUP($A89&amp;"-"&amp;$E89,'DADOS CENARIOS'!$C$2:$S$9,10,0)</f>
        <v>11</v>
      </c>
      <c r="N89">
        <f>VLOOKUP($A89&amp;"-"&amp;$E89,'DADOS CENARIOS'!$C$2:$S$9,11,0)</f>
        <v>8</v>
      </c>
      <c r="O89">
        <f>VLOOKUP($A89&amp;"-"&amp;$E89,'DADOS CENARIOS'!$C$2:$S$9,12,0)</f>
        <v>6</v>
      </c>
      <c r="P89">
        <f>VLOOKUP($A89&amp;"-"&amp;$E89,'DADOS CENARIOS'!$C$2:$S$9,13,0)</f>
        <v>4</v>
      </c>
      <c r="Q89">
        <f>VLOOKUP($A89&amp;"-"&amp;$E89,'DADOS CENARIOS'!$C$2:$S$9,14,0)</f>
        <v>3000</v>
      </c>
      <c r="R89">
        <f>VLOOKUP($A89&amp;"-"&amp;$E89,'DADOS CENARIOS'!$C$2:$S$9,15,0)</f>
        <v>800</v>
      </c>
      <c r="S89">
        <f>VLOOKUP($A89&amp;"-"&amp;$E89,'DADOS CENARIOS'!$C$2:$S$9,16,0)</f>
        <v>500</v>
      </c>
      <c r="T89">
        <f>VLOOKUP($A89&amp;"-"&amp;$E89,'DADOS CENARIOS'!$C$2:$S$9,17,0)</f>
        <v>155</v>
      </c>
    </row>
    <row r="90" spans="1:20" x14ac:dyDescent="0.25">
      <c r="A90" t="s">
        <v>1198</v>
      </c>
      <c r="B90">
        <f>VLOOKUP($A90&amp;"-"&amp;$E90,'DADOS CENARIOS'!$C$2:$S$9,2,0)</f>
        <v>5000</v>
      </c>
      <c r="C90">
        <f>VLOOKUP($A90&amp;"-"&amp;$E90,'DADOS CENARIOS'!$C$2:$S$9,3,0)</f>
        <v>5</v>
      </c>
      <c r="D90">
        <f>VLOOKUP($A90&amp;"-"&amp;$E90,'DADOS CENARIOS'!$C$2:$S$9,4,0)</f>
        <v>12</v>
      </c>
      <c r="E90" s="43" t="s">
        <v>1</v>
      </c>
      <c r="F90" s="43" t="s">
        <v>47</v>
      </c>
      <c r="G90" s="43" t="s">
        <v>1</v>
      </c>
      <c r="H90">
        <f>VLOOKUP($A90&amp;"-"&amp;$E90,'DADOS CENARIOS'!$C$2:$S$9,5,0)</f>
        <v>107</v>
      </c>
      <c r="I90">
        <f>VLOOKUP($A90&amp;"-"&amp;$E90,'DADOS CENARIOS'!$C$2:$S$9,6,0)</f>
        <v>6800</v>
      </c>
      <c r="J90">
        <f>VLOOKUP($A90&amp;"-"&amp;$E90,'DADOS CENARIOS'!$C$2:$S$9,7,0)</f>
        <v>4680</v>
      </c>
      <c r="K90">
        <f>VLOOKUP($A90&amp;"-"&amp;$E90,'DADOS CENARIOS'!$C$2:$S$9,8,0)</f>
        <v>400</v>
      </c>
      <c r="L90">
        <f>VLOOKUP($A90&amp;"-"&amp;$E90,'DADOS CENARIOS'!$C$2:$S$9,9,0)</f>
        <v>320</v>
      </c>
      <c r="M90">
        <f>VLOOKUP($A90&amp;"-"&amp;$E90,'DADOS CENARIOS'!$C$2:$S$9,10,0)</f>
        <v>11</v>
      </c>
      <c r="N90">
        <f>VLOOKUP($A90&amp;"-"&amp;$E90,'DADOS CENARIOS'!$C$2:$S$9,11,0)</f>
        <v>8</v>
      </c>
      <c r="O90">
        <f>VLOOKUP($A90&amp;"-"&amp;$E90,'DADOS CENARIOS'!$C$2:$S$9,12,0)</f>
        <v>6</v>
      </c>
      <c r="P90">
        <f>VLOOKUP($A90&amp;"-"&amp;$E90,'DADOS CENARIOS'!$C$2:$S$9,13,0)</f>
        <v>4</v>
      </c>
      <c r="Q90">
        <f>VLOOKUP($A90&amp;"-"&amp;$E90,'DADOS CENARIOS'!$C$2:$S$9,14,0)</f>
        <v>3000</v>
      </c>
      <c r="R90">
        <f>VLOOKUP($A90&amp;"-"&amp;$E90,'DADOS CENARIOS'!$C$2:$S$9,15,0)</f>
        <v>800</v>
      </c>
      <c r="S90">
        <f>VLOOKUP($A90&amp;"-"&amp;$E90,'DADOS CENARIOS'!$C$2:$S$9,16,0)</f>
        <v>500</v>
      </c>
      <c r="T90">
        <f>VLOOKUP($A90&amp;"-"&amp;$E90,'DADOS CENARIOS'!$C$2:$S$9,17,0)</f>
        <v>155</v>
      </c>
    </row>
    <row r="91" spans="1:20" x14ac:dyDescent="0.25">
      <c r="A91" t="s">
        <v>1198</v>
      </c>
      <c r="B91">
        <f>VLOOKUP($A91&amp;"-"&amp;$E91,'DADOS CENARIOS'!$C$2:$S$9,2,0)</f>
        <v>5000</v>
      </c>
      <c r="C91">
        <f>VLOOKUP($A91&amp;"-"&amp;$E91,'DADOS CENARIOS'!$C$2:$S$9,3,0)</f>
        <v>5</v>
      </c>
      <c r="D91">
        <f>VLOOKUP($A91&amp;"-"&amp;$E91,'DADOS CENARIOS'!$C$2:$S$9,4,0)</f>
        <v>12</v>
      </c>
      <c r="E91" s="43" t="s">
        <v>1</v>
      </c>
      <c r="F91" s="43" t="s">
        <v>48</v>
      </c>
      <c r="G91" s="43" t="s">
        <v>1</v>
      </c>
      <c r="H91">
        <f>VLOOKUP($A91&amp;"-"&amp;$E91,'DADOS CENARIOS'!$C$2:$S$9,5,0)</f>
        <v>107</v>
      </c>
      <c r="I91">
        <f>VLOOKUP($A91&amp;"-"&amp;$E91,'DADOS CENARIOS'!$C$2:$S$9,6,0)</f>
        <v>6800</v>
      </c>
      <c r="J91">
        <f>VLOOKUP($A91&amp;"-"&amp;$E91,'DADOS CENARIOS'!$C$2:$S$9,7,0)</f>
        <v>4680</v>
      </c>
      <c r="K91">
        <f>VLOOKUP($A91&amp;"-"&amp;$E91,'DADOS CENARIOS'!$C$2:$S$9,8,0)</f>
        <v>400</v>
      </c>
      <c r="L91">
        <f>VLOOKUP($A91&amp;"-"&amp;$E91,'DADOS CENARIOS'!$C$2:$S$9,9,0)</f>
        <v>320</v>
      </c>
      <c r="M91">
        <f>VLOOKUP($A91&amp;"-"&amp;$E91,'DADOS CENARIOS'!$C$2:$S$9,10,0)</f>
        <v>11</v>
      </c>
      <c r="N91">
        <f>VLOOKUP($A91&amp;"-"&amp;$E91,'DADOS CENARIOS'!$C$2:$S$9,11,0)</f>
        <v>8</v>
      </c>
      <c r="O91">
        <f>VLOOKUP($A91&amp;"-"&amp;$E91,'DADOS CENARIOS'!$C$2:$S$9,12,0)</f>
        <v>6</v>
      </c>
      <c r="P91">
        <f>VLOOKUP($A91&amp;"-"&amp;$E91,'DADOS CENARIOS'!$C$2:$S$9,13,0)</f>
        <v>4</v>
      </c>
      <c r="Q91">
        <f>VLOOKUP($A91&amp;"-"&amp;$E91,'DADOS CENARIOS'!$C$2:$S$9,14,0)</f>
        <v>3000</v>
      </c>
      <c r="R91">
        <f>VLOOKUP($A91&amp;"-"&amp;$E91,'DADOS CENARIOS'!$C$2:$S$9,15,0)</f>
        <v>800</v>
      </c>
      <c r="S91">
        <f>VLOOKUP($A91&amp;"-"&amp;$E91,'DADOS CENARIOS'!$C$2:$S$9,16,0)</f>
        <v>500</v>
      </c>
      <c r="T91">
        <f>VLOOKUP($A91&amp;"-"&amp;$E91,'DADOS CENARIOS'!$C$2:$S$9,17,0)</f>
        <v>155</v>
      </c>
    </row>
    <row r="92" spans="1:20" x14ac:dyDescent="0.25">
      <c r="A92" t="s">
        <v>1198</v>
      </c>
      <c r="B92">
        <f>VLOOKUP($A92&amp;"-"&amp;$E92,'DADOS CENARIOS'!$C$2:$S$9,2,0)</f>
        <v>5000</v>
      </c>
      <c r="C92">
        <f>VLOOKUP($A92&amp;"-"&amp;$E92,'DADOS CENARIOS'!$C$2:$S$9,3,0)</f>
        <v>5</v>
      </c>
      <c r="D92">
        <f>VLOOKUP($A92&amp;"-"&amp;$E92,'DADOS CENARIOS'!$C$2:$S$9,4,0)</f>
        <v>12</v>
      </c>
      <c r="E92" s="43" t="s">
        <v>1</v>
      </c>
      <c r="F92" s="43" t="s">
        <v>49</v>
      </c>
      <c r="G92" s="43" t="s">
        <v>1</v>
      </c>
      <c r="H92">
        <f>VLOOKUP($A92&amp;"-"&amp;$E92,'DADOS CENARIOS'!$C$2:$S$9,5,0)</f>
        <v>107</v>
      </c>
      <c r="I92">
        <f>VLOOKUP($A92&amp;"-"&amp;$E92,'DADOS CENARIOS'!$C$2:$S$9,6,0)</f>
        <v>6800</v>
      </c>
      <c r="J92">
        <f>VLOOKUP($A92&amp;"-"&amp;$E92,'DADOS CENARIOS'!$C$2:$S$9,7,0)</f>
        <v>4680</v>
      </c>
      <c r="K92">
        <f>VLOOKUP($A92&amp;"-"&amp;$E92,'DADOS CENARIOS'!$C$2:$S$9,8,0)</f>
        <v>400</v>
      </c>
      <c r="L92">
        <f>VLOOKUP($A92&amp;"-"&amp;$E92,'DADOS CENARIOS'!$C$2:$S$9,9,0)</f>
        <v>320</v>
      </c>
      <c r="M92">
        <f>VLOOKUP($A92&amp;"-"&amp;$E92,'DADOS CENARIOS'!$C$2:$S$9,10,0)</f>
        <v>11</v>
      </c>
      <c r="N92">
        <f>VLOOKUP($A92&amp;"-"&amp;$E92,'DADOS CENARIOS'!$C$2:$S$9,11,0)</f>
        <v>8</v>
      </c>
      <c r="O92">
        <f>VLOOKUP($A92&amp;"-"&amp;$E92,'DADOS CENARIOS'!$C$2:$S$9,12,0)</f>
        <v>6</v>
      </c>
      <c r="P92">
        <f>VLOOKUP($A92&amp;"-"&amp;$E92,'DADOS CENARIOS'!$C$2:$S$9,13,0)</f>
        <v>4</v>
      </c>
      <c r="Q92">
        <f>VLOOKUP($A92&amp;"-"&amp;$E92,'DADOS CENARIOS'!$C$2:$S$9,14,0)</f>
        <v>3000</v>
      </c>
      <c r="R92">
        <f>VLOOKUP($A92&amp;"-"&amp;$E92,'DADOS CENARIOS'!$C$2:$S$9,15,0)</f>
        <v>800</v>
      </c>
      <c r="S92">
        <f>VLOOKUP($A92&amp;"-"&amp;$E92,'DADOS CENARIOS'!$C$2:$S$9,16,0)</f>
        <v>500</v>
      </c>
      <c r="T92">
        <f>VLOOKUP($A92&amp;"-"&amp;$E92,'DADOS CENARIOS'!$C$2:$S$9,17,0)</f>
        <v>155</v>
      </c>
    </row>
    <row r="93" spans="1:20" x14ac:dyDescent="0.25">
      <c r="A93" t="s">
        <v>1198</v>
      </c>
      <c r="B93">
        <f>VLOOKUP($A93&amp;"-"&amp;$E93,'DADOS CENARIOS'!$C$2:$S$9,2,0)</f>
        <v>5000</v>
      </c>
      <c r="C93">
        <f>VLOOKUP($A93&amp;"-"&amp;$E93,'DADOS CENARIOS'!$C$2:$S$9,3,0)</f>
        <v>5</v>
      </c>
      <c r="D93">
        <f>VLOOKUP($A93&amp;"-"&amp;$E93,'DADOS CENARIOS'!$C$2:$S$9,4,0)</f>
        <v>12</v>
      </c>
      <c r="E93" s="43" t="s">
        <v>1</v>
      </c>
      <c r="F93" s="43" t="s">
        <v>50</v>
      </c>
      <c r="G93" s="43" t="s">
        <v>1</v>
      </c>
      <c r="H93">
        <f>VLOOKUP($A93&amp;"-"&amp;$E93,'DADOS CENARIOS'!$C$2:$S$9,5,0)</f>
        <v>107</v>
      </c>
      <c r="I93">
        <f>VLOOKUP($A93&amp;"-"&amp;$E93,'DADOS CENARIOS'!$C$2:$S$9,6,0)</f>
        <v>6800</v>
      </c>
      <c r="J93">
        <f>VLOOKUP($A93&amp;"-"&amp;$E93,'DADOS CENARIOS'!$C$2:$S$9,7,0)</f>
        <v>4680</v>
      </c>
      <c r="K93">
        <f>VLOOKUP($A93&amp;"-"&amp;$E93,'DADOS CENARIOS'!$C$2:$S$9,8,0)</f>
        <v>400</v>
      </c>
      <c r="L93">
        <f>VLOOKUP($A93&amp;"-"&amp;$E93,'DADOS CENARIOS'!$C$2:$S$9,9,0)</f>
        <v>320</v>
      </c>
      <c r="M93">
        <f>VLOOKUP($A93&amp;"-"&amp;$E93,'DADOS CENARIOS'!$C$2:$S$9,10,0)</f>
        <v>11</v>
      </c>
      <c r="N93">
        <f>VLOOKUP($A93&amp;"-"&amp;$E93,'DADOS CENARIOS'!$C$2:$S$9,11,0)</f>
        <v>8</v>
      </c>
      <c r="O93">
        <f>VLOOKUP($A93&amp;"-"&amp;$E93,'DADOS CENARIOS'!$C$2:$S$9,12,0)</f>
        <v>6</v>
      </c>
      <c r="P93">
        <f>VLOOKUP($A93&amp;"-"&amp;$E93,'DADOS CENARIOS'!$C$2:$S$9,13,0)</f>
        <v>4</v>
      </c>
      <c r="Q93">
        <f>VLOOKUP($A93&amp;"-"&amp;$E93,'DADOS CENARIOS'!$C$2:$S$9,14,0)</f>
        <v>3000</v>
      </c>
      <c r="R93">
        <f>VLOOKUP($A93&amp;"-"&amp;$E93,'DADOS CENARIOS'!$C$2:$S$9,15,0)</f>
        <v>800</v>
      </c>
      <c r="S93">
        <f>VLOOKUP($A93&amp;"-"&amp;$E93,'DADOS CENARIOS'!$C$2:$S$9,16,0)</f>
        <v>500</v>
      </c>
      <c r="T93">
        <f>VLOOKUP($A93&amp;"-"&amp;$E93,'DADOS CENARIOS'!$C$2:$S$9,17,0)</f>
        <v>155</v>
      </c>
    </row>
    <row r="94" spans="1:20" x14ac:dyDescent="0.25">
      <c r="A94" t="s">
        <v>1198</v>
      </c>
      <c r="B94">
        <f>VLOOKUP($A94&amp;"-"&amp;$E94,'DADOS CENARIOS'!$C$2:$S$9,2,0)</f>
        <v>5000</v>
      </c>
      <c r="C94">
        <f>VLOOKUP($A94&amp;"-"&amp;$E94,'DADOS CENARIOS'!$C$2:$S$9,3,0)</f>
        <v>5</v>
      </c>
      <c r="D94">
        <f>VLOOKUP($A94&amp;"-"&amp;$E94,'DADOS CENARIOS'!$C$2:$S$9,4,0)</f>
        <v>12</v>
      </c>
      <c r="E94" s="43" t="s">
        <v>1</v>
      </c>
      <c r="F94" s="43" t="s">
        <v>51</v>
      </c>
      <c r="G94" s="43" t="s">
        <v>1</v>
      </c>
      <c r="H94">
        <f>VLOOKUP($A94&amp;"-"&amp;$E94,'DADOS CENARIOS'!$C$2:$S$9,5,0)</f>
        <v>107</v>
      </c>
      <c r="I94">
        <f>VLOOKUP($A94&amp;"-"&amp;$E94,'DADOS CENARIOS'!$C$2:$S$9,6,0)</f>
        <v>6800</v>
      </c>
      <c r="J94">
        <f>VLOOKUP($A94&amp;"-"&amp;$E94,'DADOS CENARIOS'!$C$2:$S$9,7,0)</f>
        <v>4680</v>
      </c>
      <c r="K94">
        <f>VLOOKUP($A94&amp;"-"&amp;$E94,'DADOS CENARIOS'!$C$2:$S$9,8,0)</f>
        <v>400</v>
      </c>
      <c r="L94">
        <f>VLOOKUP($A94&amp;"-"&amp;$E94,'DADOS CENARIOS'!$C$2:$S$9,9,0)</f>
        <v>320</v>
      </c>
      <c r="M94">
        <f>VLOOKUP($A94&amp;"-"&amp;$E94,'DADOS CENARIOS'!$C$2:$S$9,10,0)</f>
        <v>11</v>
      </c>
      <c r="N94">
        <f>VLOOKUP($A94&amp;"-"&amp;$E94,'DADOS CENARIOS'!$C$2:$S$9,11,0)</f>
        <v>8</v>
      </c>
      <c r="O94">
        <f>VLOOKUP($A94&amp;"-"&amp;$E94,'DADOS CENARIOS'!$C$2:$S$9,12,0)</f>
        <v>6</v>
      </c>
      <c r="P94">
        <f>VLOOKUP($A94&amp;"-"&amp;$E94,'DADOS CENARIOS'!$C$2:$S$9,13,0)</f>
        <v>4</v>
      </c>
      <c r="Q94">
        <f>VLOOKUP($A94&amp;"-"&amp;$E94,'DADOS CENARIOS'!$C$2:$S$9,14,0)</f>
        <v>3000</v>
      </c>
      <c r="R94">
        <f>VLOOKUP($A94&amp;"-"&amp;$E94,'DADOS CENARIOS'!$C$2:$S$9,15,0)</f>
        <v>800</v>
      </c>
      <c r="S94">
        <f>VLOOKUP($A94&amp;"-"&amp;$E94,'DADOS CENARIOS'!$C$2:$S$9,16,0)</f>
        <v>500</v>
      </c>
      <c r="T94">
        <f>VLOOKUP($A94&amp;"-"&amp;$E94,'DADOS CENARIOS'!$C$2:$S$9,17,0)</f>
        <v>155</v>
      </c>
    </row>
    <row r="95" spans="1:20" x14ac:dyDescent="0.25">
      <c r="A95" t="s">
        <v>1198</v>
      </c>
      <c r="B95">
        <f>VLOOKUP($A95&amp;"-"&amp;$E95,'DADOS CENARIOS'!$C$2:$S$9,2,0)</f>
        <v>5000</v>
      </c>
      <c r="C95">
        <f>VLOOKUP($A95&amp;"-"&amp;$E95,'DADOS CENARIOS'!$C$2:$S$9,3,0)</f>
        <v>5</v>
      </c>
      <c r="D95">
        <f>VLOOKUP($A95&amp;"-"&amp;$E95,'DADOS CENARIOS'!$C$2:$S$9,4,0)</f>
        <v>12</v>
      </c>
      <c r="E95" s="43" t="s">
        <v>1</v>
      </c>
      <c r="F95" s="43" t="s">
        <v>24</v>
      </c>
      <c r="G95" s="43" t="s">
        <v>1</v>
      </c>
      <c r="H95">
        <f>VLOOKUP($A95&amp;"-"&amp;$E95,'DADOS CENARIOS'!$C$2:$S$9,5,0)</f>
        <v>107</v>
      </c>
      <c r="I95">
        <f>VLOOKUP($A95&amp;"-"&amp;$E95,'DADOS CENARIOS'!$C$2:$S$9,6,0)</f>
        <v>6800</v>
      </c>
      <c r="J95">
        <f>VLOOKUP($A95&amp;"-"&amp;$E95,'DADOS CENARIOS'!$C$2:$S$9,7,0)</f>
        <v>4680</v>
      </c>
      <c r="K95">
        <f>VLOOKUP($A95&amp;"-"&amp;$E95,'DADOS CENARIOS'!$C$2:$S$9,8,0)</f>
        <v>400</v>
      </c>
      <c r="L95">
        <f>VLOOKUP($A95&amp;"-"&amp;$E95,'DADOS CENARIOS'!$C$2:$S$9,9,0)</f>
        <v>320</v>
      </c>
      <c r="M95">
        <f>VLOOKUP($A95&amp;"-"&amp;$E95,'DADOS CENARIOS'!$C$2:$S$9,10,0)</f>
        <v>11</v>
      </c>
      <c r="N95">
        <f>VLOOKUP($A95&amp;"-"&amp;$E95,'DADOS CENARIOS'!$C$2:$S$9,11,0)</f>
        <v>8</v>
      </c>
      <c r="O95">
        <f>VLOOKUP($A95&amp;"-"&amp;$E95,'DADOS CENARIOS'!$C$2:$S$9,12,0)</f>
        <v>6</v>
      </c>
      <c r="P95">
        <f>VLOOKUP($A95&amp;"-"&amp;$E95,'DADOS CENARIOS'!$C$2:$S$9,13,0)</f>
        <v>4</v>
      </c>
      <c r="Q95">
        <f>VLOOKUP($A95&amp;"-"&amp;$E95,'DADOS CENARIOS'!$C$2:$S$9,14,0)</f>
        <v>3000</v>
      </c>
      <c r="R95">
        <f>VLOOKUP($A95&amp;"-"&amp;$E95,'DADOS CENARIOS'!$C$2:$S$9,15,0)</f>
        <v>800</v>
      </c>
      <c r="S95">
        <f>VLOOKUP($A95&amp;"-"&amp;$E95,'DADOS CENARIOS'!$C$2:$S$9,16,0)</f>
        <v>500</v>
      </c>
      <c r="T95">
        <f>VLOOKUP($A95&amp;"-"&amp;$E95,'DADOS CENARIOS'!$C$2:$S$9,17,0)</f>
        <v>155</v>
      </c>
    </row>
    <row r="96" spans="1:20" x14ac:dyDescent="0.25">
      <c r="A96" t="s">
        <v>1198</v>
      </c>
      <c r="B96">
        <f>VLOOKUP($A96&amp;"-"&amp;$E96,'DADOS CENARIOS'!$C$2:$S$9,2,0)</f>
        <v>5000</v>
      </c>
      <c r="C96">
        <f>VLOOKUP($A96&amp;"-"&amp;$E96,'DADOS CENARIOS'!$C$2:$S$9,3,0)</f>
        <v>5</v>
      </c>
      <c r="D96">
        <f>VLOOKUP($A96&amp;"-"&amp;$E96,'DADOS CENARIOS'!$C$2:$S$9,4,0)</f>
        <v>12</v>
      </c>
      <c r="E96" s="43" t="s">
        <v>1</v>
      </c>
      <c r="F96" s="43" t="s">
        <v>25</v>
      </c>
      <c r="G96" s="43" t="s">
        <v>1</v>
      </c>
      <c r="H96">
        <f>VLOOKUP($A96&amp;"-"&amp;$E96,'DADOS CENARIOS'!$C$2:$S$9,5,0)</f>
        <v>107</v>
      </c>
      <c r="I96">
        <f>VLOOKUP($A96&amp;"-"&amp;$E96,'DADOS CENARIOS'!$C$2:$S$9,6,0)</f>
        <v>6800</v>
      </c>
      <c r="J96">
        <f>VLOOKUP($A96&amp;"-"&amp;$E96,'DADOS CENARIOS'!$C$2:$S$9,7,0)</f>
        <v>4680</v>
      </c>
      <c r="K96">
        <f>VLOOKUP($A96&amp;"-"&amp;$E96,'DADOS CENARIOS'!$C$2:$S$9,8,0)</f>
        <v>400</v>
      </c>
      <c r="L96">
        <f>VLOOKUP($A96&amp;"-"&amp;$E96,'DADOS CENARIOS'!$C$2:$S$9,9,0)</f>
        <v>320</v>
      </c>
      <c r="M96">
        <f>VLOOKUP($A96&amp;"-"&amp;$E96,'DADOS CENARIOS'!$C$2:$S$9,10,0)</f>
        <v>11</v>
      </c>
      <c r="N96">
        <f>VLOOKUP($A96&amp;"-"&amp;$E96,'DADOS CENARIOS'!$C$2:$S$9,11,0)</f>
        <v>8</v>
      </c>
      <c r="O96">
        <f>VLOOKUP($A96&amp;"-"&amp;$E96,'DADOS CENARIOS'!$C$2:$S$9,12,0)</f>
        <v>6</v>
      </c>
      <c r="P96">
        <f>VLOOKUP($A96&amp;"-"&amp;$E96,'DADOS CENARIOS'!$C$2:$S$9,13,0)</f>
        <v>4</v>
      </c>
      <c r="Q96">
        <f>VLOOKUP($A96&amp;"-"&amp;$E96,'DADOS CENARIOS'!$C$2:$S$9,14,0)</f>
        <v>3000</v>
      </c>
      <c r="R96">
        <f>VLOOKUP($A96&amp;"-"&amp;$E96,'DADOS CENARIOS'!$C$2:$S$9,15,0)</f>
        <v>800</v>
      </c>
      <c r="S96">
        <f>VLOOKUP($A96&amp;"-"&amp;$E96,'DADOS CENARIOS'!$C$2:$S$9,16,0)</f>
        <v>500</v>
      </c>
      <c r="T96">
        <f>VLOOKUP($A96&amp;"-"&amp;$E96,'DADOS CENARIOS'!$C$2:$S$9,17,0)</f>
        <v>155</v>
      </c>
    </row>
    <row r="97" spans="1:20" x14ac:dyDescent="0.25">
      <c r="A97" t="s">
        <v>1198</v>
      </c>
      <c r="B97">
        <f>VLOOKUP($A97&amp;"-"&amp;$E97,'DADOS CENARIOS'!$C$2:$S$9,2,0)</f>
        <v>5000</v>
      </c>
      <c r="C97">
        <f>VLOOKUP($A97&amp;"-"&amp;$E97,'DADOS CENARIOS'!$C$2:$S$9,3,0)</f>
        <v>5</v>
      </c>
      <c r="D97">
        <f>VLOOKUP($A97&amp;"-"&amp;$E97,'DADOS CENARIOS'!$C$2:$S$9,4,0)</f>
        <v>12</v>
      </c>
      <c r="E97" s="43" t="s">
        <v>1</v>
      </c>
      <c r="F97" s="43" t="s">
        <v>52</v>
      </c>
      <c r="G97" s="43" t="s">
        <v>1</v>
      </c>
      <c r="H97">
        <f>VLOOKUP($A97&amp;"-"&amp;$E97,'DADOS CENARIOS'!$C$2:$S$9,5,0)</f>
        <v>107</v>
      </c>
      <c r="I97">
        <f>VLOOKUP($A97&amp;"-"&amp;$E97,'DADOS CENARIOS'!$C$2:$S$9,6,0)</f>
        <v>6800</v>
      </c>
      <c r="J97">
        <f>VLOOKUP($A97&amp;"-"&amp;$E97,'DADOS CENARIOS'!$C$2:$S$9,7,0)</f>
        <v>4680</v>
      </c>
      <c r="K97">
        <f>VLOOKUP($A97&amp;"-"&amp;$E97,'DADOS CENARIOS'!$C$2:$S$9,8,0)</f>
        <v>400</v>
      </c>
      <c r="L97">
        <f>VLOOKUP($A97&amp;"-"&amp;$E97,'DADOS CENARIOS'!$C$2:$S$9,9,0)</f>
        <v>320</v>
      </c>
      <c r="M97">
        <f>VLOOKUP($A97&amp;"-"&amp;$E97,'DADOS CENARIOS'!$C$2:$S$9,10,0)</f>
        <v>11</v>
      </c>
      <c r="N97">
        <f>VLOOKUP($A97&amp;"-"&amp;$E97,'DADOS CENARIOS'!$C$2:$S$9,11,0)</f>
        <v>8</v>
      </c>
      <c r="O97">
        <f>VLOOKUP($A97&amp;"-"&amp;$E97,'DADOS CENARIOS'!$C$2:$S$9,12,0)</f>
        <v>6</v>
      </c>
      <c r="P97">
        <f>VLOOKUP($A97&amp;"-"&amp;$E97,'DADOS CENARIOS'!$C$2:$S$9,13,0)</f>
        <v>4</v>
      </c>
      <c r="Q97">
        <f>VLOOKUP($A97&amp;"-"&amp;$E97,'DADOS CENARIOS'!$C$2:$S$9,14,0)</f>
        <v>3000</v>
      </c>
      <c r="R97">
        <f>VLOOKUP($A97&amp;"-"&amp;$E97,'DADOS CENARIOS'!$C$2:$S$9,15,0)</f>
        <v>800</v>
      </c>
      <c r="S97">
        <f>VLOOKUP($A97&amp;"-"&amp;$E97,'DADOS CENARIOS'!$C$2:$S$9,16,0)</f>
        <v>500</v>
      </c>
      <c r="T97">
        <f>VLOOKUP($A97&amp;"-"&amp;$E97,'DADOS CENARIOS'!$C$2:$S$9,17,0)</f>
        <v>155</v>
      </c>
    </row>
    <row r="98" spans="1:20" x14ac:dyDescent="0.25">
      <c r="A98" t="s">
        <v>1198</v>
      </c>
      <c r="B98">
        <f>VLOOKUP($A98&amp;"-"&amp;$E98,'DADOS CENARIOS'!$C$2:$S$9,2,0)</f>
        <v>5000</v>
      </c>
      <c r="C98">
        <f>VLOOKUP($A98&amp;"-"&amp;$E98,'DADOS CENARIOS'!$C$2:$S$9,3,0)</f>
        <v>5</v>
      </c>
      <c r="D98">
        <f>VLOOKUP($A98&amp;"-"&amp;$E98,'DADOS CENARIOS'!$C$2:$S$9,4,0)</f>
        <v>12</v>
      </c>
      <c r="E98" s="43" t="s">
        <v>1</v>
      </c>
      <c r="F98" s="43" t="s">
        <v>53</v>
      </c>
      <c r="G98" s="43" t="s">
        <v>1</v>
      </c>
      <c r="H98">
        <f>VLOOKUP($A98&amp;"-"&amp;$E98,'DADOS CENARIOS'!$C$2:$S$9,5,0)</f>
        <v>107</v>
      </c>
      <c r="I98">
        <f>VLOOKUP($A98&amp;"-"&amp;$E98,'DADOS CENARIOS'!$C$2:$S$9,6,0)</f>
        <v>6800</v>
      </c>
      <c r="J98">
        <f>VLOOKUP($A98&amp;"-"&amp;$E98,'DADOS CENARIOS'!$C$2:$S$9,7,0)</f>
        <v>4680</v>
      </c>
      <c r="K98">
        <f>VLOOKUP($A98&amp;"-"&amp;$E98,'DADOS CENARIOS'!$C$2:$S$9,8,0)</f>
        <v>400</v>
      </c>
      <c r="L98">
        <f>VLOOKUP($A98&amp;"-"&amp;$E98,'DADOS CENARIOS'!$C$2:$S$9,9,0)</f>
        <v>320</v>
      </c>
      <c r="M98">
        <f>VLOOKUP($A98&amp;"-"&amp;$E98,'DADOS CENARIOS'!$C$2:$S$9,10,0)</f>
        <v>11</v>
      </c>
      <c r="N98">
        <f>VLOOKUP($A98&amp;"-"&amp;$E98,'DADOS CENARIOS'!$C$2:$S$9,11,0)</f>
        <v>8</v>
      </c>
      <c r="O98">
        <f>VLOOKUP($A98&amp;"-"&amp;$E98,'DADOS CENARIOS'!$C$2:$S$9,12,0)</f>
        <v>6</v>
      </c>
      <c r="P98">
        <f>VLOOKUP($A98&amp;"-"&amp;$E98,'DADOS CENARIOS'!$C$2:$S$9,13,0)</f>
        <v>4</v>
      </c>
      <c r="Q98">
        <f>VLOOKUP($A98&amp;"-"&amp;$E98,'DADOS CENARIOS'!$C$2:$S$9,14,0)</f>
        <v>3000</v>
      </c>
      <c r="R98">
        <f>VLOOKUP($A98&amp;"-"&amp;$E98,'DADOS CENARIOS'!$C$2:$S$9,15,0)</f>
        <v>800</v>
      </c>
      <c r="S98">
        <f>VLOOKUP($A98&amp;"-"&amp;$E98,'DADOS CENARIOS'!$C$2:$S$9,16,0)</f>
        <v>500</v>
      </c>
      <c r="T98">
        <f>VLOOKUP($A98&amp;"-"&amp;$E98,'DADOS CENARIOS'!$C$2:$S$9,17,0)</f>
        <v>155</v>
      </c>
    </row>
    <row r="99" spans="1:20" x14ac:dyDescent="0.25">
      <c r="A99" t="s">
        <v>1198</v>
      </c>
      <c r="B99">
        <f>VLOOKUP($A99&amp;"-"&amp;$E99,'DADOS CENARIOS'!$C$2:$S$9,2,0)</f>
        <v>5000</v>
      </c>
      <c r="C99">
        <f>VLOOKUP($A99&amp;"-"&amp;$E99,'DADOS CENARIOS'!$C$2:$S$9,3,0)</f>
        <v>5</v>
      </c>
      <c r="D99">
        <f>VLOOKUP($A99&amp;"-"&amp;$E99,'DADOS CENARIOS'!$C$2:$S$9,4,0)</f>
        <v>12</v>
      </c>
      <c r="E99" s="43" t="s">
        <v>1</v>
      </c>
      <c r="F99" s="43" t="s">
        <v>54</v>
      </c>
      <c r="G99" s="43" t="s">
        <v>1</v>
      </c>
      <c r="H99">
        <f>VLOOKUP($A99&amp;"-"&amp;$E99,'DADOS CENARIOS'!$C$2:$S$9,5,0)</f>
        <v>107</v>
      </c>
      <c r="I99">
        <f>VLOOKUP($A99&amp;"-"&amp;$E99,'DADOS CENARIOS'!$C$2:$S$9,6,0)</f>
        <v>6800</v>
      </c>
      <c r="J99">
        <f>VLOOKUP($A99&amp;"-"&amp;$E99,'DADOS CENARIOS'!$C$2:$S$9,7,0)</f>
        <v>4680</v>
      </c>
      <c r="K99">
        <f>VLOOKUP($A99&amp;"-"&amp;$E99,'DADOS CENARIOS'!$C$2:$S$9,8,0)</f>
        <v>400</v>
      </c>
      <c r="L99">
        <f>VLOOKUP($A99&amp;"-"&amp;$E99,'DADOS CENARIOS'!$C$2:$S$9,9,0)</f>
        <v>320</v>
      </c>
      <c r="M99">
        <f>VLOOKUP($A99&amp;"-"&amp;$E99,'DADOS CENARIOS'!$C$2:$S$9,10,0)</f>
        <v>11</v>
      </c>
      <c r="N99">
        <f>VLOOKUP($A99&amp;"-"&amp;$E99,'DADOS CENARIOS'!$C$2:$S$9,11,0)</f>
        <v>8</v>
      </c>
      <c r="O99">
        <f>VLOOKUP($A99&amp;"-"&amp;$E99,'DADOS CENARIOS'!$C$2:$S$9,12,0)</f>
        <v>6</v>
      </c>
      <c r="P99">
        <f>VLOOKUP($A99&amp;"-"&amp;$E99,'DADOS CENARIOS'!$C$2:$S$9,13,0)</f>
        <v>4</v>
      </c>
      <c r="Q99">
        <f>VLOOKUP($A99&amp;"-"&amp;$E99,'DADOS CENARIOS'!$C$2:$S$9,14,0)</f>
        <v>3000</v>
      </c>
      <c r="R99">
        <f>VLOOKUP($A99&amp;"-"&amp;$E99,'DADOS CENARIOS'!$C$2:$S$9,15,0)</f>
        <v>800</v>
      </c>
      <c r="S99">
        <f>VLOOKUP($A99&amp;"-"&amp;$E99,'DADOS CENARIOS'!$C$2:$S$9,16,0)</f>
        <v>500</v>
      </c>
      <c r="T99">
        <f>VLOOKUP($A99&amp;"-"&amp;$E99,'DADOS CENARIOS'!$C$2:$S$9,17,0)</f>
        <v>155</v>
      </c>
    </row>
    <row r="100" spans="1:20" x14ac:dyDescent="0.25">
      <c r="A100" t="s">
        <v>1198</v>
      </c>
      <c r="B100">
        <f>VLOOKUP($A100&amp;"-"&amp;$E100,'DADOS CENARIOS'!$C$2:$S$9,2,0)</f>
        <v>5000</v>
      </c>
      <c r="C100">
        <f>VLOOKUP($A100&amp;"-"&amp;$E100,'DADOS CENARIOS'!$C$2:$S$9,3,0)</f>
        <v>5</v>
      </c>
      <c r="D100">
        <f>VLOOKUP($A100&amp;"-"&amp;$E100,'DADOS CENARIOS'!$C$2:$S$9,4,0)</f>
        <v>12</v>
      </c>
      <c r="E100" s="43" t="s">
        <v>1</v>
      </c>
      <c r="F100" s="43" t="s">
        <v>55</v>
      </c>
      <c r="G100" s="43" t="s">
        <v>1</v>
      </c>
      <c r="H100">
        <f>VLOOKUP($A100&amp;"-"&amp;$E100,'DADOS CENARIOS'!$C$2:$S$9,5,0)</f>
        <v>107</v>
      </c>
      <c r="I100">
        <f>VLOOKUP($A100&amp;"-"&amp;$E100,'DADOS CENARIOS'!$C$2:$S$9,6,0)</f>
        <v>6800</v>
      </c>
      <c r="J100">
        <f>VLOOKUP($A100&amp;"-"&amp;$E100,'DADOS CENARIOS'!$C$2:$S$9,7,0)</f>
        <v>4680</v>
      </c>
      <c r="K100">
        <f>VLOOKUP($A100&amp;"-"&amp;$E100,'DADOS CENARIOS'!$C$2:$S$9,8,0)</f>
        <v>400</v>
      </c>
      <c r="L100">
        <f>VLOOKUP($A100&amp;"-"&amp;$E100,'DADOS CENARIOS'!$C$2:$S$9,9,0)</f>
        <v>320</v>
      </c>
      <c r="M100">
        <f>VLOOKUP($A100&amp;"-"&amp;$E100,'DADOS CENARIOS'!$C$2:$S$9,10,0)</f>
        <v>11</v>
      </c>
      <c r="N100">
        <f>VLOOKUP($A100&amp;"-"&amp;$E100,'DADOS CENARIOS'!$C$2:$S$9,11,0)</f>
        <v>8</v>
      </c>
      <c r="O100">
        <f>VLOOKUP($A100&amp;"-"&amp;$E100,'DADOS CENARIOS'!$C$2:$S$9,12,0)</f>
        <v>6</v>
      </c>
      <c r="P100">
        <f>VLOOKUP($A100&amp;"-"&amp;$E100,'DADOS CENARIOS'!$C$2:$S$9,13,0)</f>
        <v>4</v>
      </c>
      <c r="Q100">
        <f>VLOOKUP($A100&amp;"-"&amp;$E100,'DADOS CENARIOS'!$C$2:$S$9,14,0)</f>
        <v>3000</v>
      </c>
      <c r="R100">
        <f>VLOOKUP($A100&amp;"-"&amp;$E100,'DADOS CENARIOS'!$C$2:$S$9,15,0)</f>
        <v>800</v>
      </c>
      <c r="S100">
        <f>VLOOKUP($A100&amp;"-"&amp;$E100,'DADOS CENARIOS'!$C$2:$S$9,16,0)</f>
        <v>500</v>
      </c>
      <c r="T100">
        <f>VLOOKUP($A100&amp;"-"&amp;$E100,'DADOS CENARIOS'!$C$2:$S$9,17,0)</f>
        <v>155</v>
      </c>
    </row>
    <row r="101" spans="1:20" x14ac:dyDescent="0.25">
      <c r="A101" t="s">
        <v>1198</v>
      </c>
      <c r="B101">
        <f>VLOOKUP($A101&amp;"-"&amp;$E101,'DADOS CENARIOS'!$C$2:$S$9,2,0)</f>
        <v>5000</v>
      </c>
      <c r="C101">
        <f>VLOOKUP($A101&amp;"-"&amp;$E101,'DADOS CENARIOS'!$C$2:$S$9,3,0)</f>
        <v>5</v>
      </c>
      <c r="D101">
        <f>VLOOKUP($A101&amp;"-"&amp;$E101,'DADOS CENARIOS'!$C$2:$S$9,4,0)</f>
        <v>12</v>
      </c>
      <c r="E101" s="43" t="s">
        <v>1</v>
      </c>
      <c r="F101" s="43" t="s">
        <v>56</v>
      </c>
      <c r="G101" s="43" t="s">
        <v>1</v>
      </c>
      <c r="H101">
        <f>VLOOKUP($A101&amp;"-"&amp;$E101,'DADOS CENARIOS'!$C$2:$S$9,5,0)</f>
        <v>107</v>
      </c>
      <c r="I101">
        <f>VLOOKUP($A101&amp;"-"&amp;$E101,'DADOS CENARIOS'!$C$2:$S$9,6,0)</f>
        <v>6800</v>
      </c>
      <c r="J101">
        <f>VLOOKUP($A101&amp;"-"&amp;$E101,'DADOS CENARIOS'!$C$2:$S$9,7,0)</f>
        <v>4680</v>
      </c>
      <c r="K101">
        <f>VLOOKUP($A101&amp;"-"&amp;$E101,'DADOS CENARIOS'!$C$2:$S$9,8,0)</f>
        <v>400</v>
      </c>
      <c r="L101">
        <f>VLOOKUP($A101&amp;"-"&amp;$E101,'DADOS CENARIOS'!$C$2:$S$9,9,0)</f>
        <v>320</v>
      </c>
      <c r="M101">
        <f>VLOOKUP($A101&amp;"-"&amp;$E101,'DADOS CENARIOS'!$C$2:$S$9,10,0)</f>
        <v>11</v>
      </c>
      <c r="N101">
        <f>VLOOKUP($A101&amp;"-"&amp;$E101,'DADOS CENARIOS'!$C$2:$S$9,11,0)</f>
        <v>8</v>
      </c>
      <c r="O101">
        <f>VLOOKUP($A101&amp;"-"&amp;$E101,'DADOS CENARIOS'!$C$2:$S$9,12,0)</f>
        <v>6</v>
      </c>
      <c r="P101">
        <f>VLOOKUP($A101&amp;"-"&amp;$E101,'DADOS CENARIOS'!$C$2:$S$9,13,0)</f>
        <v>4</v>
      </c>
      <c r="Q101">
        <f>VLOOKUP($A101&amp;"-"&amp;$E101,'DADOS CENARIOS'!$C$2:$S$9,14,0)</f>
        <v>3000</v>
      </c>
      <c r="R101">
        <f>VLOOKUP($A101&amp;"-"&amp;$E101,'DADOS CENARIOS'!$C$2:$S$9,15,0)</f>
        <v>800</v>
      </c>
      <c r="S101">
        <f>VLOOKUP($A101&amp;"-"&amp;$E101,'DADOS CENARIOS'!$C$2:$S$9,16,0)</f>
        <v>500</v>
      </c>
      <c r="T101">
        <f>VLOOKUP($A101&amp;"-"&amp;$E101,'DADOS CENARIOS'!$C$2:$S$9,17,0)</f>
        <v>155</v>
      </c>
    </row>
    <row r="102" spans="1:20" x14ac:dyDescent="0.25">
      <c r="A102" t="s">
        <v>1198</v>
      </c>
      <c r="B102">
        <f>VLOOKUP($A102&amp;"-"&amp;$E102,'DADOS CENARIOS'!$C$2:$S$9,2,0)</f>
        <v>5000</v>
      </c>
      <c r="C102">
        <f>VLOOKUP($A102&amp;"-"&amp;$E102,'DADOS CENARIOS'!$C$2:$S$9,3,0)</f>
        <v>5</v>
      </c>
      <c r="D102">
        <f>VLOOKUP($A102&amp;"-"&amp;$E102,'DADOS CENARIOS'!$C$2:$S$9,4,0)</f>
        <v>12</v>
      </c>
      <c r="E102" s="43" t="s">
        <v>1</v>
      </c>
      <c r="F102" s="43" t="s">
        <v>57</v>
      </c>
      <c r="G102" s="43" t="s">
        <v>1</v>
      </c>
      <c r="H102">
        <f>VLOOKUP($A102&amp;"-"&amp;$E102,'DADOS CENARIOS'!$C$2:$S$9,5,0)</f>
        <v>107</v>
      </c>
      <c r="I102">
        <f>VLOOKUP($A102&amp;"-"&amp;$E102,'DADOS CENARIOS'!$C$2:$S$9,6,0)</f>
        <v>6800</v>
      </c>
      <c r="J102">
        <f>VLOOKUP($A102&amp;"-"&amp;$E102,'DADOS CENARIOS'!$C$2:$S$9,7,0)</f>
        <v>4680</v>
      </c>
      <c r="K102">
        <f>VLOOKUP($A102&amp;"-"&amp;$E102,'DADOS CENARIOS'!$C$2:$S$9,8,0)</f>
        <v>400</v>
      </c>
      <c r="L102">
        <f>VLOOKUP($A102&amp;"-"&amp;$E102,'DADOS CENARIOS'!$C$2:$S$9,9,0)</f>
        <v>320</v>
      </c>
      <c r="M102">
        <f>VLOOKUP($A102&amp;"-"&amp;$E102,'DADOS CENARIOS'!$C$2:$S$9,10,0)</f>
        <v>11</v>
      </c>
      <c r="N102">
        <f>VLOOKUP($A102&amp;"-"&amp;$E102,'DADOS CENARIOS'!$C$2:$S$9,11,0)</f>
        <v>8</v>
      </c>
      <c r="O102">
        <f>VLOOKUP($A102&amp;"-"&amp;$E102,'DADOS CENARIOS'!$C$2:$S$9,12,0)</f>
        <v>6</v>
      </c>
      <c r="P102">
        <f>VLOOKUP($A102&amp;"-"&amp;$E102,'DADOS CENARIOS'!$C$2:$S$9,13,0)</f>
        <v>4</v>
      </c>
      <c r="Q102">
        <f>VLOOKUP($A102&amp;"-"&amp;$E102,'DADOS CENARIOS'!$C$2:$S$9,14,0)</f>
        <v>3000</v>
      </c>
      <c r="R102">
        <f>VLOOKUP($A102&amp;"-"&amp;$E102,'DADOS CENARIOS'!$C$2:$S$9,15,0)</f>
        <v>800</v>
      </c>
      <c r="S102">
        <f>VLOOKUP($A102&amp;"-"&amp;$E102,'DADOS CENARIOS'!$C$2:$S$9,16,0)</f>
        <v>500</v>
      </c>
      <c r="T102">
        <f>VLOOKUP($A102&amp;"-"&amp;$E102,'DADOS CENARIOS'!$C$2:$S$9,17,0)</f>
        <v>155</v>
      </c>
    </row>
    <row r="103" spans="1:20" x14ac:dyDescent="0.25">
      <c r="A103" t="s">
        <v>1198</v>
      </c>
      <c r="B103">
        <f>VLOOKUP($A103&amp;"-"&amp;$E103,'DADOS CENARIOS'!$C$2:$S$9,2,0)</f>
        <v>5000</v>
      </c>
      <c r="C103">
        <f>VLOOKUP($A103&amp;"-"&amp;$E103,'DADOS CENARIOS'!$C$2:$S$9,3,0)</f>
        <v>5</v>
      </c>
      <c r="D103">
        <f>VLOOKUP($A103&amp;"-"&amp;$E103,'DADOS CENARIOS'!$C$2:$S$9,4,0)</f>
        <v>12</v>
      </c>
      <c r="E103" s="43" t="s">
        <v>1</v>
      </c>
      <c r="F103" s="43" t="s">
        <v>58</v>
      </c>
      <c r="G103" s="43" t="s">
        <v>1</v>
      </c>
      <c r="H103">
        <f>VLOOKUP($A103&amp;"-"&amp;$E103,'DADOS CENARIOS'!$C$2:$S$9,5,0)</f>
        <v>107</v>
      </c>
      <c r="I103">
        <f>VLOOKUP($A103&amp;"-"&amp;$E103,'DADOS CENARIOS'!$C$2:$S$9,6,0)</f>
        <v>6800</v>
      </c>
      <c r="J103">
        <f>VLOOKUP($A103&amp;"-"&amp;$E103,'DADOS CENARIOS'!$C$2:$S$9,7,0)</f>
        <v>4680</v>
      </c>
      <c r="K103">
        <f>VLOOKUP($A103&amp;"-"&amp;$E103,'DADOS CENARIOS'!$C$2:$S$9,8,0)</f>
        <v>400</v>
      </c>
      <c r="L103">
        <f>VLOOKUP($A103&amp;"-"&amp;$E103,'DADOS CENARIOS'!$C$2:$S$9,9,0)</f>
        <v>320</v>
      </c>
      <c r="M103">
        <f>VLOOKUP($A103&amp;"-"&amp;$E103,'DADOS CENARIOS'!$C$2:$S$9,10,0)</f>
        <v>11</v>
      </c>
      <c r="N103">
        <f>VLOOKUP($A103&amp;"-"&amp;$E103,'DADOS CENARIOS'!$C$2:$S$9,11,0)</f>
        <v>8</v>
      </c>
      <c r="O103">
        <f>VLOOKUP($A103&amp;"-"&amp;$E103,'DADOS CENARIOS'!$C$2:$S$9,12,0)</f>
        <v>6</v>
      </c>
      <c r="P103">
        <f>VLOOKUP($A103&amp;"-"&amp;$E103,'DADOS CENARIOS'!$C$2:$S$9,13,0)</f>
        <v>4</v>
      </c>
      <c r="Q103">
        <f>VLOOKUP($A103&amp;"-"&amp;$E103,'DADOS CENARIOS'!$C$2:$S$9,14,0)</f>
        <v>3000</v>
      </c>
      <c r="R103">
        <f>VLOOKUP($A103&amp;"-"&amp;$E103,'DADOS CENARIOS'!$C$2:$S$9,15,0)</f>
        <v>800</v>
      </c>
      <c r="S103">
        <f>VLOOKUP($A103&amp;"-"&amp;$E103,'DADOS CENARIOS'!$C$2:$S$9,16,0)</f>
        <v>500</v>
      </c>
      <c r="T103">
        <f>VLOOKUP($A103&amp;"-"&amp;$E103,'DADOS CENARIOS'!$C$2:$S$9,17,0)</f>
        <v>155</v>
      </c>
    </row>
    <row r="104" spans="1:20" x14ac:dyDescent="0.25">
      <c r="A104" t="s">
        <v>1198</v>
      </c>
      <c r="B104">
        <f>VLOOKUP($A104&amp;"-"&amp;$E104,'DADOS CENARIOS'!$C$2:$S$9,2,0)</f>
        <v>5000</v>
      </c>
      <c r="C104">
        <f>VLOOKUP($A104&amp;"-"&amp;$E104,'DADOS CENARIOS'!$C$2:$S$9,3,0)</f>
        <v>5</v>
      </c>
      <c r="D104">
        <f>VLOOKUP($A104&amp;"-"&amp;$E104,'DADOS CENARIOS'!$C$2:$S$9,4,0)</f>
        <v>12</v>
      </c>
      <c r="E104" s="43" t="s">
        <v>1</v>
      </c>
      <c r="F104" s="43" t="s">
        <v>59</v>
      </c>
      <c r="G104" s="43" t="s">
        <v>1</v>
      </c>
      <c r="H104">
        <f>VLOOKUP($A104&amp;"-"&amp;$E104,'DADOS CENARIOS'!$C$2:$S$9,5,0)</f>
        <v>107</v>
      </c>
      <c r="I104">
        <f>VLOOKUP($A104&amp;"-"&amp;$E104,'DADOS CENARIOS'!$C$2:$S$9,6,0)</f>
        <v>6800</v>
      </c>
      <c r="J104">
        <f>VLOOKUP($A104&amp;"-"&amp;$E104,'DADOS CENARIOS'!$C$2:$S$9,7,0)</f>
        <v>4680</v>
      </c>
      <c r="K104">
        <f>VLOOKUP($A104&amp;"-"&amp;$E104,'DADOS CENARIOS'!$C$2:$S$9,8,0)</f>
        <v>400</v>
      </c>
      <c r="L104">
        <f>VLOOKUP($A104&amp;"-"&amp;$E104,'DADOS CENARIOS'!$C$2:$S$9,9,0)</f>
        <v>320</v>
      </c>
      <c r="M104">
        <f>VLOOKUP($A104&amp;"-"&amp;$E104,'DADOS CENARIOS'!$C$2:$S$9,10,0)</f>
        <v>11</v>
      </c>
      <c r="N104">
        <f>VLOOKUP($A104&amp;"-"&amp;$E104,'DADOS CENARIOS'!$C$2:$S$9,11,0)</f>
        <v>8</v>
      </c>
      <c r="O104">
        <f>VLOOKUP($A104&amp;"-"&amp;$E104,'DADOS CENARIOS'!$C$2:$S$9,12,0)</f>
        <v>6</v>
      </c>
      <c r="P104">
        <f>VLOOKUP($A104&amp;"-"&amp;$E104,'DADOS CENARIOS'!$C$2:$S$9,13,0)</f>
        <v>4</v>
      </c>
      <c r="Q104">
        <f>VLOOKUP($A104&amp;"-"&amp;$E104,'DADOS CENARIOS'!$C$2:$S$9,14,0)</f>
        <v>3000</v>
      </c>
      <c r="R104">
        <f>VLOOKUP($A104&amp;"-"&amp;$E104,'DADOS CENARIOS'!$C$2:$S$9,15,0)</f>
        <v>800</v>
      </c>
      <c r="S104">
        <f>VLOOKUP($A104&amp;"-"&amp;$E104,'DADOS CENARIOS'!$C$2:$S$9,16,0)</f>
        <v>500</v>
      </c>
      <c r="T104">
        <f>VLOOKUP($A104&amp;"-"&amp;$E104,'DADOS CENARIOS'!$C$2:$S$9,17,0)</f>
        <v>155</v>
      </c>
    </row>
    <row r="105" spans="1:20" x14ac:dyDescent="0.25">
      <c r="A105" t="s">
        <v>1198</v>
      </c>
      <c r="B105">
        <f>VLOOKUP($A105&amp;"-"&amp;$E105,'DADOS CENARIOS'!$C$2:$S$9,2,0)</f>
        <v>5000</v>
      </c>
      <c r="C105">
        <f>VLOOKUP($A105&amp;"-"&amp;$E105,'DADOS CENARIOS'!$C$2:$S$9,3,0)</f>
        <v>5</v>
      </c>
      <c r="D105">
        <f>VLOOKUP($A105&amp;"-"&amp;$E105,'DADOS CENARIOS'!$C$2:$S$9,4,0)</f>
        <v>12</v>
      </c>
      <c r="E105" s="43" t="s">
        <v>1</v>
      </c>
      <c r="F105" s="43" t="s">
        <v>60</v>
      </c>
      <c r="G105" s="43" t="s">
        <v>1</v>
      </c>
      <c r="H105">
        <f>VLOOKUP($A105&amp;"-"&amp;$E105,'DADOS CENARIOS'!$C$2:$S$9,5,0)</f>
        <v>107</v>
      </c>
      <c r="I105">
        <f>VLOOKUP($A105&amp;"-"&amp;$E105,'DADOS CENARIOS'!$C$2:$S$9,6,0)</f>
        <v>6800</v>
      </c>
      <c r="J105">
        <f>VLOOKUP($A105&amp;"-"&amp;$E105,'DADOS CENARIOS'!$C$2:$S$9,7,0)</f>
        <v>4680</v>
      </c>
      <c r="K105">
        <f>VLOOKUP($A105&amp;"-"&amp;$E105,'DADOS CENARIOS'!$C$2:$S$9,8,0)</f>
        <v>400</v>
      </c>
      <c r="L105">
        <f>VLOOKUP($A105&amp;"-"&amp;$E105,'DADOS CENARIOS'!$C$2:$S$9,9,0)</f>
        <v>320</v>
      </c>
      <c r="M105">
        <f>VLOOKUP($A105&amp;"-"&amp;$E105,'DADOS CENARIOS'!$C$2:$S$9,10,0)</f>
        <v>11</v>
      </c>
      <c r="N105">
        <f>VLOOKUP($A105&amp;"-"&amp;$E105,'DADOS CENARIOS'!$C$2:$S$9,11,0)</f>
        <v>8</v>
      </c>
      <c r="O105">
        <f>VLOOKUP($A105&amp;"-"&amp;$E105,'DADOS CENARIOS'!$C$2:$S$9,12,0)</f>
        <v>6</v>
      </c>
      <c r="P105">
        <f>VLOOKUP($A105&amp;"-"&amp;$E105,'DADOS CENARIOS'!$C$2:$S$9,13,0)</f>
        <v>4</v>
      </c>
      <c r="Q105">
        <f>VLOOKUP($A105&amp;"-"&amp;$E105,'DADOS CENARIOS'!$C$2:$S$9,14,0)</f>
        <v>3000</v>
      </c>
      <c r="R105">
        <f>VLOOKUP($A105&amp;"-"&amp;$E105,'DADOS CENARIOS'!$C$2:$S$9,15,0)</f>
        <v>800</v>
      </c>
      <c r="S105">
        <f>VLOOKUP($A105&amp;"-"&amp;$E105,'DADOS CENARIOS'!$C$2:$S$9,16,0)</f>
        <v>500</v>
      </c>
      <c r="T105">
        <f>VLOOKUP($A105&amp;"-"&amp;$E105,'DADOS CENARIOS'!$C$2:$S$9,17,0)</f>
        <v>155</v>
      </c>
    </row>
    <row r="106" spans="1:20" x14ac:dyDescent="0.25">
      <c r="A106" t="s">
        <v>1198</v>
      </c>
      <c r="B106">
        <f>VLOOKUP($A106&amp;"-"&amp;$E106,'DADOS CENARIOS'!$C$2:$S$9,2,0)</f>
        <v>5000</v>
      </c>
      <c r="C106">
        <f>VLOOKUP($A106&amp;"-"&amp;$E106,'DADOS CENARIOS'!$C$2:$S$9,3,0)</f>
        <v>5</v>
      </c>
      <c r="D106">
        <f>VLOOKUP($A106&amp;"-"&amp;$E106,'DADOS CENARIOS'!$C$2:$S$9,4,0)</f>
        <v>12</v>
      </c>
      <c r="E106" s="43" t="s">
        <v>1</v>
      </c>
      <c r="F106" s="43" t="s">
        <v>5</v>
      </c>
      <c r="G106" s="43" t="s">
        <v>1</v>
      </c>
      <c r="H106">
        <f>VLOOKUP($A106&amp;"-"&amp;$E106,'DADOS CENARIOS'!$C$2:$S$9,5,0)</f>
        <v>107</v>
      </c>
      <c r="I106">
        <f>VLOOKUP($A106&amp;"-"&amp;$E106,'DADOS CENARIOS'!$C$2:$S$9,6,0)</f>
        <v>6800</v>
      </c>
      <c r="J106">
        <f>VLOOKUP($A106&amp;"-"&amp;$E106,'DADOS CENARIOS'!$C$2:$S$9,7,0)</f>
        <v>4680</v>
      </c>
      <c r="K106">
        <f>VLOOKUP($A106&amp;"-"&amp;$E106,'DADOS CENARIOS'!$C$2:$S$9,8,0)</f>
        <v>400</v>
      </c>
      <c r="L106">
        <f>VLOOKUP($A106&amp;"-"&amp;$E106,'DADOS CENARIOS'!$C$2:$S$9,9,0)</f>
        <v>320</v>
      </c>
      <c r="M106">
        <f>VLOOKUP($A106&amp;"-"&amp;$E106,'DADOS CENARIOS'!$C$2:$S$9,10,0)</f>
        <v>11</v>
      </c>
      <c r="N106">
        <f>VLOOKUP($A106&amp;"-"&amp;$E106,'DADOS CENARIOS'!$C$2:$S$9,11,0)</f>
        <v>8</v>
      </c>
      <c r="O106">
        <f>VLOOKUP($A106&amp;"-"&amp;$E106,'DADOS CENARIOS'!$C$2:$S$9,12,0)</f>
        <v>6</v>
      </c>
      <c r="P106">
        <f>VLOOKUP($A106&amp;"-"&amp;$E106,'DADOS CENARIOS'!$C$2:$S$9,13,0)</f>
        <v>4</v>
      </c>
      <c r="Q106">
        <f>VLOOKUP($A106&amp;"-"&amp;$E106,'DADOS CENARIOS'!$C$2:$S$9,14,0)</f>
        <v>3000</v>
      </c>
      <c r="R106">
        <f>VLOOKUP($A106&amp;"-"&amp;$E106,'DADOS CENARIOS'!$C$2:$S$9,15,0)</f>
        <v>800</v>
      </c>
      <c r="S106">
        <f>VLOOKUP($A106&amp;"-"&amp;$E106,'DADOS CENARIOS'!$C$2:$S$9,16,0)</f>
        <v>500</v>
      </c>
      <c r="T106">
        <f>VLOOKUP($A106&amp;"-"&amp;$E106,'DADOS CENARIOS'!$C$2:$S$9,17,0)</f>
        <v>155</v>
      </c>
    </row>
    <row r="107" spans="1:20" x14ac:dyDescent="0.25">
      <c r="A107" t="s">
        <v>1198</v>
      </c>
      <c r="B107">
        <f>VLOOKUP($A107&amp;"-"&amp;$E107,'DADOS CENARIOS'!$C$2:$S$9,2,0)</f>
        <v>5000</v>
      </c>
      <c r="C107">
        <f>VLOOKUP($A107&amp;"-"&amp;$E107,'DADOS CENARIOS'!$C$2:$S$9,3,0)</f>
        <v>5</v>
      </c>
      <c r="D107">
        <f>VLOOKUP($A107&amp;"-"&amp;$E107,'DADOS CENARIOS'!$C$2:$S$9,4,0)</f>
        <v>12</v>
      </c>
      <c r="E107" s="43" t="s">
        <v>1</v>
      </c>
      <c r="F107" s="43" t="s">
        <v>6</v>
      </c>
      <c r="G107" s="43" t="s">
        <v>1</v>
      </c>
      <c r="H107">
        <f>VLOOKUP($A107&amp;"-"&amp;$E107,'DADOS CENARIOS'!$C$2:$S$9,5,0)</f>
        <v>107</v>
      </c>
      <c r="I107">
        <f>VLOOKUP($A107&amp;"-"&amp;$E107,'DADOS CENARIOS'!$C$2:$S$9,6,0)</f>
        <v>6800</v>
      </c>
      <c r="J107">
        <f>VLOOKUP($A107&amp;"-"&amp;$E107,'DADOS CENARIOS'!$C$2:$S$9,7,0)</f>
        <v>4680</v>
      </c>
      <c r="K107">
        <f>VLOOKUP($A107&amp;"-"&amp;$E107,'DADOS CENARIOS'!$C$2:$S$9,8,0)</f>
        <v>400</v>
      </c>
      <c r="L107">
        <f>VLOOKUP($A107&amp;"-"&amp;$E107,'DADOS CENARIOS'!$C$2:$S$9,9,0)</f>
        <v>320</v>
      </c>
      <c r="M107">
        <f>VLOOKUP($A107&amp;"-"&amp;$E107,'DADOS CENARIOS'!$C$2:$S$9,10,0)</f>
        <v>11</v>
      </c>
      <c r="N107">
        <f>VLOOKUP($A107&amp;"-"&amp;$E107,'DADOS CENARIOS'!$C$2:$S$9,11,0)</f>
        <v>8</v>
      </c>
      <c r="O107">
        <f>VLOOKUP($A107&amp;"-"&amp;$E107,'DADOS CENARIOS'!$C$2:$S$9,12,0)</f>
        <v>6</v>
      </c>
      <c r="P107">
        <f>VLOOKUP($A107&amp;"-"&amp;$E107,'DADOS CENARIOS'!$C$2:$S$9,13,0)</f>
        <v>4</v>
      </c>
      <c r="Q107">
        <f>VLOOKUP($A107&amp;"-"&amp;$E107,'DADOS CENARIOS'!$C$2:$S$9,14,0)</f>
        <v>3000</v>
      </c>
      <c r="R107">
        <f>VLOOKUP($A107&amp;"-"&amp;$E107,'DADOS CENARIOS'!$C$2:$S$9,15,0)</f>
        <v>800</v>
      </c>
      <c r="S107">
        <f>VLOOKUP($A107&amp;"-"&amp;$E107,'DADOS CENARIOS'!$C$2:$S$9,16,0)</f>
        <v>500</v>
      </c>
      <c r="T107">
        <f>VLOOKUP($A107&amp;"-"&amp;$E107,'DADOS CENARIOS'!$C$2:$S$9,17,0)</f>
        <v>155</v>
      </c>
    </row>
    <row r="108" spans="1:20" x14ac:dyDescent="0.25">
      <c r="A108" t="s">
        <v>1198</v>
      </c>
      <c r="B108">
        <f>VLOOKUP($A108&amp;"-"&amp;$E108,'DADOS CENARIOS'!$C$2:$S$9,2,0)</f>
        <v>5000</v>
      </c>
      <c r="C108">
        <f>VLOOKUP($A108&amp;"-"&amp;$E108,'DADOS CENARIOS'!$C$2:$S$9,3,0)</f>
        <v>5</v>
      </c>
      <c r="D108">
        <f>VLOOKUP($A108&amp;"-"&amp;$E108,'DADOS CENARIOS'!$C$2:$S$9,4,0)</f>
        <v>12</v>
      </c>
      <c r="E108" s="43" t="s">
        <v>1</v>
      </c>
      <c r="F108" s="43" t="s">
        <v>7</v>
      </c>
      <c r="G108" s="43" t="s">
        <v>1</v>
      </c>
      <c r="H108">
        <f>VLOOKUP($A108&amp;"-"&amp;$E108,'DADOS CENARIOS'!$C$2:$S$9,5,0)</f>
        <v>107</v>
      </c>
      <c r="I108">
        <f>VLOOKUP($A108&amp;"-"&amp;$E108,'DADOS CENARIOS'!$C$2:$S$9,6,0)</f>
        <v>6800</v>
      </c>
      <c r="J108">
        <f>VLOOKUP($A108&amp;"-"&amp;$E108,'DADOS CENARIOS'!$C$2:$S$9,7,0)</f>
        <v>4680</v>
      </c>
      <c r="K108">
        <f>VLOOKUP($A108&amp;"-"&amp;$E108,'DADOS CENARIOS'!$C$2:$S$9,8,0)</f>
        <v>400</v>
      </c>
      <c r="L108">
        <f>VLOOKUP($A108&amp;"-"&amp;$E108,'DADOS CENARIOS'!$C$2:$S$9,9,0)</f>
        <v>320</v>
      </c>
      <c r="M108">
        <f>VLOOKUP($A108&amp;"-"&amp;$E108,'DADOS CENARIOS'!$C$2:$S$9,10,0)</f>
        <v>11</v>
      </c>
      <c r="N108">
        <f>VLOOKUP($A108&amp;"-"&amp;$E108,'DADOS CENARIOS'!$C$2:$S$9,11,0)</f>
        <v>8</v>
      </c>
      <c r="O108">
        <f>VLOOKUP($A108&amp;"-"&amp;$E108,'DADOS CENARIOS'!$C$2:$S$9,12,0)</f>
        <v>6</v>
      </c>
      <c r="P108">
        <f>VLOOKUP($A108&amp;"-"&amp;$E108,'DADOS CENARIOS'!$C$2:$S$9,13,0)</f>
        <v>4</v>
      </c>
      <c r="Q108">
        <f>VLOOKUP($A108&amp;"-"&amp;$E108,'DADOS CENARIOS'!$C$2:$S$9,14,0)</f>
        <v>3000</v>
      </c>
      <c r="R108">
        <f>VLOOKUP($A108&amp;"-"&amp;$E108,'DADOS CENARIOS'!$C$2:$S$9,15,0)</f>
        <v>800</v>
      </c>
      <c r="S108">
        <f>VLOOKUP($A108&amp;"-"&amp;$E108,'DADOS CENARIOS'!$C$2:$S$9,16,0)</f>
        <v>500</v>
      </c>
      <c r="T108">
        <f>VLOOKUP($A108&amp;"-"&amp;$E108,'DADOS CENARIOS'!$C$2:$S$9,17,0)</f>
        <v>155</v>
      </c>
    </row>
    <row r="109" spans="1:20" x14ac:dyDescent="0.25">
      <c r="A109" t="s">
        <v>1198</v>
      </c>
      <c r="B109">
        <f>VLOOKUP($A109&amp;"-"&amp;$E109,'DADOS CENARIOS'!$C$2:$S$9,2,0)</f>
        <v>5000</v>
      </c>
      <c r="C109">
        <f>VLOOKUP($A109&amp;"-"&amp;$E109,'DADOS CENARIOS'!$C$2:$S$9,3,0)</f>
        <v>5</v>
      </c>
      <c r="D109">
        <f>VLOOKUP($A109&amp;"-"&amp;$E109,'DADOS CENARIOS'!$C$2:$S$9,4,0)</f>
        <v>12</v>
      </c>
      <c r="E109" s="43" t="s">
        <v>1</v>
      </c>
      <c r="F109" s="43" t="s">
        <v>61</v>
      </c>
      <c r="G109" s="43" t="s">
        <v>1</v>
      </c>
      <c r="H109">
        <f>VLOOKUP($A109&amp;"-"&amp;$E109,'DADOS CENARIOS'!$C$2:$S$9,5,0)</f>
        <v>107</v>
      </c>
      <c r="I109">
        <f>VLOOKUP($A109&amp;"-"&amp;$E109,'DADOS CENARIOS'!$C$2:$S$9,6,0)</f>
        <v>6800</v>
      </c>
      <c r="J109">
        <f>VLOOKUP($A109&amp;"-"&amp;$E109,'DADOS CENARIOS'!$C$2:$S$9,7,0)</f>
        <v>4680</v>
      </c>
      <c r="K109">
        <f>VLOOKUP($A109&amp;"-"&amp;$E109,'DADOS CENARIOS'!$C$2:$S$9,8,0)</f>
        <v>400</v>
      </c>
      <c r="L109">
        <f>VLOOKUP($A109&amp;"-"&amp;$E109,'DADOS CENARIOS'!$C$2:$S$9,9,0)</f>
        <v>320</v>
      </c>
      <c r="M109">
        <f>VLOOKUP($A109&amp;"-"&amp;$E109,'DADOS CENARIOS'!$C$2:$S$9,10,0)</f>
        <v>11</v>
      </c>
      <c r="N109">
        <f>VLOOKUP($A109&amp;"-"&amp;$E109,'DADOS CENARIOS'!$C$2:$S$9,11,0)</f>
        <v>8</v>
      </c>
      <c r="O109">
        <f>VLOOKUP($A109&amp;"-"&amp;$E109,'DADOS CENARIOS'!$C$2:$S$9,12,0)</f>
        <v>6</v>
      </c>
      <c r="P109">
        <f>VLOOKUP($A109&amp;"-"&amp;$E109,'DADOS CENARIOS'!$C$2:$S$9,13,0)</f>
        <v>4</v>
      </c>
      <c r="Q109">
        <f>VLOOKUP($A109&amp;"-"&amp;$E109,'DADOS CENARIOS'!$C$2:$S$9,14,0)</f>
        <v>3000</v>
      </c>
      <c r="R109">
        <f>VLOOKUP($A109&amp;"-"&amp;$E109,'DADOS CENARIOS'!$C$2:$S$9,15,0)</f>
        <v>800</v>
      </c>
      <c r="S109">
        <f>VLOOKUP($A109&amp;"-"&amp;$E109,'DADOS CENARIOS'!$C$2:$S$9,16,0)</f>
        <v>500</v>
      </c>
      <c r="T109">
        <f>VLOOKUP($A109&amp;"-"&amp;$E109,'DADOS CENARIOS'!$C$2:$S$9,17,0)</f>
        <v>155</v>
      </c>
    </row>
    <row r="110" spans="1:20" x14ac:dyDescent="0.25">
      <c r="A110" t="s">
        <v>1198</v>
      </c>
      <c r="B110">
        <f>VLOOKUP($A110&amp;"-"&amp;$E110,'DADOS CENARIOS'!$C$2:$S$9,2,0)</f>
        <v>5000</v>
      </c>
      <c r="C110">
        <f>VLOOKUP($A110&amp;"-"&amp;$E110,'DADOS CENARIOS'!$C$2:$S$9,3,0)</f>
        <v>5</v>
      </c>
      <c r="D110">
        <f>VLOOKUP($A110&amp;"-"&amp;$E110,'DADOS CENARIOS'!$C$2:$S$9,4,0)</f>
        <v>12</v>
      </c>
      <c r="E110" s="43" t="s">
        <v>1</v>
      </c>
      <c r="F110" s="43" t="s">
        <v>62</v>
      </c>
      <c r="G110" s="43" t="s">
        <v>1</v>
      </c>
      <c r="H110">
        <f>VLOOKUP($A110&amp;"-"&amp;$E110,'DADOS CENARIOS'!$C$2:$S$9,5,0)</f>
        <v>107</v>
      </c>
      <c r="I110">
        <f>VLOOKUP($A110&amp;"-"&amp;$E110,'DADOS CENARIOS'!$C$2:$S$9,6,0)</f>
        <v>6800</v>
      </c>
      <c r="J110">
        <f>VLOOKUP($A110&amp;"-"&amp;$E110,'DADOS CENARIOS'!$C$2:$S$9,7,0)</f>
        <v>4680</v>
      </c>
      <c r="K110">
        <f>VLOOKUP($A110&amp;"-"&amp;$E110,'DADOS CENARIOS'!$C$2:$S$9,8,0)</f>
        <v>400</v>
      </c>
      <c r="L110">
        <f>VLOOKUP($A110&amp;"-"&amp;$E110,'DADOS CENARIOS'!$C$2:$S$9,9,0)</f>
        <v>320</v>
      </c>
      <c r="M110">
        <f>VLOOKUP($A110&amp;"-"&amp;$E110,'DADOS CENARIOS'!$C$2:$S$9,10,0)</f>
        <v>11</v>
      </c>
      <c r="N110">
        <f>VLOOKUP($A110&amp;"-"&amp;$E110,'DADOS CENARIOS'!$C$2:$S$9,11,0)</f>
        <v>8</v>
      </c>
      <c r="O110">
        <f>VLOOKUP($A110&amp;"-"&amp;$E110,'DADOS CENARIOS'!$C$2:$S$9,12,0)</f>
        <v>6</v>
      </c>
      <c r="P110">
        <f>VLOOKUP($A110&amp;"-"&amp;$E110,'DADOS CENARIOS'!$C$2:$S$9,13,0)</f>
        <v>4</v>
      </c>
      <c r="Q110">
        <f>VLOOKUP($A110&amp;"-"&amp;$E110,'DADOS CENARIOS'!$C$2:$S$9,14,0)</f>
        <v>3000</v>
      </c>
      <c r="R110">
        <f>VLOOKUP($A110&amp;"-"&amp;$E110,'DADOS CENARIOS'!$C$2:$S$9,15,0)</f>
        <v>800</v>
      </c>
      <c r="S110">
        <f>VLOOKUP($A110&amp;"-"&amp;$E110,'DADOS CENARIOS'!$C$2:$S$9,16,0)</f>
        <v>500</v>
      </c>
      <c r="T110">
        <f>VLOOKUP($A110&amp;"-"&amp;$E110,'DADOS CENARIOS'!$C$2:$S$9,17,0)</f>
        <v>155</v>
      </c>
    </row>
    <row r="111" spans="1:20" x14ac:dyDescent="0.25">
      <c r="A111" t="s">
        <v>1198</v>
      </c>
      <c r="B111">
        <f>VLOOKUP($A111&amp;"-"&amp;$E111,'DADOS CENARIOS'!$C$2:$S$9,2,0)</f>
        <v>5000</v>
      </c>
      <c r="C111">
        <f>VLOOKUP($A111&amp;"-"&amp;$E111,'DADOS CENARIOS'!$C$2:$S$9,3,0)</f>
        <v>5</v>
      </c>
      <c r="D111">
        <f>VLOOKUP($A111&amp;"-"&amp;$E111,'DADOS CENARIOS'!$C$2:$S$9,4,0)</f>
        <v>12</v>
      </c>
      <c r="E111" s="43" t="s">
        <v>1</v>
      </c>
      <c r="F111" s="43" t="s">
        <v>63</v>
      </c>
      <c r="G111" s="43" t="s">
        <v>1</v>
      </c>
      <c r="H111">
        <f>VLOOKUP($A111&amp;"-"&amp;$E111,'DADOS CENARIOS'!$C$2:$S$9,5,0)</f>
        <v>107</v>
      </c>
      <c r="I111">
        <f>VLOOKUP($A111&amp;"-"&amp;$E111,'DADOS CENARIOS'!$C$2:$S$9,6,0)</f>
        <v>6800</v>
      </c>
      <c r="J111">
        <f>VLOOKUP($A111&amp;"-"&amp;$E111,'DADOS CENARIOS'!$C$2:$S$9,7,0)</f>
        <v>4680</v>
      </c>
      <c r="K111">
        <f>VLOOKUP($A111&amp;"-"&amp;$E111,'DADOS CENARIOS'!$C$2:$S$9,8,0)</f>
        <v>400</v>
      </c>
      <c r="L111">
        <f>VLOOKUP($A111&amp;"-"&amp;$E111,'DADOS CENARIOS'!$C$2:$S$9,9,0)</f>
        <v>320</v>
      </c>
      <c r="M111">
        <f>VLOOKUP($A111&amp;"-"&amp;$E111,'DADOS CENARIOS'!$C$2:$S$9,10,0)</f>
        <v>11</v>
      </c>
      <c r="N111">
        <f>VLOOKUP($A111&amp;"-"&amp;$E111,'DADOS CENARIOS'!$C$2:$S$9,11,0)</f>
        <v>8</v>
      </c>
      <c r="O111">
        <f>VLOOKUP($A111&amp;"-"&amp;$E111,'DADOS CENARIOS'!$C$2:$S$9,12,0)</f>
        <v>6</v>
      </c>
      <c r="P111">
        <f>VLOOKUP($A111&amp;"-"&amp;$E111,'DADOS CENARIOS'!$C$2:$S$9,13,0)</f>
        <v>4</v>
      </c>
      <c r="Q111">
        <f>VLOOKUP($A111&amp;"-"&amp;$E111,'DADOS CENARIOS'!$C$2:$S$9,14,0)</f>
        <v>3000</v>
      </c>
      <c r="R111">
        <f>VLOOKUP($A111&amp;"-"&amp;$E111,'DADOS CENARIOS'!$C$2:$S$9,15,0)</f>
        <v>800</v>
      </c>
      <c r="S111">
        <f>VLOOKUP($A111&amp;"-"&amp;$E111,'DADOS CENARIOS'!$C$2:$S$9,16,0)</f>
        <v>500</v>
      </c>
      <c r="T111">
        <f>VLOOKUP($A111&amp;"-"&amp;$E111,'DADOS CENARIOS'!$C$2:$S$9,17,0)</f>
        <v>155</v>
      </c>
    </row>
    <row r="112" spans="1:20" x14ac:dyDescent="0.25">
      <c r="A112" t="s">
        <v>1198</v>
      </c>
      <c r="B112">
        <f>VLOOKUP($A112&amp;"-"&amp;$E112,'DADOS CENARIOS'!$C$2:$S$9,2,0)</f>
        <v>5000</v>
      </c>
      <c r="C112">
        <f>VLOOKUP($A112&amp;"-"&amp;$E112,'DADOS CENARIOS'!$C$2:$S$9,3,0)</f>
        <v>5</v>
      </c>
      <c r="D112">
        <f>VLOOKUP($A112&amp;"-"&amp;$E112,'DADOS CENARIOS'!$C$2:$S$9,4,0)</f>
        <v>12</v>
      </c>
      <c r="E112" s="43" t="s">
        <v>1</v>
      </c>
      <c r="F112" s="43" t="s">
        <v>64</v>
      </c>
      <c r="G112" s="43" t="s">
        <v>1</v>
      </c>
      <c r="H112">
        <f>VLOOKUP($A112&amp;"-"&amp;$E112,'DADOS CENARIOS'!$C$2:$S$9,5,0)</f>
        <v>107</v>
      </c>
      <c r="I112">
        <f>VLOOKUP($A112&amp;"-"&amp;$E112,'DADOS CENARIOS'!$C$2:$S$9,6,0)</f>
        <v>6800</v>
      </c>
      <c r="J112">
        <f>VLOOKUP($A112&amp;"-"&amp;$E112,'DADOS CENARIOS'!$C$2:$S$9,7,0)</f>
        <v>4680</v>
      </c>
      <c r="K112">
        <f>VLOOKUP($A112&amp;"-"&amp;$E112,'DADOS CENARIOS'!$C$2:$S$9,8,0)</f>
        <v>400</v>
      </c>
      <c r="L112">
        <f>VLOOKUP($A112&amp;"-"&amp;$E112,'DADOS CENARIOS'!$C$2:$S$9,9,0)</f>
        <v>320</v>
      </c>
      <c r="M112">
        <f>VLOOKUP($A112&amp;"-"&amp;$E112,'DADOS CENARIOS'!$C$2:$S$9,10,0)</f>
        <v>11</v>
      </c>
      <c r="N112">
        <f>VLOOKUP($A112&amp;"-"&amp;$E112,'DADOS CENARIOS'!$C$2:$S$9,11,0)</f>
        <v>8</v>
      </c>
      <c r="O112">
        <f>VLOOKUP($A112&amp;"-"&amp;$E112,'DADOS CENARIOS'!$C$2:$S$9,12,0)</f>
        <v>6</v>
      </c>
      <c r="P112">
        <f>VLOOKUP($A112&amp;"-"&amp;$E112,'DADOS CENARIOS'!$C$2:$S$9,13,0)</f>
        <v>4</v>
      </c>
      <c r="Q112">
        <f>VLOOKUP($A112&amp;"-"&amp;$E112,'DADOS CENARIOS'!$C$2:$S$9,14,0)</f>
        <v>3000</v>
      </c>
      <c r="R112">
        <f>VLOOKUP($A112&amp;"-"&amp;$E112,'DADOS CENARIOS'!$C$2:$S$9,15,0)</f>
        <v>800</v>
      </c>
      <c r="S112">
        <f>VLOOKUP($A112&amp;"-"&amp;$E112,'DADOS CENARIOS'!$C$2:$S$9,16,0)</f>
        <v>500</v>
      </c>
      <c r="T112">
        <f>VLOOKUP($A112&amp;"-"&amp;$E112,'DADOS CENARIOS'!$C$2:$S$9,17,0)</f>
        <v>155</v>
      </c>
    </row>
    <row r="113" spans="1:20" x14ac:dyDescent="0.25">
      <c r="A113" t="s">
        <v>1198</v>
      </c>
      <c r="B113">
        <f>VLOOKUP($A113&amp;"-"&amp;$E113,'DADOS CENARIOS'!$C$2:$S$9,2,0)</f>
        <v>5000</v>
      </c>
      <c r="C113">
        <f>VLOOKUP($A113&amp;"-"&amp;$E113,'DADOS CENARIOS'!$C$2:$S$9,3,0)</f>
        <v>5</v>
      </c>
      <c r="D113">
        <f>VLOOKUP($A113&amp;"-"&amp;$E113,'DADOS CENARIOS'!$C$2:$S$9,4,0)</f>
        <v>12</v>
      </c>
      <c r="E113" s="43" t="s">
        <v>1</v>
      </c>
      <c r="F113" s="43" t="s">
        <v>65</v>
      </c>
      <c r="G113" s="43" t="s">
        <v>1</v>
      </c>
      <c r="H113">
        <f>VLOOKUP($A113&amp;"-"&amp;$E113,'DADOS CENARIOS'!$C$2:$S$9,5,0)</f>
        <v>107</v>
      </c>
      <c r="I113">
        <f>VLOOKUP($A113&amp;"-"&amp;$E113,'DADOS CENARIOS'!$C$2:$S$9,6,0)</f>
        <v>6800</v>
      </c>
      <c r="J113">
        <f>VLOOKUP($A113&amp;"-"&amp;$E113,'DADOS CENARIOS'!$C$2:$S$9,7,0)</f>
        <v>4680</v>
      </c>
      <c r="K113">
        <f>VLOOKUP($A113&amp;"-"&amp;$E113,'DADOS CENARIOS'!$C$2:$S$9,8,0)</f>
        <v>400</v>
      </c>
      <c r="L113">
        <f>VLOOKUP($A113&amp;"-"&amp;$E113,'DADOS CENARIOS'!$C$2:$S$9,9,0)</f>
        <v>320</v>
      </c>
      <c r="M113">
        <f>VLOOKUP($A113&amp;"-"&amp;$E113,'DADOS CENARIOS'!$C$2:$S$9,10,0)</f>
        <v>11</v>
      </c>
      <c r="N113">
        <f>VLOOKUP($A113&amp;"-"&amp;$E113,'DADOS CENARIOS'!$C$2:$S$9,11,0)</f>
        <v>8</v>
      </c>
      <c r="O113">
        <f>VLOOKUP($A113&amp;"-"&amp;$E113,'DADOS CENARIOS'!$C$2:$S$9,12,0)</f>
        <v>6</v>
      </c>
      <c r="P113">
        <f>VLOOKUP($A113&amp;"-"&amp;$E113,'DADOS CENARIOS'!$C$2:$S$9,13,0)</f>
        <v>4</v>
      </c>
      <c r="Q113">
        <f>VLOOKUP($A113&amp;"-"&amp;$E113,'DADOS CENARIOS'!$C$2:$S$9,14,0)</f>
        <v>3000</v>
      </c>
      <c r="R113">
        <f>VLOOKUP($A113&amp;"-"&amp;$E113,'DADOS CENARIOS'!$C$2:$S$9,15,0)</f>
        <v>800</v>
      </c>
      <c r="S113">
        <f>VLOOKUP($A113&amp;"-"&amp;$E113,'DADOS CENARIOS'!$C$2:$S$9,16,0)</f>
        <v>500</v>
      </c>
      <c r="T113">
        <f>VLOOKUP($A113&amp;"-"&amp;$E113,'DADOS CENARIOS'!$C$2:$S$9,17,0)</f>
        <v>155</v>
      </c>
    </row>
    <row r="114" spans="1:20" x14ac:dyDescent="0.25">
      <c r="A114" t="s">
        <v>1198</v>
      </c>
      <c r="B114">
        <f>VLOOKUP($A114&amp;"-"&amp;$E114,'DADOS CENARIOS'!$C$2:$S$9,2,0)</f>
        <v>5000</v>
      </c>
      <c r="C114">
        <f>VLOOKUP($A114&amp;"-"&amp;$E114,'DADOS CENARIOS'!$C$2:$S$9,3,0)</f>
        <v>5</v>
      </c>
      <c r="D114">
        <f>VLOOKUP($A114&amp;"-"&amp;$E114,'DADOS CENARIOS'!$C$2:$S$9,4,0)</f>
        <v>12</v>
      </c>
      <c r="E114" s="43" t="s">
        <v>1</v>
      </c>
      <c r="F114" s="43" t="s">
        <v>66</v>
      </c>
      <c r="G114" s="43" t="s">
        <v>1</v>
      </c>
      <c r="H114">
        <f>VLOOKUP($A114&amp;"-"&amp;$E114,'DADOS CENARIOS'!$C$2:$S$9,5,0)</f>
        <v>107</v>
      </c>
      <c r="I114">
        <f>VLOOKUP($A114&amp;"-"&amp;$E114,'DADOS CENARIOS'!$C$2:$S$9,6,0)</f>
        <v>6800</v>
      </c>
      <c r="J114">
        <f>VLOOKUP($A114&amp;"-"&amp;$E114,'DADOS CENARIOS'!$C$2:$S$9,7,0)</f>
        <v>4680</v>
      </c>
      <c r="K114">
        <f>VLOOKUP($A114&amp;"-"&amp;$E114,'DADOS CENARIOS'!$C$2:$S$9,8,0)</f>
        <v>400</v>
      </c>
      <c r="L114">
        <f>VLOOKUP($A114&amp;"-"&amp;$E114,'DADOS CENARIOS'!$C$2:$S$9,9,0)</f>
        <v>320</v>
      </c>
      <c r="M114">
        <f>VLOOKUP($A114&amp;"-"&amp;$E114,'DADOS CENARIOS'!$C$2:$S$9,10,0)</f>
        <v>11</v>
      </c>
      <c r="N114">
        <f>VLOOKUP($A114&amp;"-"&amp;$E114,'DADOS CENARIOS'!$C$2:$S$9,11,0)</f>
        <v>8</v>
      </c>
      <c r="O114">
        <f>VLOOKUP($A114&amp;"-"&amp;$E114,'DADOS CENARIOS'!$C$2:$S$9,12,0)</f>
        <v>6</v>
      </c>
      <c r="P114">
        <f>VLOOKUP($A114&amp;"-"&amp;$E114,'DADOS CENARIOS'!$C$2:$S$9,13,0)</f>
        <v>4</v>
      </c>
      <c r="Q114">
        <f>VLOOKUP($A114&amp;"-"&amp;$E114,'DADOS CENARIOS'!$C$2:$S$9,14,0)</f>
        <v>3000</v>
      </c>
      <c r="R114">
        <f>VLOOKUP($A114&amp;"-"&amp;$E114,'DADOS CENARIOS'!$C$2:$S$9,15,0)</f>
        <v>800</v>
      </c>
      <c r="S114">
        <f>VLOOKUP($A114&amp;"-"&amp;$E114,'DADOS CENARIOS'!$C$2:$S$9,16,0)</f>
        <v>500</v>
      </c>
      <c r="T114">
        <f>VLOOKUP($A114&amp;"-"&amp;$E114,'DADOS CENARIOS'!$C$2:$S$9,17,0)</f>
        <v>155</v>
      </c>
    </row>
    <row r="115" spans="1:20" x14ac:dyDescent="0.25">
      <c r="A115" t="s">
        <v>1198</v>
      </c>
      <c r="B115">
        <f>VLOOKUP($A115&amp;"-"&amp;$E115,'DADOS CENARIOS'!$C$2:$S$9,2,0)</f>
        <v>5000</v>
      </c>
      <c r="C115">
        <f>VLOOKUP($A115&amp;"-"&amp;$E115,'DADOS CENARIOS'!$C$2:$S$9,3,0)</f>
        <v>5</v>
      </c>
      <c r="D115">
        <f>VLOOKUP($A115&amp;"-"&amp;$E115,'DADOS CENARIOS'!$C$2:$S$9,4,0)</f>
        <v>12</v>
      </c>
      <c r="E115" s="43" t="s">
        <v>1</v>
      </c>
      <c r="F115" s="43" t="s">
        <v>67</v>
      </c>
      <c r="G115" s="43" t="s">
        <v>1</v>
      </c>
      <c r="H115">
        <f>VLOOKUP($A115&amp;"-"&amp;$E115,'DADOS CENARIOS'!$C$2:$S$9,5,0)</f>
        <v>107</v>
      </c>
      <c r="I115">
        <f>VLOOKUP($A115&amp;"-"&amp;$E115,'DADOS CENARIOS'!$C$2:$S$9,6,0)</f>
        <v>6800</v>
      </c>
      <c r="J115">
        <f>VLOOKUP($A115&amp;"-"&amp;$E115,'DADOS CENARIOS'!$C$2:$S$9,7,0)</f>
        <v>4680</v>
      </c>
      <c r="K115">
        <f>VLOOKUP($A115&amp;"-"&amp;$E115,'DADOS CENARIOS'!$C$2:$S$9,8,0)</f>
        <v>400</v>
      </c>
      <c r="L115">
        <f>VLOOKUP($A115&amp;"-"&amp;$E115,'DADOS CENARIOS'!$C$2:$S$9,9,0)</f>
        <v>320</v>
      </c>
      <c r="M115">
        <f>VLOOKUP($A115&amp;"-"&amp;$E115,'DADOS CENARIOS'!$C$2:$S$9,10,0)</f>
        <v>11</v>
      </c>
      <c r="N115">
        <f>VLOOKUP($A115&amp;"-"&amp;$E115,'DADOS CENARIOS'!$C$2:$S$9,11,0)</f>
        <v>8</v>
      </c>
      <c r="O115">
        <f>VLOOKUP($A115&amp;"-"&amp;$E115,'DADOS CENARIOS'!$C$2:$S$9,12,0)</f>
        <v>6</v>
      </c>
      <c r="P115">
        <f>VLOOKUP($A115&amp;"-"&amp;$E115,'DADOS CENARIOS'!$C$2:$S$9,13,0)</f>
        <v>4</v>
      </c>
      <c r="Q115">
        <f>VLOOKUP($A115&amp;"-"&amp;$E115,'DADOS CENARIOS'!$C$2:$S$9,14,0)</f>
        <v>3000</v>
      </c>
      <c r="R115">
        <f>VLOOKUP($A115&amp;"-"&amp;$E115,'DADOS CENARIOS'!$C$2:$S$9,15,0)</f>
        <v>800</v>
      </c>
      <c r="S115">
        <f>VLOOKUP($A115&amp;"-"&amp;$E115,'DADOS CENARIOS'!$C$2:$S$9,16,0)</f>
        <v>500</v>
      </c>
      <c r="T115">
        <f>VLOOKUP($A115&amp;"-"&amp;$E115,'DADOS CENARIOS'!$C$2:$S$9,17,0)</f>
        <v>155</v>
      </c>
    </row>
    <row r="116" spans="1:20" x14ac:dyDescent="0.25">
      <c r="A116" t="s">
        <v>1198</v>
      </c>
      <c r="B116">
        <f>VLOOKUP($A116&amp;"-"&amp;$E116,'DADOS CENARIOS'!$C$2:$S$9,2,0)</f>
        <v>5000</v>
      </c>
      <c r="C116">
        <f>VLOOKUP($A116&amp;"-"&amp;$E116,'DADOS CENARIOS'!$C$2:$S$9,3,0)</f>
        <v>5</v>
      </c>
      <c r="D116">
        <f>VLOOKUP($A116&amp;"-"&amp;$E116,'DADOS CENARIOS'!$C$2:$S$9,4,0)</f>
        <v>12</v>
      </c>
      <c r="E116" s="43" t="s">
        <v>1</v>
      </c>
      <c r="F116" s="43" t="s">
        <v>68</v>
      </c>
      <c r="G116" s="43" t="s">
        <v>1</v>
      </c>
      <c r="H116">
        <f>VLOOKUP($A116&amp;"-"&amp;$E116,'DADOS CENARIOS'!$C$2:$S$9,5,0)</f>
        <v>107</v>
      </c>
      <c r="I116">
        <f>VLOOKUP($A116&amp;"-"&amp;$E116,'DADOS CENARIOS'!$C$2:$S$9,6,0)</f>
        <v>6800</v>
      </c>
      <c r="J116">
        <f>VLOOKUP($A116&amp;"-"&amp;$E116,'DADOS CENARIOS'!$C$2:$S$9,7,0)</f>
        <v>4680</v>
      </c>
      <c r="K116">
        <f>VLOOKUP($A116&amp;"-"&amp;$E116,'DADOS CENARIOS'!$C$2:$S$9,8,0)</f>
        <v>400</v>
      </c>
      <c r="L116">
        <f>VLOOKUP($A116&amp;"-"&amp;$E116,'DADOS CENARIOS'!$C$2:$S$9,9,0)</f>
        <v>320</v>
      </c>
      <c r="M116">
        <f>VLOOKUP($A116&amp;"-"&amp;$E116,'DADOS CENARIOS'!$C$2:$S$9,10,0)</f>
        <v>11</v>
      </c>
      <c r="N116">
        <f>VLOOKUP($A116&amp;"-"&amp;$E116,'DADOS CENARIOS'!$C$2:$S$9,11,0)</f>
        <v>8</v>
      </c>
      <c r="O116">
        <f>VLOOKUP($A116&amp;"-"&amp;$E116,'DADOS CENARIOS'!$C$2:$S$9,12,0)</f>
        <v>6</v>
      </c>
      <c r="P116">
        <f>VLOOKUP($A116&amp;"-"&amp;$E116,'DADOS CENARIOS'!$C$2:$S$9,13,0)</f>
        <v>4</v>
      </c>
      <c r="Q116">
        <f>VLOOKUP($A116&amp;"-"&amp;$E116,'DADOS CENARIOS'!$C$2:$S$9,14,0)</f>
        <v>3000</v>
      </c>
      <c r="R116">
        <f>VLOOKUP($A116&amp;"-"&amp;$E116,'DADOS CENARIOS'!$C$2:$S$9,15,0)</f>
        <v>800</v>
      </c>
      <c r="S116">
        <f>VLOOKUP($A116&amp;"-"&amp;$E116,'DADOS CENARIOS'!$C$2:$S$9,16,0)</f>
        <v>500</v>
      </c>
      <c r="T116">
        <f>VLOOKUP($A116&amp;"-"&amp;$E116,'DADOS CENARIOS'!$C$2:$S$9,17,0)</f>
        <v>155</v>
      </c>
    </row>
    <row r="117" spans="1:20" x14ac:dyDescent="0.25">
      <c r="A117" t="s">
        <v>1198</v>
      </c>
      <c r="B117">
        <f>VLOOKUP($A117&amp;"-"&amp;$E117,'DADOS CENARIOS'!$C$2:$S$9,2,0)</f>
        <v>5000</v>
      </c>
      <c r="C117">
        <f>VLOOKUP($A117&amp;"-"&amp;$E117,'DADOS CENARIOS'!$C$2:$S$9,3,0)</f>
        <v>5</v>
      </c>
      <c r="D117">
        <f>VLOOKUP($A117&amp;"-"&amp;$E117,'DADOS CENARIOS'!$C$2:$S$9,4,0)</f>
        <v>12</v>
      </c>
      <c r="E117" s="43" t="s">
        <v>1</v>
      </c>
      <c r="F117" s="43" t="s">
        <v>69</v>
      </c>
      <c r="G117" s="43" t="s">
        <v>1</v>
      </c>
      <c r="H117">
        <f>VLOOKUP($A117&amp;"-"&amp;$E117,'DADOS CENARIOS'!$C$2:$S$9,5,0)</f>
        <v>107</v>
      </c>
      <c r="I117">
        <f>VLOOKUP($A117&amp;"-"&amp;$E117,'DADOS CENARIOS'!$C$2:$S$9,6,0)</f>
        <v>6800</v>
      </c>
      <c r="J117">
        <f>VLOOKUP($A117&amp;"-"&amp;$E117,'DADOS CENARIOS'!$C$2:$S$9,7,0)</f>
        <v>4680</v>
      </c>
      <c r="K117">
        <f>VLOOKUP($A117&amp;"-"&amp;$E117,'DADOS CENARIOS'!$C$2:$S$9,8,0)</f>
        <v>400</v>
      </c>
      <c r="L117">
        <f>VLOOKUP($A117&amp;"-"&amp;$E117,'DADOS CENARIOS'!$C$2:$S$9,9,0)</f>
        <v>320</v>
      </c>
      <c r="M117">
        <f>VLOOKUP($A117&amp;"-"&amp;$E117,'DADOS CENARIOS'!$C$2:$S$9,10,0)</f>
        <v>11</v>
      </c>
      <c r="N117">
        <f>VLOOKUP($A117&amp;"-"&amp;$E117,'DADOS CENARIOS'!$C$2:$S$9,11,0)</f>
        <v>8</v>
      </c>
      <c r="O117">
        <f>VLOOKUP($A117&amp;"-"&amp;$E117,'DADOS CENARIOS'!$C$2:$S$9,12,0)</f>
        <v>6</v>
      </c>
      <c r="P117">
        <f>VLOOKUP($A117&amp;"-"&amp;$E117,'DADOS CENARIOS'!$C$2:$S$9,13,0)</f>
        <v>4</v>
      </c>
      <c r="Q117">
        <f>VLOOKUP($A117&amp;"-"&amp;$E117,'DADOS CENARIOS'!$C$2:$S$9,14,0)</f>
        <v>3000</v>
      </c>
      <c r="R117">
        <f>VLOOKUP($A117&amp;"-"&amp;$E117,'DADOS CENARIOS'!$C$2:$S$9,15,0)</f>
        <v>800</v>
      </c>
      <c r="S117">
        <f>VLOOKUP($A117&amp;"-"&amp;$E117,'DADOS CENARIOS'!$C$2:$S$9,16,0)</f>
        <v>500</v>
      </c>
      <c r="T117">
        <f>VLOOKUP($A117&amp;"-"&amp;$E117,'DADOS CENARIOS'!$C$2:$S$9,17,0)</f>
        <v>155</v>
      </c>
    </row>
    <row r="118" spans="1:20" x14ac:dyDescent="0.25">
      <c r="A118" t="s">
        <v>1198</v>
      </c>
      <c r="B118">
        <f>VLOOKUP($A118&amp;"-"&amp;$E118,'DADOS CENARIOS'!$C$2:$S$9,2,0)</f>
        <v>5000</v>
      </c>
      <c r="C118">
        <f>VLOOKUP($A118&amp;"-"&amp;$E118,'DADOS CENARIOS'!$C$2:$S$9,3,0)</f>
        <v>5</v>
      </c>
      <c r="D118">
        <f>VLOOKUP($A118&amp;"-"&amp;$E118,'DADOS CENARIOS'!$C$2:$S$9,4,0)</f>
        <v>12</v>
      </c>
      <c r="E118" s="43" t="s">
        <v>1</v>
      </c>
      <c r="F118" s="43" t="s">
        <v>70</v>
      </c>
      <c r="G118" s="43" t="s">
        <v>1</v>
      </c>
      <c r="H118">
        <f>VLOOKUP($A118&amp;"-"&amp;$E118,'DADOS CENARIOS'!$C$2:$S$9,5,0)</f>
        <v>107</v>
      </c>
      <c r="I118">
        <f>VLOOKUP($A118&amp;"-"&amp;$E118,'DADOS CENARIOS'!$C$2:$S$9,6,0)</f>
        <v>6800</v>
      </c>
      <c r="J118">
        <f>VLOOKUP($A118&amp;"-"&amp;$E118,'DADOS CENARIOS'!$C$2:$S$9,7,0)</f>
        <v>4680</v>
      </c>
      <c r="K118">
        <f>VLOOKUP($A118&amp;"-"&amp;$E118,'DADOS CENARIOS'!$C$2:$S$9,8,0)</f>
        <v>400</v>
      </c>
      <c r="L118">
        <f>VLOOKUP($A118&amp;"-"&amp;$E118,'DADOS CENARIOS'!$C$2:$S$9,9,0)</f>
        <v>320</v>
      </c>
      <c r="M118">
        <f>VLOOKUP($A118&amp;"-"&amp;$E118,'DADOS CENARIOS'!$C$2:$S$9,10,0)</f>
        <v>11</v>
      </c>
      <c r="N118">
        <f>VLOOKUP($A118&amp;"-"&amp;$E118,'DADOS CENARIOS'!$C$2:$S$9,11,0)</f>
        <v>8</v>
      </c>
      <c r="O118">
        <f>VLOOKUP($A118&amp;"-"&amp;$E118,'DADOS CENARIOS'!$C$2:$S$9,12,0)</f>
        <v>6</v>
      </c>
      <c r="P118">
        <f>VLOOKUP($A118&amp;"-"&amp;$E118,'DADOS CENARIOS'!$C$2:$S$9,13,0)</f>
        <v>4</v>
      </c>
      <c r="Q118">
        <f>VLOOKUP($A118&amp;"-"&amp;$E118,'DADOS CENARIOS'!$C$2:$S$9,14,0)</f>
        <v>3000</v>
      </c>
      <c r="R118">
        <f>VLOOKUP($A118&amp;"-"&amp;$E118,'DADOS CENARIOS'!$C$2:$S$9,15,0)</f>
        <v>800</v>
      </c>
      <c r="S118">
        <f>VLOOKUP($A118&amp;"-"&amp;$E118,'DADOS CENARIOS'!$C$2:$S$9,16,0)</f>
        <v>500</v>
      </c>
      <c r="T118">
        <f>VLOOKUP($A118&amp;"-"&amp;$E118,'DADOS CENARIOS'!$C$2:$S$9,17,0)</f>
        <v>155</v>
      </c>
    </row>
    <row r="119" spans="1:20" x14ac:dyDescent="0.25">
      <c r="A119" t="s">
        <v>1198</v>
      </c>
      <c r="B119">
        <f>VLOOKUP($A119&amp;"-"&amp;$E119,'DADOS CENARIOS'!$C$2:$S$9,2,0)</f>
        <v>5000</v>
      </c>
      <c r="C119">
        <f>VLOOKUP($A119&amp;"-"&amp;$E119,'DADOS CENARIOS'!$C$2:$S$9,3,0)</f>
        <v>5</v>
      </c>
      <c r="D119">
        <f>VLOOKUP($A119&amp;"-"&amp;$E119,'DADOS CENARIOS'!$C$2:$S$9,4,0)</f>
        <v>12</v>
      </c>
      <c r="E119" s="43" t="s">
        <v>1</v>
      </c>
      <c r="F119" s="43" t="s">
        <v>71</v>
      </c>
      <c r="G119" s="43" t="s">
        <v>1</v>
      </c>
      <c r="H119">
        <f>VLOOKUP($A119&amp;"-"&amp;$E119,'DADOS CENARIOS'!$C$2:$S$9,5,0)</f>
        <v>107</v>
      </c>
      <c r="I119">
        <f>VLOOKUP($A119&amp;"-"&amp;$E119,'DADOS CENARIOS'!$C$2:$S$9,6,0)</f>
        <v>6800</v>
      </c>
      <c r="J119">
        <f>VLOOKUP($A119&amp;"-"&amp;$E119,'DADOS CENARIOS'!$C$2:$S$9,7,0)</f>
        <v>4680</v>
      </c>
      <c r="K119">
        <f>VLOOKUP($A119&amp;"-"&amp;$E119,'DADOS CENARIOS'!$C$2:$S$9,8,0)</f>
        <v>400</v>
      </c>
      <c r="L119">
        <f>VLOOKUP($A119&amp;"-"&amp;$E119,'DADOS CENARIOS'!$C$2:$S$9,9,0)</f>
        <v>320</v>
      </c>
      <c r="M119">
        <f>VLOOKUP($A119&amp;"-"&amp;$E119,'DADOS CENARIOS'!$C$2:$S$9,10,0)</f>
        <v>11</v>
      </c>
      <c r="N119">
        <f>VLOOKUP($A119&amp;"-"&amp;$E119,'DADOS CENARIOS'!$C$2:$S$9,11,0)</f>
        <v>8</v>
      </c>
      <c r="O119">
        <f>VLOOKUP($A119&amp;"-"&amp;$E119,'DADOS CENARIOS'!$C$2:$S$9,12,0)</f>
        <v>6</v>
      </c>
      <c r="P119">
        <f>VLOOKUP($A119&amp;"-"&amp;$E119,'DADOS CENARIOS'!$C$2:$S$9,13,0)</f>
        <v>4</v>
      </c>
      <c r="Q119">
        <f>VLOOKUP($A119&amp;"-"&amp;$E119,'DADOS CENARIOS'!$C$2:$S$9,14,0)</f>
        <v>3000</v>
      </c>
      <c r="R119">
        <f>VLOOKUP($A119&amp;"-"&amp;$E119,'DADOS CENARIOS'!$C$2:$S$9,15,0)</f>
        <v>800</v>
      </c>
      <c r="S119">
        <f>VLOOKUP($A119&amp;"-"&amp;$E119,'DADOS CENARIOS'!$C$2:$S$9,16,0)</f>
        <v>500</v>
      </c>
      <c r="T119">
        <f>VLOOKUP($A119&amp;"-"&amp;$E119,'DADOS CENARIOS'!$C$2:$S$9,17,0)</f>
        <v>155</v>
      </c>
    </row>
    <row r="120" spans="1:20" x14ac:dyDescent="0.25">
      <c r="A120" t="s">
        <v>1198</v>
      </c>
      <c r="B120">
        <f>VLOOKUP($A120&amp;"-"&amp;$E120,'DADOS CENARIOS'!$C$2:$S$9,2,0)</f>
        <v>5000</v>
      </c>
      <c r="C120">
        <f>VLOOKUP($A120&amp;"-"&amp;$E120,'DADOS CENARIOS'!$C$2:$S$9,3,0)</f>
        <v>5</v>
      </c>
      <c r="D120">
        <f>VLOOKUP($A120&amp;"-"&amp;$E120,'DADOS CENARIOS'!$C$2:$S$9,4,0)</f>
        <v>12</v>
      </c>
      <c r="E120" s="43" t="s">
        <v>1</v>
      </c>
      <c r="F120" s="43" t="s">
        <v>1190</v>
      </c>
      <c r="G120" s="43" t="s">
        <v>1</v>
      </c>
      <c r="H120">
        <f>VLOOKUP($A120&amp;"-"&amp;$E120,'DADOS CENARIOS'!$C$2:$S$9,5,0)</f>
        <v>107</v>
      </c>
      <c r="I120">
        <f>VLOOKUP($A120&amp;"-"&amp;$E120,'DADOS CENARIOS'!$C$2:$S$9,6,0)</f>
        <v>6800</v>
      </c>
      <c r="J120">
        <f>VLOOKUP($A120&amp;"-"&amp;$E120,'DADOS CENARIOS'!$C$2:$S$9,7,0)</f>
        <v>4680</v>
      </c>
      <c r="K120">
        <f>VLOOKUP($A120&amp;"-"&amp;$E120,'DADOS CENARIOS'!$C$2:$S$9,8,0)</f>
        <v>400</v>
      </c>
      <c r="L120">
        <f>VLOOKUP($A120&amp;"-"&amp;$E120,'DADOS CENARIOS'!$C$2:$S$9,9,0)</f>
        <v>320</v>
      </c>
      <c r="M120">
        <f>VLOOKUP($A120&amp;"-"&amp;$E120,'DADOS CENARIOS'!$C$2:$S$9,10,0)</f>
        <v>11</v>
      </c>
      <c r="N120">
        <f>VLOOKUP($A120&amp;"-"&amp;$E120,'DADOS CENARIOS'!$C$2:$S$9,11,0)</f>
        <v>8</v>
      </c>
      <c r="O120">
        <f>VLOOKUP($A120&amp;"-"&amp;$E120,'DADOS CENARIOS'!$C$2:$S$9,12,0)</f>
        <v>6</v>
      </c>
      <c r="P120">
        <f>VLOOKUP($A120&amp;"-"&amp;$E120,'DADOS CENARIOS'!$C$2:$S$9,13,0)</f>
        <v>4</v>
      </c>
      <c r="Q120">
        <f>VLOOKUP($A120&amp;"-"&amp;$E120,'DADOS CENARIOS'!$C$2:$S$9,14,0)</f>
        <v>3000</v>
      </c>
      <c r="R120">
        <f>VLOOKUP($A120&amp;"-"&amp;$E120,'DADOS CENARIOS'!$C$2:$S$9,15,0)</f>
        <v>800</v>
      </c>
      <c r="S120">
        <f>VLOOKUP($A120&amp;"-"&amp;$E120,'DADOS CENARIOS'!$C$2:$S$9,16,0)</f>
        <v>500</v>
      </c>
      <c r="T120">
        <f>VLOOKUP($A120&amp;"-"&amp;$E120,'DADOS CENARIOS'!$C$2:$S$9,17,0)</f>
        <v>155</v>
      </c>
    </row>
    <row r="121" spans="1:20" x14ac:dyDescent="0.25">
      <c r="A121" t="s">
        <v>1198</v>
      </c>
      <c r="B121">
        <f>VLOOKUP($A121&amp;"-"&amp;$E121,'DADOS CENARIOS'!$C$2:$S$9,2,0)</f>
        <v>5000</v>
      </c>
      <c r="C121">
        <f>VLOOKUP($A121&amp;"-"&amp;$E121,'DADOS CENARIOS'!$C$2:$S$9,3,0)</f>
        <v>5</v>
      </c>
      <c r="D121">
        <f>VLOOKUP($A121&amp;"-"&amp;$E121,'DADOS CENARIOS'!$C$2:$S$9,4,0)</f>
        <v>12</v>
      </c>
      <c r="E121" s="43" t="s">
        <v>1</v>
      </c>
      <c r="F121" s="43" t="s">
        <v>1191</v>
      </c>
      <c r="G121" s="43" t="s">
        <v>1</v>
      </c>
      <c r="H121">
        <f>VLOOKUP($A121&amp;"-"&amp;$E121,'DADOS CENARIOS'!$C$2:$S$9,5,0)</f>
        <v>107</v>
      </c>
      <c r="I121">
        <f>VLOOKUP($A121&amp;"-"&amp;$E121,'DADOS CENARIOS'!$C$2:$S$9,6,0)</f>
        <v>6800</v>
      </c>
      <c r="J121">
        <f>VLOOKUP($A121&amp;"-"&amp;$E121,'DADOS CENARIOS'!$C$2:$S$9,7,0)</f>
        <v>4680</v>
      </c>
      <c r="K121">
        <f>VLOOKUP($A121&amp;"-"&amp;$E121,'DADOS CENARIOS'!$C$2:$S$9,8,0)</f>
        <v>400</v>
      </c>
      <c r="L121">
        <f>VLOOKUP($A121&amp;"-"&amp;$E121,'DADOS CENARIOS'!$C$2:$S$9,9,0)</f>
        <v>320</v>
      </c>
      <c r="M121">
        <f>VLOOKUP($A121&amp;"-"&amp;$E121,'DADOS CENARIOS'!$C$2:$S$9,10,0)</f>
        <v>11</v>
      </c>
      <c r="N121">
        <f>VLOOKUP($A121&amp;"-"&amp;$E121,'DADOS CENARIOS'!$C$2:$S$9,11,0)</f>
        <v>8</v>
      </c>
      <c r="O121">
        <f>VLOOKUP($A121&amp;"-"&amp;$E121,'DADOS CENARIOS'!$C$2:$S$9,12,0)</f>
        <v>6</v>
      </c>
      <c r="P121">
        <f>VLOOKUP($A121&amp;"-"&amp;$E121,'DADOS CENARIOS'!$C$2:$S$9,13,0)</f>
        <v>4</v>
      </c>
      <c r="Q121">
        <f>VLOOKUP($A121&amp;"-"&amp;$E121,'DADOS CENARIOS'!$C$2:$S$9,14,0)</f>
        <v>3000</v>
      </c>
      <c r="R121">
        <f>VLOOKUP($A121&amp;"-"&amp;$E121,'DADOS CENARIOS'!$C$2:$S$9,15,0)</f>
        <v>800</v>
      </c>
      <c r="S121">
        <f>VLOOKUP($A121&amp;"-"&amp;$E121,'DADOS CENARIOS'!$C$2:$S$9,16,0)</f>
        <v>500</v>
      </c>
      <c r="T121">
        <f>VLOOKUP($A121&amp;"-"&amp;$E121,'DADOS CENARIOS'!$C$2:$S$9,17,0)</f>
        <v>155</v>
      </c>
    </row>
    <row r="122" spans="1:20" x14ac:dyDescent="0.25">
      <c r="A122" t="s">
        <v>1198</v>
      </c>
      <c r="B122">
        <f>VLOOKUP($A122&amp;"-"&amp;$E122,'DADOS CENARIOS'!$C$2:$S$9,2,0)</f>
        <v>5000</v>
      </c>
      <c r="C122">
        <f>VLOOKUP($A122&amp;"-"&amp;$E122,'DADOS CENARIOS'!$C$2:$S$9,3,0)</f>
        <v>5</v>
      </c>
      <c r="D122">
        <f>VLOOKUP($A122&amp;"-"&amp;$E122,'DADOS CENARIOS'!$C$2:$S$9,4,0)</f>
        <v>12</v>
      </c>
      <c r="E122" s="43" t="s">
        <v>1</v>
      </c>
      <c r="F122" s="43" t="s">
        <v>1192</v>
      </c>
      <c r="G122" s="43" t="s">
        <v>1</v>
      </c>
      <c r="H122">
        <f>VLOOKUP($A122&amp;"-"&amp;$E122,'DADOS CENARIOS'!$C$2:$S$9,5,0)</f>
        <v>107</v>
      </c>
      <c r="I122">
        <f>VLOOKUP($A122&amp;"-"&amp;$E122,'DADOS CENARIOS'!$C$2:$S$9,6,0)</f>
        <v>6800</v>
      </c>
      <c r="J122">
        <f>VLOOKUP($A122&amp;"-"&amp;$E122,'DADOS CENARIOS'!$C$2:$S$9,7,0)</f>
        <v>4680</v>
      </c>
      <c r="K122">
        <f>VLOOKUP($A122&amp;"-"&amp;$E122,'DADOS CENARIOS'!$C$2:$S$9,8,0)</f>
        <v>400</v>
      </c>
      <c r="L122">
        <f>VLOOKUP($A122&amp;"-"&amp;$E122,'DADOS CENARIOS'!$C$2:$S$9,9,0)</f>
        <v>320</v>
      </c>
      <c r="M122">
        <f>VLOOKUP($A122&amp;"-"&amp;$E122,'DADOS CENARIOS'!$C$2:$S$9,10,0)</f>
        <v>11</v>
      </c>
      <c r="N122">
        <f>VLOOKUP($A122&amp;"-"&amp;$E122,'DADOS CENARIOS'!$C$2:$S$9,11,0)</f>
        <v>8</v>
      </c>
      <c r="O122">
        <f>VLOOKUP($A122&amp;"-"&amp;$E122,'DADOS CENARIOS'!$C$2:$S$9,12,0)</f>
        <v>6</v>
      </c>
      <c r="P122">
        <f>VLOOKUP($A122&amp;"-"&amp;$E122,'DADOS CENARIOS'!$C$2:$S$9,13,0)</f>
        <v>4</v>
      </c>
      <c r="Q122">
        <f>VLOOKUP($A122&amp;"-"&amp;$E122,'DADOS CENARIOS'!$C$2:$S$9,14,0)</f>
        <v>3000</v>
      </c>
      <c r="R122">
        <f>VLOOKUP($A122&amp;"-"&amp;$E122,'DADOS CENARIOS'!$C$2:$S$9,15,0)</f>
        <v>800</v>
      </c>
      <c r="S122">
        <f>VLOOKUP($A122&amp;"-"&amp;$E122,'DADOS CENARIOS'!$C$2:$S$9,16,0)</f>
        <v>500</v>
      </c>
      <c r="T122">
        <f>VLOOKUP($A122&amp;"-"&amp;$E122,'DADOS CENARIOS'!$C$2:$S$9,17,0)</f>
        <v>155</v>
      </c>
    </row>
    <row r="123" spans="1:20" x14ac:dyDescent="0.25">
      <c r="A123" t="s">
        <v>1198</v>
      </c>
      <c r="B123">
        <f>VLOOKUP($A123&amp;"-"&amp;$E123,'DADOS CENARIOS'!$C$2:$S$9,2,0)</f>
        <v>5000</v>
      </c>
      <c r="C123">
        <f>VLOOKUP($A123&amp;"-"&amp;$E123,'DADOS CENARIOS'!$C$2:$S$9,3,0)</f>
        <v>5</v>
      </c>
      <c r="D123">
        <f>VLOOKUP($A123&amp;"-"&amp;$E123,'DADOS CENARIOS'!$C$2:$S$9,4,0)</f>
        <v>12</v>
      </c>
      <c r="E123" s="43" t="s">
        <v>1</v>
      </c>
      <c r="F123" s="43" t="s">
        <v>1193</v>
      </c>
      <c r="G123" s="43" t="s">
        <v>1</v>
      </c>
      <c r="H123">
        <f>VLOOKUP($A123&amp;"-"&amp;$E123,'DADOS CENARIOS'!$C$2:$S$9,5,0)</f>
        <v>107</v>
      </c>
      <c r="I123">
        <f>VLOOKUP($A123&amp;"-"&amp;$E123,'DADOS CENARIOS'!$C$2:$S$9,6,0)</f>
        <v>6800</v>
      </c>
      <c r="J123">
        <f>VLOOKUP($A123&amp;"-"&amp;$E123,'DADOS CENARIOS'!$C$2:$S$9,7,0)</f>
        <v>4680</v>
      </c>
      <c r="K123">
        <f>VLOOKUP($A123&amp;"-"&amp;$E123,'DADOS CENARIOS'!$C$2:$S$9,8,0)</f>
        <v>400</v>
      </c>
      <c r="L123">
        <f>VLOOKUP($A123&amp;"-"&amp;$E123,'DADOS CENARIOS'!$C$2:$S$9,9,0)</f>
        <v>320</v>
      </c>
      <c r="M123">
        <f>VLOOKUP($A123&amp;"-"&amp;$E123,'DADOS CENARIOS'!$C$2:$S$9,10,0)</f>
        <v>11</v>
      </c>
      <c r="N123">
        <f>VLOOKUP($A123&amp;"-"&amp;$E123,'DADOS CENARIOS'!$C$2:$S$9,11,0)</f>
        <v>8</v>
      </c>
      <c r="O123">
        <f>VLOOKUP($A123&amp;"-"&amp;$E123,'DADOS CENARIOS'!$C$2:$S$9,12,0)</f>
        <v>6</v>
      </c>
      <c r="P123">
        <f>VLOOKUP($A123&amp;"-"&amp;$E123,'DADOS CENARIOS'!$C$2:$S$9,13,0)</f>
        <v>4</v>
      </c>
      <c r="Q123">
        <f>VLOOKUP($A123&amp;"-"&amp;$E123,'DADOS CENARIOS'!$C$2:$S$9,14,0)</f>
        <v>3000</v>
      </c>
      <c r="R123">
        <f>VLOOKUP($A123&amp;"-"&amp;$E123,'DADOS CENARIOS'!$C$2:$S$9,15,0)</f>
        <v>800</v>
      </c>
      <c r="S123">
        <f>VLOOKUP($A123&amp;"-"&amp;$E123,'DADOS CENARIOS'!$C$2:$S$9,16,0)</f>
        <v>500</v>
      </c>
      <c r="T123">
        <f>VLOOKUP($A123&amp;"-"&amp;$E123,'DADOS CENARIOS'!$C$2:$S$9,17,0)</f>
        <v>155</v>
      </c>
    </row>
    <row r="124" spans="1:20" x14ac:dyDescent="0.25">
      <c r="A124" t="s">
        <v>1198</v>
      </c>
      <c r="B124">
        <f>VLOOKUP($A124&amp;"-"&amp;$E124,'DADOS CENARIOS'!$C$2:$S$9,2,0)</f>
        <v>5000</v>
      </c>
      <c r="C124">
        <f>VLOOKUP($A124&amp;"-"&amp;$E124,'DADOS CENARIOS'!$C$2:$S$9,3,0)</f>
        <v>5</v>
      </c>
      <c r="D124">
        <f>VLOOKUP($A124&amp;"-"&amp;$E124,'DADOS CENARIOS'!$C$2:$S$9,4,0)</f>
        <v>12</v>
      </c>
      <c r="E124" s="43" t="s">
        <v>1</v>
      </c>
      <c r="F124" s="43" t="s">
        <v>1194</v>
      </c>
      <c r="G124" s="43" t="s">
        <v>1</v>
      </c>
      <c r="H124">
        <f>VLOOKUP($A124&amp;"-"&amp;$E124,'DADOS CENARIOS'!$C$2:$S$9,5,0)</f>
        <v>107</v>
      </c>
      <c r="I124">
        <f>VLOOKUP($A124&amp;"-"&amp;$E124,'DADOS CENARIOS'!$C$2:$S$9,6,0)</f>
        <v>6800</v>
      </c>
      <c r="J124">
        <f>VLOOKUP($A124&amp;"-"&amp;$E124,'DADOS CENARIOS'!$C$2:$S$9,7,0)</f>
        <v>4680</v>
      </c>
      <c r="K124">
        <f>VLOOKUP($A124&amp;"-"&amp;$E124,'DADOS CENARIOS'!$C$2:$S$9,8,0)</f>
        <v>400</v>
      </c>
      <c r="L124">
        <f>VLOOKUP($A124&amp;"-"&amp;$E124,'DADOS CENARIOS'!$C$2:$S$9,9,0)</f>
        <v>320</v>
      </c>
      <c r="M124">
        <f>VLOOKUP($A124&amp;"-"&amp;$E124,'DADOS CENARIOS'!$C$2:$S$9,10,0)</f>
        <v>11</v>
      </c>
      <c r="N124">
        <f>VLOOKUP($A124&amp;"-"&amp;$E124,'DADOS CENARIOS'!$C$2:$S$9,11,0)</f>
        <v>8</v>
      </c>
      <c r="O124">
        <f>VLOOKUP($A124&amp;"-"&amp;$E124,'DADOS CENARIOS'!$C$2:$S$9,12,0)</f>
        <v>6</v>
      </c>
      <c r="P124">
        <f>VLOOKUP($A124&amp;"-"&amp;$E124,'DADOS CENARIOS'!$C$2:$S$9,13,0)</f>
        <v>4</v>
      </c>
      <c r="Q124">
        <f>VLOOKUP($A124&amp;"-"&amp;$E124,'DADOS CENARIOS'!$C$2:$S$9,14,0)</f>
        <v>3000</v>
      </c>
      <c r="R124">
        <f>VLOOKUP($A124&amp;"-"&amp;$E124,'DADOS CENARIOS'!$C$2:$S$9,15,0)</f>
        <v>800</v>
      </c>
      <c r="S124">
        <f>VLOOKUP($A124&amp;"-"&amp;$E124,'DADOS CENARIOS'!$C$2:$S$9,16,0)</f>
        <v>500</v>
      </c>
      <c r="T124">
        <f>VLOOKUP($A124&amp;"-"&amp;$E124,'DADOS CENARIOS'!$C$2:$S$9,17,0)</f>
        <v>155</v>
      </c>
    </row>
    <row r="125" spans="1:20" x14ac:dyDescent="0.25">
      <c r="A125" t="s">
        <v>1198</v>
      </c>
      <c r="B125">
        <f>VLOOKUP($A125&amp;"-"&amp;$E125,'DADOS CENARIOS'!$C$2:$S$9,2,0)</f>
        <v>5000</v>
      </c>
      <c r="C125">
        <f>VLOOKUP($A125&amp;"-"&amp;$E125,'DADOS CENARIOS'!$C$2:$S$9,3,0)</f>
        <v>5</v>
      </c>
      <c r="D125">
        <f>VLOOKUP($A125&amp;"-"&amp;$E125,'DADOS CENARIOS'!$C$2:$S$9,4,0)</f>
        <v>12</v>
      </c>
      <c r="E125" s="43" t="s">
        <v>1</v>
      </c>
      <c r="F125" s="43" t="s">
        <v>1195</v>
      </c>
      <c r="G125" s="43" t="s">
        <v>1</v>
      </c>
      <c r="H125">
        <f>VLOOKUP($A125&amp;"-"&amp;$E125,'DADOS CENARIOS'!$C$2:$S$9,5,0)</f>
        <v>107</v>
      </c>
      <c r="I125">
        <f>VLOOKUP($A125&amp;"-"&amp;$E125,'DADOS CENARIOS'!$C$2:$S$9,6,0)</f>
        <v>6800</v>
      </c>
      <c r="J125">
        <f>VLOOKUP($A125&amp;"-"&amp;$E125,'DADOS CENARIOS'!$C$2:$S$9,7,0)</f>
        <v>4680</v>
      </c>
      <c r="K125">
        <f>VLOOKUP($A125&amp;"-"&amp;$E125,'DADOS CENARIOS'!$C$2:$S$9,8,0)</f>
        <v>400</v>
      </c>
      <c r="L125">
        <f>VLOOKUP($A125&amp;"-"&amp;$E125,'DADOS CENARIOS'!$C$2:$S$9,9,0)</f>
        <v>320</v>
      </c>
      <c r="M125">
        <f>VLOOKUP($A125&amp;"-"&amp;$E125,'DADOS CENARIOS'!$C$2:$S$9,10,0)</f>
        <v>11</v>
      </c>
      <c r="N125">
        <f>VLOOKUP($A125&amp;"-"&amp;$E125,'DADOS CENARIOS'!$C$2:$S$9,11,0)</f>
        <v>8</v>
      </c>
      <c r="O125">
        <f>VLOOKUP($A125&amp;"-"&amp;$E125,'DADOS CENARIOS'!$C$2:$S$9,12,0)</f>
        <v>6</v>
      </c>
      <c r="P125">
        <f>VLOOKUP($A125&amp;"-"&amp;$E125,'DADOS CENARIOS'!$C$2:$S$9,13,0)</f>
        <v>4</v>
      </c>
      <c r="Q125">
        <f>VLOOKUP($A125&amp;"-"&amp;$E125,'DADOS CENARIOS'!$C$2:$S$9,14,0)</f>
        <v>3000</v>
      </c>
      <c r="R125">
        <f>VLOOKUP($A125&amp;"-"&amp;$E125,'DADOS CENARIOS'!$C$2:$S$9,15,0)</f>
        <v>800</v>
      </c>
      <c r="S125">
        <f>VLOOKUP($A125&amp;"-"&amp;$E125,'DADOS CENARIOS'!$C$2:$S$9,16,0)</f>
        <v>500</v>
      </c>
      <c r="T125">
        <f>VLOOKUP($A125&amp;"-"&amp;$E125,'DADOS CENARIOS'!$C$2:$S$9,17,0)</f>
        <v>155</v>
      </c>
    </row>
    <row r="126" spans="1:20" x14ac:dyDescent="0.25">
      <c r="A126" t="s">
        <v>1198</v>
      </c>
      <c r="B126">
        <f>VLOOKUP($A126&amp;"-"&amp;$E126,'DADOS CENARIOS'!$C$2:$S$9,2,0)</f>
        <v>5000</v>
      </c>
      <c r="C126">
        <f>VLOOKUP($A126&amp;"-"&amp;$E126,'DADOS CENARIOS'!$C$2:$S$9,3,0)</f>
        <v>5</v>
      </c>
      <c r="D126">
        <f>VLOOKUP($A126&amp;"-"&amp;$E126,'DADOS CENARIOS'!$C$2:$S$9,4,0)</f>
        <v>12</v>
      </c>
      <c r="E126" s="43" t="s">
        <v>1</v>
      </c>
      <c r="F126" s="43" t="s">
        <v>1196</v>
      </c>
      <c r="G126" s="43" t="s">
        <v>1</v>
      </c>
      <c r="H126">
        <f>VLOOKUP($A126&amp;"-"&amp;$E126,'DADOS CENARIOS'!$C$2:$S$9,5,0)</f>
        <v>107</v>
      </c>
      <c r="I126">
        <f>VLOOKUP($A126&amp;"-"&amp;$E126,'DADOS CENARIOS'!$C$2:$S$9,6,0)</f>
        <v>6800</v>
      </c>
      <c r="J126">
        <f>VLOOKUP($A126&amp;"-"&amp;$E126,'DADOS CENARIOS'!$C$2:$S$9,7,0)</f>
        <v>4680</v>
      </c>
      <c r="K126">
        <f>VLOOKUP($A126&amp;"-"&amp;$E126,'DADOS CENARIOS'!$C$2:$S$9,8,0)</f>
        <v>400</v>
      </c>
      <c r="L126">
        <f>VLOOKUP($A126&amp;"-"&amp;$E126,'DADOS CENARIOS'!$C$2:$S$9,9,0)</f>
        <v>320</v>
      </c>
      <c r="M126">
        <f>VLOOKUP($A126&amp;"-"&amp;$E126,'DADOS CENARIOS'!$C$2:$S$9,10,0)</f>
        <v>11</v>
      </c>
      <c r="N126">
        <f>VLOOKUP($A126&amp;"-"&amp;$E126,'DADOS CENARIOS'!$C$2:$S$9,11,0)</f>
        <v>8</v>
      </c>
      <c r="O126">
        <f>VLOOKUP($A126&amp;"-"&amp;$E126,'DADOS CENARIOS'!$C$2:$S$9,12,0)</f>
        <v>6</v>
      </c>
      <c r="P126">
        <f>VLOOKUP($A126&amp;"-"&amp;$E126,'DADOS CENARIOS'!$C$2:$S$9,13,0)</f>
        <v>4</v>
      </c>
      <c r="Q126">
        <f>VLOOKUP($A126&amp;"-"&amp;$E126,'DADOS CENARIOS'!$C$2:$S$9,14,0)</f>
        <v>3000</v>
      </c>
      <c r="R126">
        <f>VLOOKUP($A126&amp;"-"&amp;$E126,'DADOS CENARIOS'!$C$2:$S$9,15,0)</f>
        <v>800</v>
      </c>
      <c r="S126">
        <f>VLOOKUP($A126&amp;"-"&amp;$E126,'DADOS CENARIOS'!$C$2:$S$9,16,0)</f>
        <v>500</v>
      </c>
      <c r="T126">
        <f>VLOOKUP($A126&amp;"-"&amp;$E126,'DADOS CENARIOS'!$C$2:$S$9,17,0)</f>
        <v>155</v>
      </c>
    </row>
    <row r="127" spans="1:20" x14ac:dyDescent="0.25">
      <c r="A127" t="s">
        <v>1198</v>
      </c>
      <c r="B127">
        <f>VLOOKUP($A127&amp;"-"&amp;$E127,'DADOS CENARIOS'!$C$2:$S$9,2,0)</f>
        <v>5000</v>
      </c>
      <c r="C127">
        <f>VLOOKUP($A127&amp;"-"&amp;$E127,'DADOS CENARIOS'!$C$2:$S$9,3,0)</f>
        <v>5</v>
      </c>
      <c r="D127">
        <f>VLOOKUP($A127&amp;"-"&amp;$E127,'DADOS CENARIOS'!$C$2:$S$9,4,0)</f>
        <v>12</v>
      </c>
      <c r="E127" s="43" t="s">
        <v>1</v>
      </c>
      <c r="F127" s="43" t="s">
        <v>1197</v>
      </c>
      <c r="G127" s="43" t="s">
        <v>1</v>
      </c>
      <c r="H127">
        <f>VLOOKUP($A127&amp;"-"&amp;$E127,'DADOS CENARIOS'!$C$2:$S$9,5,0)</f>
        <v>107</v>
      </c>
      <c r="I127">
        <f>VLOOKUP($A127&amp;"-"&amp;$E127,'DADOS CENARIOS'!$C$2:$S$9,6,0)</f>
        <v>6800</v>
      </c>
      <c r="J127">
        <f>VLOOKUP($A127&amp;"-"&amp;$E127,'DADOS CENARIOS'!$C$2:$S$9,7,0)</f>
        <v>4680</v>
      </c>
      <c r="K127">
        <f>VLOOKUP($A127&amp;"-"&amp;$E127,'DADOS CENARIOS'!$C$2:$S$9,8,0)</f>
        <v>400</v>
      </c>
      <c r="L127">
        <f>VLOOKUP($A127&amp;"-"&amp;$E127,'DADOS CENARIOS'!$C$2:$S$9,9,0)</f>
        <v>320</v>
      </c>
      <c r="M127">
        <f>VLOOKUP($A127&amp;"-"&amp;$E127,'DADOS CENARIOS'!$C$2:$S$9,10,0)</f>
        <v>11</v>
      </c>
      <c r="N127">
        <f>VLOOKUP($A127&amp;"-"&amp;$E127,'DADOS CENARIOS'!$C$2:$S$9,11,0)</f>
        <v>8</v>
      </c>
      <c r="O127">
        <f>VLOOKUP($A127&amp;"-"&amp;$E127,'DADOS CENARIOS'!$C$2:$S$9,12,0)</f>
        <v>6</v>
      </c>
      <c r="P127">
        <f>VLOOKUP($A127&amp;"-"&amp;$E127,'DADOS CENARIOS'!$C$2:$S$9,13,0)</f>
        <v>4</v>
      </c>
      <c r="Q127">
        <f>VLOOKUP($A127&amp;"-"&amp;$E127,'DADOS CENARIOS'!$C$2:$S$9,14,0)</f>
        <v>3000</v>
      </c>
      <c r="R127">
        <f>VLOOKUP($A127&amp;"-"&amp;$E127,'DADOS CENARIOS'!$C$2:$S$9,15,0)</f>
        <v>800</v>
      </c>
      <c r="S127">
        <f>VLOOKUP($A127&amp;"-"&amp;$E127,'DADOS CENARIOS'!$C$2:$S$9,16,0)</f>
        <v>500</v>
      </c>
      <c r="T127">
        <f>VLOOKUP($A127&amp;"-"&amp;$E127,'DADOS CENARIOS'!$C$2:$S$9,17,0)</f>
        <v>155</v>
      </c>
    </row>
    <row r="128" spans="1:20" x14ac:dyDescent="0.25">
      <c r="A128" t="s">
        <v>1198</v>
      </c>
      <c r="B128">
        <f>VLOOKUP($A128&amp;"-"&amp;$E128,'DADOS CENARIOS'!$C$2:$S$9,2,0)</f>
        <v>5000</v>
      </c>
      <c r="C128">
        <f>VLOOKUP($A128&amp;"-"&amp;$E128,'DADOS CENARIOS'!$C$2:$S$9,3,0)</f>
        <v>5</v>
      </c>
      <c r="D128">
        <f>VLOOKUP($A128&amp;"-"&amp;$E128,'DADOS CENARIOS'!$C$2:$S$9,4,0)</f>
        <v>12</v>
      </c>
      <c r="E128" s="43" t="s">
        <v>1199</v>
      </c>
      <c r="F128" s="43" t="s">
        <v>43</v>
      </c>
      <c r="G128" s="43" t="s">
        <v>1199</v>
      </c>
      <c r="H128">
        <f>VLOOKUP($A128&amp;"-"&amp;$E128,'DADOS CENARIOS'!$C$2:$S$9,5,0)</f>
        <v>107</v>
      </c>
      <c r="I128">
        <f>VLOOKUP($A128&amp;"-"&amp;$E128,'DADOS CENARIOS'!$C$2:$S$9,6,0)</f>
        <v>6800</v>
      </c>
      <c r="J128">
        <f>VLOOKUP($A128&amp;"-"&amp;$E128,'DADOS CENARIOS'!$C$2:$S$9,7,0)</f>
        <v>4680</v>
      </c>
      <c r="K128">
        <f>VLOOKUP($A128&amp;"-"&amp;$E128,'DADOS CENARIOS'!$C$2:$S$9,8,0)</f>
        <v>400</v>
      </c>
      <c r="L128">
        <f>VLOOKUP($A128&amp;"-"&amp;$E128,'DADOS CENARIOS'!$C$2:$S$9,9,0)</f>
        <v>320</v>
      </c>
      <c r="M128">
        <f>VLOOKUP($A128&amp;"-"&amp;$E128,'DADOS CENARIOS'!$C$2:$S$9,10,0)</f>
        <v>11</v>
      </c>
      <c r="N128">
        <f>VLOOKUP($A128&amp;"-"&amp;$E128,'DADOS CENARIOS'!$C$2:$S$9,11,0)</f>
        <v>8</v>
      </c>
      <c r="O128">
        <f>VLOOKUP($A128&amp;"-"&amp;$E128,'DADOS CENARIOS'!$C$2:$S$9,12,0)</f>
        <v>6</v>
      </c>
      <c r="P128">
        <f>VLOOKUP($A128&amp;"-"&amp;$E128,'DADOS CENARIOS'!$C$2:$S$9,13,0)</f>
        <v>4</v>
      </c>
      <c r="Q128">
        <f>VLOOKUP($A128&amp;"-"&amp;$E128,'DADOS CENARIOS'!$C$2:$S$9,14,0)</f>
        <v>3000</v>
      </c>
      <c r="R128">
        <f>VLOOKUP($A128&amp;"-"&amp;$E128,'DADOS CENARIOS'!$C$2:$S$9,15,0)</f>
        <v>800</v>
      </c>
      <c r="S128">
        <f>VLOOKUP($A128&amp;"-"&amp;$E128,'DADOS CENARIOS'!$C$2:$S$9,16,0)</f>
        <v>500</v>
      </c>
      <c r="T128">
        <f>VLOOKUP($A128&amp;"-"&amp;$E128,'DADOS CENARIOS'!$C$2:$S$9,17,0)</f>
        <v>155</v>
      </c>
    </row>
    <row r="129" spans="1:20" x14ac:dyDescent="0.25">
      <c r="A129" t="s">
        <v>1198</v>
      </c>
      <c r="B129">
        <f>VLOOKUP($A129&amp;"-"&amp;$E129,'DADOS CENARIOS'!$C$2:$S$9,2,0)</f>
        <v>5000</v>
      </c>
      <c r="C129">
        <f>VLOOKUP($A129&amp;"-"&amp;$E129,'DADOS CENARIOS'!$C$2:$S$9,3,0)</f>
        <v>5</v>
      </c>
      <c r="D129">
        <f>VLOOKUP($A129&amp;"-"&amp;$E129,'DADOS CENARIOS'!$C$2:$S$9,4,0)</f>
        <v>12</v>
      </c>
      <c r="E129" s="43" t="s">
        <v>1199</v>
      </c>
      <c r="F129" s="43" t="s">
        <v>44</v>
      </c>
      <c r="G129" s="43" t="s">
        <v>1199</v>
      </c>
      <c r="H129">
        <f>VLOOKUP($A129&amp;"-"&amp;$E129,'DADOS CENARIOS'!$C$2:$S$9,5,0)</f>
        <v>107</v>
      </c>
      <c r="I129">
        <f>VLOOKUP($A129&amp;"-"&amp;$E129,'DADOS CENARIOS'!$C$2:$S$9,6,0)</f>
        <v>6800</v>
      </c>
      <c r="J129">
        <f>VLOOKUP($A129&amp;"-"&amp;$E129,'DADOS CENARIOS'!$C$2:$S$9,7,0)</f>
        <v>4680</v>
      </c>
      <c r="K129">
        <f>VLOOKUP($A129&amp;"-"&amp;$E129,'DADOS CENARIOS'!$C$2:$S$9,8,0)</f>
        <v>400</v>
      </c>
      <c r="L129">
        <f>VLOOKUP($A129&amp;"-"&amp;$E129,'DADOS CENARIOS'!$C$2:$S$9,9,0)</f>
        <v>320</v>
      </c>
      <c r="M129">
        <f>VLOOKUP($A129&amp;"-"&amp;$E129,'DADOS CENARIOS'!$C$2:$S$9,10,0)</f>
        <v>11</v>
      </c>
      <c r="N129">
        <f>VLOOKUP($A129&amp;"-"&amp;$E129,'DADOS CENARIOS'!$C$2:$S$9,11,0)</f>
        <v>8</v>
      </c>
      <c r="O129">
        <f>VLOOKUP($A129&amp;"-"&amp;$E129,'DADOS CENARIOS'!$C$2:$S$9,12,0)</f>
        <v>6</v>
      </c>
      <c r="P129">
        <f>VLOOKUP($A129&amp;"-"&amp;$E129,'DADOS CENARIOS'!$C$2:$S$9,13,0)</f>
        <v>4</v>
      </c>
      <c r="Q129">
        <f>VLOOKUP($A129&amp;"-"&amp;$E129,'DADOS CENARIOS'!$C$2:$S$9,14,0)</f>
        <v>3000</v>
      </c>
      <c r="R129">
        <f>VLOOKUP($A129&amp;"-"&amp;$E129,'DADOS CENARIOS'!$C$2:$S$9,15,0)</f>
        <v>800</v>
      </c>
      <c r="S129">
        <f>VLOOKUP($A129&amp;"-"&amp;$E129,'DADOS CENARIOS'!$C$2:$S$9,16,0)</f>
        <v>500</v>
      </c>
      <c r="T129">
        <f>VLOOKUP($A129&amp;"-"&amp;$E129,'DADOS CENARIOS'!$C$2:$S$9,17,0)</f>
        <v>155</v>
      </c>
    </row>
    <row r="130" spans="1:20" x14ac:dyDescent="0.25">
      <c r="A130" t="s">
        <v>1198</v>
      </c>
      <c r="B130">
        <f>VLOOKUP($A130&amp;"-"&amp;$E130,'DADOS CENARIOS'!$C$2:$S$9,2,0)</f>
        <v>5000</v>
      </c>
      <c r="C130">
        <f>VLOOKUP($A130&amp;"-"&amp;$E130,'DADOS CENARIOS'!$C$2:$S$9,3,0)</f>
        <v>5</v>
      </c>
      <c r="D130">
        <f>VLOOKUP($A130&amp;"-"&amp;$E130,'DADOS CENARIOS'!$C$2:$S$9,4,0)</f>
        <v>12</v>
      </c>
      <c r="E130" s="43" t="s">
        <v>1199</v>
      </c>
      <c r="F130" s="43" t="s">
        <v>45</v>
      </c>
      <c r="G130" s="43" t="s">
        <v>1199</v>
      </c>
      <c r="H130">
        <f>VLOOKUP($A130&amp;"-"&amp;$E130,'DADOS CENARIOS'!$C$2:$S$9,5,0)</f>
        <v>107</v>
      </c>
      <c r="I130">
        <f>VLOOKUP($A130&amp;"-"&amp;$E130,'DADOS CENARIOS'!$C$2:$S$9,6,0)</f>
        <v>6800</v>
      </c>
      <c r="J130">
        <f>VLOOKUP($A130&amp;"-"&amp;$E130,'DADOS CENARIOS'!$C$2:$S$9,7,0)</f>
        <v>4680</v>
      </c>
      <c r="K130">
        <f>VLOOKUP($A130&amp;"-"&amp;$E130,'DADOS CENARIOS'!$C$2:$S$9,8,0)</f>
        <v>400</v>
      </c>
      <c r="L130">
        <f>VLOOKUP($A130&amp;"-"&amp;$E130,'DADOS CENARIOS'!$C$2:$S$9,9,0)</f>
        <v>320</v>
      </c>
      <c r="M130">
        <f>VLOOKUP($A130&amp;"-"&amp;$E130,'DADOS CENARIOS'!$C$2:$S$9,10,0)</f>
        <v>11</v>
      </c>
      <c r="N130">
        <f>VLOOKUP($A130&amp;"-"&amp;$E130,'DADOS CENARIOS'!$C$2:$S$9,11,0)</f>
        <v>8</v>
      </c>
      <c r="O130">
        <f>VLOOKUP($A130&amp;"-"&amp;$E130,'DADOS CENARIOS'!$C$2:$S$9,12,0)</f>
        <v>6</v>
      </c>
      <c r="P130">
        <f>VLOOKUP($A130&amp;"-"&amp;$E130,'DADOS CENARIOS'!$C$2:$S$9,13,0)</f>
        <v>4</v>
      </c>
      <c r="Q130">
        <f>VLOOKUP($A130&amp;"-"&amp;$E130,'DADOS CENARIOS'!$C$2:$S$9,14,0)</f>
        <v>3000</v>
      </c>
      <c r="R130">
        <f>VLOOKUP($A130&amp;"-"&amp;$E130,'DADOS CENARIOS'!$C$2:$S$9,15,0)</f>
        <v>800</v>
      </c>
      <c r="S130">
        <f>VLOOKUP($A130&amp;"-"&amp;$E130,'DADOS CENARIOS'!$C$2:$S$9,16,0)</f>
        <v>500</v>
      </c>
      <c r="T130">
        <f>VLOOKUP($A130&amp;"-"&amp;$E130,'DADOS CENARIOS'!$C$2:$S$9,17,0)</f>
        <v>155</v>
      </c>
    </row>
    <row r="131" spans="1:20" x14ac:dyDescent="0.25">
      <c r="A131" t="s">
        <v>1198</v>
      </c>
      <c r="B131">
        <f>VLOOKUP($A131&amp;"-"&amp;$E131,'DADOS CENARIOS'!$C$2:$S$9,2,0)</f>
        <v>5000</v>
      </c>
      <c r="C131">
        <f>VLOOKUP($A131&amp;"-"&amp;$E131,'DADOS CENARIOS'!$C$2:$S$9,3,0)</f>
        <v>5</v>
      </c>
      <c r="D131">
        <f>VLOOKUP($A131&amp;"-"&amp;$E131,'DADOS CENARIOS'!$C$2:$S$9,4,0)</f>
        <v>12</v>
      </c>
      <c r="E131" s="43" t="s">
        <v>1199</v>
      </c>
      <c r="F131" s="43" t="s">
        <v>46</v>
      </c>
      <c r="G131" s="43" t="s">
        <v>1199</v>
      </c>
      <c r="H131">
        <f>VLOOKUP($A131&amp;"-"&amp;$E131,'DADOS CENARIOS'!$C$2:$S$9,5,0)</f>
        <v>107</v>
      </c>
      <c r="I131">
        <f>VLOOKUP($A131&amp;"-"&amp;$E131,'DADOS CENARIOS'!$C$2:$S$9,6,0)</f>
        <v>6800</v>
      </c>
      <c r="J131">
        <f>VLOOKUP($A131&amp;"-"&amp;$E131,'DADOS CENARIOS'!$C$2:$S$9,7,0)</f>
        <v>4680</v>
      </c>
      <c r="K131">
        <f>VLOOKUP($A131&amp;"-"&amp;$E131,'DADOS CENARIOS'!$C$2:$S$9,8,0)</f>
        <v>400</v>
      </c>
      <c r="L131">
        <f>VLOOKUP($A131&amp;"-"&amp;$E131,'DADOS CENARIOS'!$C$2:$S$9,9,0)</f>
        <v>320</v>
      </c>
      <c r="M131">
        <f>VLOOKUP($A131&amp;"-"&amp;$E131,'DADOS CENARIOS'!$C$2:$S$9,10,0)</f>
        <v>11</v>
      </c>
      <c r="N131">
        <f>VLOOKUP($A131&amp;"-"&amp;$E131,'DADOS CENARIOS'!$C$2:$S$9,11,0)</f>
        <v>8</v>
      </c>
      <c r="O131">
        <f>VLOOKUP($A131&amp;"-"&amp;$E131,'DADOS CENARIOS'!$C$2:$S$9,12,0)</f>
        <v>6</v>
      </c>
      <c r="P131">
        <f>VLOOKUP($A131&amp;"-"&amp;$E131,'DADOS CENARIOS'!$C$2:$S$9,13,0)</f>
        <v>4</v>
      </c>
      <c r="Q131">
        <f>VLOOKUP($A131&amp;"-"&amp;$E131,'DADOS CENARIOS'!$C$2:$S$9,14,0)</f>
        <v>3000</v>
      </c>
      <c r="R131">
        <f>VLOOKUP($A131&amp;"-"&amp;$E131,'DADOS CENARIOS'!$C$2:$S$9,15,0)</f>
        <v>800</v>
      </c>
      <c r="S131">
        <f>VLOOKUP($A131&amp;"-"&amp;$E131,'DADOS CENARIOS'!$C$2:$S$9,16,0)</f>
        <v>500</v>
      </c>
      <c r="T131">
        <f>VLOOKUP($A131&amp;"-"&amp;$E131,'DADOS CENARIOS'!$C$2:$S$9,17,0)</f>
        <v>155</v>
      </c>
    </row>
    <row r="132" spans="1:20" x14ac:dyDescent="0.25">
      <c r="A132" t="s">
        <v>1198</v>
      </c>
      <c r="B132">
        <f>VLOOKUP($A132&amp;"-"&amp;$E132,'DADOS CENARIOS'!$C$2:$S$9,2,0)</f>
        <v>5000</v>
      </c>
      <c r="C132">
        <f>VLOOKUP($A132&amp;"-"&amp;$E132,'DADOS CENARIOS'!$C$2:$S$9,3,0)</f>
        <v>5</v>
      </c>
      <c r="D132">
        <f>VLOOKUP($A132&amp;"-"&amp;$E132,'DADOS CENARIOS'!$C$2:$S$9,4,0)</f>
        <v>12</v>
      </c>
      <c r="E132" s="43" t="s">
        <v>1199</v>
      </c>
      <c r="F132" s="43" t="s">
        <v>47</v>
      </c>
      <c r="G132" s="43" t="s">
        <v>1199</v>
      </c>
      <c r="H132">
        <f>VLOOKUP($A132&amp;"-"&amp;$E132,'DADOS CENARIOS'!$C$2:$S$9,5,0)</f>
        <v>107</v>
      </c>
      <c r="I132">
        <f>VLOOKUP($A132&amp;"-"&amp;$E132,'DADOS CENARIOS'!$C$2:$S$9,6,0)</f>
        <v>6800</v>
      </c>
      <c r="J132">
        <f>VLOOKUP($A132&amp;"-"&amp;$E132,'DADOS CENARIOS'!$C$2:$S$9,7,0)</f>
        <v>4680</v>
      </c>
      <c r="K132">
        <f>VLOOKUP($A132&amp;"-"&amp;$E132,'DADOS CENARIOS'!$C$2:$S$9,8,0)</f>
        <v>400</v>
      </c>
      <c r="L132">
        <f>VLOOKUP($A132&amp;"-"&amp;$E132,'DADOS CENARIOS'!$C$2:$S$9,9,0)</f>
        <v>320</v>
      </c>
      <c r="M132">
        <f>VLOOKUP($A132&amp;"-"&amp;$E132,'DADOS CENARIOS'!$C$2:$S$9,10,0)</f>
        <v>11</v>
      </c>
      <c r="N132">
        <f>VLOOKUP($A132&amp;"-"&amp;$E132,'DADOS CENARIOS'!$C$2:$S$9,11,0)</f>
        <v>8</v>
      </c>
      <c r="O132">
        <f>VLOOKUP($A132&amp;"-"&amp;$E132,'DADOS CENARIOS'!$C$2:$S$9,12,0)</f>
        <v>6</v>
      </c>
      <c r="P132">
        <f>VLOOKUP($A132&amp;"-"&amp;$E132,'DADOS CENARIOS'!$C$2:$S$9,13,0)</f>
        <v>4</v>
      </c>
      <c r="Q132">
        <f>VLOOKUP($A132&amp;"-"&amp;$E132,'DADOS CENARIOS'!$C$2:$S$9,14,0)</f>
        <v>3000</v>
      </c>
      <c r="R132">
        <f>VLOOKUP($A132&amp;"-"&amp;$E132,'DADOS CENARIOS'!$C$2:$S$9,15,0)</f>
        <v>800</v>
      </c>
      <c r="S132">
        <f>VLOOKUP($A132&amp;"-"&amp;$E132,'DADOS CENARIOS'!$C$2:$S$9,16,0)</f>
        <v>500</v>
      </c>
      <c r="T132">
        <f>VLOOKUP($A132&amp;"-"&amp;$E132,'DADOS CENARIOS'!$C$2:$S$9,17,0)</f>
        <v>155</v>
      </c>
    </row>
    <row r="133" spans="1:20" x14ac:dyDescent="0.25">
      <c r="A133" t="s">
        <v>1198</v>
      </c>
      <c r="B133">
        <f>VLOOKUP($A133&amp;"-"&amp;$E133,'DADOS CENARIOS'!$C$2:$S$9,2,0)</f>
        <v>5000</v>
      </c>
      <c r="C133">
        <f>VLOOKUP($A133&amp;"-"&amp;$E133,'DADOS CENARIOS'!$C$2:$S$9,3,0)</f>
        <v>5</v>
      </c>
      <c r="D133">
        <f>VLOOKUP($A133&amp;"-"&amp;$E133,'DADOS CENARIOS'!$C$2:$S$9,4,0)</f>
        <v>12</v>
      </c>
      <c r="E133" s="43" t="s">
        <v>1199</v>
      </c>
      <c r="F133" s="43" t="s">
        <v>48</v>
      </c>
      <c r="G133" s="43" t="s">
        <v>1199</v>
      </c>
      <c r="H133">
        <f>VLOOKUP($A133&amp;"-"&amp;$E133,'DADOS CENARIOS'!$C$2:$S$9,5,0)</f>
        <v>107</v>
      </c>
      <c r="I133">
        <f>VLOOKUP($A133&amp;"-"&amp;$E133,'DADOS CENARIOS'!$C$2:$S$9,6,0)</f>
        <v>6800</v>
      </c>
      <c r="J133">
        <f>VLOOKUP($A133&amp;"-"&amp;$E133,'DADOS CENARIOS'!$C$2:$S$9,7,0)</f>
        <v>4680</v>
      </c>
      <c r="K133">
        <f>VLOOKUP($A133&amp;"-"&amp;$E133,'DADOS CENARIOS'!$C$2:$S$9,8,0)</f>
        <v>400</v>
      </c>
      <c r="L133">
        <f>VLOOKUP($A133&amp;"-"&amp;$E133,'DADOS CENARIOS'!$C$2:$S$9,9,0)</f>
        <v>320</v>
      </c>
      <c r="M133">
        <f>VLOOKUP($A133&amp;"-"&amp;$E133,'DADOS CENARIOS'!$C$2:$S$9,10,0)</f>
        <v>11</v>
      </c>
      <c r="N133">
        <f>VLOOKUP($A133&amp;"-"&amp;$E133,'DADOS CENARIOS'!$C$2:$S$9,11,0)</f>
        <v>8</v>
      </c>
      <c r="O133">
        <f>VLOOKUP($A133&amp;"-"&amp;$E133,'DADOS CENARIOS'!$C$2:$S$9,12,0)</f>
        <v>6</v>
      </c>
      <c r="P133">
        <f>VLOOKUP($A133&amp;"-"&amp;$E133,'DADOS CENARIOS'!$C$2:$S$9,13,0)</f>
        <v>4</v>
      </c>
      <c r="Q133">
        <f>VLOOKUP($A133&amp;"-"&amp;$E133,'DADOS CENARIOS'!$C$2:$S$9,14,0)</f>
        <v>3000</v>
      </c>
      <c r="R133">
        <f>VLOOKUP($A133&amp;"-"&amp;$E133,'DADOS CENARIOS'!$C$2:$S$9,15,0)</f>
        <v>800</v>
      </c>
      <c r="S133">
        <f>VLOOKUP($A133&amp;"-"&amp;$E133,'DADOS CENARIOS'!$C$2:$S$9,16,0)</f>
        <v>500</v>
      </c>
      <c r="T133">
        <f>VLOOKUP($A133&amp;"-"&amp;$E133,'DADOS CENARIOS'!$C$2:$S$9,17,0)</f>
        <v>155</v>
      </c>
    </row>
    <row r="134" spans="1:20" x14ac:dyDescent="0.25">
      <c r="A134" t="s">
        <v>1198</v>
      </c>
      <c r="B134">
        <f>VLOOKUP($A134&amp;"-"&amp;$E134,'DADOS CENARIOS'!$C$2:$S$9,2,0)</f>
        <v>5000</v>
      </c>
      <c r="C134">
        <f>VLOOKUP($A134&amp;"-"&amp;$E134,'DADOS CENARIOS'!$C$2:$S$9,3,0)</f>
        <v>5</v>
      </c>
      <c r="D134">
        <f>VLOOKUP($A134&amp;"-"&amp;$E134,'DADOS CENARIOS'!$C$2:$S$9,4,0)</f>
        <v>12</v>
      </c>
      <c r="E134" s="43" t="s">
        <v>1199</v>
      </c>
      <c r="F134" s="43" t="s">
        <v>49</v>
      </c>
      <c r="G134" s="43" t="s">
        <v>1199</v>
      </c>
      <c r="H134">
        <f>VLOOKUP($A134&amp;"-"&amp;$E134,'DADOS CENARIOS'!$C$2:$S$9,5,0)</f>
        <v>107</v>
      </c>
      <c r="I134">
        <f>VLOOKUP($A134&amp;"-"&amp;$E134,'DADOS CENARIOS'!$C$2:$S$9,6,0)</f>
        <v>6800</v>
      </c>
      <c r="J134">
        <f>VLOOKUP($A134&amp;"-"&amp;$E134,'DADOS CENARIOS'!$C$2:$S$9,7,0)</f>
        <v>4680</v>
      </c>
      <c r="K134">
        <f>VLOOKUP($A134&amp;"-"&amp;$E134,'DADOS CENARIOS'!$C$2:$S$9,8,0)</f>
        <v>400</v>
      </c>
      <c r="L134">
        <f>VLOOKUP($A134&amp;"-"&amp;$E134,'DADOS CENARIOS'!$C$2:$S$9,9,0)</f>
        <v>320</v>
      </c>
      <c r="M134">
        <f>VLOOKUP($A134&amp;"-"&amp;$E134,'DADOS CENARIOS'!$C$2:$S$9,10,0)</f>
        <v>11</v>
      </c>
      <c r="N134">
        <f>VLOOKUP($A134&amp;"-"&amp;$E134,'DADOS CENARIOS'!$C$2:$S$9,11,0)</f>
        <v>8</v>
      </c>
      <c r="O134">
        <f>VLOOKUP($A134&amp;"-"&amp;$E134,'DADOS CENARIOS'!$C$2:$S$9,12,0)</f>
        <v>6</v>
      </c>
      <c r="P134">
        <f>VLOOKUP($A134&amp;"-"&amp;$E134,'DADOS CENARIOS'!$C$2:$S$9,13,0)</f>
        <v>4</v>
      </c>
      <c r="Q134">
        <f>VLOOKUP($A134&amp;"-"&amp;$E134,'DADOS CENARIOS'!$C$2:$S$9,14,0)</f>
        <v>3000</v>
      </c>
      <c r="R134">
        <f>VLOOKUP($A134&amp;"-"&amp;$E134,'DADOS CENARIOS'!$C$2:$S$9,15,0)</f>
        <v>800</v>
      </c>
      <c r="S134">
        <f>VLOOKUP($A134&amp;"-"&amp;$E134,'DADOS CENARIOS'!$C$2:$S$9,16,0)</f>
        <v>500</v>
      </c>
      <c r="T134">
        <f>VLOOKUP($A134&amp;"-"&amp;$E134,'DADOS CENARIOS'!$C$2:$S$9,17,0)</f>
        <v>155</v>
      </c>
    </row>
    <row r="135" spans="1:20" x14ac:dyDescent="0.25">
      <c r="A135" t="s">
        <v>1198</v>
      </c>
      <c r="B135">
        <f>VLOOKUP($A135&amp;"-"&amp;$E135,'DADOS CENARIOS'!$C$2:$S$9,2,0)</f>
        <v>5000</v>
      </c>
      <c r="C135">
        <f>VLOOKUP($A135&amp;"-"&amp;$E135,'DADOS CENARIOS'!$C$2:$S$9,3,0)</f>
        <v>5</v>
      </c>
      <c r="D135">
        <f>VLOOKUP($A135&amp;"-"&amp;$E135,'DADOS CENARIOS'!$C$2:$S$9,4,0)</f>
        <v>12</v>
      </c>
      <c r="E135" s="43" t="s">
        <v>1199</v>
      </c>
      <c r="F135" s="43" t="s">
        <v>50</v>
      </c>
      <c r="G135" s="43" t="s">
        <v>1199</v>
      </c>
      <c r="H135">
        <f>VLOOKUP($A135&amp;"-"&amp;$E135,'DADOS CENARIOS'!$C$2:$S$9,5,0)</f>
        <v>107</v>
      </c>
      <c r="I135">
        <f>VLOOKUP($A135&amp;"-"&amp;$E135,'DADOS CENARIOS'!$C$2:$S$9,6,0)</f>
        <v>6800</v>
      </c>
      <c r="J135">
        <f>VLOOKUP($A135&amp;"-"&amp;$E135,'DADOS CENARIOS'!$C$2:$S$9,7,0)</f>
        <v>4680</v>
      </c>
      <c r="K135">
        <f>VLOOKUP($A135&amp;"-"&amp;$E135,'DADOS CENARIOS'!$C$2:$S$9,8,0)</f>
        <v>400</v>
      </c>
      <c r="L135">
        <f>VLOOKUP($A135&amp;"-"&amp;$E135,'DADOS CENARIOS'!$C$2:$S$9,9,0)</f>
        <v>320</v>
      </c>
      <c r="M135">
        <f>VLOOKUP($A135&amp;"-"&amp;$E135,'DADOS CENARIOS'!$C$2:$S$9,10,0)</f>
        <v>11</v>
      </c>
      <c r="N135">
        <f>VLOOKUP($A135&amp;"-"&amp;$E135,'DADOS CENARIOS'!$C$2:$S$9,11,0)</f>
        <v>8</v>
      </c>
      <c r="O135">
        <f>VLOOKUP($A135&amp;"-"&amp;$E135,'DADOS CENARIOS'!$C$2:$S$9,12,0)</f>
        <v>6</v>
      </c>
      <c r="P135">
        <f>VLOOKUP($A135&amp;"-"&amp;$E135,'DADOS CENARIOS'!$C$2:$S$9,13,0)</f>
        <v>4</v>
      </c>
      <c r="Q135">
        <f>VLOOKUP($A135&amp;"-"&amp;$E135,'DADOS CENARIOS'!$C$2:$S$9,14,0)</f>
        <v>3000</v>
      </c>
      <c r="R135">
        <f>VLOOKUP($A135&amp;"-"&amp;$E135,'DADOS CENARIOS'!$C$2:$S$9,15,0)</f>
        <v>800</v>
      </c>
      <c r="S135">
        <f>VLOOKUP($A135&amp;"-"&amp;$E135,'DADOS CENARIOS'!$C$2:$S$9,16,0)</f>
        <v>500</v>
      </c>
      <c r="T135">
        <f>VLOOKUP($A135&amp;"-"&amp;$E135,'DADOS CENARIOS'!$C$2:$S$9,17,0)</f>
        <v>155</v>
      </c>
    </row>
    <row r="136" spans="1:20" x14ac:dyDescent="0.25">
      <c r="A136" t="s">
        <v>1198</v>
      </c>
      <c r="B136">
        <f>VLOOKUP($A136&amp;"-"&amp;$E136,'DADOS CENARIOS'!$C$2:$S$9,2,0)</f>
        <v>5000</v>
      </c>
      <c r="C136">
        <f>VLOOKUP($A136&amp;"-"&amp;$E136,'DADOS CENARIOS'!$C$2:$S$9,3,0)</f>
        <v>5</v>
      </c>
      <c r="D136">
        <f>VLOOKUP($A136&amp;"-"&amp;$E136,'DADOS CENARIOS'!$C$2:$S$9,4,0)</f>
        <v>12</v>
      </c>
      <c r="E136" s="43" t="s">
        <v>1199</v>
      </c>
      <c r="F136" s="43" t="s">
        <v>51</v>
      </c>
      <c r="G136" s="43" t="s">
        <v>1199</v>
      </c>
      <c r="H136">
        <f>VLOOKUP($A136&amp;"-"&amp;$E136,'DADOS CENARIOS'!$C$2:$S$9,5,0)</f>
        <v>107</v>
      </c>
      <c r="I136">
        <f>VLOOKUP($A136&amp;"-"&amp;$E136,'DADOS CENARIOS'!$C$2:$S$9,6,0)</f>
        <v>6800</v>
      </c>
      <c r="J136">
        <f>VLOOKUP($A136&amp;"-"&amp;$E136,'DADOS CENARIOS'!$C$2:$S$9,7,0)</f>
        <v>4680</v>
      </c>
      <c r="K136">
        <f>VLOOKUP($A136&amp;"-"&amp;$E136,'DADOS CENARIOS'!$C$2:$S$9,8,0)</f>
        <v>400</v>
      </c>
      <c r="L136">
        <f>VLOOKUP($A136&amp;"-"&amp;$E136,'DADOS CENARIOS'!$C$2:$S$9,9,0)</f>
        <v>320</v>
      </c>
      <c r="M136">
        <f>VLOOKUP($A136&amp;"-"&amp;$E136,'DADOS CENARIOS'!$C$2:$S$9,10,0)</f>
        <v>11</v>
      </c>
      <c r="N136">
        <f>VLOOKUP($A136&amp;"-"&amp;$E136,'DADOS CENARIOS'!$C$2:$S$9,11,0)</f>
        <v>8</v>
      </c>
      <c r="O136">
        <f>VLOOKUP($A136&amp;"-"&amp;$E136,'DADOS CENARIOS'!$C$2:$S$9,12,0)</f>
        <v>6</v>
      </c>
      <c r="P136">
        <f>VLOOKUP($A136&amp;"-"&amp;$E136,'DADOS CENARIOS'!$C$2:$S$9,13,0)</f>
        <v>4</v>
      </c>
      <c r="Q136">
        <f>VLOOKUP($A136&amp;"-"&amp;$E136,'DADOS CENARIOS'!$C$2:$S$9,14,0)</f>
        <v>3000</v>
      </c>
      <c r="R136">
        <f>VLOOKUP($A136&amp;"-"&amp;$E136,'DADOS CENARIOS'!$C$2:$S$9,15,0)</f>
        <v>800</v>
      </c>
      <c r="S136">
        <f>VLOOKUP($A136&amp;"-"&amp;$E136,'DADOS CENARIOS'!$C$2:$S$9,16,0)</f>
        <v>500</v>
      </c>
      <c r="T136">
        <f>VLOOKUP($A136&amp;"-"&amp;$E136,'DADOS CENARIOS'!$C$2:$S$9,17,0)</f>
        <v>155</v>
      </c>
    </row>
    <row r="137" spans="1:20" x14ac:dyDescent="0.25">
      <c r="A137" t="s">
        <v>1198</v>
      </c>
      <c r="B137">
        <f>VLOOKUP($A137&amp;"-"&amp;$E137,'DADOS CENARIOS'!$C$2:$S$9,2,0)</f>
        <v>5000</v>
      </c>
      <c r="C137">
        <f>VLOOKUP($A137&amp;"-"&amp;$E137,'DADOS CENARIOS'!$C$2:$S$9,3,0)</f>
        <v>5</v>
      </c>
      <c r="D137">
        <f>VLOOKUP($A137&amp;"-"&amp;$E137,'DADOS CENARIOS'!$C$2:$S$9,4,0)</f>
        <v>12</v>
      </c>
      <c r="E137" s="43" t="s">
        <v>1199</v>
      </c>
      <c r="F137" s="43" t="s">
        <v>24</v>
      </c>
      <c r="G137" s="43" t="s">
        <v>1199</v>
      </c>
      <c r="H137">
        <f>VLOOKUP($A137&amp;"-"&amp;$E137,'DADOS CENARIOS'!$C$2:$S$9,5,0)</f>
        <v>107</v>
      </c>
      <c r="I137">
        <f>VLOOKUP($A137&amp;"-"&amp;$E137,'DADOS CENARIOS'!$C$2:$S$9,6,0)</f>
        <v>6800</v>
      </c>
      <c r="J137">
        <f>VLOOKUP($A137&amp;"-"&amp;$E137,'DADOS CENARIOS'!$C$2:$S$9,7,0)</f>
        <v>4680</v>
      </c>
      <c r="K137">
        <f>VLOOKUP($A137&amp;"-"&amp;$E137,'DADOS CENARIOS'!$C$2:$S$9,8,0)</f>
        <v>400</v>
      </c>
      <c r="L137">
        <f>VLOOKUP($A137&amp;"-"&amp;$E137,'DADOS CENARIOS'!$C$2:$S$9,9,0)</f>
        <v>320</v>
      </c>
      <c r="M137">
        <f>VLOOKUP($A137&amp;"-"&amp;$E137,'DADOS CENARIOS'!$C$2:$S$9,10,0)</f>
        <v>11</v>
      </c>
      <c r="N137">
        <f>VLOOKUP($A137&amp;"-"&amp;$E137,'DADOS CENARIOS'!$C$2:$S$9,11,0)</f>
        <v>8</v>
      </c>
      <c r="O137">
        <f>VLOOKUP($A137&amp;"-"&amp;$E137,'DADOS CENARIOS'!$C$2:$S$9,12,0)</f>
        <v>6</v>
      </c>
      <c r="P137">
        <f>VLOOKUP($A137&amp;"-"&amp;$E137,'DADOS CENARIOS'!$C$2:$S$9,13,0)</f>
        <v>4</v>
      </c>
      <c r="Q137">
        <f>VLOOKUP($A137&amp;"-"&amp;$E137,'DADOS CENARIOS'!$C$2:$S$9,14,0)</f>
        <v>3000</v>
      </c>
      <c r="R137">
        <f>VLOOKUP($A137&amp;"-"&amp;$E137,'DADOS CENARIOS'!$C$2:$S$9,15,0)</f>
        <v>800</v>
      </c>
      <c r="S137">
        <f>VLOOKUP($A137&amp;"-"&amp;$E137,'DADOS CENARIOS'!$C$2:$S$9,16,0)</f>
        <v>500</v>
      </c>
      <c r="T137">
        <f>VLOOKUP($A137&amp;"-"&amp;$E137,'DADOS CENARIOS'!$C$2:$S$9,17,0)</f>
        <v>155</v>
      </c>
    </row>
    <row r="138" spans="1:20" x14ac:dyDescent="0.25">
      <c r="A138" t="s">
        <v>1198</v>
      </c>
      <c r="B138">
        <f>VLOOKUP($A138&amp;"-"&amp;$E138,'DADOS CENARIOS'!$C$2:$S$9,2,0)</f>
        <v>5000</v>
      </c>
      <c r="C138">
        <f>VLOOKUP($A138&amp;"-"&amp;$E138,'DADOS CENARIOS'!$C$2:$S$9,3,0)</f>
        <v>5</v>
      </c>
      <c r="D138">
        <f>VLOOKUP($A138&amp;"-"&amp;$E138,'DADOS CENARIOS'!$C$2:$S$9,4,0)</f>
        <v>12</v>
      </c>
      <c r="E138" s="43" t="s">
        <v>1199</v>
      </c>
      <c r="F138" s="43" t="s">
        <v>25</v>
      </c>
      <c r="G138" s="43" t="s">
        <v>1199</v>
      </c>
      <c r="H138">
        <f>VLOOKUP($A138&amp;"-"&amp;$E138,'DADOS CENARIOS'!$C$2:$S$9,5,0)</f>
        <v>107</v>
      </c>
      <c r="I138">
        <f>VLOOKUP($A138&amp;"-"&amp;$E138,'DADOS CENARIOS'!$C$2:$S$9,6,0)</f>
        <v>6800</v>
      </c>
      <c r="J138">
        <f>VLOOKUP($A138&amp;"-"&amp;$E138,'DADOS CENARIOS'!$C$2:$S$9,7,0)</f>
        <v>4680</v>
      </c>
      <c r="K138">
        <f>VLOOKUP($A138&amp;"-"&amp;$E138,'DADOS CENARIOS'!$C$2:$S$9,8,0)</f>
        <v>400</v>
      </c>
      <c r="L138">
        <f>VLOOKUP($A138&amp;"-"&amp;$E138,'DADOS CENARIOS'!$C$2:$S$9,9,0)</f>
        <v>320</v>
      </c>
      <c r="M138">
        <f>VLOOKUP($A138&amp;"-"&amp;$E138,'DADOS CENARIOS'!$C$2:$S$9,10,0)</f>
        <v>11</v>
      </c>
      <c r="N138">
        <f>VLOOKUP($A138&amp;"-"&amp;$E138,'DADOS CENARIOS'!$C$2:$S$9,11,0)</f>
        <v>8</v>
      </c>
      <c r="O138">
        <f>VLOOKUP($A138&amp;"-"&amp;$E138,'DADOS CENARIOS'!$C$2:$S$9,12,0)</f>
        <v>6</v>
      </c>
      <c r="P138">
        <f>VLOOKUP($A138&amp;"-"&amp;$E138,'DADOS CENARIOS'!$C$2:$S$9,13,0)</f>
        <v>4</v>
      </c>
      <c r="Q138">
        <f>VLOOKUP($A138&amp;"-"&amp;$E138,'DADOS CENARIOS'!$C$2:$S$9,14,0)</f>
        <v>3000</v>
      </c>
      <c r="R138">
        <f>VLOOKUP($A138&amp;"-"&amp;$E138,'DADOS CENARIOS'!$C$2:$S$9,15,0)</f>
        <v>800</v>
      </c>
      <c r="S138">
        <f>VLOOKUP($A138&amp;"-"&amp;$E138,'DADOS CENARIOS'!$C$2:$S$9,16,0)</f>
        <v>500</v>
      </c>
      <c r="T138">
        <f>VLOOKUP($A138&amp;"-"&amp;$E138,'DADOS CENARIOS'!$C$2:$S$9,17,0)</f>
        <v>155</v>
      </c>
    </row>
    <row r="139" spans="1:20" x14ac:dyDescent="0.25">
      <c r="A139" t="s">
        <v>1198</v>
      </c>
      <c r="B139">
        <f>VLOOKUP($A139&amp;"-"&amp;$E139,'DADOS CENARIOS'!$C$2:$S$9,2,0)</f>
        <v>5000</v>
      </c>
      <c r="C139">
        <f>VLOOKUP($A139&amp;"-"&amp;$E139,'DADOS CENARIOS'!$C$2:$S$9,3,0)</f>
        <v>5</v>
      </c>
      <c r="D139">
        <f>VLOOKUP($A139&amp;"-"&amp;$E139,'DADOS CENARIOS'!$C$2:$S$9,4,0)</f>
        <v>12</v>
      </c>
      <c r="E139" s="43" t="s">
        <v>1199</v>
      </c>
      <c r="F139" s="43" t="s">
        <v>52</v>
      </c>
      <c r="G139" s="43" t="s">
        <v>1199</v>
      </c>
      <c r="H139">
        <f>VLOOKUP($A139&amp;"-"&amp;$E139,'DADOS CENARIOS'!$C$2:$S$9,5,0)</f>
        <v>107</v>
      </c>
      <c r="I139">
        <f>VLOOKUP($A139&amp;"-"&amp;$E139,'DADOS CENARIOS'!$C$2:$S$9,6,0)</f>
        <v>6800</v>
      </c>
      <c r="J139">
        <f>VLOOKUP($A139&amp;"-"&amp;$E139,'DADOS CENARIOS'!$C$2:$S$9,7,0)</f>
        <v>4680</v>
      </c>
      <c r="K139">
        <f>VLOOKUP($A139&amp;"-"&amp;$E139,'DADOS CENARIOS'!$C$2:$S$9,8,0)</f>
        <v>400</v>
      </c>
      <c r="L139">
        <f>VLOOKUP($A139&amp;"-"&amp;$E139,'DADOS CENARIOS'!$C$2:$S$9,9,0)</f>
        <v>320</v>
      </c>
      <c r="M139">
        <f>VLOOKUP($A139&amp;"-"&amp;$E139,'DADOS CENARIOS'!$C$2:$S$9,10,0)</f>
        <v>11</v>
      </c>
      <c r="N139">
        <f>VLOOKUP($A139&amp;"-"&amp;$E139,'DADOS CENARIOS'!$C$2:$S$9,11,0)</f>
        <v>8</v>
      </c>
      <c r="O139">
        <f>VLOOKUP($A139&amp;"-"&amp;$E139,'DADOS CENARIOS'!$C$2:$S$9,12,0)</f>
        <v>6</v>
      </c>
      <c r="P139">
        <f>VLOOKUP($A139&amp;"-"&amp;$E139,'DADOS CENARIOS'!$C$2:$S$9,13,0)</f>
        <v>4</v>
      </c>
      <c r="Q139">
        <f>VLOOKUP($A139&amp;"-"&amp;$E139,'DADOS CENARIOS'!$C$2:$S$9,14,0)</f>
        <v>3000</v>
      </c>
      <c r="R139">
        <f>VLOOKUP($A139&amp;"-"&amp;$E139,'DADOS CENARIOS'!$C$2:$S$9,15,0)</f>
        <v>800</v>
      </c>
      <c r="S139">
        <f>VLOOKUP($A139&amp;"-"&amp;$E139,'DADOS CENARIOS'!$C$2:$S$9,16,0)</f>
        <v>500</v>
      </c>
      <c r="T139">
        <f>VLOOKUP($A139&amp;"-"&amp;$E139,'DADOS CENARIOS'!$C$2:$S$9,17,0)</f>
        <v>155</v>
      </c>
    </row>
    <row r="140" spans="1:20" x14ac:dyDescent="0.25">
      <c r="A140" t="s">
        <v>1198</v>
      </c>
      <c r="B140">
        <f>VLOOKUP($A140&amp;"-"&amp;$E140,'DADOS CENARIOS'!$C$2:$S$9,2,0)</f>
        <v>5000</v>
      </c>
      <c r="C140">
        <f>VLOOKUP($A140&amp;"-"&amp;$E140,'DADOS CENARIOS'!$C$2:$S$9,3,0)</f>
        <v>5</v>
      </c>
      <c r="D140">
        <f>VLOOKUP($A140&amp;"-"&amp;$E140,'DADOS CENARIOS'!$C$2:$S$9,4,0)</f>
        <v>12</v>
      </c>
      <c r="E140" s="43" t="s">
        <v>1199</v>
      </c>
      <c r="F140" s="43" t="s">
        <v>53</v>
      </c>
      <c r="G140" s="43" t="s">
        <v>1199</v>
      </c>
      <c r="H140">
        <f>VLOOKUP($A140&amp;"-"&amp;$E140,'DADOS CENARIOS'!$C$2:$S$9,5,0)</f>
        <v>107</v>
      </c>
      <c r="I140">
        <f>VLOOKUP($A140&amp;"-"&amp;$E140,'DADOS CENARIOS'!$C$2:$S$9,6,0)</f>
        <v>6800</v>
      </c>
      <c r="J140">
        <f>VLOOKUP($A140&amp;"-"&amp;$E140,'DADOS CENARIOS'!$C$2:$S$9,7,0)</f>
        <v>4680</v>
      </c>
      <c r="K140">
        <f>VLOOKUP($A140&amp;"-"&amp;$E140,'DADOS CENARIOS'!$C$2:$S$9,8,0)</f>
        <v>400</v>
      </c>
      <c r="L140">
        <f>VLOOKUP($A140&amp;"-"&amp;$E140,'DADOS CENARIOS'!$C$2:$S$9,9,0)</f>
        <v>320</v>
      </c>
      <c r="M140">
        <f>VLOOKUP($A140&amp;"-"&amp;$E140,'DADOS CENARIOS'!$C$2:$S$9,10,0)</f>
        <v>11</v>
      </c>
      <c r="N140">
        <f>VLOOKUP($A140&amp;"-"&amp;$E140,'DADOS CENARIOS'!$C$2:$S$9,11,0)</f>
        <v>8</v>
      </c>
      <c r="O140">
        <f>VLOOKUP($A140&amp;"-"&amp;$E140,'DADOS CENARIOS'!$C$2:$S$9,12,0)</f>
        <v>6</v>
      </c>
      <c r="P140">
        <f>VLOOKUP($A140&amp;"-"&amp;$E140,'DADOS CENARIOS'!$C$2:$S$9,13,0)</f>
        <v>4</v>
      </c>
      <c r="Q140">
        <f>VLOOKUP($A140&amp;"-"&amp;$E140,'DADOS CENARIOS'!$C$2:$S$9,14,0)</f>
        <v>3000</v>
      </c>
      <c r="R140">
        <f>VLOOKUP($A140&amp;"-"&amp;$E140,'DADOS CENARIOS'!$C$2:$S$9,15,0)</f>
        <v>800</v>
      </c>
      <c r="S140">
        <f>VLOOKUP($A140&amp;"-"&amp;$E140,'DADOS CENARIOS'!$C$2:$S$9,16,0)</f>
        <v>500</v>
      </c>
      <c r="T140">
        <f>VLOOKUP($A140&amp;"-"&amp;$E140,'DADOS CENARIOS'!$C$2:$S$9,17,0)</f>
        <v>155</v>
      </c>
    </row>
    <row r="141" spans="1:20" x14ac:dyDescent="0.25">
      <c r="A141" t="s">
        <v>1198</v>
      </c>
      <c r="B141">
        <f>VLOOKUP($A141&amp;"-"&amp;$E141,'DADOS CENARIOS'!$C$2:$S$9,2,0)</f>
        <v>5000</v>
      </c>
      <c r="C141">
        <f>VLOOKUP($A141&amp;"-"&amp;$E141,'DADOS CENARIOS'!$C$2:$S$9,3,0)</f>
        <v>5</v>
      </c>
      <c r="D141">
        <f>VLOOKUP($A141&amp;"-"&amp;$E141,'DADOS CENARIOS'!$C$2:$S$9,4,0)</f>
        <v>12</v>
      </c>
      <c r="E141" s="43" t="s">
        <v>1199</v>
      </c>
      <c r="F141" s="43" t="s">
        <v>54</v>
      </c>
      <c r="G141" s="43" t="s">
        <v>1199</v>
      </c>
      <c r="H141">
        <f>VLOOKUP($A141&amp;"-"&amp;$E141,'DADOS CENARIOS'!$C$2:$S$9,5,0)</f>
        <v>107</v>
      </c>
      <c r="I141">
        <f>VLOOKUP($A141&amp;"-"&amp;$E141,'DADOS CENARIOS'!$C$2:$S$9,6,0)</f>
        <v>6800</v>
      </c>
      <c r="J141">
        <f>VLOOKUP($A141&amp;"-"&amp;$E141,'DADOS CENARIOS'!$C$2:$S$9,7,0)</f>
        <v>4680</v>
      </c>
      <c r="K141">
        <f>VLOOKUP($A141&amp;"-"&amp;$E141,'DADOS CENARIOS'!$C$2:$S$9,8,0)</f>
        <v>400</v>
      </c>
      <c r="L141">
        <f>VLOOKUP($A141&amp;"-"&amp;$E141,'DADOS CENARIOS'!$C$2:$S$9,9,0)</f>
        <v>320</v>
      </c>
      <c r="M141">
        <f>VLOOKUP($A141&amp;"-"&amp;$E141,'DADOS CENARIOS'!$C$2:$S$9,10,0)</f>
        <v>11</v>
      </c>
      <c r="N141">
        <f>VLOOKUP($A141&amp;"-"&amp;$E141,'DADOS CENARIOS'!$C$2:$S$9,11,0)</f>
        <v>8</v>
      </c>
      <c r="O141">
        <f>VLOOKUP($A141&amp;"-"&amp;$E141,'DADOS CENARIOS'!$C$2:$S$9,12,0)</f>
        <v>6</v>
      </c>
      <c r="P141">
        <f>VLOOKUP($A141&amp;"-"&amp;$E141,'DADOS CENARIOS'!$C$2:$S$9,13,0)</f>
        <v>4</v>
      </c>
      <c r="Q141">
        <f>VLOOKUP($A141&amp;"-"&amp;$E141,'DADOS CENARIOS'!$C$2:$S$9,14,0)</f>
        <v>3000</v>
      </c>
      <c r="R141">
        <f>VLOOKUP($A141&amp;"-"&amp;$E141,'DADOS CENARIOS'!$C$2:$S$9,15,0)</f>
        <v>800</v>
      </c>
      <c r="S141">
        <f>VLOOKUP($A141&amp;"-"&amp;$E141,'DADOS CENARIOS'!$C$2:$S$9,16,0)</f>
        <v>500</v>
      </c>
      <c r="T141">
        <f>VLOOKUP($A141&amp;"-"&amp;$E141,'DADOS CENARIOS'!$C$2:$S$9,17,0)</f>
        <v>155</v>
      </c>
    </row>
    <row r="142" spans="1:20" x14ac:dyDescent="0.25">
      <c r="A142" t="s">
        <v>1198</v>
      </c>
      <c r="B142">
        <f>VLOOKUP($A142&amp;"-"&amp;$E142,'DADOS CENARIOS'!$C$2:$S$9,2,0)</f>
        <v>5000</v>
      </c>
      <c r="C142">
        <f>VLOOKUP($A142&amp;"-"&amp;$E142,'DADOS CENARIOS'!$C$2:$S$9,3,0)</f>
        <v>5</v>
      </c>
      <c r="D142">
        <f>VLOOKUP($A142&amp;"-"&amp;$E142,'DADOS CENARIOS'!$C$2:$S$9,4,0)</f>
        <v>12</v>
      </c>
      <c r="E142" s="43" t="s">
        <v>1199</v>
      </c>
      <c r="F142" s="43" t="s">
        <v>55</v>
      </c>
      <c r="G142" s="43" t="s">
        <v>1199</v>
      </c>
      <c r="H142">
        <f>VLOOKUP($A142&amp;"-"&amp;$E142,'DADOS CENARIOS'!$C$2:$S$9,5,0)</f>
        <v>107</v>
      </c>
      <c r="I142">
        <f>VLOOKUP($A142&amp;"-"&amp;$E142,'DADOS CENARIOS'!$C$2:$S$9,6,0)</f>
        <v>6800</v>
      </c>
      <c r="J142">
        <f>VLOOKUP($A142&amp;"-"&amp;$E142,'DADOS CENARIOS'!$C$2:$S$9,7,0)</f>
        <v>4680</v>
      </c>
      <c r="K142">
        <f>VLOOKUP($A142&amp;"-"&amp;$E142,'DADOS CENARIOS'!$C$2:$S$9,8,0)</f>
        <v>400</v>
      </c>
      <c r="L142">
        <f>VLOOKUP($A142&amp;"-"&amp;$E142,'DADOS CENARIOS'!$C$2:$S$9,9,0)</f>
        <v>320</v>
      </c>
      <c r="M142">
        <f>VLOOKUP($A142&amp;"-"&amp;$E142,'DADOS CENARIOS'!$C$2:$S$9,10,0)</f>
        <v>11</v>
      </c>
      <c r="N142">
        <f>VLOOKUP($A142&amp;"-"&amp;$E142,'DADOS CENARIOS'!$C$2:$S$9,11,0)</f>
        <v>8</v>
      </c>
      <c r="O142">
        <f>VLOOKUP($A142&amp;"-"&amp;$E142,'DADOS CENARIOS'!$C$2:$S$9,12,0)</f>
        <v>6</v>
      </c>
      <c r="P142">
        <f>VLOOKUP($A142&amp;"-"&amp;$E142,'DADOS CENARIOS'!$C$2:$S$9,13,0)</f>
        <v>4</v>
      </c>
      <c r="Q142">
        <f>VLOOKUP($A142&amp;"-"&amp;$E142,'DADOS CENARIOS'!$C$2:$S$9,14,0)</f>
        <v>3000</v>
      </c>
      <c r="R142">
        <f>VLOOKUP($A142&amp;"-"&amp;$E142,'DADOS CENARIOS'!$C$2:$S$9,15,0)</f>
        <v>800</v>
      </c>
      <c r="S142">
        <f>VLOOKUP($A142&amp;"-"&amp;$E142,'DADOS CENARIOS'!$C$2:$S$9,16,0)</f>
        <v>500</v>
      </c>
      <c r="T142">
        <f>VLOOKUP($A142&amp;"-"&amp;$E142,'DADOS CENARIOS'!$C$2:$S$9,17,0)</f>
        <v>155</v>
      </c>
    </row>
    <row r="143" spans="1:20" x14ac:dyDescent="0.25">
      <c r="A143" t="s">
        <v>1198</v>
      </c>
      <c r="B143">
        <f>VLOOKUP($A143&amp;"-"&amp;$E143,'DADOS CENARIOS'!$C$2:$S$9,2,0)</f>
        <v>5000</v>
      </c>
      <c r="C143">
        <f>VLOOKUP($A143&amp;"-"&amp;$E143,'DADOS CENARIOS'!$C$2:$S$9,3,0)</f>
        <v>5</v>
      </c>
      <c r="D143">
        <f>VLOOKUP($A143&amp;"-"&amp;$E143,'DADOS CENARIOS'!$C$2:$S$9,4,0)</f>
        <v>12</v>
      </c>
      <c r="E143" s="43" t="s">
        <v>1199</v>
      </c>
      <c r="F143" s="43" t="s">
        <v>56</v>
      </c>
      <c r="G143" s="43" t="s">
        <v>1199</v>
      </c>
      <c r="H143">
        <f>VLOOKUP($A143&amp;"-"&amp;$E143,'DADOS CENARIOS'!$C$2:$S$9,5,0)</f>
        <v>107</v>
      </c>
      <c r="I143">
        <f>VLOOKUP($A143&amp;"-"&amp;$E143,'DADOS CENARIOS'!$C$2:$S$9,6,0)</f>
        <v>6800</v>
      </c>
      <c r="J143">
        <f>VLOOKUP($A143&amp;"-"&amp;$E143,'DADOS CENARIOS'!$C$2:$S$9,7,0)</f>
        <v>4680</v>
      </c>
      <c r="K143">
        <f>VLOOKUP($A143&amp;"-"&amp;$E143,'DADOS CENARIOS'!$C$2:$S$9,8,0)</f>
        <v>400</v>
      </c>
      <c r="L143">
        <f>VLOOKUP($A143&amp;"-"&amp;$E143,'DADOS CENARIOS'!$C$2:$S$9,9,0)</f>
        <v>320</v>
      </c>
      <c r="M143">
        <f>VLOOKUP($A143&amp;"-"&amp;$E143,'DADOS CENARIOS'!$C$2:$S$9,10,0)</f>
        <v>11</v>
      </c>
      <c r="N143">
        <f>VLOOKUP($A143&amp;"-"&amp;$E143,'DADOS CENARIOS'!$C$2:$S$9,11,0)</f>
        <v>8</v>
      </c>
      <c r="O143">
        <f>VLOOKUP($A143&amp;"-"&amp;$E143,'DADOS CENARIOS'!$C$2:$S$9,12,0)</f>
        <v>6</v>
      </c>
      <c r="P143">
        <f>VLOOKUP($A143&amp;"-"&amp;$E143,'DADOS CENARIOS'!$C$2:$S$9,13,0)</f>
        <v>4</v>
      </c>
      <c r="Q143">
        <f>VLOOKUP($A143&amp;"-"&amp;$E143,'DADOS CENARIOS'!$C$2:$S$9,14,0)</f>
        <v>3000</v>
      </c>
      <c r="R143">
        <f>VLOOKUP($A143&amp;"-"&amp;$E143,'DADOS CENARIOS'!$C$2:$S$9,15,0)</f>
        <v>800</v>
      </c>
      <c r="S143">
        <f>VLOOKUP($A143&amp;"-"&amp;$E143,'DADOS CENARIOS'!$C$2:$S$9,16,0)</f>
        <v>500</v>
      </c>
      <c r="T143">
        <f>VLOOKUP($A143&amp;"-"&amp;$E143,'DADOS CENARIOS'!$C$2:$S$9,17,0)</f>
        <v>155</v>
      </c>
    </row>
    <row r="144" spans="1:20" x14ac:dyDescent="0.25">
      <c r="A144" t="s">
        <v>1198</v>
      </c>
      <c r="B144">
        <f>VLOOKUP($A144&amp;"-"&amp;$E144,'DADOS CENARIOS'!$C$2:$S$9,2,0)</f>
        <v>5000</v>
      </c>
      <c r="C144">
        <f>VLOOKUP($A144&amp;"-"&amp;$E144,'DADOS CENARIOS'!$C$2:$S$9,3,0)</f>
        <v>5</v>
      </c>
      <c r="D144">
        <f>VLOOKUP($A144&amp;"-"&amp;$E144,'DADOS CENARIOS'!$C$2:$S$9,4,0)</f>
        <v>12</v>
      </c>
      <c r="E144" s="43" t="s">
        <v>1199</v>
      </c>
      <c r="F144" s="43" t="s">
        <v>57</v>
      </c>
      <c r="G144" s="43" t="s">
        <v>1199</v>
      </c>
      <c r="H144">
        <f>VLOOKUP($A144&amp;"-"&amp;$E144,'DADOS CENARIOS'!$C$2:$S$9,5,0)</f>
        <v>107</v>
      </c>
      <c r="I144">
        <f>VLOOKUP($A144&amp;"-"&amp;$E144,'DADOS CENARIOS'!$C$2:$S$9,6,0)</f>
        <v>6800</v>
      </c>
      <c r="J144">
        <f>VLOOKUP($A144&amp;"-"&amp;$E144,'DADOS CENARIOS'!$C$2:$S$9,7,0)</f>
        <v>4680</v>
      </c>
      <c r="K144">
        <f>VLOOKUP($A144&amp;"-"&amp;$E144,'DADOS CENARIOS'!$C$2:$S$9,8,0)</f>
        <v>400</v>
      </c>
      <c r="L144">
        <f>VLOOKUP($A144&amp;"-"&amp;$E144,'DADOS CENARIOS'!$C$2:$S$9,9,0)</f>
        <v>320</v>
      </c>
      <c r="M144">
        <f>VLOOKUP($A144&amp;"-"&amp;$E144,'DADOS CENARIOS'!$C$2:$S$9,10,0)</f>
        <v>11</v>
      </c>
      <c r="N144">
        <f>VLOOKUP($A144&amp;"-"&amp;$E144,'DADOS CENARIOS'!$C$2:$S$9,11,0)</f>
        <v>8</v>
      </c>
      <c r="O144">
        <f>VLOOKUP($A144&amp;"-"&amp;$E144,'DADOS CENARIOS'!$C$2:$S$9,12,0)</f>
        <v>6</v>
      </c>
      <c r="P144">
        <f>VLOOKUP($A144&amp;"-"&amp;$E144,'DADOS CENARIOS'!$C$2:$S$9,13,0)</f>
        <v>4</v>
      </c>
      <c r="Q144">
        <f>VLOOKUP($A144&amp;"-"&amp;$E144,'DADOS CENARIOS'!$C$2:$S$9,14,0)</f>
        <v>3000</v>
      </c>
      <c r="R144">
        <f>VLOOKUP($A144&amp;"-"&amp;$E144,'DADOS CENARIOS'!$C$2:$S$9,15,0)</f>
        <v>800</v>
      </c>
      <c r="S144">
        <f>VLOOKUP($A144&amp;"-"&amp;$E144,'DADOS CENARIOS'!$C$2:$S$9,16,0)</f>
        <v>500</v>
      </c>
      <c r="T144">
        <f>VLOOKUP($A144&amp;"-"&amp;$E144,'DADOS CENARIOS'!$C$2:$S$9,17,0)</f>
        <v>155</v>
      </c>
    </row>
    <row r="145" spans="1:20" x14ac:dyDescent="0.25">
      <c r="A145" t="s">
        <v>1198</v>
      </c>
      <c r="B145">
        <f>VLOOKUP($A145&amp;"-"&amp;$E145,'DADOS CENARIOS'!$C$2:$S$9,2,0)</f>
        <v>5000</v>
      </c>
      <c r="C145">
        <f>VLOOKUP($A145&amp;"-"&amp;$E145,'DADOS CENARIOS'!$C$2:$S$9,3,0)</f>
        <v>5</v>
      </c>
      <c r="D145">
        <f>VLOOKUP($A145&amp;"-"&amp;$E145,'DADOS CENARIOS'!$C$2:$S$9,4,0)</f>
        <v>12</v>
      </c>
      <c r="E145" s="43" t="s">
        <v>1199</v>
      </c>
      <c r="F145" s="43" t="s">
        <v>58</v>
      </c>
      <c r="G145" s="43" t="s">
        <v>1199</v>
      </c>
      <c r="H145">
        <f>VLOOKUP($A145&amp;"-"&amp;$E145,'DADOS CENARIOS'!$C$2:$S$9,5,0)</f>
        <v>107</v>
      </c>
      <c r="I145">
        <f>VLOOKUP($A145&amp;"-"&amp;$E145,'DADOS CENARIOS'!$C$2:$S$9,6,0)</f>
        <v>6800</v>
      </c>
      <c r="J145">
        <f>VLOOKUP($A145&amp;"-"&amp;$E145,'DADOS CENARIOS'!$C$2:$S$9,7,0)</f>
        <v>4680</v>
      </c>
      <c r="K145">
        <f>VLOOKUP($A145&amp;"-"&amp;$E145,'DADOS CENARIOS'!$C$2:$S$9,8,0)</f>
        <v>400</v>
      </c>
      <c r="L145">
        <f>VLOOKUP($A145&amp;"-"&amp;$E145,'DADOS CENARIOS'!$C$2:$S$9,9,0)</f>
        <v>320</v>
      </c>
      <c r="M145">
        <f>VLOOKUP($A145&amp;"-"&amp;$E145,'DADOS CENARIOS'!$C$2:$S$9,10,0)</f>
        <v>11</v>
      </c>
      <c r="N145">
        <f>VLOOKUP($A145&amp;"-"&amp;$E145,'DADOS CENARIOS'!$C$2:$S$9,11,0)</f>
        <v>8</v>
      </c>
      <c r="O145">
        <f>VLOOKUP($A145&amp;"-"&amp;$E145,'DADOS CENARIOS'!$C$2:$S$9,12,0)</f>
        <v>6</v>
      </c>
      <c r="P145">
        <f>VLOOKUP($A145&amp;"-"&amp;$E145,'DADOS CENARIOS'!$C$2:$S$9,13,0)</f>
        <v>4</v>
      </c>
      <c r="Q145">
        <f>VLOOKUP($A145&amp;"-"&amp;$E145,'DADOS CENARIOS'!$C$2:$S$9,14,0)</f>
        <v>3000</v>
      </c>
      <c r="R145">
        <f>VLOOKUP($A145&amp;"-"&amp;$E145,'DADOS CENARIOS'!$C$2:$S$9,15,0)</f>
        <v>800</v>
      </c>
      <c r="S145">
        <f>VLOOKUP($A145&amp;"-"&amp;$E145,'DADOS CENARIOS'!$C$2:$S$9,16,0)</f>
        <v>500</v>
      </c>
      <c r="T145">
        <f>VLOOKUP($A145&amp;"-"&amp;$E145,'DADOS CENARIOS'!$C$2:$S$9,17,0)</f>
        <v>155</v>
      </c>
    </row>
    <row r="146" spans="1:20" x14ac:dyDescent="0.25">
      <c r="A146" t="s">
        <v>1198</v>
      </c>
      <c r="B146">
        <f>VLOOKUP($A146&amp;"-"&amp;$E146,'DADOS CENARIOS'!$C$2:$S$9,2,0)</f>
        <v>5000</v>
      </c>
      <c r="C146">
        <f>VLOOKUP($A146&amp;"-"&amp;$E146,'DADOS CENARIOS'!$C$2:$S$9,3,0)</f>
        <v>5</v>
      </c>
      <c r="D146">
        <f>VLOOKUP($A146&amp;"-"&amp;$E146,'DADOS CENARIOS'!$C$2:$S$9,4,0)</f>
        <v>12</v>
      </c>
      <c r="E146" s="43" t="s">
        <v>1199</v>
      </c>
      <c r="F146" s="43" t="s">
        <v>59</v>
      </c>
      <c r="G146" s="43" t="s">
        <v>1199</v>
      </c>
      <c r="H146">
        <f>VLOOKUP($A146&amp;"-"&amp;$E146,'DADOS CENARIOS'!$C$2:$S$9,5,0)</f>
        <v>107</v>
      </c>
      <c r="I146">
        <f>VLOOKUP($A146&amp;"-"&amp;$E146,'DADOS CENARIOS'!$C$2:$S$9,6,0)</f>
        <v>6800</v>
      </c>
      <c r="J146">
        <f>VLOOKUP($A146&amp;"-"&amp;$E146,'DADOS CENARIOS'!$C$2:$S$9,7,0)</f>
        <v>4680</v>
      </c>
      <c r="K146">
        <f>VLOOKUP($A146&amp;"-"&amp;$E146,'DADOS CENARIOS'!$C$2:$S$9,8,0)</f>
        <v>400</v>
      </c>
      <c r="L146">
        <f>VLOOKUP($A146&amp;"-"&amp;$E146,'DADOS CENARIOS'!$C$2:$S$9,9,0)</f>
        <v>320</v>
      </c>
      <c r="M146">
        <f>VLOOKUP($A146&amp;"-"&amp;$E146,'DADOS CENARIOS'!$C$2:$S$9,10,0)</f>
        <v>11</v>
      </c>
      <c r="N146">
        <f>VLOOKUP($A146&amp;"-"&amp;$E146,'DADOS CENARIOS'!$C$2:$S$9,11,0)</f>
        <v>8</v>
      </c>
      <c r="O146">
        <f>VLOOKUP($A146&amp;"-"&amp;$E146,'DADOS CENARIOS'!$C$2:$S$9,12,0)</f>
        <v>6</v>
      </c>
      <c r="P146">
        <f>VLOOKUP($A146&amp;"-"&amp;$E146,'DADOS CENARIOS'!$C$2:$S$9,13,0)</f>
        <v>4</v>
      </c>
      <c r="Q146">
        <f>VLOOKUP($A146&amp;"-"&amp;$E146,'DADOS CENARIOS'!$C$2:$S$9,14,0)</f>
        <v>3000</v>
      </c>
      <c r="R146">
        <f>VLOOKUP($A146&amp;"-"&amp;$E146,'DADOS CENARIOS'!$C$2:$S$9,15,0)</f>
        <v>800</v>
      </c>
      <c r="S146">
        <f>VLOOKUP($A146&amp;"-"&amp;$E146,'DADOS CENARIOS'!$C$2:$S$9,16,0)</f>
        <v>500</v>
      </c>
      <c r="T146">
        <f>VLOOKUP($A146&amp;"-"&amp;$E146,'DADOS CENARIOS'!$C$2:$S$9,17,0)</f>
        <v>155</v>
      </c>
    </row>
    <row r="147" spans="1:20" x14ac:dyDescent="0.25">
      <c r="A147" t="s">
        <v>1198</v>
      </c>
      <c r="B147">
        <f>VLOOKUP($A147&amp;"-"&amp;$E147,'DADOS CENARIOS'!$C$2:$S$9,2,0)</f>
        <v>5000</v>
      </c>
      <c r="C147">
        <f>VLOOKUP($A147&amp;"-"&amp;$E147,'DADOS CENARIOS'!$C$2:$S$9,3,0)</f>
        <v>5</v>
      </c>
      <c r="D147">
        <f>VLOOKUP($A147&amp;"-"&amp;$E147,'DADOS CENARIOS'!$C$2:$S$9,4,0)</f>
        <v>12</v>
      </c>
      <c r="E147" s="43" t="s">
        <v>1199</v>
      </c>
      <c r="F147" s="43" t="s">
        <v>60</v>
      </c>
      <c r="G147" s="43" t="s">
        <v>1199</v>
      </c>
      <c r="H147">
        <f>VLOOKUP($A147&amp;"-"&amp;$E147,'DADOS CENARIOS'!$C$2:$S$9,5,0)</f>
        <v>107</v>
      </c>
      <c r="I147">
        <f>VLOOKUP($A147&amp;"-"&amp;$E147,'DADOS CENARIOS'!$C$2:$S$9,6,0)</f>
        <v>6800</v>
      </c>
      <c r="J147">
        <f>VLOOKUP($A147&amp;"-"&amp;$E147,'DADOS CENARIOS'!$C$2:$S$9,7,0)</f>
        <v>4680</v>
      </c>
      <c r="K147">
        <f>VLOOKUP($A147&amp;"-"&amp;$E147,'DADOS CENARIOS'!$C$2:$S$9,8,0)</f>
        <v>400</v>
      </c>
      <c r="L147">
        <f>VLOOKUP($A147&amp;"-"&amp;$E147,'DADOS CENARIOS'!$C$2:$S$9,9,0)</f>
        <v>320</v>
      </c>
      <c r="M147">
        <f>VLOOKUP($A147&amp;"-"&amp;$E147,'DADOS CENARIOS'!$C$2:$S$9,10,0)</f>
        <v>11</v>
      </c>
      <c r="N147">
        <f>VLOOKUP($A147&amp;"-"&amp;$E147,'DADOS CENARIOS'!$C$2:$S$9,11,0)</f>
        <v>8</v>
      </c>
      <c r="O147">
        <f>VLOOKUP($A147&amp;"-"&amp;$E147,'DADOS CENARIOS'!$C$2:$S$9,12,0)</f>
        <v>6</v>
      </c>
      <c r="P147">
        <f>VLOOKUP($A147&amp;"-"&amp;$E147,'DADOS CENARIOS'!$C$2:$S$9,13,0)</f>
        <v>4</v>
      </c>
      <c r="Q147">
        <f>VLOOKUP($A147&amp;"-"&amp;$E147,'DADOS CENARIOS'!$C$2:$S$9,14,0)</f>
        <v>3000</v>
      </c>
      <c r="R147">
        <f>VLOOKUP($A147&amp;"-"&amp;$E147,'DADOS CENARIOS'!$C$2:$S$9,15,0)</f>
        <v>800</v>
      </c>
      <c r="S147">
        <f>VLOOKUP($A147&amp;"-"&amp;$E147,'DADOS CENARIOS'!$C$2:$S$9,16,0)</f>
        <v>500</v>
      </c>
      <c r="T147">
        <f>VLOOKUP($A147&amp;"-"&amp;$E147,'DADOS CENARIOS'!$C$2:$S$9,17,0)</f>
        <v>155</v>
      </c>
    </row>
    <row r="148" spans="1:20" x14ac:dyDescent="0.25">
      <c r="A148" t="s">
        <v>1198</v>
      </c>
      <c r="B148">
        <f>VLOOKUP($A148&amp;"-"&amp;$E148,'DADOS CENARIOS'!$C$2:$S$9,2,0)</f>
        <v>5000</v>
      </c>
      <c r="C148">
        <f>VLOOKUP($A148&amp;"-"&amp;$E148,'DADOS CENARIOS'!$C$2:$S$9,3,0)</f>
        <v>5</v>
      </c>
      <c r="D148">
        <f>VLOOKUP($A148&amp;"-"&amp;$E148,'DADOS CENARIOS'!$C$2:$S$9,4,0)</f>
        <v>12</v>
      </c>
      <c r="E148" s="43" t="s">
        <v>1199</v>
      </c>
      <c r="F148" s="43" t="s">
        <v>5</v>
      </c>
      <c r="G148" s="43" t="s">
        <v>1199</v>
      </c>
      <c r="H148">
        <f>VLOOKUP($A148&amp;"-"&amp;$E148,'DADOS CENARIOS'!$C$2:$S$9,5,0)</f>
        <v>107</v>
      </c>
      <c r="I148">
        <f>VLOOKUP($A148&amp;"-"&amp;$E148,'DADOS CENARIOS'!$C$2:$S$9,6,0)</f>
        <v>6800</v>
      </c>
      <c r="J148">
        <f>VLOOKUP($A148&amp;"-"&amp;$E148,'DADOS CENARIOS'!$C$2:$S$9,7,0)</f>
        <v>4680</v>
      </c>
      <c r="K148">
        <f>VLOOKUP($A148&amp;"-"&amp;$E148,'DADOS CENARIOS'!$C$2:$S$9,8,0)</f>
        <v>400</v>
      </c>
      <c r="L148">
        <f>VLOOKUP($A148&amp;"-"&amp;$E148,'DADOS CENARIOS'!$C$2:$S$9,9,0)</f>
        <v>320</v>
      </c>
      <c r="M148">
        <f>VLOOKUP($A148&amp;"-"&amp;$E148,'DADOS CENARIOS'!$C$2:$S$9,10,0)</f>
        <v>11</v>
      </c>
      <c r="N148">
        <f>VLOOKUP($A148&amp;"-"&amp;$E148,'DADOS CENARIOS'!$C$2:$S$9,11,0)</f>
        <v>8</v>
      </c>
      <c r="O148">
        <f>VLOOKUP($A148&amp;"-"&amp;$E148,'DADOS CENARIOS'!$C$2:$S$9,12,0)</f>
        <v>6</v>
      </c>
      <c r="P148">
        <f>VLOOKUP($A148&amp;"-"&amp;$E148,'DADOS CENARIOS'!$C$2:$S$9,13,0)</f>
        <v>4</v>
      </c>
      <c r="Q148">
        <f>VLOOKUP($A148&amp;"-"&amp;$E148,'DADOS CENARIOS'!$C$2:$S$9,14,0)</f>
        <v>3000</v>
      </c>
      <c r="R148">
        <f>VLOOKUP($A148&amp;"-"&amp;$E148,'DADOS CENARIOS'!$C$2:$S$9,15,0)</f>
        <v>800</v>
      </c>
      <c r="S148">
        <f>VLOOKUP($A148&amp;"-"&amp;$E148,'DADOS CENARIOS'!$C$2:$S$9,16,0)</f>
        <v>500</v>
      </c>
      <c r="T148">
        <f>VLOOKUP($A148&amp;"-"&amp;$E148,'DADOS CENARIOS'!$C$2:$S$9,17,0)</f>
        <v>155</v>
      </c>
    </row>
    <row r="149" spans="1:20" x14ac:dyDescent="0.25">
      <c r="A149" t="s">
        <v>1198</v>
      </c>
      <c r="B149">
        <f>VLOOKUP($A149&amp;"-"&amp;$E149,'DADOS CENARIOS'!$C$2:$S$9,2,0)</f>
        <v>5000</v>
      </c>
      <c r="C149">
        <f>VLOOKUP($A149&amp;"-"&amp;$E149,'DADOS CENARIOS'!$C$2:$S$9,3,0)</f>
        <v>5</v>
      </c>
      <c r="D149">
        <f>VLOOKUP($A149&amp;"-"&amp;$E149,'DADOS CENARIOS'!$C$2:$S$9,4,0)</f>
        <v>12</v>
      </c>
      <c r="E149" s="43" t="s">
        <v>1199</v>
      </c>
      <c r="F149" s="43" t="s">
        <v>6</v>
      </c>
      <c r="G149" s="43" t="s">
        <v>1199</v>
      </c>
      <c r="H149">
        <f>VLOOKUP($A149&amp;"-"&amp;$E149,'DADOS CENARIOS'!$C$2:$S$9,5,0)</f>
        <v>107</v>
      </c>
      <c r="I149">
        <f>VLOOKUP($A149&amp;"-"&amp;$E149,'DADOS CENARIOS'!$C$2:$S$9,6,0)</f>
        <v>6800</v>
      </c>
      <c r="J149">
        <f>VLOOKUP($A149&amp;"-"&amp;$E149,'DADOS CENARIOS'!$C$2:$S$9,7,0)</f>
        <v>4680</v>
      </c>
      <c r="K149">
        <f>VLOOKUP($A149&amp;"-"&amp;$E149,'DADOS CENARIOS'!$C$2:$S$9,8,0)</f>
        <v>400</v>
      </c>
      <c r="L149">
        <f>VLOOKUP($A149&amp;"-"&amp;$E149,'DADOS CENARIOS'!$C$2:$S$9,9,0)</f>
        <v>320</v>
      </c>
      <c r="M149">
        <f>VLOOKUP($A149&amp;"-"&amp;$E149,'DADOS CENARIOS'!$C$2:$S$9,10,0)</f>
        <v>11</v>
      </c>
      <c r="N149">
        <f>VLOOKUP($A149&amp;"-"&amp;$E149,'DADOS CENARIOS'!$C$2:$S$9,11,0)</f>
        <v>8</v>
      </c>
      <c r="O149">
        <f>VLOOKUP($A149&amp;"-"&amp;$E149,'DADOS CENARIOS'!$C$2:$S$9,12,0)</f>
        <v>6</v>
      </c>
      <c r="P149">
        <f>VLOOKUP($A149&amp;"-"&amp;$E149,'DADOS CENARIOS'!$C$2:$S$9,13,0)</f>
        <v>4</v>
      </c>
      <c r="Q149">
        <f>VLOOKUP($A149&amp;"-"&amp;$E149,'DADOS CENARIOS'!$C$2:$S$9,14,0)</f>
        <v>3000</v>
      </c>
      <c r="R149">
        <f>VLOOKUP($A149&amp;"-"&amp;$E149,'DADOS CENARIOS'!$C$2:$S$9,15,0)</f>
        <v>800</v>
      </c>
      <c r="S149">
        <f>VLOOKUP($A149&amp;"-"&amp;$E149,'DADOS CENARIOS'!$C$2:$S$9,16,0)</f>
        <v>500</v>
      </c>
      <c r="T149">
        <f>VLOOKUP($A149&amp;"-"&amp;$E149,'DADOS CENARIOS'!$C$2:$S$9,17,0)</f>
        <v>155</v>
      </c>
    </row>
    <row r="150" spans="1:20" x14ac:dyDescent="0.25">
      <c r="A150" t="s">
        <v>1198</v>
      </c>
      <c r="B150">
        <f>VLOOKUP($A150&amp;"-"&amp;$E150,'DADOS CENARIOS'!$C$2:$S$9,2,0)</f>
        <v>5000</v>
      </c>
      <c r="C150">
        <f>VLOOKUP($A150&amp;"-"&amp;$E150,'DADOS CENARIOS'!$C$2:$S$9,3,0)</f>
        <v>5</v>
      </c>
      <c r="D150">
        <f>VLOOKUP($A150&amp;"-"&amp;$E150,'DADOS CENARIOS'!$C$2:$S$9,4,0)</f>
        <v>12</v>
      </c>
      <c r="E150" s="43" t="s">
        <v>1199</v>
      </c>
      <c r="F150" s="43" t="s">
        <v>7</v>
      </c>
      <c r="G150" s="43" t="s">
        <v>1199</v>
      </c>
      <c r="H150">
        <f>VLOOKUP($A150&amp;"-"&amp;$E150,'DADOS CENARIOS'!$C$2:$S$9,5,0)</f>
        <v>107</v>
      </c>
      <c r="I150">
        <f>VLOOKUP($A150&amp;"-"&amp;$E150,'DADOS CENARIOS'!$C$2:$S$9,6,0)</f>
        <v>6800</v>
      </c>
      <c r="J150">
        <f>VLOOKUP($A150&amp;"-"&amp;$E150,'DADOS CENARIOS'!$C$2:$S$9,7,0)</f>
        <v>4680</v>
      </c>
      <c r="K150">
        <f>VLOOKUP($A150&amp;"-"&amp;$E150,'DADOS CENARIOS'!$C$2:$S$9,8,0)</f>
        <v>400</v>
      </c>
      <c r="L150">
        <f>VLOOKUP($A150&amp;"-"&amp;$E150,'DADOS CENARIOS'!$C$2:$S$9,9,0)</f>
        <v>320</v>
      </c>
      <c r="M150">
        <f>VLOOKUP($A150&amp;"-"&amp;$E150,'DADOS CENARIOS'!$C$2:$S$9,10,0)</f>
        <v>11</v>
      </c>
      <c r="N150">
        <f>VLOOKUP($A150&amp;"-"&amp;$E150,'DADOS CENARIOS'!$C$2:$S$9,11,0)</f>
        <v>8</v>
      </c>
      <c r="O150">
        <f>VLOOKUP($A150&amp;"-"&amp;$E150,'DADOS CENARIOS'!$C$2:$S$9,12,0)</f>
        <v>6</v>
      </c>
      <c r="P150">
        <f>VLOOKUP($A150&amp;"-"&amp;$E150,'DADOS CENARIOS'!$C$2:$S$9,13,0)</f>
        <v>4</v>
      </c>
      <c r="Q150">
        <f>VLOOKUP($A150&amp;"-"&amp;$E150,'DADOS CENARIOS'!$C$2:$S$9,14,0)</f>
        <v>3000</v>
      </c>
      <c r="R150">
        <f>VLOOKUP($A150&amp;"-"&amp;$E150,'DADOS CENARIOS'!$C$2:$S$9,15,0)</f>
        <v>800</v>
      </c>
      <c r="S150">
        <f>VLOOKUP($A150&amp;"-"&amp;$E150,'DADOS CENARIOS'!$C$2:$S$9,16,0)</f>
        <v>500</v>
      </c>
      <c r="T150">
        <f>VLOOKUP($A150&amp;"-"&amp;$E150,'DADOS CENARIOS'!$C$2:$S$9,17,0)</f>
        <v>155</v>
      </c>
    </row>
    <row r="151" spans="1:20" x14ac:dyDescent="0.25">
      <c r="A151" t="s">
        <v>1198</v>
      </c>
      <c r="B151">
        <f>VLOOKUP($A151&amp;"-"&amp;$E151,'DADOS CENARIOS'!$C$2:$S$9,2,0)</f>
        <v>5000</v>
      </c>
      <c r="C151">
        <f>VLOOKUP($A151&amp;"-"&amp;$E151,'DADOS CENARIOS'!$C$2:$S$9,3,0)</f>
        <v>5</v>
      </c>
      <c r="D151">
        <f>VLOOKUP($A151&amp;"-"&amp;$E151,'DADOS CENARIOS'!$C$2:$S$9,4,0)</f>
        <v>12</v>
      </c>
      <c r="E151" s="43" t="s">
        <v>1199</v>
      </c>
      <c r="F151" s="43" t="s">
        <v>61</v>
      </c>
      <c r="G151" s="43" t="s">
        <v>1199</v>
      </c>
      <c r="H151">
        <f>VLOOKUP($A151&amp;"-"&amp;$E151,'DADOS CENARIOS'!$C$2:$S$9,5,0)</f>
        <v>107</v>
      </c>
      <c r="I151">
        <f>VLOOKUP($A151&amp;"-"&amp;$E151,'DADOS CENARIOS'!$C$2:$S$9,6,0)</f>
        <v>6800</v>
      </c>
      <c r="J151">
        <f>VLOOKUP($A151&amp;"-"&amp;$E151,'DADOS CENARIOS'!$C$2:$S$9,7,0)</f>
        <v>4680</v>
      </c>
      <c r="K151">
        <f>VLOOKUP($A151&amp;"-"&amp;$E151,'DADOS CENARIOS'!$C$2:$S$9,8,0)</f>
        <v>400</v>
      </c>
      <c r="L151">
        <f>VLOOKUP($A151&amp;"-"&amp;$E151,'DADOS CENARIOS'!$C$2:$S$9,9,0)</f>
        <v>320</v>
      </c>
      <c r="M151">
        <f>VLOOKUP($A151&amp;"-"&amp;$E151,'DADOS CENARIOS'!$C$2:$S$9,10,0)</f>
        <v>11</v>
      </c>
      <c r="N151">
        <f>VLOOKUP($A151&amp;"-"&amp;$E151,'DADOS CENARIOS'!$C$2:$S$9,11,0)</f>
        <v>8</v>
      </c>
      <c r="O151">
        <f>VLOOKUP($A151&amp;"-"&amp;$E151,'DADOS CENARIOS'!$C$2:$S$9,12,0)</f>
        <v>6</v>
      </c>
      <c r="P151">
        <f>VLOOKUP($A151&amp;"-"&amp;$E151,'DADOS CENARIOS'!$C$2:$S$9,13,0)</f>
        <v>4</v>
      </c>
      <c r="Q151">
        <f>VLOOKUP($A151&amp;"-"&amp;$E151,'DADOS CENARIOS'!$C$2:$S$9,14,0)</f>
        <v>3000</v>
      </c>
      <c r="R151">
        <f>VLOOKUP($A151&amp;"-"&amp;$E151,'DADOS CENARIOS'!$C$2:$S$9,15,0)</f>
        <v>800</v>
      </c>
      <c r="S151">
        <f>VLOOKUP($A151&amp;"-"&amp;$E151,'DADOS CENARIOS'!$C$2:$S$9,16,0)</f>
        <v>500</v>
      </c>
      <c r="T151">
        <f>VLOOKUP($A151&amp;"-"&amp;$E151,'DADOS CENARIOS'!$C$2:$S$9,17,0)</f>
        <v>155</v>
      </c>
    </row>
    <row r="152" spans="1:20" x14ac:dyDescent="0.25">
      <c r="A152" t="s">
        <v>1198</v>
      </c>
      <c r="B152">
        <f>VLOOKUP($A152&amp;"-"&amp;$E152,'DADOS CENARIOS'!$C$2:$S$9,2,0)</f>
        <v>5000</v>
      </c>
      <c r="C152">
        <f>VLOOKUP($A152&amp;"-"&amp;$E152,'DADOS CENARIOS'!$C$2:$S$9,3,0)</f>
        <v>5</v>
      </c>
      <c r="D152">
        <f>VLOOKUP($A152&amp;"-"&amp;$E152,'DADOS CENARIOS'!$C$2:$S$9,4,0)</f>
        <v>12</v>
      </c>
      <c r="E152" s="43" t="s">
        <v>1199</v>
      </c>
      <c r="F152" s="43" t="s">
        <v>62</v>
      </c>
      <c r="G152" s="43" t="s">
        <v>1199</v>
      </c>
      <c r="H152">
        <f>VLOOKUP($A152&amp;"-"&amp;$E152,'DADOS CENARIOS'!$C$2:$S$9,5,0)</f>
        <v>107</v>
      </c>
      <c r="I152">
        <f>VLOOKUP($A152&amp;"-"&amp;$E152,'DADOS CENARIOS'!$C$2:$S$9,6,0)</f>
        <v>6800</v>
      </c>
      <c r="J152">
        <f>VLOOKUP($A152&amp;"-"&amp;$E152,'DADOS CENARIOS'!$C$2:$S$9,7,0)</f>
        <v>4680</v>
      </c>
      <c r="K152">
        <f>VLOOKUP($A152&amp;"-"&amp;$E152,'DADOS CENARIOS'!$C$2:$S$9,8,0)</f>
        <v>400</v>
      </c>
      <c r="L152">
        <f>VLOOKUP($A152&amp;"-"&amp;$E152,'DADOS CENARIOS'!$C$2:$S$9,9,0)</f>
        <v>320</v>
      </c>
      <c r="M152">
        <f>VLOOKUP($A152&amp;"-"&amp;$E152,'DADOS CENARIOS'!$C$2:$S$9,10,0)</f>
        <v>11</v>
      </c>
      <c r="N152">
        <f>VLOOKUP($A152&amp;"-"&amp;$E152,'DADOS CENARIOS'!$C$2:$S$9,11,0)</f>
        <v>8</v>
      </c>
      <c r="O152">
        <f>VLOOKUP($A152&amp;"-"&amp;$E152,'DADOS CENARIOS'!$C$2:$S$9,12,0)</f>
        <v>6</v>
      </c>
      <c r="P152">
        <f>VLOOKUP($A152&amp;"-"&amp;$E152,'DADOS CENARIOS'!$C$2:$S$9,13,0)</f>
        <v>4</v>
      </c>
      <c r="Q152">
        <f>VLOOKUP($A152&amp;"-"&amp;$E152,'DADOS CENARIOS'!$C$2:$S$9,14,0)</f>
        <v>3000</v>
      </c>
      <c r="R152">
        <f>VLOOKUP($A152&amp;"-"&amp;$E152,'DADOS CENARIOS'!$C$2:$S$9,15,0)</f>
        <v>800</v>
      </c>
      <c r="S152">
        <f>VLOOKUP($A152&amp;"-"&amp;$E152,'DADOS CENARIOS'!$C$2:$S$9,16,0)</f>
        <v>500</v>
      </c>
      <c r="T152">
        <f>VLOOKUP($A152&amp;"-"&amp;$E152,'DADOS CENARIOS'!$C$2:$S$9,17,0)</f>
        <v>155</v>
      </c>
    </row>
    <row r="153" spans="1:20" x14ac:dyDescent="0.25">
      <c r="A153" t="s">
        <v>1198</v>
      </c>
      <c r="B153">
        <f>VLOOKUP($A153&amp;"-"&amp;$E153,'DADOS CENARIOS'!$C$2:$S$9,2,0)</f>
        <v>5000</v>
      </c>
      <c r="C153">
        <f>VLOOKUP($A153&amp;"-"&amp;$E153,'DADOS CENARIOS'!$C$2:$S$9,3,0)</f>
        <v>5</v>
      </c>
      <c r="D153">
        <f>VLOOKUP($A153&amp;"-"&amp;$E153,'DADOS CENARIOS'!$C$2:$S$9,4,0)</f>
        <v>12</v>
      </c>
      <c r="E153" s="43" t="s">
        <v>1199</v>
      </c>
      <c r="F153" s="43" t="s">
        <v>63</v>
      </c>
      <c r="G153" s="43" t="s">
        <v>1199</v>
      </c>
      <c r="H153">
        <f>VLOOKUP($A153&amp;"-"&amp;$E153,'DADOS CENARIOS'!$C$2:$S$9,5,0)</f>
        <v>107</v>
      </c>
      <c r="I153">
        <f>VLOOKUP($A153&amp;"-"&amp;$E153,'DADOS CENARIOS'!$C$2:$S$9,6,0)</f>
        <v>6800</v>
      </c>
      <c r="J153">
        <f>VLOOKUP($A153&amp;"-"&amp;$E153,'DADOS CENARIOS'!$C$2:$S$9,7,0)</f>
        <v>4680</v>
      </c>
      <c r="K153">
        <f>VLOOKUP($A153&amp;"-"&amp;$E153,'DADOS CENARIOS'!$C$2:$S$9,8,0)</f>
        <v>400</v>
      </c>
      <c r="L153">
        <f>VLOOKUP($A153&amp;"-"&amp;$E153,'DADOS CENARIOS'!$C$2:$S$9,9,0)</f>
        <v>320</v>
      </c>
      <c r="M153">
        <f>VLOOKUP($A153&amp;"-"&amp;$E153,'DADOS CENARIOS'!$C$2:$S$9,10,0)</f>
        <v>11</v>
      </c>
      <c r="N153">
        <f>VLOOKUP($A153&amp;"-"&amp;$E153,'DADOS CENARIOS'!$C$2:$S$9,11,0)</f>
        <v>8</v>
      </c>
      <c r="O153">
        <f>VLOOKUP($A153&amp;"-"&amp;$E153,'DADOS CENARIOS'!$C$2:$S$9,12,0)</f>
        <v>6</v>
      </c>
      <c r="P153">
        <f>VLOOKUP($A153&amp;"-"&amp;$E153,'DADOS CENARIOS'!$C$2:$S$9,13,0)</f>
        <v>4</v>
      </c>
      <c r="Q153">
        <f>VLOOKUP($A153&amp;"-"&amp;$E153,'DADOS CENARIOS'!$C$2:$S$9,14,0)</f>
        <v>3000</v>
      </c>
      <c r="R153">
        <f>VLOOKUP($A153&amp;"-"&amp;$E153,'DADOS CENARIOS'!$C$2:$S$9,15,0)</f>
        <v>800</v>
      </c>
      <c r="S153">
        <f>VLOOKUP($A153&amp;"-"&amp;$E153,'DADOS CENARIOS'!$C$2:$S$9,16,0)</f>
        <v>500</v>
      </c>
      <c r="T153">
        <f>VLOOKUP($A153&amp;"-"&amp;$E153,'DADOS CENARIOS'!$C$2:$S$9,17,0)</f>
        <v>155</v>
      </c>
    </row>
    <row r="154" spans="1:20" x14ac:dyDescent="0.25">
      <c r="A154" t="s">
        <v>1198</v>
      </c>
      <c r="B154">
        <f>VLOOKUP($A154&amp;"-"&amp;$E154,'DADOS CENARIOS'!$C$2:$S$9,2,0)</f>
        <v>5000</v>
      </c>
      <c r="C154">
        <f>VLOOKUP($A154&amp;"-"&amp;$E154,'DADOS CENARIOS'!$C$2:$S$9,3,0)</f>
        <v>5</v>
      </c>
      <c r="D154">
        <f>VLOOKUP($A154&amp;"-"&amp;$E154,'DADOS CENARIOS'!$C$2:$S$9,4,0)</f>
        <v>12</v>
      </c>
      <c r="E154" s="43" t="s">
        <v>1199</v>
      </c>
      <c r="F154" s="43" t="s">
        <v>64</v>
      </c>
      <c r="G154" s="43" t="s">
        <v>1199</v>
      </c>
      <c r="H154">
        <f>VLOOKUP($A154&amp;"-"&amp;$E154,'DADOS CENARIOS'!$C$2:$S$9,5,0)</f>
        <v>107</v>
      </c>
      <c r="I154">
        <f>VLOOKUP($A154&amp;"-"&amp;$E154,'DADOS CENARIOS'!$C$2:$S$9,6,0)</f>
        <v>6800</v>
      </c>
      <c r="J154">
        <f>VLOOKUP($A154&amp;"-"&amp;$E154,'DADOS CENARIOS'!$C$2:$S$9,7,0)</f>
        <v>4680</v>
      </c>
      <c r="K154">
        <f>VLOOKUP($A154&amp;"-"&amp;$E154,'DADOS CENARIOS'!$C$2:$S$9,8,0)</f>
        <v>400</v>
      </c>
      <c r="L154">
        <f>VLOOKUP($A154&amp;"-"&amp;$E154,'DADOS CENARIOS'!$C$2:$S$9,9,0)</f>
        <v>320</v>
      </c>
      <c r="M154">
        <f>VLOOKUP($A154&amp;"-"&amp;$E154,'DADOS CENARIOS'!$C$2:$S$9,10,0)</f>
        <v>11</v>
      </c>
      <c r="N154">
        <f>VLOOKUP($A154&amp;"-"&amp;$E154,'DADOS CENARIOS'!$C$2:$S$9,11,0)</f>
        <v>8</v>
      </c>
      <c r="O154">
        <f>VLOOKUP($A154&amp;"-"&amp;$E154,'DADOS CENARIOS'!$C$2:$S$9,12,0)</f>
        <v>6</v>
      </c>
      <c r="P154">
        <f>VLOOKUP($A154&amp;"-"&amp;$E154,'DADOS CENARIOS'!$C$2:$S$9,13,0)</f>
        <v>4</v>
      </c>
      <c r="Q154">
        <f>VLOOKUP($A154&amp;"-"&amp;$E154,'DADOS CENARIOS'!$C$2:$S$9,14,0)</f>
        <v>3000</v>
      </c>
      <c r="R154">
        <f>VLOOKUP($A154&amp;"-"&amp;$E154,'DADOS CENARIOS'!$C$2:$S$9,15,0)</f>
        <v>800</v>
      </c>
      <c r="S154">
        <f>VLOOKUP($A154&amp;"-"&amp;$E154,'DADOS CENARIOS'!$C$2:$S$9,16,0)</f>
        <v>500</v>
      </c>
      <c r="T154">
        <f>VLOOKUP($A154&amp;"-"&amp;$E154,'DADOS CENARIOS'!$C$2:$S$9,17,0)</f>
        <v>155</v>
      </c>
    </row>
    <row r="155" spans="1:20" x14ac:dyDescent="0.25">
      <c r="A155" t="s">
        <v>1198</v>
      </c>
      <c r="B155">
        <f>VLOOKUP($A155&amp;"-"&amp;$E155,'DADOS CENARIOS'!$C$2:$S$9,2,0)</f>
        <v>5000</v>
      </c>
      <c r="C155">
        <f>VLOOKUP($A155&amp;"-"&amp;$E155,'DADOS CENARIOS'!$C$2:$S$9,3,0)</f>
        <v>5</v>
      </c>
      <c r="D155">
        <f>VLOOKUP($A155&amp;"-"&amp;$E155,'DADOS CENARIOS'!$C$2:$S$9,4,0)</f>
        <v>12</v>
      </c>
      <c r="E155" s="43" t="s">
        <v>1199</v>
      </c>
      <c r="F155" s="43" t="s">
        <v>65</v>
      </c>
      <c r="G155" s="43" t="s">
        <v>1199</v>
      </c>
      <c r="H155">
        <f>VLOOKUP($A155&amp;"-"&amp;$E155,'DADOS CENARIOS'!$C$2:$S$9,5,0)</f>
        <v>107</v>
      </c>
      <c r="I155">
        <f>VLOOKUP($A155&amp;"-"&amp;$E155,'DADOS CENARIOS'!$C$2:$S$9,6,0)</f>
        <v>6800</v>
      </c>
      <c r="J155">
        <f>VLOOKUP($A155&amp;"-"&amp;$E155,'DADOS CENARIOS'!$C$2:$S$9,7,0)</f>
        <v>4680</v>
      </c>
      <c r="K155">
        <f>VLOOKUP($A155&amp;"-"&amp;$E155,'DADOS CENARIOS'!$C$2:$S$9,8,0)</f>
        <v>400</v>
      </c>
      <c r="L155">
        <f>VLOOKUP($A155&amp;"-"&amp;$E155,'DADOS CENARIOS'!$C$2:$S$9,9,0)</f>
        <v>320</v>
      </c>
      <c r="M155">
        <f>VLOOKUP($A155&amp;"-"&amp;$E155,'DADOS CENARIOS'!$C$2:$S$9,10,0)</f>
        <v>11</v>
      </c>
      <c r="N155">
        <f>VLOOKUP($A155&amp;"-"&amp;$E155,'DADOS CENARIOS'!$C$2:$S$9,11,0)</f>
        <v>8</v>
      </c>
      <c r="O155">
        <f>VLOOKUP($A155&amp;"-"&amp;$E155,'DADOS CENARIOS'!$C$2:$S$9,12,0)</f>
        <v>6</v>
      </c>
      <c r="P155">
        <f>VLOOKUP($A155&amp;"-"&amp;$E155,'DADOS CENARIOS'!$C$2:$S$9,13,0)</f>
        <v>4</v>
      </c>
      <c r="Q155">
        <f>VLOOKUP($A155&amp;"-"&amp;$E155,'DADOS CENARIOS'!$C$2:$S$9,14,0)</f>
        <v>3000</v>
      </c>
      <c r="R155">
        <f>VLOOKUP($A155&amp;"-"&amp;$E155,'DADOS CENARIOS'!$C$2:$S$9,15,0)</f>
        <v>800</v>
      </c>
      <c r="S155">
        <f>VLOOKUP($A155&amp;"-"&amp;$E155,'DADOS CENARIOS'!$C$2:$S$9,16,0)</f>
        <v>500</v>
      </c>
      <c r="T155">
        <f>VLOOKUP($A155&amp;"-"&amp;$E155,'DADOS CENARIOS'!$C$2:$S$9,17,0)</f>
        <v>155</v>
      </c>
    </row>
    <row r="156" spans="1:20" x14ac:dyDescent="0.25">
      <c r="A156" t="s">
        <v>1198</v>
      </c>
      <c r="B156">
        <f>VLOOKUP($A156&amp;"-"&amp;$E156,'DADOS CENARIOS'!$C$2:$S$9,2,0)</f>
        <v>5000</v>
      </c>
      <c r="C156">
        <f>VLOOKUP($A156&amp;"-"&amp;$E156,'DADOS CENARIOS'!$C$2:$S$9,3,0)</f>
        <v>5</v>
      </c>
      <c r="D156">
        <f>VLOOKUP($A156&amp;"-"&amp;$E156,'DADOS CENARIOS'!$C$2:$S$9,4,0)</f>
        <v>12</v>
      </c>
      <c r="E156" s="43" t="s">
        <v>1199</v>
      </c>
      <c r="F156" s="43" t="s">
        <v>66</v>
      </c>
      <c r="G156" s="43" t="s">
        <v>1199</v>
      </c>
      <c r="H156">
        <f>VLOOKUP($A156&amp;"-"&amp;$E156,'DADOS CENARIOS'!$C$2:$S$9,5,0)</f>
        <v>107</v>
      </c>
      <c r="I156">
        <f>VLOOKUP($A156&amp;"-"&amp;$E156,'DADOS CENARIOS'!$C$2:$S$9,6,0)</f>
        <v>6800</v>
      </c>
      <c r="J156">
        <f>VLOOKUP($A156&amp;"-"&amp;$E156,'DADOS CENARIOS'!$C$2:$S$9,7,0)</f>
        <v>4680</v>
      </c>
      <c r="K156">
        <f>VLOOKUP($A156&amp;"-"&amp;$E156,'DADOS CENARIOS'!$C$2:$S$9,8,0)</f>
        <v>400</v>
      </c>
      <c r="L156">
        <f>VLOOKUP($A156&amp;"-"&amp;$E156,'DADOS CENARIOS'!$C$2:$S$9,9,0)</f>
        <v>320</v>
      </c>
      <c r="M156">
        <f>VLOOKUP($A156&amp;"-"&amp;$E156,'DADOS CENARIOS'!$C$2:$S$9,10,0)</f>
        <v>11</v>
      </c>
      <c r="N156">
        <f>VLOOKUP($A156&amp;"-"&amp;$E156,'DADOS CENARIOS'!$C$2:$S$9,11,0)</f>
        <v>8</v>
      </c>
      <c r="O156">
        <f>VLOOKUP($A156&amp;"-"&amp;$E156,'DADOS CENARIOS'!$C$2:$S$9,12,0)</f>
        <v>6</v>
      </c>
      <c r="P156">
        <f>VLOOKUP($A156&amp;"-"&amp;$E156,'DADOS CENARIOS'!$C$2:$S$9,13,0)</f>
        <v>4</v>
      </c>
      <c r="Q156">
        <f>VLOOKUP($A156&amp;"-"&amp;$E156,'DADOS CENARIOS'!$C$2:$S$9,14,0)</f>
        <v>3000</v>
      </c>
      <c r="R156">
        <f>VLOOKUP($A156&amp;"-"&amp;$E156,'DADOS CENARIOS'!$C$2:$S$9,15,0)</f>
        <v>800</v>
      </c>
      <c r="S156">
        <f>VLOOKUP($A156&amp;"-"&amp;$E156,'DADOS CENARIOS'!$C$2:$S$9,16,0)</f>
        <v>500</v>
      </c>
      <c r="T156">
        <f>VLOOKUP($A156&amp;"-"&amp;$E156,'DADOS CENARIOS'!$C$2:$S$9,17,0)</f>
        <v>155</v>
      </c>
    </row>
    <row r="157" spans="1:20" x14ac:dyDescent="0.25">
      <c r="A157" t="s">
        <v>1198</v>
      </c>
      <c r="B157">
        <f>VLOOKUP($A157&amp;"-"&amp;$E157,'DADOS CENARIOS'!$C$2:$S$9,2,0)</f>
        <v>5000</v>
      </c>
      <c r="C157">
        <f>VLOOKUP($A157&amp;"-"&amp;$E157,'DADOS CENARIOS'!$C$2:$S$9,3,0)</f>
        <v>5</v>
      </c>
      <c r="D157">
        <f>VLOOKUP($A157&amp;"-"&amp;$E157,'DADOS CENARIOS'!$C$2:$S$9,4,0)</f>
        <v>12</v>
      </c>
      <c r="E157" s="43" t="s">
        <v>1199</v>
      </c>
      <c r="F157" s="43" t="s">
        <v>67</v>
      </c>
      <c r="G157" s="43" t="s">
        <v>1199</v>
      </c>
      <c r="H157">
        <f>VLOOKUP($A157&amp;"-"&amp;$E157,'DADOS CENARIOS'!$C$2:$S$9,5,0)</f>
        <v>107</v>
      </c>
      <c r="I157">
        <f>VLOOKUP($A157&amp;"-"&amp;$E157,'DADOS CENARIOS'!$C$2:$S$9,6,0)</f>
        <v>6800</v>
      </c>
      <c r="J157">
        <f>VLOOKUP($A157&amp;"-"&amp;$E157,'DADOS CENARIOS'!$C$2:$S$9,7,0)</f>
        <v>4680</v>
      </c>
      <c r="K157">
        <f>VLOOKUP($A157&amp;"-"&amp;$E157,'DADOS CENARIOS'!$C$2:$S$9,8,0)</f>
        <v>400</v>
      </c>
      <c r="L157">
        <f>VLOOKUP($A157&amp;"-"&amp;$E157,'DADOS CENARIOS'!$C$2:$S$9,9,0)</f>
        <v>320</v>
      </c>
      <c r="M157">
        <f>VLOOKUP($A157&amp;"-"&amp;$E157,'DADOS CENARIOS'!$C$2:$S$9,10,0)</f>
        <v>11</v>
      </c>
      <c r="N157">
        <f>VLOOKUP($A157&amp;"-"&amp;$E157,'DADOS CENARIOS'!$C$2:$S$9,11,0)</f>
        <v>8</v>
      </c>
      <c r="O157">
        <f>VLOOKUP($A157&amp;"-"&amp;$E157,'DADOS CENARIOS'!$C$2:$S$9,12,0)</f>
        <v>6</v>
      </c>
      <c r="P157">
        <f>VLOOKUP($A157&amp;"-"&amp;$E157,'DADOS CENARIOS'!$C$2:$S$9,13,0)</f>
        <v>4</v>
      </c>
      <c r="Q157">
        <f>VLOOKUP($A157&amp;"-"&amp;$E157,'DADOS CENARIOS'!$C$2:$S$9,14,0)</f>
        <v>3000</v>
      </c>
      <c r="R157">
        <f>VLOOKUP($A157&amp;"-"&amp;$E157,'DADOS CENARIOS'!$C$2:$S$9,15,0)</f>
        <v>800</v>
      </c>
      <c r="S157">
        <f>VLOOKUP($A157&amp;"-"&amp;$E157,'DADOS CENARIOS'!$C$2:$S$9,16,0)</f>
        <v>500</v>
      </c>
      <c r="T157">
        <f>VLOOKUP($A157&amp;"-"&amp;$E157,'DADOS CENARIOS'!$C$2:$S$9,17,0)</f>
        <v>155</v>
      </c>
    </row>
    <row r="158" spans="1:20" x14ac:dyDescent="0.25">
      <c r="A158" t="s">
        <v>1198</v>
      </c>
      <c r="B158">
        <f>VLOOKUP($A158&amp;"-"&amp;$E158,'DADOS CENARIOS'!$C$2:$S$9,2,0)</f>
        <v>5000</v>
      </c>
      <c r="C158">
        <f>VLOOKUP($A158&amp;"-"&amp;$E158,'DADOS CENARIOS'!$C$2:$S$9,3,0)</f>
        <v>5</v>
      </c>
      <c r="D158">
        <f>VLOOKUP($A158&amp;"-"&amp;$E158,'DADOS CENARIOS'!$C$2:$S$9,4,0)</f>
        <v>12</v>
      </c>
      <c r="E158" s="43" t="s">
        <v>1199</v>
      </c>
      <c r="F158" s="43" t="s">
        <v>68</v>
      </c>
      <c r="G158" s="43" t="s">
        <v>1199</v>
      </c>
      <c r="H158">
        <f>VLOOKUP($A158&amp;"-"&amp;$E158,'DADOS CENARIOS'!$C$2:$S$9,5,0)</f>
        <v>107</v>
      </c>
      <c r="I158">
        <f>VLOOKUP($A158&amp;"-"&amp;$E158,'DADOS CENARIOS'!$C$2:$S$9,6,0)</f>
        <v>6800</v>
      </c>
      <c r="J158">
        <f>VLOOKUP($A158&amp;"-"&amp;$E158,'DADOS CENARIOS'!$C$2:$S$9,7,0)</f>
        <v>4680</v>
      </c>
      <c r="K158">
        <f>VLOOKUP($A158&amp;"-"&amp;$E158,'DADOS CENARIOS'!$C$2:$S$9,8,0)</f>
        <v>400</v>
      </c>
      <c r="L158">
        <f>VLOOKUP($A158&amp;"-"&amp;$E158,'DADOS CENARIOS'!$C$2:$S$9,9,0)</f>
        <v>320</v>
      </c>
      <c r="M158">
        <f>VLOOKUP($A158&amp;"-"&amp;$E158,'DADOS CENARIOS'!$C$2:$S$9,10,0)</f>
        <v>11</v>
      </c>
      <c r="N158">
        <f>VLOOKUP($A158&amp;"-"&amp;$E158,'DADOS CENARIOS'!$C$2:$S$9,11,0)</f>
        <v>8</v>
      </c>
      <c r="O158">
        <f>VLOOKUP($A158&amp;"-"&amp;$E158,'DADOS CENARIOS'!$C$2:$S$9,12,0)</f>
        <v>6</v>
      </c>
      <c r="P158">
        <f>VLOOKUP($A158&amp;"-"&amp;$E158,'DADOS CENARIOS'!$C$2:$S$9,13,0)</f>
        <v>4</v>
      </c>
      <c r="Q158">
        <f>VLOOKUP($A158&amp;"-"&amp;$E158,'DADOS CENARIOS'!$C$2:$S$9,14,0)</f>
        <v>3000</v>
      </c>
      <c r="R158">
        <f>VLOOKUP($A158&amp;"-"&amp;$E158,'DADOS CENARIOS'!$C$2:$S$9,15,0)</f>
        <v>800</v>
      </c>
      <c r="S158">
        <f>VLOOKUP($A158&amp;"-"&amp;$E158,'DADOS CENARIOS'!$C$2:$S$9,16,0)</f>
        <v>500</v>
      </c>
      <c r="T158">
        <f>VLOOKUP($A158&amp;"-"&amp;$E158,'DADOS CENARIOS'!$C$2:$S$9,17,0)</f>
        <v>155</v>
      </c>
    </row>
    <row r="159" spans="1:20" x14ac:dyDescent="0.25">
      <c r="A159" t="s">
        <v>1198</v>
      </c>
      <c r="B159">
        <f>VLOOKUP($A159&amp;"-"&amp;$E159,'DADOS CENARIOS'!$C$2:$S$9,2,0)</f>
        <v>5000</v>
      </c>
      <c r="C159">
        <f>VLOOKUP($A159&amp;"-"&amp;$E159,'DADOS CENARIOS'!$C$2:$S$9,3,0)</f>
        <v>5</v>
      </c>
      <c r="D159">
        <f>VLOOKUP($A159&amp;"-"&amp;$E159,'DADOS CENARIOS'!$C$2:$S$9,4,0)</f>
        <v>12</v>
      </c>
      <c r="E159" s="43" t="s">
        <v>1199</v>
      </c>
      <c r="F159" s="43" t="s">
        <v>69</v>
      </c>
      <c r="G159" s="43" t="s">
        <v>1199</v>
      </c>
      <c r="H159">
        <f>VLOOKUP($A159&amp;"-"&amp;$E159,'DADOS CENARIOS'!$C$2:$S$9,5,0)</f>
        <v>107</v>
      </c>
      <c r="I159">
        <f>VLOOKUP($A159&amp;"-"&amp;$E159,'DADOS CENARIOS'!$C$2:$S$9,6,0)</f>
        <v>6800</v>
      </c>
      <c r="J159">
        <f>VLOOKUP($A159&amp;"-"&amp;$E159,'DADOS CENARIOS'!$C$2:$S$9,7,0)</f>
        <v>4680</v>
      </c>
      <c r="K159">
        <f>VLOOKUP($A159&amp;"-"&amp;$E159,'DADOS CENARIOS'!$C$2:$S$9,8,0)</f>
        <v>400</v>
      </c>
      <c r="L159">
        <f>VLOOKUP($A159&amp;"-"&amp;$E159,'DADOS CENARIOS'!$C$2:$S$9,9,0)</f>
        <v>320</v>
      </c>
      <c r="M159">
        <f>VLOOKUP($A159&amp;"-"&amp;$E159,'DADOS CENARIOS'!$C$2:$S$9,10,0)</f>
        <v>11</v>
      </c>
      <c r="N159">
        <f>VLOOKUP($A159&amp;"-"&amp;$E159,'DADOS CENARIOS'!$C$2:$S$9,11,0)</f>
        <v>8</v>
      </c>
      <c r="O159">
        <f>VLOOKUP($A159&amp;"-"&amp;$E159,'DADOS CENARIOS'!$C$2:$S$9,12,0)</f>
        <v>6</v>
      </c>
      <c r="P159">
        <f>VLOOKUP($A159&amp;"-"&amp;$E159,'DADOS CENARIOS'!$C$2:$S$9,13,0)</f>
        <v>4</v>
      </c>
      <c r="Q159">
        <f>VLOOKUP($A159&amp;"-"&amp;$E159,'DADOS CENARIOS'!$C$2:$S$9,14,0)</f>
        <v>3000</v>
      </c>
      <c r="R159">
        <f>VLOOKUP($A159&amp;"-"&amp;$E159,'DADOS CENARIOS'!$C$2:$S$9,15,0)</f>
        <v>800</v>
      </c>
      <c r="S159">
        <f>VLOOKUP($A159&amp;"-"&amp;$E159,'DADOS CENARIOS'!$C$2:$S$9,16,0)</f>
        <v>500</v>
      </c>
      <c r="T159">
        <f>VLOOKUP($A159&amp;"-"&amp;$E159,'DADOS CENARIOS'!$C$2:$S$9,17,0)</f>
        <v>155</v>
      </c>
    </row>
    <row r="160" spans="1:20" x14ac:dyDescent="0.25">
      <c r="A160" t="s">
        <v>1198</v>
      </c>
      <c r="B160">
        <f>VLOOKUP($A160&amp;"-"&amp;$E160,'DADOS CENARIOS'!$C$2:$S$9,2,0)</f>
        <v>5000</v>
      </c>
      <c r="C160">
        <f>VLOOKUP($A160&amp;"-"&amp;$E160,'DADOS CENARIOS'!$C$2:$S$9,3,0)</f>
        <v>5</v>
      </c>
      <c r="D160">
        <f>VLOOKUP($A160&amp;"-"&amp;$E160,'DADOS CENARIOS'!$C$2:$S$9,4,0)</f>
        <v>12</v>
      </c>
      <c r="E160" s="43" t="s">
        <v>1199</v>
      </c>
      <c r="F160" s="43" t="s">
        <v>70</v>
      </c>
      <c r="G160" s="43" t="s">
        <v>1199</v>
      </c>
      <c r="H160">
        <f>VLOOKUP($A160&amp;"-"&amp;$E160,'DADOS CENARIOS'!$C$2:$S$9,5,0)</f>
        <v>107</v>
      </c>
      <c r="I160">
        <f>VLOOKUP($A160&amp;"-"&amp;$E160,'DADOS CENARIOS'!$C$2:$S$9,6,0)</f>
        <v>6800</v>
      </c>
      <c r="J160">
        <f>VLOOKUP($A160&amp;"-"&amp;$E160,'DADOS CENARIOS'!$C$2:$S$9,7,0)</f>
        <v>4680</v>
      </c>
      <c r="K160">
        <f>VLOOKUP($A160&amp;"-"&amp;$E160,'DADOS CENARIOS'!$C$2:$S$9,8,0)</f>
        <v>400</v>
      </c>
      <c r="L160">
        <f>VLOOKUP($A160&amp;"-"&amp;$E160,'DADOS CENARIOS'!$C$2:$S$9,9,0)</f>
        <v>320</v>
      </c>
      <c r="M160">
        <f>VLOOKUP($A160&amp;"-"&amp;$E160,'DADOS CENARIOS'!$C$2:$S$9,10,0)</f>
        <v>11</v>
      </c>
      <c r="N160">
        <f>VLOOKUP($A160&amp;"-"&amp;$E160,'DADOS CENARIOS'!$C$2:$S$9,11,0)</f>
        <v>8</v>
      </c>
      <c r="O160">
        <f>VLOOKUP($A160&amp;"-"&amp;$E160,'DADOS CENARIOS'!$C$2:$S$9,12,0)</f>
        <v>6</v>
      </c>
      <c r="P160">
        <f>VLOOKUP($A160&amp;"-"&amp;$E160,'DADOS CENARIOS'!$C$2:$S$9,13,0)</f>
        <v>4</v>
      </c>
      <c r="Q160">
        <f>VLOOKUP($A160&amp;"-"&amp;$E160,'DADOS CENARIOS'!$C$2:$S$9,14,0)</f>
        <v>3000</v>
      </c>
      <c r="R160">
        <f>VLOOKUP($A160&amp;"-"&amp;$E160,'DADOS CENARIOS'!$C$2:$S$9,15,0)</f>
        <v>800</v>
      </c>
      <c r="S160">
        <f>VLOOKUP($A160&amp;"-"&amp;$E160,'DADOS CENARIOS'!$C$2:$S$9,16,0)</f>
        <v>500</v>
      </c>
      <c r="T160">
        <f>VLOOKUP($A160&amp;"-"&amp;$E160,'DADOS CENARIOS'!$C$2:$S$9,17,0)</f>
        <v>155</v>
      </c>
    </row>
    <row r="161" spans="1:20" x14ac:dyDescent="0.25">
      <c r="A161" t="s">
        <v>1198</v>
      </c>
      <c r="B161">
        <f>VLOOKUP($A161&amp;"-"&amp;$E161,'DADOS CENARIOS'!$C$2:$S$9,2,0)</f>
        <v>5000</v>
      </c>
      <c r="C161">
        <f>VLOOKUP($A161&amp;"-"&amp;$E161,'DADOS CENARIOS'!$C$2:$S$9,3,0)</f>
        <v>5</v>
      </c>
      <c r="D161">
        <f>VLOOKUP($A161&amp;"-"&amp;$E161,'DADOS CENARIOS'!$C$2:$S$9,4,0)</f>
        <v>12</v>
      </c>
      <c r="E161" s="43" t="s">
        <v>1199</v>
      </c>
      <c r="F161" s="43" t="s">
        <v>71</v>
      </c>
      <c r="G161" s="43" t="s">
        <v>1199</v>
      </c>
      <c r="H161">
        <f>VLOOKUP($A161&amp;"-"&amp;$E161,'DADOS CENARIOS'!$C$2:$S$9,5,0)</f>
        <v>107</v>
      </c>
      <c r="I161">
        <f>VLOOKUP($A161&amp;"-"&amp;$E161,'DADOS CENARIOS'!$C$2:$S$9,6,0)</f>
        <v>6800</v>
      </c>
      <c r="J161">
        <f>VLOOKUP($A161&amp;"-"&amp;$E161,'DADOS CENARIOS'!$C$2:$S$9,7,0)</f>
        <v>4680</v>
      </c>
      <c r="K161">
        <f>VLOOKUP($A161&amp;"-"&amp;$E161,'DADOS CENARIOS'!$C$2:$S$9,8,0)</f>
        <v>400</v>
      </c>
      <c r="L161">
        <f>VLOOKUP($A161&amp;"-"&amp;$E161,'DADOS CENARIOS'!$C$2:$S$9,9,0)</f>
        <v>320</v>
      </c>
      <c r="M161">
        <f>VLOOKUP($A161&amp;"-"&amp;$E161,'DADOS CENARIOS'!$C$2:$S$9,10,0)</f>
        <v>11</v>
      </c>
      <c r="N161">
        <f>VLOOKUP($A161&amp;"-"&amp;$E161,'DADOS CENARIOS'!$C$2:$S$9,11,0)</f>
        <v>8</v>
      </c>
      <c r="O161">
        <f>VLOOKUP($A161&amp;"-"&amp;$E161,'DADOS CENARIOS'!$C$2:$S$9,12,0)</f>
        <v>6</v>
      </c>
      <c r="P161">
        <f>VLOOKUP($A161&amp;"-"&amp;$E161,'DADOS CENARIOS'!$C$2:$S$9,13,0)</f>
        <v>4</v>
      </c>
      <c r="Q161">
        <f>VLOOKUP($A161&amp;"-"&amp;$E161,'DADOS CENARIOS'!$C$2:$S$9,14,0)</f>
        <v>3000</v>
      </c>
      <c r="R161">
        <f>VLOOKUP($A161&amp;"-"&amp;$E161,'DADOS CENARIOS'!$C$2:$S$9,15,0)</f>
        <v>800</v>
      </c>
      <c r="S161">
        <f>VLOOKUP($A161&amp;"-"&amp;$E161,'DADOS CENARIOS'!$C$2:$S$9,16,0)</f>
        <v>500</v>
      </c>
      <c r="T161">
        <f>VLOOKUP($A161&amp;"-"&amp;$E161,'DADOS CENARIOS'!$C$2:$S$9,17,0)</f>
        <v>155</v>
      </c>
    </row>
    <row r="162" spans="1:20" x14ac:dyDescent="0.25">
      <c r="A162" t="s">
        <v>1198</v>
      </c>
      <c r="B162">
        <f>VLOOKUP($A162&amp;"-"&amp;$E162,'DADOS CENARIOS'!$C$2:$S$9,2,0)</f>
        <v>5000</v>
      </c>
      <c r="C162">
        <f>VLOOKUP($A162&amp;"-"&amp;$E162,'DADOS CENARIOS'!$C$2:$S$9,3,0)</f>
        <v>5</v>
      </c>
      <c r="D162">
        <f>VLOOKUP($A162&amp;"-"&amp;$E162,'DADOS CENARIOS'!$C$2:$S$9,4,0)</f>
        <v>12</v>
      </c>
      <c r="E162" s="43" t="s">
        <v>1199</v>
      </c>
      <c r="F162" s="43" t="s">
        <v>1190</v>
      </c>
      <c r="G162" s="43" t="s">
        <v>1199</v>
      </c>
      <c r="H162">
        <f>VLOOKUP($A162&amp;"-"&amp;$E162,'DADOS CENARIOS'!$C$2:$S$9,5,0)</f>
        <v>107</v>
      </c>
      <c r="I162">
        <f>VLOOKUP($A162&amp;"-"&amp;$E162,'DADOS CENARIOS'!$C$2:$S$9,6,0)</f>
        <v>6800</v>
      </c>
      <c r="J162">
        <f>VLOOKUP($A162&amp;"-"&amp;$E162,'DADOS CENARIOS'!$C$2:$S$9,7,0)</f>
        <v>4680</v>
      </c>
      <c r="K162">
        <f>VLOOKUP($A162&amp;"-"&amp;$E162,'DADOS CENARIOS'!$C$2:$S$9,8,0)</f>
        <v>400</v>
      </c>
      <c r="L162">
        <f>VLOOKUP($A162&amp;"-"&amp;$E162,'DADOS CENARIOS'!$C$2:$S$9,9,0)</f>
        <v>320</v>
      </c>
      <c r="M162">
        <f>VLOOKUP($A162&amp;"-"&amp;$E162,'DADOS CENARIOS'!$C$2:$S$9,10,0)</f>
        <v>11</v>
      </c>
      <c r="N162">
        <f>VLOOKUP($A162&amp;"-"&amp;$E162,'DADOS CENARIOS'!$C$2:$S$9,11,0)</f>
        <v>8</v>
      </c>
      <c r="O162">
        <f>VLOOKUP($A162&amp;"-"&amp;$E162,'DADOS CENARIOS'!$C$2:$S$9,12,0)</f>
        <v>6</v>
      </c>
      <c r="P162">
        <f>VLOOKUP($A162&amp;"-"&amp;$E162,'DADOS CENARIOS'!$C$2:$S$9,13,0)</f>
        <v>4</v>
      </c>
      <c r="Q162">
        <f>VLOOKUP($A162&amp;"-"&amp;$E162,'DADOS CENARIOS'!$C$2:$S$9,14,0)</f>
        <v>3000</v>
      </c>
      <c r="R162">
        <f>VLOOKUP($A162&amp;"-"&amp;$E162,'DADOS CENARIOS'!$C$2:$S$9,15,0)</f>
        <v>800</v>
      </c>
      <c r="S162">
        <f>VLOOKUP($A162&amp;"-"&amp;$E162,'DADOS CENARIOS'!$C$2:$S$9,16,0)</f>
        <v>500</v>
      </c>
      <c r="T162">
        <f>VLOOKUP($A162&amp;"-"&amp;$E162,'DADOS CENARIOS'!$C$2:$S$9,17,0)</f>
        <v>155</v>
      </c>
    </row>
    <row r="163" spans="1:20" x14ac:dyDescent="0.25">
      <c r="A163" t="s">
        <v>1198</v>
      </c>
      <c r="B163">
        <f>VLOOKUP($A163&amp;"-"&amp;$E163,'DADOS CENARIOS'!$C$2:$S$9,2,0)</f>
        <v>5000</v>
      </c>
      <c r="C163">
        <f>VLOOKUP($A163&amp;"-"&amp;$E163,'DADOS CENARIOS'!$C$2:$S$9,3,0)</f>
        <v>5</v>
      </c>
      <c r="D163">
        <f>VLOOKUP($A163&amp;"-"&amp;$E163,'DADOS CENARIOS'!$C$2:$S$9,4,0)</f>
        <v>12</v>
      </c>
      <c r="E163" s="43" t="s">
        <v>1199</v>
      </c>
      <c r="F163" s="43" t="s">
        <v>1191</v>
      </c>
      <c r="G163" s="43" t="s">
        <v>1199</v>
      </c>
      <c r="H163">
        <f>VLOOKUP($A163&amp;"-"&amp;$E163,'DADOS CENARIOS'!$C$2:$S$9,5,0)</f>
        <v>107</v>
      </c>
      <c r="I163">
        <f>VLOOKUP($A163&amp;"-"&amp;$E163,'DADOS CENARIOS'!$C$2:$S$9,6,0)</f>
        <v>6800</v>
      </c>
      <c r="J163">
        <f>VLOOKUP($A163&amp;"-"&amp;$E163,'DADOS CENARIOS'!$C$2:$S$9,7,0)</f>
        <v>4680</v>
      </c>
      <c r="K163">
        <f>VLOOKUP($A163&amp;"-"&amp;$E163,'DADOS CENARIOS'!$C$2:$S$9,8,0)</f>
        <v>400</v>
      </c>
      <c r="L163">
        <f>VLOOKUP($A163&amp;"-"&amp;$E163,'DADOS CENARIOS'!$C$2:$S$9,9,0)</f>
        <v>320</v>
      </c>
      <c r="M163">
        <f>VLOOKUP($A163&amp;"-"&amp;$E163,'DADOS CENARIOS'!$C$2:$S$9,10,0)</f>
        <v>11</v>
      </c>
      <c r="N163">
        <f>VLOOKUP($A163&amp;"-"&amp;$E163,'DADOS CENARIOS'!$C$2:$S$9,11,0)</f>
        <v>8</v>
      </c>
      <c r="O163">
        <f>VLOOKUP($A163&amp;"-"&amp;$E163,'DADOS CENARIOS'!$C$2:$S$9,12,0)</f>
        <v>6</v>
      </c>
      <c r="P163">
        <f>VLOOKUP($A163&amp;"-"&amp;$E163,'DADOS CENARIOS'!$C$2:$S$9,13,0)</f>
        <v>4</v>
      </c>
      <c r="Q163">
        <f>VLOOKUP($A163&amp;"-"&amp;$E163,'DADOS CENARIOS'!$C$2:$S$9,14,0)</f>
        <v>3000</v>
      </c>
      <c r="R163">
        <f>VLOOKUP($A163&amp;"-"&amp;$E163,'DADOS CENARIOS'!$C$2:$S$9,15,0)</f>
        <v>800</v>
      </c>
      <c r="S163">
        <f>VLOOKUP($A163&amp;"-"&amp;$E163,'DADOS CENARIOS'!$C$2:$S$9,16,0)</f>
        <v>500</v>
      </c>
      <c r="T163">
        <f>VLOOKUP($A163&amp;"-"&amp;$E163,'DADOS CENARIOS'!$C$2:$S$9,17,0)</f>
        <v>155</v>
      </c>
    </row>
    <row r="164" spans="1:20" x14ac:dyDescent="0.25">
      <c r="A164" t="s">
        <v>1198</v>
      </c>
      <c r="B164">
        <f>VLOOKUP($A164&amp;"-"&amp;$E164,'DADOS CENARIOS'!$C$2:$S$9,2,0)</f>
        <v>5000</v>
      </c>
      <c r="C164">
        <f>VLOOKUP($A164&amp;"-"&amp;$E164,'DADOS CENARIOS'!$C$2:$S$9,3,0)</f>
        <v>5</v>
      </c>
      <c r="D164">
        <f>VLOOKUP($A164&amp;"-"&amp;$E164,'DADOS CENARIOS'!$C$2:$S$9,4,0)</f>
        <v>12</v>
      </c>
      <c r="E164" s="43" t="s">
        <v>1199</v>
      </c>
      <c r="F164" s="43" t="s">
        <v>1192</v>
      </c>
      <c r="G164" s="43" t="s">
        <v>1199</v>
      </c>
      <c r="H164">
        <f>VLOOKUP($A164&amp;"-"&amp;$E164,'DADOS CENARIOS'!$C$2:$S$9,5,0)</f>
        <v>107</v>
      </c>
      <c r="I164">
        <f>VLOOKUP($A164&amp;"-"&amp;$E164,'DADOS CENARIOS'!$C$2:$S$9,6,0)</f>
        <v>6800</v>
      </c>
      <c r="J164">
        <f>VLOOKUP($A164&amp;"-"&amp;$E164,'DADOS CENARIOS'!$C$2:$S$9,7,0)</f>
        <v>4680</v>
      </c>
      <c r="K164">
        <f>VLOOKUP($A164&amp;"-"&amp;$E164,'DADOS CENARIOS'!$C$2:$S$9,8,0)</f>
        <v>400</v>
      </c>
      <c r="L164">
        <f>VLOOKUP($A164&amp;"-"&amp;$E164,'DADOS CENARIOS'!$C$2:$S$9,9,0)</f>
        <v>320</v>
      </c>
      <c r="M164">
        <f>VLOOKUP($A164&amp;"-"&amp;$E164,'DADOS CENARIOS'!$C$2:$S$9,10,0)</f>
        <v>11</v>
      </c>
      <c r="N164">
        <f>VLOOKUP($A164&amp;"-"&amp;$E164,'DADOS CENARIOS'!$C$2:$S$9,11,0)</f>
        <v>8</v>
      </c>
      <c r="O164">
        <f>VLOOKUP($A164&amp;"-"&amp;$E164,'DADOS CENARIOS'!$C$2:$S$9,12,0)</f>
        <v>6</v>
      </c>
      <c r="P164">
        <f>VLOOKUP($A164&amp;"-"&amp;$E164,'DADOS CENARIOS'!$C$2:$S$9,13,0)</f>
        <v>4</v>
      </c>
      <c r="Q164">
        <f>VLOOKUP($A164&amp;"-"&amp;$E164,'DADOS CENARIOS'!$C$2:$S$9,14,0)</f>
        <v>3000</v>
      </c>
      <c r="R164">
        <f>VLOOKUP($A164&amp;"-"&amp;$E164,'DADOS CENARIOS'!$C$2:$S$9,15,0)</f>
        <v>800</v>
      </c>
      <c r="S164">
        <f>VLOOKUP($A164&amp;"-"&amp;$E164,'DADOS CENARIOS'!$C$2:$S$9,16,0)</f>
        <v>500</v>
      </c>
      <c r="T164">
        <f>VLOOKUP($A164&amp;"-"&amp;$E164,'DADOS CENARIOS'!$C$2:$S$9,17,0)</f>
        <v>155</v>
      </c>
    </row>
    <row r="165" spans="1:20" x14ac:dyDescent="0.25">
      <c r="A165" t="s">
        <v>1198</v>
      </c>
      <c r="B165">
        <f>VLOOKUP($A165&amp;"-"&amp;$E165,'DADOS CENARIOS'!$C$2:$S$9,2,0)</f>
        <v>5000</v>
      </c>
      <c r="C165">
        <f>VLOOKUP($A165&amp;"-"&amp;$E165,'DADOS CENARIOS'!$C$2:$S$9,3,0)</f>
        <v>5</v>
      </c>
      <c r="D165">
        <f>VLOOKUP($A165&amp;"-"&amp;$E165,'DADOS CENARIOS'!$C$2:$S$9,4,0)</f>
        <v>12</v>
      </c>
      <c r="E165" s="43" t="s">
        <v>1199</v>
      </c>
      <c r="F165" s="43" t="s">
        <v>1193</v>
      </c>
      <c r="G165" s="43" t="s">
        <v>1199</v>
      </c>
      <c r="H165">
        <f>VLOOKUP($A165&amp;"-"&amp;$E165,'DADOS CENARIOS'!$C$2:$S$9,5,0)</f>
        <v>107</v>
      </c>
      <c r="I165">
        <f>VLOOKUP($A165&amp;"-"&amp;$E165,'DADOS CENARIOS'!$C$2:$S$9,6,0)</f>
        <v>6800</v>
      </c>
      <c r="J165">
        <f>VLOOKUP($A165&amp;"-"&amp;$E165,'DADOS CENARIOS'!$C$2:$S$9,7,0)</f>
        <v>4680</v>
      </c>
      <c r="K165">
        <f>VLOOKUP($A165&amp;"-"&amp;$E165,'DADOS CENARIOS'!$C$2:$S$9,8,0)</f>
        <v>400</v>
      </c>
      <c r="L165">
        <f>VLOOKUP($A165&amp;"-"&amp;$E165,'DADOS CENARIOS'!$C$2:$S$9,9,0)</f>
        <v>320</v>
      </c>
      <c r="M165">
        <f>VLOOKUP($A165&amp;"-"&amp;$E165,'DADOS CENARIOS'!$C$2:$S$9,10,0)</f>
        <v>11</v>
      </c>
      <c r="N165">
        <f>VLOOKUP($A165&amp;"-"&amp;$E165,'DADOS CENARIOS'!$C$2:$S$9,11,0)</f>
        <v>8</v>
      </c>
      <c r="O165">
        <f>VLOOKUP($A165&amp;"-"&amp;$E165,'DADOS CENARIOS'!$C$2:$S$9,12,0)</f>
        <v>6</v>
      </c>
      <c r="P165">
        <f>VLOOKUP($A165&amp;"-"&amp;$E165,'DADOS CENARIOS'!$C$2:$S$9,13,0)</f>
        <v>4</v>
      </c>
      <c r="Q165">
        <f>VLOOKUP($A165&amp;"-"&amp;$E165,'DADOS CENARIOS'!$C$2:$S$9,14,0)</f>
        <v>3000</v>
      </c>
      <c r="R165">
        <f>VLOOKUP($A165&amp;"-"&amp;$E165,'DADOS CENARIOS'!$C$2:$S$9,15,0)</f>
        <v>800</v>
      </c>
      <c r="S165">
        <f>VLOOKUP($A165&amp;"-"&amp;$E165,'DADOS CENARIOS'!$C$2:$S$9,16,0)</f>
        <v>500</v>
      </c>
      <c r="T165">
        <f>VLOOKUP($A165&amp;"-"&amp;$E165,'DADOS CENARIOS'!$C$2:$S$9,17,0)</f>
        <v>155</v>
      </c>
    </row>
    <row r="166" spans="1:20" x14ac:dyDescent="0.25">
      <c r="A166" t="s">
        <v>1198</v>
      </c>
      <c r="B166">
        <f>VLOOKUP($A166&amp;"-"&amp;$E166,'DADOS CENARIOS'!$C$2:$S$9,2,0)</f>
        <v>5000</v>
      </c>
      <c r="C166">
        <f>VLOOKUP($A166&amp;"-"&amp;$E166,'DADOS CENARIOS'!$C$2:$S$9,3,0)</f>
        <v>5</v>
      </c>
      <c r="D166">
        <f>VLOOKUP($A166&amp;"-"&amp;$E166,'DADOS CENARIOS'!$C$2:$S$9,4,0)</f>
        <v>12</v>
      </c>
      <c r="E166" s="43" t="s">
        <v>1199</v>
      </c>
      <c r="F166" s="43" t="s">
        <v>1194</v>
      </c>
      <c r="G166" s="43" t="s">
        <v>1199</v>
      </c>
      <c r="H166">
        <f>VLOOKUP($A166&amp;"-"&amp;$E166,'DADOS CENARIOS'!$C$2:$S$9,5,0)</f>
        <v>107</v>
      </c>
      <c r="I166">
        <f>VLOOKUP($A166&amp;"-"&amp;$E166,'DADOS CENARIOS'!$C$2:$S$9,6,0)</f>
        <v>6800</v>
      </c>
      <c r="J166">
        <f>VLOOKUP($A166&amp;"-"&amp;$E166,'DADOS CENARIOS'!$C$2:$S$9,7,0)</f>
        <v>4680</v>
      </c>
      <c r="K166">
        <f>VLOOKUP($A166&amp;"-"&amp;$E166,'DADOS CENARIOS'!$C$2:$S$9,8,0)</f>
        <v>400</v>
      </c>
      <c r="L166">
        <f>VLOOKUP($A166&amp;"-"&amp;$E166,'DADOS CENARIOS'!$C$2:$S$9,9,0)</f>
        <v>320</v>
      </c>
      <c r="M166">
        <f>VLOOKUP($A166&amp;"-"&amp;$E166,'DADOS CENARIOS'!$C$2:$S$9,10,0)</f>
        <v>11</v>
      </c>
      <c r="N166">
        <f>VLOOKUP($A166&amp;"-"&amp;$E166,'DADOS CENARIOS'!$C$2:$S$9,11,0)</f>
        <v>8</v>
      </c>
      <c r="O166">
        <f>VLOOKUP($A166&amp;"-"&amp;$E166,'DADOS CENARIOS'!$C$2:$S$9,12,0)</f>
        <v>6</v>
      </c>
      <c r="P166">
        <f>VLOOKUP($A166&amp;"-"&amp;$E166,'DADOS CENARIOS'!$C$2:$S$9,13,0)</f>
        <v>4</v>
      </c>
      <c r="Q166">
        <f>VLOOKUP($A166&amp;"-"&amp;$E166,'DADOS CENARIOS'!$C$2:$S$9,14,0)</f>
        <v>3000</v>
      </c>
      <c r="R166">
        <f>VLOOKUP($A166&amp;"-"&amp;$E166,'DADOS CENARIOS'!$C$2:$S$9,15,0)</f>
        <v>800</v>
      </c>
      <c r="S166">
        <f>VLOOKUP($A166&amp;"-"&amp;$E166,'DADOS CENARIOS'!$C$2:$S$9,16,0)</f>
        <v>500</v>
      </c>
      <c r="T166">
        <f>VLOOKUP($A166&amp;"-"&amp;$E166,'DADOS CENARIOS'!$C$2:$S$9,17,0)</f>
        <v>155</v>
      </c>
    </row>
    <row r="167" spans="1:20" x14ac:dyDescent="0.25">
      <c r="A167" t="s">
        <v>1198</v>
      </c>
      <c r="B167">
        <f>VLOOKUP($A167&amp;"-"&amp;$E167,'DADOS CENARIOS'!$C$2:$S$9,2,0)</f>
        <v>5000</v>
      </c>
      <c r="C167">
        <f>VLOOKUP($A167&amp;"-"&amp;$E167,'DADOS CENARIOS'!$C$2:$S$9,3,0)</f>
        <v>5</v>
      </c>
      <c r="D167">
        <f>VLOOKUP($A167&amp;"-"&amp;$E167,'DADOS CENARIOS'!$C$2:$S$9,4,0)</f>
        <v>12</v>
      </c>
      <c r="E167" s="43" t="s">
        <v>1199</v>
      </c>
      <c r="F167" s="43" t="s">
        <v>1195</v>
      </c>
      <c r="G167" s="43" t="s">
        <v>1199</v>
      </c>
      <c r="H167">
        <f>VLOOKUP($A167&amp;"-"&amp;$E167,'DADOS CENARIOS'!$C$2:$S$9,5,0)</f>
        <v>107</v>
      </c>
      <c r="I167">
        <f>VLOOKUP($A167&amp;"-"&amp;$E167,'DADOS CENARIOS'!$C$2:$S$9,6,0)</f>
        <v>6800</v>
      </c>
      <c r="J167">
        <f>VLOOKUP($A167&amp;"-"&amp;$E167,'DADOS CENARIOS'!$C$2:$S$9,7,0)</f>
        <v>4680</v>
      </c>
      <c r="K167">
        <f>VLOOKUP($A167&amp;"-"&amp;$E167,'DADOS CENARIOS'!$C$2:$S$9,8,0)</f>
        <v>400</v>
      </c>
      <c r="L167">
        <f>VLOOKUP($A167&amp;"-"&amp;$E167,'DADOS CENARIOS'!$C$2:$S$9,9,0)</f>
        <v>320</v>
      </c>
      <c r="M167">
        <f>VLOOKUP($A167&amp;"-"&amp;$E167,'DADOS CENARIOS'!$C$2:$S$9,10,0)</f>
        <v>11</v>
      </c>
      <c r="N167">
        <f>VLOOKUP($A167&amp;"-"&amp;$E167,'DADOS CENARIOS'!$C$2:$S$9,11,0)</f>
        <v>8</v>
      </c>
      <c r="O167">
        <f>VLOOKUP($A167&amp;"-"&amp;$E167,'DADOS CENARIOS'!$C$2:$S$9,12,0)</f>
        <v>6</v>
      </c>
      <c r="P167">
        <f>VLOOKUP($A167&amp;"-"&amp;$E167,'DADOS CENARIOS'!$C$2:$S$9,13,0)</f>
        <v>4</v>
      </c>
      <c r="Q167">
        <f>VLOOKUP($A167&amp;"-"&amp;$E167,'DADOS CENARIOS'!$C$2:$S$9,14,0)</f>
        <v>3000</v>
      </c>
      <c r="R167">
        <f>VLOOKUP($A167&amp;"-"&amp;$E167,'DADOS CENARIOS'!$C$2:$S$9,15,0)</f>
        <v>800</v>
      </c>
      <c r="S167">
        <f>VLOOKUP($A167&amp;"-"&amp;$E167,'DADOS CENARIOS'!$C$2:$S$9,16,0)</f>
        <v>500</v>
      </c>
      <c r="T167">
        <f>VLOOKUP($A167&amp;"-"&amp;$E167,'DADOS CENARIOS'!$C$2:$S$9,17,0)</f>
        <v>155</v>
      </c>
    </row>
    <row r="168" spans="1:20" x14ac:dyDescent="0.25">
      <c r="A168" t="s">
        <v>1198</v>
      </c>
      <c r="B168">
        <f>VLOOKUP($A168&amp;"-"&amp;$E168,'DADOS CENARIOS'!$C$2:$S$9,2,0)</f>
        <v>5000</v>
      </c>
      <c r="C168">
        <f>VLOOKUP($A168&amp;"-"&amp;$E168,'DADOS CENARIOS'!$C$2:$S$9,3,0)</f>
        <v>5</v>
      </c>
      <c r="D168">
        <f>VLOOKUP($A168&amp;"-"&amp;$E168,'DADOS CENARIOS'!$C$2:$S$9,4,0)</f>
        <v>12</v>
      </c>
      <c r="E168" s="43" t="s">
        <v>1199</v>
      </c>
      <c r="F168" s="43" t="s">
        <v>1196</v>
      </c>
      <c r="G168" s="43" t="s">
        <v>1199</v>
      </c>
      <c r="H168">
        <f>VLOOKUP($A168&amp;"-"&amp;$E168,'DADOS CENARIOS'!$C$2:$S$9,5,0)</f>
        <v>107</v>
      </c>
      <c r="I168">
        <f>VLOOKUP($A168&amp;"-"&amp;$E168,'DADOS CENARIOS'!$C$2:$S$9,6,0)</f>
        <v>6800</v>
      </c>
      <c r="J168">
        <f>VLOOKUP($A168&amp;"-"&amp;$E168,'DADOS CENARIOS'!$C$2:$S$9,7,0)</f>
        <v>4680</v>
      </c>
      <c r="K168">
        <f>VLOOKUP($A168&amp;"-"&amp;$E168,'DADOS CENARIOS'!$C$2:$S$9,8,0)</f>
        <v>400</v>
      </c>
      <c r="L168">
        <f>VLOOKUP($A168&amp;"-"&amp;$E168,'DADOS CENARIOS'!$C$2:$S$9,9,0)</f>
        <v>320</v>
      </c>
      <c r="M168">
        <f>VLOOKUP($A168&amp;"-"&amp;$E168,'DADOS CENARIOS'!$C$2:$S$9,10,0)</f>
        <v>11</v>
      </c>
      <c r="N168">
        <f>VLOOKUP($A168&amp;"-"&amp;$E168,'DADOS CENARIOS'!$C$2:$S$9,11,0)</f>
        <v>8</v>
      </c>
      <c r="O168">
        <f>VLOOKUP($A168&amp;"-"&amp;$E168,'DADOS CENARIOS'!$C$2:$S$9,12,0)</f>
        <v>6</v>
      </c>
      <c r="P168">
        <f>VLOOKUP($A168&amp;"-"&amp;$E168,'DADOS CENARIOS'!$C$2:$S$9,13,0)</f>
        <v>4</v>
      </c>
      <c r="Q168">
        <f>VLOOKUP($A168&amp;"-"&amp;$E168,'DADOS CENARIOS'!$C$2:$S$9,14,0)</f>
        <v>3000</v>
      </c>
      <c r="R168">
        <f>VLOOKUP($A168&amp;"-"&amp;$E168,'DADOS CENARIOS'!$C$2:$S$9,15,0)</f>
        <v>800</v>
      </c>
      <c r="S168">
        <f>VLOOKUP($A168&amp;"-"&amp;$E168,'DADOS CENARIOS'!$C$2:$S$9,16,0)</f>
        <v>500</v>
      </c>
      <c r="T168">
        <f>VLOOKUP($A168&amp;"-"&amp;$E168,'DADOS CENARIOS'!$C$2:$S$9,17,0)</f>
        <v>155</v>
      </c>
    </row>
    <row r="169" spans="1:20" x14ac:dyDescent="0.25">
      <c r="A169" t="s">
        <v>1198</v>
      </c>
      <c r="B169">
        <f>VLOOKUP($A169&amp;"-"&amp;$E169,'DADOS CENARIOS'!$C$2:$S$9,2,0)</f>
        <v>5000</v>
      </c>
      <c r="C169">
        <f>VLOOKUP($A169&amp;"-"&amp;$E169,'DADOS CENARIOS'!$C$2:$S$9,3,0)</f>
        <v>5</v>
      </c>
      <c r="D169">
        <f>VLOOKUP($A169&amp;"-"&amp;$E169,'DADOS CENARIOS'!$C$2:$S$9,4,0)</f>
        <v>12</v>
      </c>
      <c r="E169" s="43" t="s">
        <v>1199</v>
      </c>
      <c r="F169" s="43" t="s">
        <v>1197</v>
      </c>
      <c r="G169" s="43" t="s">
        <v>1199</v>
      </c>
      <c r="H169">
        <f>VLOOKUP($A169&amp;"-"&amp;$E169,'DADOS CENARIOS'!$C$2:$S$9,5,0)</f>
        <v>107</v>
      </c>
      <c r="I169">
        <f>VLOOKUP($A169&amp;"-"&amp;$E169,'DADOS CENARIOS'!$C$2:$S$9,6,0)</f>
        <v>6800</v>
      </c>
      <c r="J169">
        <f>VLOOKUP($A169&amp;"-"&amp;$E169,'DADOS CENARIOS'!$C$2:$S$9,7,0)</f>
        <v>4680</v>
      </c>
      <c r="K169">
        <f>VLOOKUP($A169&amp;"-"&amp;$E169,'DADOS CENARIOS'!$C$2:$S$9,8,0)</f>
        <v>400</v>
      </c>
      <c r="L169">
        <f>VLOOKUP($A169&amp;"-"&amp;$E169,'DADOS CENARIOS'!$C$2:$S$9,9,0)</f>
        <v>320</v>
      </c>
      <c r="M169">
        <f>VLOOKUP($A169&amp;"-"&amp;$E169,'DADOS CENARIOS'!$C$2:$S$9,10,0)</f>
        <v>11</v>
      </c>
      <c r="N169">
        <f>VLOOKUP($A169&amp;"-"&amp;$E169,'DADOS CENARIOS'!$C$2:$S$9,11,0)</f>
        <v>8</v>
      </c>
      <c r="O169">
        <f>VLOOKUP($A169&amp;"-"&amp;$E169,'DADOS CENARIOS'!$C$2:$S$9,12,0)</f>
        <v>6</v>
      </c>
      <c r="P169">
        <f>VLOOKUP($A169&amp;"-"&amp;$E169,'DADOS CENARIOS'!$C$2:$S$9,13,0)</f>
        <v>4</v>
      </c>
      <c r="Q169">
        <f>VLOOKUP($A169&amp;"-"&amp;$E169,'DADOS CENARIOS'!$C$2:$S$9,14,0)</f>
        <v>3000</v>
      </c>
      <c r="R169">
        <f>VLOOKUP($A169&amp;"-"&amp;$E169,'DADOS CENARIOS'!$C$2:$S$9,15,0)</f>
        <v>800</v>
      </c>
      <c r="S169">
        <f>VLOOKUP($A169&amp;"-"&amp;$E169,'DADOS CENARIOS'!$C$2:$S$9,16,0)</f>
        <v>500</v>
      </c>
      <c r="T169">
        <f>VLOOKUP($A169&amp;"-"&amp;$E169,'DADOS CENARIOS'!$C$2:$S$9,17,0)</f>
        <v>155</v>
      </c>
    </row>
    <row r="170" spans="1:20" x14ac:dyDescent="0.25">
      <c r="A170" t="s">
        <v>1200</v>
      </c>
      <c r="B170">
        <f>VLOOKUP($A170&amp;"-"&amp;$E170,'DADOS CENARIOS'!$C$2:$S$9,2,0)</f>
        <v>9000</v>
      </c>
      <c r="C170">
        <f>VLOOKUP($A170&amp;"-"&amp;$E170,'DADOS CENARIOS'!$C$2:$S$9,3,0)</f>
        <v>5</v>
      </c>
      <c r="D170">
        <f>VLOOKUP($A170&amp;"-"&amp;$E170,'DADOS CENARIOS'!$C$2:$S$9,4,0)</f>
        <v>18</v>
      </c>
      <c r="E170" s="43" t="s">
        <v>0</v>
      </c>
      <c r="F170" s="43" t="s">
        <v>43</v>
      </c>
      <c r="G170" s="43" t="s">
        <v>0</v>
      </c>
      <c r="H170">
        <f>VLOOKUP($A170&amp;"-"&amp;$E170,'DADOS CENARIOS'!$C$2:$S$9,5,0)</f>
        <v>107</v>
      </c>
      <c r="I170">
        <f>VLOOKUP($A170&amp;"-"&amp;$E170,'DADOS CENARIOS'!$C$2:$S$9,6,0)</f>
        <v>12020</v>
      </c>
      <c r="J170">
        <f>VLOOKUP($A170&amp;"-"&amp;$E170,'DADOS CENARIOS'!$C$2:$S$9,7,0)</f>
        <v>8216</v>
      </c>
      <c r="K170">
        <f>VLOOKUP($A170&amp;"-"&amp;$E170,'DADOS CENARIOS'!$C$2:$S$9,8,0)</f>
        <v>612.29999999999995</v>
      </c>
      <c r="L170">
        <f>VLOOKUP($A170&amp;"-"&amp;$E170,'DADOS CENARIOS'!$C$2:$S$9,9,0)</f>
        <v>306.2</v>
      </c>
      <c r="M170">
        <f>VLOOKUP($A170&amp;"-"&amp;$E170,'DADOS CENARIOS'!$C$2:$S$9,10,0)</f>
        <v>11</v>
      </c>
      <c r="N170">
        <f>VLOOKUP($A170&amp;"-"&amp;$E170,'DADOS CENARIOS'!$C$2:$S$9,11,0)</f>
        <v>10</v>
      </c>
      <c r="O170">
        <f>VLOOKUP($A170&amp;"-"&amp;$E170,'DADOS CENARIOS'!$C$2:$S$9,12,0)</f>
        <v>6</v>
      </c>
      <c r="P170">
        <f>VLOOKUP($A170&amp;"-"&amp;$E170,'DADOS CENARIOS'!$C$2:$S$9,13,0)</f>
        <v>4</v>
      </c>
      <c r="Q170">
        <f>VLOOKUP($A170&amp;"-"&amp;$E170,'DADOS CENARIOS'!$C$2:$S$9,14,0)</f>
        <v>3000</v>
      </c>
      <c r="R170">
        <f>VLOOKUP($A170&amp;"-"&amp;$E170,'DADOS CENARIOS'!$C$2:$S$9,15,0)</f>
        <v>800</v>
      </c>
      <c r="S170">
        <f>VLOOKUP($A170&amp;"-"&amp;$E170,'DADOS CENARIOS'!$C$2:$S$9,16,0)</f>
        <v>500</v>
      </c>
      <c r="T170">
        <f>VLOOKUP($A170&amp;"-"&amp;$E170,'DADOS CENARIOS'!$C$2:$S$9,17,0)</f>
        <v>145</v>
      </c>
    </row>
    <row r="171" spans="1:20" x14ac:dyDescent="0.25">
      <c r="A171" t="s">
        <v>1200</v>
      </c>
      <c r="B171">
        <f>VLOOKUP($A171&amp;"-"&amp;$E171,'DADOS CENARIOS'!$C$2:$S$9,2,0)</f>
        <v>9000</v>
      </c>
      <c r="C171">
        <f>VLOOKUP($A171&amp;"-"&amp;$E171,'DADOS CENARIOS'!$C$2:$S$9,3,0)</f>
        <v>5</v>
      </c>
      <c r="D171">
        <f>VLOOKUP($A171&amp;"-"&amp;$E171,'DADOS CENARIOS'!$C$2:$S$9,4,0)</f>
        <v>18</v>
      </c>
      <c r="E171" s="43" t="s">
        <v>0</v>
      </c>
      <c r="F171" s="43" t="s">
        <v>44</v>
      </c>
      <c r="G171" s="43" t="s">
        <v>0</v>
      </c>
      <c r="H171">
        <f>VLOOKUP($A171&amp;"-"&amp;$E171,'DADOS CENARIOS'!$C$2:$S$9,5,0)</f>
        <v>107</v>
      </c>
      <c r="I171">
        <f>VLOOKUP($A171&amp;"-"&amp;$E171,'DADOS CENARIOS'!$C$2:$S$9,6,0)</f>
        <v>12020</v>
      </c>
      <c r="J171">
        <f>VLOOKUP($A171&amp;"-"&amp;$E171,'DADOS CENARIOS'!$C$2:$S$9,7,0)</f>
        <v>8216</v>
      </c>
      <c r="K171">
        <f>VLOOKUP($A171&amp;"-"&amp;$E171,'DADOS CENARIOS'!$C$2:$S$9,8,0)</f>
        <v>612.29999999999995</v>
      </c>
      <c r="L171">
        <f>VLOOKUP($A171&amp;"-"&amp;$E171,'DADOS CENARIOS'!$C$2:$S$9,9,0)</f>
        <v>306.2</v>
      </c>
      <c r="M171">
        <f>VLOOKUP($A171&amp;"-"&amp;$E171,'DADOS CENARIOS'!$C$2:$S$9,10,0)</f>
        <v>11</v>
      </c>
      <c r="N171">
        <f>VLOOKUP($A171&amp;"-"&amp;$E171,'DADOS CENARIOS'!$C$2:$S$9,11,0)</f>
        <v>10</v>
      </c>
      <c r="O171">
        <f>VLOOKUP($A171&amp;"-"&amp;$E171,'DADOS CENARIOS'!$C$2:$S$9,12,0)</f>
        <v>6</v>
      </c>
      <c r="P171">
        <f>VLOOKUP($A171&amp;"-"&amp;$E171,'DADOS CENARIOS'!$C$2:$S$9,13,0)</f>
        <v>4</v>
      </c>
      <c r="Q171">
        <f>VLOOKUP($A171&amp;"-"&amp;$E171,'DADOS CENARIOS'!$C$2:$S$9,14,0)</f>
        <v>3000</v>
      </c>
      <c r="R171">
        <f>VLOOKUP($A171&amp;"-"&amp;$E171,'DADOS CENARIOS'!$C$2:$S$9,15,0)</f>
        <v>800</v>
      </c>
      <c r="S171">
        <f>VLOOKUP($A171&amp;"-"&amp;$E171,'DADOS CENARIOS'!$C$2:$S$9,16,0)</f>
        <v>500</v>
      </c>
      <c r="T171">
        <f>VLOOKUP($A171&amp;"-"&amp;$E171,'DADOS CENARIOS'!$C$2:$S$9,17,0)</f>
        <v>145</v>
      </c>
    </row>
    <row r="172" spans="1:20" x14ac:dyDescent="0.25">
      <c r="A172" t="s">
        <v>1200</v>
      </c>
      <c r="B172">
        <f>VLOOKUP($A172&amp;"-"&amp;$E172,'DADOS CENARIOS'!$C$2:$S$9,2,0)</f>
        <v>9000</v>
      </c>
      <c r="C172">
        <f>VLOOKUP($A172&amp;"-"&amp;$E172,'DADOS CENARIOS'!$C$2:$S$9,3,0)</f>
        <v>5</v>
      </c>
      <c r="D172">
        <f>VLOOKUP($A172&amp;"-"&amp;$E172,'DADOS CENARIOS'!$C$2:$S$9,4,0)</f>
        <v>18</v>
      </c>
      <c r="E172" s="43" t="s">
        <v>0</v>
      </c>
      <c r="F172" s="43" t="s">
        <v>45</v>
      </c>
      <c r="G172" s="43" t="s">
        <v>0</v>
      </c>
      <c r="H172">
        <f>VLOOKUP($A172&amp;"-"&amp;$E172,'DADOS CENARIOS'!$C$2:$S$9,5,0)</f>
        <v>107</v>
      </c>
      <c r="I172">
        <f>VLOOKUP($A172&amp;"-"&amp;$E172,'DADOS CENARIOS'!$C$2:$S$9,6,0)</f>
        <v>12020</v>
      </c>
      <c r="J172">
        <f>VLOOKUP($A172&amp;"-"&amp;$E172,'DADOS CENARIOS'!$C$2:$S$9,7,0)</f>
        <v>8216</v>
      </c>
      <c r="K172">
        <f>VLOOKUP($A172&amp;"-"&amp;$E172,'DADOS CENARIOS'!$C$2:$S$9,8,0)</f>
        <v>612.29999999999995</v>
      </c>
      <c r="L172">
        <f>VLOOKUP($A172&amp;"-"&amp;$E172,'DADOS CENARIOS'!$C$2:$S$9,9,0)</f>
        <v>306.2</v>
      </c>
      <c r="M172">
        <f>VLOOKUP($A172&amp;"-"&amp;$E172,'DADOS CENARIOS'!$C$2:$S$9,10,0)</f>
        <v>11</v>
      </c>
      <c r="N172">
        <f>VLOOKUP($A172&amp;"-"&amp;$E172,'DADOS CENARIOS'!$C$2:$S$9,11,0)</f>
        <v>10</v>
      </c>
      <c r="O172">
        <f>VLOOKUP($A172&amp;"-"&amp;$E172,'DADOS CENARIOS'!$C$2:$S$9,12,0)</f>
        <v>6</v>
      </c>
      <c r="P172">
        <f>VLOOKUP($A172&amp;"-"&amp;$E172,'DADOS CENARIOS'!$C$2:$S$9,13,0)</f>
        <v>4</v>
      </c>
      <c r="Q172">
        <f>VLOOKUP($A172&amp;"-"&amp;$E172,'DADOS CENARIOS'!$C$2:$S$9,14,0)</f>
        <v>3000</v>
      </c>
      <c r="R172">
        <f>VLOOKUP($A172&amp;"-"&amp;$E172,'DADOS CENARIOS'!$C$2:$S$9,15,0)</f>
        <v>800</v>
      </c>
      <c r="S172">
        <f>VLOOKUP($A172&amp;"-"&amp;$E172,'DADOS CENARIOS'!$C$2:$S$9,16,0)</f>
        <v>500</v>
      </c>
      <c r="T172">
        <f>VLOOKUP($A172&amp;"-"&amp;$E172,'DADOS CENARIOS'!$C$2:$S$9,17,0)</f>
        <v>145</v>
      </c>
    </row>
    <row r="173" spans="1:20" x14ac:dyDescent="0.25">
      <c r="A173" t="s">
        <v>1200</v>
      </c>
      <c r="B173">
        <f>VLOOKUP($A173&amp;"-"&amp;$E173,'DADOS CENARIOS'!$C$2:$S$9,2,0)</f>
        <v>9000</v>
      </c>
      <c r="C173">
        <f>VLOOKUP($A173&amp;"-"&amp;$E173,'DADOS CENARIOS'!$C$2:$S$9,3,0)</f>
        <v>5</v>
      </c>
      <c r="D173">
        <f>VLOOKUP($A173&amp;"-"&amp;$E173,'DADOS CENARIOS'!$C$2:$S$9,4,0)</f>
        <v>18</v>
      </c>
      <c r="E173" s="43" t="s">
        <v>0</v>
      </c>
      <c r="F173" s="43" t="s">
        <v>46</v>
      </c>
      <c r="G173" s="43" t="s">
        <v>0</v>
      </c>
      <c r="H173">
        <f>VLOOKUP($A173&amp;"-"&amp;$E173,'DADOS CENARIOS'!$C$2:$S$9,5,0)</f>
        <v>107</v>
      </c>
      <c r="I173">
        <f>VLOOKUP($A173&amp;"-"&amp;$E173,'DADOS CENARIOS'!$C$2:$S$9,6,0)</f>
        <v>12020</v>
      </c>
      <c r="J173">
        <f>VLOOKUP($A173&amp;"-"&amp;$E173,'DADOS CENARIOS'!$C$2:$S$9,7,0)</f>
        <v>8216</v>
      </c>
      <c r="K173">
        <f>VLOOKUP($A173&amp;"-"&amp;$E173,'DADOS CENARIOS'!$C$2:$S$9,8,0)</f>
        <v>612.29999999999995</v>
      </c>
      <c r="L173">
        <f>VLOOKUP($A173&amp;"-"&amp;$E173,'DADOS CENARIOS'!$C$2:$S$9,9,0)</f>
        <v>306.2</v>
      </c>
      <c r="M173">
        <f>VLOOKUP($A173&amp;"-"&amp;$E173,'DADOS CENARIOS'!$C$2:$S$9,10,0)</f>
        <v>11</v>
      </c>
      <c r="N173">
        <f>VLOOKUP($A173&amp;"-"&amp;$E173,'DADOS CENARIOS'!$C$2:$S$9,11,0)</f>
        <v>10</v>
      </c>
      <c r="O173">
        <f>VLOOKUP($A173&amp;"-"&amp;$E173,'DADOS CENARIOS'!$C$2:$S$9,12,0)</f>
        <v>6</v>
      </c>
      <c r="P173">
        <f>VLOOKUP($A173&amp;"-"&amp;$E173,'DADOS CENARIOS'!$C$2:$S$9,13,0)</f>
        <v>4</v>
      </c>
      <c r="Q173">
        <f>VLOOKUP($A173&amp;"-"&amp;$E173,'DADOS CENARIOS'!$C$2:$S$9,14,0)</f>
        <v>3000</v>
      </c>
      <c r="R173">
        <f>VLOOKUP($A173&amp;"-"&amp;$E173,'DADOS CENARIOS'!$C$2:$S$9,15,0)</f>
        <v>800</v>
      </c>
      <c r="S173">
        <f>VLOOKUP($A173&amp;"-"&amp;$E173,'DADOS CENARIOS'!$C$2:$S$9,16,0)</f>
        <v>500</v>
      </c>
      <c r="T173">
        <f>VLOOKUP($A173&amp;"-"&amp;$E173,'DADOS CENARIOS'!$C$2:$S$9,17,0)</f>
        <v>145</v>
      </c>
    </row>
    <row r="174" spans="1:20" x14ac:dyDescent="0.25">
      <c r="A174" t="s">
        <v>1200</v>
      </c>
      <c r="B174">
        <f>VLOOKUP($A174&amp;"-"&amp;$E174,'DADOS CENARIOS'!$C$2:$S$9,2,0)</f>
        <v>9000</v>
      </c>
      <c r="C174">
        <f>VLOOKUP($A174&amp;"-"&amp;$E174,'DADOS CENARIOS'!$C$2:$S$9,3,0)</f>
        <v>5</v>
      </c>
      <c r="D174">
        <f>VLOOKUP($A174&amp;"-"&amp;$E174,'DADOS CENARIOS'!$C$2:$S$9,4,0)</f>
        <v>18</v>
      </c>
      <c r="E174" s="43" t="s">
        <v>0</v>
      </c>
      <c r="F174" s="43" t="s">
        <v>47</v>
      </c>
      <c r="G174" s="43" t="s">
        <v>0</v>
      </c>
      <c r="H174">
        <f>VLOOKUP($A174&amp;"-"&amp;$E174,'DADOS CENARIOS'!$C$2:$S$9,5,0)</f>
        <v>107</v>
      </c>
      <c r="I174">
        <f>VLOOKUP($A174&amp;"-"&amp;$E174,'DADOS CENARIOS'!$C$2:$S$9,6,0)</f>
        <v>12020</v>
      </c>
      <c r="J174">
        <f>VLOOKUP($A174&amp;"-"&amp;$E174,'DADOS CENARIOS'!$C$2:$S$9,7,0)</f>
        <v>8216</v>
      </c>
      <c r="K174">
        <f>VLOOKUP($A174&amp;"-"&amp;$E174,'DADOS CENARIOS'!$C$2:$S$9,8,0)</f>
        <v>612.29999999999995</v>
      </c>
      <c r="L174">
        <f>VLOOKUP($A174&amp;"-"&amp;$E174,'DADOS CENARIOS'!$C$2:$S$9,9,0)</f>
        <v>306.2</v>
      </c>
      <c r="M174">
        <f>VLOOKUP($A174&amp;"-"&amp;$E174,'DADOS CENARIOS'!$C$2:$S$9,10,0)</f>
        <v>11</v>
      </c>
      <c r="N174">
        <f>VLOOKUP($A174&amp;"-"&amp;$E174,'DADOS CENARIOS'!$C$2:$S$9,11,0)</f>
        <v>10</v>
      </c>
      <c r="O174">
        <f>VLOOKUP($A174&amp;"-"&amp;$E174,'DADOS CENARIOS'!$C$2:$S$9,12,0)</f>
        <v>6</v>
      </c>
      <c r="P174">
        <f>VLOOKUP($A174&amp;"-"&amp;$E174,'DADOS CENARIOS'!$C$2:$S$9,13,0)</f>
        <v>4</v>
      </c>
      <c r="Q174">
        <f>VLOOKUP($A174&amp;"-"&amp;$E174,'DADOS CENARIOS'!$C$2:$S$9,14,0)</f>
        <v>3000</v>
      </c>
      <c r="R174">
        <f>VLOOKUP($A174&amp;"-"&amp;$E174,'DADOS CENARIOS'!$C$2:$S$9,15,0)</f>
        <v>800</v>
      </c>
      <c r="S174">
        <f>VLOOKUP($A174&amp;"-"&amp;$E174,'DADOS CENARIOS'!$C$2:$S$9,16,0)</f>
        <v>500</v>
      </c>
      <c r="T174">
        <f>VLOOKUP($A174&amp;"-"&amp;$E174,'DADOS CENARIOS'!$C$2:$S$9,17,0)</f>
        <v>145</v>
      </c>
    </row>
    <row r="175" spans="1:20" x14ac:dyDescent="0.25">
      <c r="A175" t="s">
        <v>1200</v>
      </c>
      <c r="B175">
        <f>VLOOKUP($A175&amp;"-"&amp;$E175,'DADOS CENARIOS'!$C$2:$S$9,2,0)</f>
        <v>9000</v>
      </c>
      <c r="C175">
        <f>VLOOKUP($A175&amp;"-"&amp;$E175,'DADOS CENARIOS'!$C$2:$S$9,3,0)</f>
        <v>5</v>
      </c>
      <c r="D175">
        <f>VLOOKUP($A175&amp;"-"&amp;$E175,'DADOS CENARIOS'!$C$2:$S$9,4,0)</f>
        <v>18</v>
      </c>
      <c r="E175" s="43" t="s">
        <v>0</v>
      </c>
      <c r="F175" s="43" t="s">
        <v>48</v>
      </c>
      <c r="G175" s="43" t="s">
        <v>0</v>
      </c>
      <c r="H175">
        <f>VLOOKUP($A175&amp;"-"&amp;$E175,'DADOS CENARIOS'!$C$2:$S$9,5,0)</f>
        <v>107</v>
      </c>
      <c r="I175">
        <f>VLOOKUP($A175&amp;"-"&amp;$E175,'DADOS CENARIOS'!$C$2:$S$9,6,0)</f>
        <v>12020</v>
      </c>
      <c r="J175">
        <f>VLOOKUP($A175&amp;"-"&amp;$E175,'DADOS CENARIOS'!$C$2:$S$9,7,0)</f>
        <v>8216</v>
      </c>
      <c r="K175">
        <f>VLOOKUP($A175&amp;"-"&amp;$E175,'DADOS CENARIOS'!$C$2:$S$9,8,0)</f>
        <v>612.29999999999995</v>
      </c>
      <c r="L175">
        <f>VLOOKUP($A175&amp;"-"&amp;$E175,'DADOS CENARIOS'!$C$2:$S$9,9,0)</f>
        <v>306.2</v>
      </c>
      <c r="M175">
        <f>VLOOKUP($A175&amp;"-"&amp;$E175,'DADOS CENARIOS'!$C$2:$S$9,10,0)</f>
        <v>11</v>
      </c>
      <c r="N175">
        <f>VLOOKUP($A175&amp;"-"&amp;$E175,'DADOS CENARIOS'!$C$2:$S$9,11,0)</f>
        <v>10</v>
      </c>
      <c r="O175">
        <f>VLOOKUP($A175&amp;"-"&amp;$E175,'DADOS CENARIOS'!$C$2:$S$9,12,0)</f>
        <v>6</v>
      </c>
      <c r="P175">
        <f>VLOOKUP($A175&amp;"-"&amp;$E175,'DADOS CENARIOS'!$C$2:$S$9,13,0)</f>
        <v>4</v>
      </c>
      <c r="Q175">
        <f>VLOOKUP($A175&amp;"-"&amp;$E175,'DADOS CENARIOS'!$C$2:$S$9,14,0)</f>
        <v>3000</v>
      </c>
      <c r="R175">
        <f>VLOOKUP($A175&amp;"-"&amp;$E175,'DADOS CENARIOS'!$C$2:$S$9,15,0)</f>
        <v>800</v>
      </c>
      <c r="S175">
        <f>VLOOKUP($A175&amp;"-"&amp;$E175,'DADOS CENARIOS'!$C$2:$S$9,16,0)</f>
        <v>500</v>
      </c>
      <c r="T175">
        <f>VLOOKUP($A175&amp;"-"&amp;$E175,'DADOS CENARIOS'!$C$2:$S$9,17,0)</f>
        <v>145</v>
      </c>
    </row>
    <row r="176" spans="1:20" x14ac:dyDescent="0.25">
      <c r="A176" t="s">
        <v>1200</v>
      </c>
      <c r="B176">
        <f>VLOOKUP($A176&amp;"-"&amp;$E176,'DADOS CENARIOS'!$C$2:$S$9,2,0)</f>
        <v>9000</v>
      </c>
      <c r="C176">
        <f>VLOOKUP($A176&amp;"-"&amp;$E176,'DADOS CENARIOS'!$C$2:$S$9,3,0)</f>
        <v>5</v>
      </c>
      <c r="D176">
        <f>VLOOKUP($A176&amp;"-"&amp;$E176,'DADOS CENARIOS'!$C$2:$S$9,4,0)</f>
        <v>18</v>
      </c>
      <c r="E176" s="43" t="s">
        <v>0</v>
      </c>
      <c r="F176" s="43" t="s">
        <v>49</v>
      </c>
      <c r="G176" s="43" t="s">
        <v>0</v>
      </c>
      <c r="H176">
        <f>VLOOKUP($A176&amp;"-"&amp;$E176,'DADOS CENARIOS'!$C$2:$S$9,5,0)</f>
        <v>107</v>
      </c>
      <c r="I176">
        <f>VLOOKUP($A176&amp;"-"&amp;$E176,'DADOS CENARIOS'!$C$2:$S$9,6,0)</f>
        <v>12020</v>
      </c>
      <c r="J176">
        <f>VLOOKUP($A176&amp;"-"&amp;$E176,'DADOS CENARIOS'!$C$2:$S$9,7,0)</f>
        <v>8216</v>
      </c>
      <c r="K176">
        <f>VLOOKUP($A176&amp;"-"&amp;$E176,'DADOS CENARIOS'!$C$2:$S$9,8,0)</f>
        <v>612.29999999999995</v>
      </c>
      <c r="L176">
        <f>VLOOKUP($A176&amp;"-"&amp;$E176,'DADOS CENARIOS'!$C$2:$S$9,9,0)</f>
        <v>306.2</v>
      </c>
      <c r="M176">
        <f>VLOOKUP($A176&amp;"-"&amp;$E176,'DADOS CENARIOS'!$C$2:$S$9,10,0)</f>
        <v>11</v>
      </c>
      <c r="N176">
        <f>VLOOKUP($A176&amp;"-"&amp;$E176,'DADOS CENARIOS'!$C$2:$S$9,11,0)</f>
        <v>10</v>
      </c>
      <c r="O176">
        <f>VLOOKUP($A176&amp;"-"&amp;$E176,'DADOS CENARIOS'!$C$2:$S$9,12,0)</f>
        <v>6</v>
      </c>
      <c r="P176">
        <f>VLOOKUP($A176&amp;"-"&amp;$E176,'DADOS CENARIOS'!$C$2:$S$9,13,0)</f>
        <v>4</v>
      </c>
      <c r="Q176">
        <f>VLOOKUP($A176&amp;"-"&amp;$E176,'DADOS CENARIOS'!$C$2:$S$9,14,0)</f>
        <v>3000</v>
      </c>
      <c r="R176">
        <f>VLOOKUP($A176&amp;"-"&amp;$E176,'DADOS CENARIOS'!$C$2:$S$9,15,0)</f>
        <v>800</v>
      </c>
      <c r="S176">
        <f>VLOOKUP($A176&amp;"-"&amp;$E176,'DADOS CENARIOS'!$C$2:$S$9,16,0)</f>
        <v>500</v>
      </c>
      <c r="T176">
        <f>VLOOKUP($A176&amp;"-"&amp;$E176,'DADOS CENARIOS'!$C$2:$S$9,17,0)</f>
        <v>145</v>
      </c>
    </row>
    <row r="177" spans="1:20" x14ac:dyDescent="0.25">
      <c r="A177" t="s">
        <v>1200</v>
      </c>
      <c r="B177">
        <f>VLOOKUP($A177&amp;"-"&amp;$E177,'DADOS CENARIOS'!$C$2:$S$9,2,0)</f>
        <v>9000</v>
      </c>
      <c r="C177">
        <f>VLOOKUP($A177&amp;"-"&amp;$E177,'DADOS CENARIOS'!$C$2:$S$9,3,0)</f>
        <v>5</v>
      </c>
      <c r="D177">
        <f>VLOOKUP($A177&amp;"-"&amp;$E177,'DADOS CENARIOS'!$C$2:$S$9,4,0)</f>
        <v>18</v>
      </c>
      <c r="E177" s="43" t="s">
        <v>0</v>
      </c>
      <c r="F177" s="43" t="s">
        <v>50</v>
      </c>
      <c r="G177" s="43" t="s">
        <v>0</v>
      </c>
      <c r="H177">
        <f>VLOOKUP($A177&amp;"-"&amp;$E177,'DADOS CENARIOS'!$C$2:$S$9,5,0)</f>
        <v>107</v>
      </c>
      <c r="I177">
        <f>VLOOKUP($A177&amp;"-"&amp;$E177,'DADOS CENARIOS'!$C$2:$S$9,6,0)</f>
        <v>12020</v>
      </c>
      <c r="J177">
        <f>VLOOKUP($A177&amp;"-"&amp;$E177,'DADOS CENARIOS'!$C$2:$S$9,7,0)</f>
        <v>8216</v>
      </c>
      <c r="K177">
        <f>VLOOKUP($A177&amp;"-"&amp;$E177,'DADOS CENARIOS'!$C$2:$S$9,8,0)</f>
        <v>612.29999999999995</v>
      </c>
      <c r="L177">
        <f>VLOOKUP($A177&amp;"-"&amp;$E177,'DADOS CENARIOS'!$C$2:$S$9,9,0)</f>
        <v>306.2</v>
      </c>
      <c r="M177">
        <f>VLOOKUP($A177&amp;"-"&amp;$E177,'DADOS CENARIOS'!$C$2:$S$9,10,0)</f>
        <v>11</v>
      </c>
      <c r="N177">
        <f>VLOOKUP($A177&amp;"-"&amp;$E177,'DADOS CENARIOS'!$C$2:$S$9,11,0)</f>
        <v>10</v>
      </c>
      <c r="O177">
        <f>VLOOKUP($A177&amp;"-"&amp;$E177,'DADOS CENARIOS'!$C$2:$S$9,12,0)</f>
        <v>6</v>
      </c>
      <c r="P177">
        <f>VLOOKUP($A177&amp;"-"&amp;$E177,'DADOS CENARIOS'!$C$2:$S$9,13,0)</f>
        <v>4</v>
      </c>
      <c r="Q177">
        <f>VLOOKUP($A177&amp;"-"&amp;$E177,'DADOS CENARIOS'!$C$2:$S$9,14,0)</f>
        <v>3000</v>
      </c>
      <c r="R177">
        <f>VLOOKUP($A177&amp;"-"&amp;$E177,'DADOS CENARIOS'!$C$2:$S$9,15,0)</f>
        <v>800</v>
      </c>
      <c r="S177">
        <f>VLOOKUP($A177&amp;"-"&amp;$E177,'DADOS CENARIOS'!$C$2:$S$9,16,0)</f>
        <v>500</v>
      </c>
      <c r="T177">
        <f>VLOOKUP($A177&amp;"-"&amp;$E177,'DADOS CENARIOS'!$C$2:$S$9,17,0)</f>
        <v>145</v>
      </c>
    </row>
    <row r="178" spans="1:20" x14ac:dyDescent="0.25">
      <c r="A178" t="s">
        <v>1200</v>
      </c>
      <c r="B178">
        <f>VLOOKUP($A178&amp;"-"&amp;$E178,'DADOS CENARIOS'!$C$2:$S$9,2,0)</f>
        <v>9000</v>
      </c>
      <c r="C178">
        <f>VLOOKUP($A178&amp;"-"&amp;$E178,'DADOS CENARIOS'!$C$2:$S$9,3,0)</f>
        <v>5</v>
      </c>
      <c r="D178">
        <f>VLOOKUP($A178&amp;"-"&amp;$E178,'DADOS CENARIOS'!$C$2:$S$9,4,0)</f>
        <v>18</v>
      </c>
      <c r="E178" s="43" t="s">
        <v>0</v>
      </c>
      <c r="F178" s="43" t="s">
        <v>51</v>
      </c>
      <c r="G178" s="43" t="s">
        <v>0</v>
      </c>
      <c r="H178">
        <f>VLOOKUP($A178&amp;"-"&amp;$E178,'DADOS CENARIOS'!$C$2:$S$9,5,0)</f>
        <v>107</v>
      </c>
      <c r="I178">
        <f>VLOOKUP($A178&amp;"-"&amp;$E178,'DADOS CENARIOS'!$C$2:$S$9,6,0)</f>
        <v>12020</v>
      </c>
      <c r="J178">
        <f>VLOOKUP($A178&amp;"-"&amp;$E178,'DADOS CENARIOS'!$C$2:$S$9,7,0)</f>
        <v>8216</v>
      </c>
      <c r="K178">
        <f>VLOOKUP($A178&amp;"-"&amp;$E178,'DADOS CENARIOS'!$C$2:$S$9,8,0)</f>
        <v>612.29999999999995</v>
      </c>
      <c r="L178">
        <f>VLOOKUP($A178&amp;"-"&amp;$E178,'DADOS CENARIOS'!$C$2:$S$9,9,0)</f>
        <v>306.2</v>
      </c>
      <c r="M178">
        <f>VLOOKUP($A178&amp;"-"&amp;$E178,'DADOS CENARIOS'!$C$2:$S$9,10,0)</f>
        <v>11</v>
      </c>
      <c r="N178">
        <f>VLOOKUP($A178&amp;"-"&amp;$E178,'DADOS CENARIOS'!$C$2:$S$9,11,0)</f>
        <v>10</v>
      </c>
      <c r="O178">
        <f>VLOOKUP($A178&amp;"-"&amp;$E178,'DADOS CENARIOS'!$C$2:$S$9,12,0)</f>
        <v>6</v>
      </c>
      <c r="P178">
        <f>VLOOKUP($A178&amp;"-"&amp;$E178,'DADOS CENARIOS'!$C$2:$S$9,13,0)</f>
        <v>4</v>
      </c>
      <c r="Q178">
        <f>VLOOKUP($A178&amp;"-"&amp;$E178,'DADOS CENARIOS'!$C$2:$S$9,14,0)</f>
        <v>3000</v>
      </c>
      <c r="R178">
        <f>VLOOKUP($A178&amp;"-"&amp;$E178,'DADOS CENARIOS'!$C$2:$S$9,15,0)</f>
        <v>800</v>
      </c>
      <c r="S178">
        <f>VLOOKUP($A178&amp;"-"&amp;$E178,'DADOS CENARIOS'!$C$2:$S$9,16,0)</f>
        <v>500</v>
      </c>
      <c r="T178">
        <f>VLOOKUP($A178&amp;"-"&amp;$E178,'DADOS CENARIOS'!$C$2:$S$9,17,0)</f>
        <v>145</v>
      </c>
    </row>
    <row r="179" spans="1:20" x14ac:dyDescent="0.25">
      <c r="A179" t="s">
        <v>1200</v>
      </c>
      <c r="B179">
        <f>VLOOKUP($A179&amp;"-"&amp;$E179,'DADOS CENARIOS'!$C$2:$S$9,2,0)</f>
        <v>9000</v>
      </c>
      <c r="C179">
        <f>VLOOKUP($A179&amp;"-"&amp;$E179,'DADOS CENARIOS'!$C$2:$S$9,3,0)</f>
        <v>5</v>
      </c>
      <c r="D179">
        <f>VLOOKUP($A179&amp;"-"&amp;$E179,'DADOS CENARIOS'!$C$2:$S$9,4,0)</f>
        <v>18</v>
      </c>
      <c r="E179" s="43" t="s">
        <v>0</v>
      </c>
      <c r="F179" s="43" t="s">
        <v>24</v>
      </c>
      <c r="G179" s="43" t="s">
        <v>0</v>
      </c>
      <c r="H179">
        <f>VLOOKUP($A179&amp;"-"&amp;$E179,'DADOS CENARIOS'!$C$2:$S$9,5,0)</f>
        <v>107</v>
      </c>
      <c r="I179">
        <f>VLOOKUP($A179&amp;"-"&amp;$E179,'DADOS CENARIOS'!$C$2:$S$9,6,0)</f>
        <v>12020</v>
      </c>
      <c r="J179">
        <f>VLOOKUP($A179&amp;"-"&amp;$E179,'DADOS CENARIOS'!$C$2:$S$9,7,0)</f>
        <v>8216</v>
      </c>
      <c r="K179">
        <f>VLOOKUP($A179&amp;"-"&amp;$E179,'DADOS CENARIOS'!$C$2:$S$9,8,0)</f>
        <v>612.29999999999995</v>
      </c>
      <c r="L179">
        <f>VLOOKUP($A179&amp;"-"&amp;$E179,'DADOS CENARIOS'!$C$2:$S$9,9,0)</f>
        <v>306.2</v>
      </c>
      <c r="M179">
        <f>VLOOKUP($A179&amp;"-"&amp;$E179,'DADOS CENARIOS'!$C$2:$S$9,10,0)</f>
        <v>11</v>
      </c>
      <c r="N179">
        <f>VLOOKUP($A179&amp;"-"&amp;$E179,'DADOS CENARIOS'!$C$2:$S$9,11,0)</f>
        <v>10</v>
      </c>
      <c r="O179">
        <f>VLOOKUP($A179&amp;"-"&amp;$E179,'DADOS CENARIOS'!$C$2:$S$9,12,0)</f>
        <v>6</v>
      </c>
      <c r="P179">
        <f>VLOOKUP($A179&amp;"-"&amp;$E179,'DADOS CENARIOS'!$C$2:$S$9,13,0)</f>
        <v>4</v>
      </c>
      <c r="Q179">
        <f>VLOOKUP($A179&amp;"-"&amp;$E179,'DADOS CENARIOS'!$C$2:$S$9,14,0)</f>
        <v>3000</v>
      </c>
      <c r="R179">
        <f>VLOOKUP($A179&amp;"-"&amp;$E179,'DADOS CENARIOS'!$C$2:$S$9,15,0)</f>
        <v>800</v>
      </c>
      <c r="S179">
        <f>VLOOKUP($A179&amp;"-"&amp;$E179,'DADOS CENARIOS'!$C$2:$S$9,16,0)</f>
        <v>500</v>
      </c>
      <c r="T179">
        <f>VLOOKUP($A179&amp;"-"&amp;$E179,'DADOS CENARIOS'!$C$2:$S$9,17,0)</f>
        <v>145</v>
      </c>
    </row>
    <row r="180" spans="1:20" x14ac:dyDescent="0.25">
      <c r="A180" t="s">
        <v>1200</v>
      </c>
      <c r="B180">
        <f>VLOOKUP($A180&amp;"-"&amp;$E180,'DADOS CENARIOS'!$C$2:$S$9,2,0)</f>
        <v>9000</v>
      </c>
      <c r="C180">
        <f>VLOOKUP($A180&amp;"-"&amp;$E180,'DADOS CENARIOS'!$C$2:$S$9,3,0)</f>
        <v>5</v>
      </c>
      <c r="D180">
        <f>VLOOKUP($A180&amp;"-"&amp;$E180,'DADOS CENARIOS'!$C$2:$S$9,4,0)</f>
        <v>18</v>
      </c>
      <c r="E180" s="43" t="s">
        <v>0</v>
      </c>
      <c r="F180" s="43" t="s">
        <v>25</v>
      </c>
      <c r="G180" s="43" t="s">
        <v>0</v>
      </c>
      <c r="H180">
        <f>VLOOKUP($A180&amp;"-"&amp;$E180,'DADOS CENARIOS'!$C$2:$S$9,5,0)</f>
        <v>107</v>
      </c>
      <c r="I180">
        <f>VLOOKUP($A180&amp;"-"&amp;$E180,'DADOS CENARIOS'!$C$2:$S$9,6,0)</f>
        <v>12020</v>
      </c>
      <c r="J180">
        <f>VLOOKUP($A180&amp;"-"&amp;$E180,'DADOS CENARIOS'!$C$2:$S$9,7,0)</f>
        <v>8216</v>
      </c>
      <c r="K180">
        <f>VLOOKUP($A180&amp;"-"&amp;$E180,'DADOS CENARIOS'!$C$2:$S$9,8,0)</f>
        <v>612.29999999999995</v>
      </c>
      <c r="L180">
        <f>VLOOKUP($A180&amp;"-"&amp;$E180,'DADOS CENARIOS'!$C$2:$S$9,9,0)</f>
        <v>306.2</v>
      </c>
      <c r="M180">
        <f>VLOOKUP($A180&amp;"-"&amp;$E180,'DADOS CENARIOS'!$C$2:$S$9,10,0)</f>
        <v>11</v>
      </c>
      <c r="N180">
        <f>VLOOKUP($A180&amp;"-"&amp;$E180,'DADOS CENARIOS'!$C$2:$S$9,11,0)</f>
        <v>10</v>
      </c>
      <c r="O180">
        <f>VLOOKUP($A180&amp;"-"&amp;$E180,'DADOS CENARIOS'!$C$2:$S$9,12,0)</f>
        <v>6</v>
      </c>
      <c r="P180">
        <f>VLOOKUP($A180&amp;"-"&amp;$E180,'DADOS CENARIOS'!$C$2:$S$9,13,0)</f>
        <v>4</v>
      </c>
      <c r="Q180">
        <f>VLOOKUP($A180&amp;"-"&amp;$E180,'DADOS CENARIOS'!$C$2:$S$9,14,0)</f>
        <v>3000</v>
      </c>
      <c r="R180">
        <f>VLOOKUP($A180&amp;"-"&amp;$E180,'DADOS CENARIOS'!$C$2:$S$9,15,0)</f>
        <v>800</v>
      </c>
      <c r="S180">
        <f>VLOOKUP($A180&amp;"-"&amp;$E180,'DADOS CENARIOS'!$C$2:$S$9,16,0)</f>
        <v>500</v>
      </c>
      <c r="T180">
        <f>VLOOKUP($A180&amp;"-"&amp;$E180,'DADOS CENARIOS'!$C$2:$S$9,17,0)</f>
        <v>145</v>
      </c>
    </row>
    <row r="181" spans="1:20" x14ac:dyDescent="0.25">
      <c r="A181" t="s">
        <v>1200</v>
      </c>
      <c r="B181">
        <f>VLOOKUP($A181&amp;"-"&amp;$E181,'DADOS CENARIOS'!$C$2:$S$9,2,0)</f>
        <v>9000</v>
      </c>
      <c r="C181">
        <f>VLOOKUP($A181&amp;"-"&amp;$E181,'DADOS CENARIOS'!$C$2:$S$9,3,0)</f>
        <v>5</v>
      </c>
      <c r="D181">
        <f>VLOOKUP($A181&amp;"-"&amp;$E181,'DADOS CENARIOS'!$C$2:$S$9,4,0)</f>
        <v>18</v>
      </c>
      <c r="E181" s="43" t="s">
        <v>0</v>
      </c>
      <c r="F181" s="43" t="s">
        <v>52</v>
      </c>
      <c r="G181" s="43" t="s">
        <v>0</v>
      </c>
      <c r="H181">
        <f>VLOOKUP($A181&amp;"-"&amp;$E181,'DADOS CENARIOS'!$C$2:$S$9,5,0)</f>
        <v>107</v>
      </c>
      <c r="I181">
        <f>VLOOKUP($A181&amp;"-"&amp;$E181,'DADOS CENARIOS'!$C$2:$S$9,6,0)</f>
        <v>12020</v>
      </c>
      <c r="J181">
        <f>VLOOKUP($A181&amp;"-"&amp;$E181,'DADOS CENARIOS'!$C$2:$S$9,7,0)</f>
        <v>8216</v>
      </c>
      <c r="K181">
        <f>VLOOKUP($A181&amp;"-"&amp;$E181,'DADOS CENARIOS'!$C$2:$S$9,8,0)</f>
        <v>612.29999999999995</v>
      </c>
      <c r="L181">
        <f>VLOOKUP($A181&amp;"-"&amp;$E181,'DADOS CENARIOS'!$C$2:$S$9,9,0)</f>
        <v>306.2</v>
      </c>
      <c r="M181">
        <f>VLOOKUP($A181&amp;"-"&amp;$E181,'DADOS CENARIOS'!$C$2:$S$9,10,0)</f>
        <v>11</v>
      </c>
      <c r="N181">
        <f>VLOOKUP($A181&amp;"-"&amp;$E181,'DADOS CENARIOS'!$C$2:$S$9,11,0)</f>
        <v>10</v>
      </c>
      <c r="O181">
        <f>VLOOKUP($A181&amp;"-"&amp;$E181,'DADOS CENARIOS'!$C$2:$S$9,12,0)</f>
        <v>6</v>
      </c>
      <c r="P181">
        <f>VLOOKUP($A181&amp;"-"&amp;$E181,'DADOS CENARIOS'!$C$2:$S$9,13,0)</f>
        <v>4</v>
      </c>
      <c r="Q181">
        <f>VLOOKUP($A181&amp;"-"&amp;$E181,'DADOS CENARIOS'!$C$2:$S$9,14,0)</f>
        <v>3000</v>
      </c>
      <c r="R181">
        <f>VLOOKUP($A181&amp;"-"&amp;$E181,'DADOS CENARIOS'!$C$2:$S$9,15,0)</f>
        <v>800</v>
      </c>
      <c r="S181">
        <f>VLOOKUP($A181&amp;"-"&amp;$E181,'DADOS CENARIOS'!$C$2:$S$9,16,0)</f>
        <v>500</v>
      </c>
      <c r="T181">
        <f>VLOOKUP($A181&amp;"-"&amp;$E181,'DADOS CENARIOS'!$C$2:$S$9,17,0)</f>
        <v>145</v>
      </c>
    </row>
    <row r="182" spans="1:20" x14ac:dyDescent="0.25">
      <c r="A182" t="s">
        <v>1200</v>
      </c>
      <c r="B182">
        <f>VLOOKUP($A182&amp;"-"&amp;$E182,'DADOS CENARIOS'!$C$2:$S$9,2,0)</f>
        <v>9000</v>
      </c>
      <c r="C182">
        <f>VLOOKUP($A182&amp;"-"&amp;$E182,'DADOS CENARIOS'!$C$2:$S$9,3,0)</f>
        <v>5</v>
      </c>
      <c r="D182">
        <f>VLOOKUP($A182&amp;"-"&amp;$E182,'DADOS CENARIOS'!$C$2:$S$9,4,0)</f>
        <v>18</v>
      </c>
      <c r="E182" s="43" t="s">
        <v>0</v>
      </c>
      <c r="F182" s="43" t="s">
        <v>53</v>
      </c>
      <c r="G182" s="43" t="s">
        <v>0</v>
      </c>
      <c r="H182">
        <f>VLOOKUP($A182&amp;"-"&amp;$E182,'DADOS CENARIOS'!$C$2:$S$9,5,0)</f>
        <v>107</v>
      </c>
      <c r="I182">
        <f>VLOOKUP($A182&amp;"-"&amp;$E182,'DADOS CENARIOS'!$C$2:$S$9,6,0)</f>
        <v>12020</v>
      </c>
      <c r="J182">
        <f>VLOOKUP($A182&amp;"-"&amp;$E182,'DADOS CENARIOS'!$C$2:$S$9,7,0)</f>
        <v>8216</v>
      </c>
      <c r="K182">
        <f>VLOOKUP($A182&amp;"-"&amp;$E182,'DADOS CENARIOS'!$C$2:$S$9,8,0)</f>
        <v>612.29999999999995</v>
      </c>
      <c r="L182">
        <f>VLOOKUP($A182&amp;"-"&amp;$E182,'DADOS CENARIOS'!$C$2:$S$9,9,0)</f>
        <v>306.2</v>
      </c>
      <c r="M182">
        <f>VLOOKUP($A182&amp;"-"&amp;$E182,'DADOS CENARIOS'!$C$2:$S$9,10,0)</f>
        <v>11</v>
      </c>
      <c r="N182">
        <f>VLOOKUP($A182&amp;"-"&amp;$E182,'DADOS CENARIOS'!$C$2:$S$9,11,0)</f>
        <v>10</v>
      </c>
      <c r="O182">
        <f>VLOOKUP($A182&amp;"-"&amp;$E182,'DADOS CENARIOS'!$C$2:$S$9,12,0)</f>
        <v>6</v>
      </c>
      <c r="P182">
        <f>VLOOKUP($A182&amp;"-"&amp;$E182,'DADOS CENARIOS'!$C$2:$S$9,13,0)</f>
        <v>4</v>
      </c>
      <c r="Q182">
        <f>VLOOKUP($A182&amp;"-"&amp;$E182,'DADOS CENARIOS'!$C$2:$S$9,14,0)</f>
        <v>3000</v>
      </c>
      <c r="R182">
        <f>VLOOKUP($A182&amp;"-"&amp;$E182,'DADOS CENARIOS'!$C$2:$S$9,15,0)</f>
        <v>800</v>
      </c>
      <c r="S182">
        <f>VLOOKUP($A182&amp;"-"&amp;$E182,'DADOS CENARIOS'!$C$2:$S$9,16,0)</f>
        <v>500</v>
      </c>
      <c r="T182">
        <f>VLOOKUP($A182&amp;"-"&amp;$E182,'DADOS CENARIOS'!$C$2:$S$9,17,0)</f>
        <v>145</v>
      </c>
    </row>
    <row r="183" spans="1:20" x14ac:dyDescent="0.25">
      <c r="A183" t="s">
        <v>1200</v>
      </c>
      <c r="B183">
        <f>VLOOKUP($A183&amp;"-"&amp;$E183,'DADOS CENARIOS'!$C$2:$S$9,2,0)</f>
        <v>9000</v>
      </c>
      <c r="C183">
        <f>VLOOKUP($A183&amp;"-"&amp;$E183,'DADOS CENARIOS'!$C$2:$S$9,3,0)</f>
        <v>5</v>
      </c>
      <c r="D183">
        <f>VLOOKUP($A183&amp;"-"&amp;$E183,'DADOS CENARIOS'!$C$2:$S$9,4,0)</f>
        <v>18</v>
      </c>
      <c r="E183" s="43" t="s">
        <v>0</v>
      </c>
      <c r="F183" s="43" t="s">
        <v>54</v>
      </c>
      <c r="G183" s="43" t="s">
        <v>0</v>
      </c>
      <c r="H183">
        <f>VLOOKUP($A183&amp;"-"&amp;$E183,'DADOS CENARIOS'!$C$2:$S$9,5,0)</f>
        <v>107</v>
      </c>
      <c r="I183">
        <f>VLOOKUP($A183&amp;"-"&amp;$E183,'DADOS CENARIOS'!$C$2:$S$9,6,0)</f>
        <v>12020</v>
      </c>
      <c r="J183">
        <f>VLOOKUP($A183&amp;"-"&amp;$E183,'DADOS CENARIOS'!$C$2:$S$9,7,0)</f>
        <v>8216</v>
      </c>
      <c r="K183">
        <f>VLOOKUP($A183&amp;"-"&amp;$E183,'DADOS CENARIOS'!$C$2:$S$9,8,0)</f>
        <v>612.29999999999995</v>
      </c>
      <c r="L183">
        <f>VLOOKUP($A183&amp;"-"&amp;$E183,'DADOS CENARIOS'!$C$2:$S$9,9,0)</f>
        <v>306.2</v>
      </c>
      <c r="M183">
        <f>VLOOKUP($A183&amp;"-"&amp;$E183,'DADOS CENARIOS'!$C$2:$S$9,10,0)</f>
        <v>11</v>
      </c>
      <c r="N183">
        <f>VLOOKUP($A183&amp;"-"&amp;$E183,'DADOS CENARIOS'!$C$2:$S$9,11,0)</f>
        <v>10</v>
      </c>
      <c r="O183">
        <f>VLOOKUP($A183&amp;"-"&amp;$E183,'DADOS CENARIOS'!$C$2:$S$9,12,0)</f>
        <v>6</v>
      </c>
      <c r="P183">
        <f>VLOOKUP($A183&amp;"-"&amp;$E183,'DADOS CENARIOS'!$C$2:$S$9,13,0)</f>
        <v>4</v>
      </c>
      <c r="Q183">
        <f>VLOOKUP($A183&amp;"-"&amp;$E183,'DADOS CENARIOS'!$C$2:$S$9,14,0)</f>
        <v>3000</v>
      </c>
      <c r="R183">
        <f>VLOOKUP($A183&amp;"-"&amp;$E183,'DADOS CENARIOS'!$C$2:$S$9,15,0)</f>
        <v>800</v>
      </c>
      <c r="S183">
        <f>VLOOKUP($A183&amp;"-"&amp;$E183,'DADOS CENARIOS'!$C$2:$S$9,16,0)</f>
        <v>500</v>
      </c>
      <c r="T183">
        <f>VLOOKUP($A183&amp;"-"&amp;$E183,'DADOS CENARIOS'!$C$2:$S$9,17,0)</f>
        <v>145</v>
      </c>
    </row>
    <row r="184" spans="1:20" x14ac:dyDescent="0.25">
      <c r="A184" t="s">
        <v>1200</v>
      </c>
      <c r="B184">
        <f>VLOOKUP($A184&amp;"-"&amp;$E184,'DADOS CENARIOS'!$C$2:$S$9,2,0)</f>
        <v>9000</v>
      </c>
      <c r="C184">
        <f>VLOOKUP($A184&amp;"-"&amp;$E184,'DADOS CENARIOS'!$C$2:$S$9,3,0)</f>
        <v>5</v>
      </c>
      <c r="D184">
        <f>VLOOKUP($A184&amp;"-"&amp;$E184,'DADOS CENARIOS'!$C$2:$S$9,4,0)</f>
        <v>18</v>
      </c>
      <c r="E184" s="43" t="s">
        <v>0</v>
      </c>
      <c r="F184" s="43" t="s">
        <v>55</v>
      </c>
      <c r="G184" s="43" t="s">
        <v>0</v>
      </c>
      <c r="H184">
        <f>VLOOKUP($A184&amp;"-"&amp;$E184,'DADOS CENARIOS'!$C$2:$S$9,5,0)</f>
        <v>107</v>
      </c>
      <c r="I184">
        <f>VLOOKUP($A184&amp;"-"&amp;$E184,'DADOS CENARIOS'!$C$2:$S$9,6,0)</f>
        <v>12020</v>
      </c>
      <c r="J184">
        <f>VLOOKUP($A184&amp;"-"&amp;$E184,'DADOS CENARIOS'!$C$2:$S$9,7,0)</f>
        <v>8216</v>
      </c>
      <c r="K184">
        <f>VLOOKUP($A184&amp;"-"&amp;$E184,'DADOS CENARIOS'!$C$2:$S$9,8,0)</f>
        <v>612.29999999999995</v>
      </c>
      <c r="L184">
        <f>VLOOKUP($A184&amp;"-"&amp;$E184,'DADOS CENARIOS'!$C$2:$S$9,9,0)</f>
        <v>306.2</v>
      </c>
      <c r="M184">
        <f>VLOOKUP($A184&amp;"-"&amp;$E184,'DADOS CENARIOS'!$C$2:$S$9,10,0)</f>
        <v>11</v>
      </c>
      <c r="N184">
        <f>VLOOKUP($A184&amp;"-"&amp;$E184,'DADOS CENARIOS'!$C$2:$S$9,11,0)</f>
        <v>10</v>
      </c>
      <c r="O184">
        <f>VLOOKUP($A184&amp;"-"&amp;$E184,'DADOS CENARIOS'!$C$2:$S$9,12,0)</f>
        <v>6</v>
      </c>
      <c r="P184">
        <f>VLOOKUP($A184&amp;"-"&amp;$E184,'DADOS CENARIOS'!$C$2:$S$9,13,0)</f>
        <v>4</v>
      </c>
      <c r="Q184">
        <f>VLOOKUP($A184&amp;"-"&amp;$E184,'DADOS CENARIOS'!$C$2:$S$9,14,0)</f>
        <v>3000</v>
      </c>
      <c r="R184">
        <f>VLOOKUP($A184&amp;"-"&amp;$E184,'DADOS CENARIOS'!$C$2:$S$9,15,0)</f>
        <v>800</v>
      </c>
      <c r="S184">
        <f>VLOOKUP($A184&amp;"-"&amp;$E184,'DADOS CENARIOS'!$C$2:$S$9,16,0)</f>
        <v>500</v>
      </c>
      <c r="T184">
        <f>VLOOKUP($A184&amp;"-"&amp;$E184,'DADOS CENARIOS'!$C$2:$S$9,17,0)</f>
        <v>145</v>
      </c>
    </row>
    <row r="185" spans="1:20" x14ac:dyDescent="0.25">
      <c r="A185" t="s">
        <v>1200</v>
      </c>
      <c r="B185">
        <f>VLOOKUP($A185&amp;"-"&amp;$E185,'DADOS CENARIOS'!$C$2:$S$9,2,0)</f>
        <v>9000</v>
      </c>
      <c r="C185">
        <f>VLOOKUP($A185&amp;"-"&amp;$E185,'DADOS CENARIOS'!$C$2:$S$9,3,0)</f>
        <v>5</v>
      </c>
      <c r="D185">
        <f>VLOOKUP($A185&amp;"-"&amp;$E185,'DADOS CENARIOS'!$C$2:$S$9,4,0)</f>
        <v>18</v>
      </c>
      <c r="E185" s="43" t="s">
        <v>0</v>
      </c>
      <c r="F185" s="43" t="s">
        <v>56</v>
      </c>
      <c r="G185" s="43" t="s">
        <v>0</v>
      </c>
      <c r="H185">
        <f>VLOOKUP($A185&amp;"-"&amp;$E185,'DADOS CENARIOS'!$C$2:$S$9,5,0)</f>
        <v>107</v>
      </c>
      <c r="I185">
        <f>VLOOKUP($A185&amp;"-"&amp;$E185,'DADOS CENARIOS'!$C$2:$S$9,6,0)</f>
        <v>12020</v>
      </c>
      <c r="J185">
        <f>VLOOKUP($A185&amp;"-"&amp;$E185,'DADOS CENARIOS'!$C$2:$S$9,7,0)</f>
        <v>8216</v>
      </c>
      <c r="K185">
        <f>VLOOKUP($A185&amp;"-"&amp;$E185,'DADOS CENARIOS'!$C$2:$S$9,8,0)</f>
        <v>612.29999999999995</v>
      </c>
      <c r="L185">
        <f>VLOOKUP($A185&amp;"-"&amp;$E185,'DADOS CENARIOS'!$C$2:$S$9,9,0)</f>
        <v>306.2</v>
      </c>
      <c r="M185">
        <f>VLOOKUP($A185&amp;"-"&amp;$E185,'DADOS CENARIOS'!$C$2:$S$9,10,0)</f>
        <v>11</v>
      </c>
      <c r="N185">
        <f>VLOOKUP($A185&amp;"-"&amp;$E185,'DADOS CENARIOS'!$C$2:$S$9,11,0)</f>
        <v>10</v>
      </c>
      <c r="O185">
        <f>VLOOKUP($A185&amp;"-"&amp;$E185,'DADOS CENARIOS'!$C$2:$S$9,12,0)</f>
        <v>6</v>
      </c>
      <c r="P185">
        <f>VLOOKUP($A185&amp;"-"&amp;$E185,'DADOS CENARIOS'!$C$2:$S$9,13,0)</f>
        <v>4</v>
      </c>
      <c r="Q185">
        <f>VLOOKUP($A185&amp;"-"&amp;$E185,'DADOS CENARIOS'!$C$2:$S$9,14,0)</f>
        <v>3000</v>
      </c>
      <c r="R185">
        <f>VLOOKUP($A185&amp;"-"&amp;$E185,'DADOS CENARIOS'!$C$2:$S$9,15,0)</f>
        <v>800</v>
      </c>
      <c r="S185">
        <f>VLOOKUP($A185&amp;"-"&amp;$E185,'DADOS CENARIOS'!$C$2:$S$9,16,0)</f>
        <v>500</v>
      </c>
      <c r="T185">
        <f>VLOOKUP($A185&amp;"-"&amp;$E185,'DADOS CENARIOS'!$C$2:$S$9,17,0)</f>
        <v>145</v>
      </c>
    </row>
    <row r="186" spans="1:20" x14ac:dyDescent="0.25">
      <c r="A186" t="s">
        <v>1200</v>
      </c>
      <c r="B186">
        <f>VLOOKUP($A186&amp;"-"&amp;$E186,'DADOS CENARIOS'!$C$2:$S$9,2,0)</f>
        <v>9000</v>
      </c>
      <c r="C186">
        <f>VLOOKUP($A186&amp;"-"&amp;$E186,'DADOS CENARIOS'!$C$2:$S$9,3,0)</f>
        <v>5</v>
      </c>
      <c r="D186">
        <f>VLOOKUP($A186&amp;"-"&amp;$E186,'DADOS CENARIOS'!$C$2:$S$9,4,0)</f>
        <v>18</v>
      </c>
      <c r="E186" s="43" t="s">
        <v>0</v>
      </c>
      <c r="F186" s="43" t="s">
        <v>57</v>
      </c>
      <c r="G186" s="43" t="s">
        <v>0</v>
      </c>
      <c r="H186">
        <f>VLOOKUP($A186&amp;"-"&amp;$E186,'DADOS CENARIOS'!$C$2:$S$9,5,0)</f>
        <v>107</v>
      </c>
      <c r="I186">
        <f>VLOOKUP($A186&amp;"-"&amp;$E186,'DADOS CENARIOS'!$C$2:$S$9,6,0)</f>
        <v>12020</v>
      </c>
      <c r="J186">
        <f>VLOOKUP($A186&amp;"-"&amp;$E186,'DADOS CENARIOS'!$C$2:$S$9,7,0)</f>
        <v>8216</v>
      </c>
      <c r="K186">
        <f>VLOOKUP($A186&amp;"-"&amp;$E186,'DADOS CENARIOS'!$C$2:$S$9,8,0)</f>
        <v>612.29999999999995</v>
      </c>
      <c r="L186">
        <f>VLOOKUP($A186&amp;"-"&amp;$E186,'DADOS CENARIOS'!$C$2:$S$9,9,0)</f>
        <v>306.2</v>
      </c>
      <c r="M186">
        <f>VLOOKUP($A186&amp;"-"&amp;$E186,'DADOS CENARIOS'!$C$2:$S$9,10,0)</f>
        <v>11</v>
      </c>
      <c r="N186">
        <f>VLOOKUP($A186&amp;"-"&amp;$E186,'DADOS CENARIOS'!$C$2:$S$9,11,0)</f>
        <v>10</v>
      </c>
      <c r="O186">
        <f>VLOOKUP($A186&amp;"-"&amp;$E186,'DADOS CENARIOS'!$C$2:$S$9,12,0)</f>
        <v>6</v>
      </c>
      <c r="P186">
        <f>VLOOKUP($A186&amp;"-"&amp;$E186,'DADOS CENARIOS'!$C$2:$S$9,13,0)</f>
        <v>4</v>
      </c>
      <c r="Q186">
        <f>VLOOKUP($A186&amp;"-"&amp;$E186,'DADOS CENARIOS'!$C$2:$S$9,14,0)</f>
        <v>3000</v>
      </c>
      <c r="R186">
        <f>VLOOKUP($A186&amp;"-"&amp;$E186,'DADOS CENARIOS'!$C$2:$S$9,15,0)</f>
        <v>800</v>
      </c>
      <c r="S186">
        <f>VLOOKUP($A186&amp;"-"&amp;$E186,'DADOS CENARIOS'!$C$2:$S$9,16,0)</f>
        <v>500</v>
      </c>
      <c r="T186">
        <f>VLOOKUP($A186&amp;"-"&amp;$E186,'DADOS CENARIOS'!$C$2:$S$9,17,0)</f>
        <v>145</v>
      </c>
    </row>
    <row r="187" spans="1:20" x14ac:dyDescent="0.25">
      <c r="A187" t="s">
        <v>1200</v>
      </c>
      <c r="B187">
        <f>VLOOKUP($A187&amp;"-"&amp;$E187,'DADOS CENARIOS'!$C$2:$S$9,2,0)</f>
        <v>9000</v>
      </c>
      <c r="C187">
        <f>VLOOKUP($A187&amp;"-"&amp;$E187,'DADOS CENARIOS'!$C$2:$S$9,3,0)</f>
        <v>5</v>
      </c>
      <c r="D187">
        <f>VLOOKUP($A187&amp;"-"&amp;$E187,'DADOS CENARIOS'!$C$2:$S$9,4,0)</f>
        <v>18</v>
      </c>
      <c r="E187" s="43" t="s">
        <v>0</v>
      </c>
      <c r="F187" s="43" t="s">
        <v>58</v>
      </c>
      <c r="G187" s="43" t="s">
        <v>0</v>
      </c>
      <c r="H187">
        <f>VLOOKUP($A187&amp;"-"&amp;$E187,'DADOS CENARIOS'!$C$2:$S$9,5,0)</f>
        <v>107</v>
      </c>
      <c r="I187">
        <f>VLOOKUP($A187&amp;"-"&amp;$E187,'DADOS CENARIOS'!$C$2:$S$9,6,0)</f>
        <v>12020</v>
      </c>
      <c r="J187">
        <f>VLOOKUP($A187&amp;"-"&amp;$E187,'DADOS CENARIOS'!$C$2:$S$9,7,0)</f>
        <v>8216</v>
      </c>
      <c r="K187">
        <f>VLOOKUP($A187&amp;"-"&amp;$E187,'DADOS CENARIOS'!$C$2:$S$9,8,0)</f>
        <v>612.29999999999995</v>
      </c>
      <c r="L187">
        <f>VLOOKUP($A187&amp;"-"&amp;$E187,'DADOS CENARIOS'!$C$2:$S$9,9,0)</f>
        <v>306.2</v>
      </c>
      <c r="M187">
        <f>VLOOKUP($A187&amp;"-"&amp;$E187,'DADOS CENARIOS'!$C$2:$S$9,10,0)</f>
        <v>11</v>
      </c>
      <c r="N187">
        <f>VLOOKUP($A187&amp;"-"&amp;$E187,'DADOS CENARIOS'!$C$2:$S$9,11,0)</f>
        <v>10</v>
      </c>
      <c r="O187">
        <f>VLOOKUP($A187&amp;"-"&amp;$E187,'DADOS CENARIOS'!$C$2:$S$9,12,0)</f>
        <v>6</v>
      </c>
      <c r="P187">
        <f>VLOOKUP($A187&amp;"-"&amp;$E187,'DADOS CENARIOS'!$C$2:$S$9,13,0)</f>
        <v>4</v>
      </c>
      <c r="Q187">
        <f>VLOOKUP($A187&amp;"-"&amp;$E187,'DADOS CENARIOS'!$C$2:$S$9,14,0)</f>
        <v>3000</v>
      </c>
      <c r="R187">
        <f>VLOOKUP($A187&amp;"-"&amp;$E187,'DADOS CENARIOS'!$C$2:$S$9,15,0)</f>
        <v>800</v>
      </c>
      <c r="S187">
        <f>VLOOKUP($A187&amp;"-"&amp;$E187,'DADOS CENARIOS'!$C$2:$S$9,16,0)</f>
        <v>500</v>
      </c>
      <c r="T187">
        <f>VLOOKUP($A187&amp;"-"&amp;$E187,'DADOS CENARIOS'!$C$2:$S$9,17,0)</f>
        <v>145</v>
      </c>
    </row>
    <row r="188" spans="1:20" x14ac:dyDescent="0.25">
      <c r="A188" t="s">
        <v>1200</v>
      </c>
      <c r="B188">
        <f>VLOOKUP($A188&amp;"-"&amp;$E188,'DADOS CENARIOS'!$C$2:$S$9,2,0)</f>
        <v>9000</v>
      </c>
      <c r="C188">
        <f>VLOOKUP($A188&amp;"-"&amp;$E188,'DADOS CENARIOS'!$C$2:$S$9,3,0)</f>
        <v>5</v>
      </c>
      <c r="D188">
        <f>VLOOKUP($A188&amp;"-"&amp;$E188,'DADOS CENARIOS'!$C$2:$S$9,4,0)</f>
        <v>18</v>
      </c>
      <c r="E188" s="43" t="s">
        <v>0</v>
      </c>
      <c r="F188" s="43" t="s">
        <v>59</v>
      </c>
      <c r="G188" s="43" t="s">
        <v>0</v>
      </c>
      <c r="H188">
        <f>VLOOKUP($A188&amp;"-"&amp;$E188,'DADOS CENARIOS'!$C$2:$S$9,5,0)</f>
        <v>107</v>
      </c>
      <c r="I188">
        <f>VLOOKUP($A188&amp;"-"&amp;$E188,'DADOS CENARIOS'!$C$2:$S$9,6,0)</f>
        <v>12020</v>
      </c>
      <c r="J188">
        <f>VLOOKUP($A188&amp;"-"&amp;$E188,'DADOS CENARIOS'!$C$2:$S$9,7,0)</f>
        <v>8216</v>
      </c>
      <c r="K188">
        <f>VLOOKUP($A188&amp;"-"&amp;$E188,'DADOS CENARIOS'!$C$2:$S$9,8,0)</f>
        <v>612.29999999999995</v>
      </c>
      <c r="L188">
        <f>VLOOKUP($A188&amp;"-"&amp;$E188,'DADOS CENARIOS'!$C$2:$S$9,9,0)</f>
        <v>306.2</v>
      </c>
      <c r="M188">
        <f>VLOOKUP($A188&amp;"-"&amp;$E188,'DADOS CENARIOS'!$C$2:$S$9,10,0)</f>
        <v>11</v>
      </c>
      <c r="N188">
        <f>VLOOKUP($A188&amp;"-"&amp;$E188,'DADOS CENARIOS'!$C$2:$S$9,11,0)</f>
        <v>10</v>
      </c>
      <c r="O188">
        <f>VLOOKUP($A188&amp;"-"&amp;$E188,'DADOS CENARIOS'!$C$2:$S$9,12,0)</f>
        <v>6</v>
      </c>
      <c r="P188">
        <f>VLOOKUP($A188&amp;"-"&amp;$E188,'DADOS CENARIOS'!$C$2:$S$9,13,0)</f>
        <v>4</v>
      </c>
      <c r="Q188">
        <f>VLOOKUP($A188&amp;"-"&amp;$E188,'DADOS CENARIOS'!$C$2:$S$9,14,0)</f>
        <v>3000</v>
      </c>
      <c r="R188">
        <f>VLOOKUP($A188&amp;"-"&amp;$E188,'DADOS CENARIOS'!$C$2:$S$9,15,0)</f>
        <v>800</v>
      </c>
      <c r="S188">
        <f>VLOOKUP($A188&amp;"-"&amp;$E188,'DADOS CENARIOS'!$C$2:$S$9,16,0)</f>
        <v>500</v>
      </c>
      <c r="T188">
        <f>VLOOKUP($A188&amp;"-"&amp;$E188,'DADOS CENARIOS'!$C$2:$S$9,17,0)</f>
        <v>145</v>
      </c>
    </row>
    <row r="189" spans="1:20" x14ac:dyDescent="0.25">
      <c r="A189" t="s">
        <v>1200</v>
      </c>
      <c r="B189">
        <f>VLOOKUP($A189&amp;"-"&amp;$E189,'DADOS CENARIOS'!$C$2:$S$9,2,0)</f>
        <v>9000</v>
      </c>
      <c r="C189">
        <f>VLOOKUP($A189&amp;"-"&amp;$E189,'DADOS CENARIOS'!$C$2:$S$9,3,0)</f>
        <v>5</v>
      </c>
      <c r="D189">
        <f>VLOOKUP($A189&amp;"-"&amp;$E189,'DADOS CENARIOS'!$C$2:$S$9,4,0)</f>
        <v>18</v>
      </c>
      <c r="E189" s="43" t="s">
        <v>0</v>
      </c>
      <c r="F189" s="43" t="s">
        <v>60</v>
      </c>
      <c r="G189" s="43" t="s">
        <v>0</v>
      </c>
      <c r="H189">
        <f>VLOOKUP($A189&amp;"-"&amp;$E189,'DADOS CENARIOS'!$C$2:$S$9,5,0)</f>
        <v>107</v>
      </c>
      <c r="I189">
        <f>VLOOKUP($A189&amp;"-"&amp;$E189,'DADOS CENARIOS'!$C$2:$S$9,6,0)</f>
        <v>12020</v>
      </c>
      <c r="J189">
        <f>VLOOKUP($A189&amp;"-"&amp;$E189,'DADOS CENARIOS'!$C$2:$S$9,7,0)</f>
        <v>8216</v>
      </c>
      <c r="K189">
        <f>VLOOKUP($A189&amp;"-"&amp;$E189,'DADOS CENARIOS'!$C$2:$S$9,8,0)</f>
        <v>612.29999999999995</v>
      </c>
      <c r="L189">
        <f>VLOOKUP($A189&amp;"-"&amp;$E189,'DADOS CENARIOS'!$C$2:$S$9,9,0)</f>
        <v>306.2</v>
      </c>
      <c r="M189">
        <f>VLOOKUP($A189&amp;"-"&amp;$E189,'DADOS CENARIOS'!$C$2:$S$9,10,0)</f>
        <v>11</v>
      </c>
      <c r="N189">
        <f>VLOOKUP($A189&amp;"-"&amp;$E189,'DADOS CENARIOS'!$C$2:$S$9,11,0)</f>
        <v>10</v>
      </c>
      <c r="O189">
        <f>VLOOKUP($A189&amp;"-"&amp;$E189,'DADOS CENARIOS'!$C$2:$S$9,12,0)</f>
        <v>6</v>
      </c>
      <c r="P189">
        <f>VLOOKUP($A189&amp;"-"&amp;$E189,'DADOS CENARIOS'!$C$2:$S$9,13,0)</f>
        <v>4</v>
      </c>
      <c r="Q189">
        <f>VLOOKUP($A189&amp;"-"&amp;$E189,'DADOS CENARIOS'!$C$2:$S$9,14,0)</f>
        <v>3000</v>
      </c>
      <c r="R189">
        <f>VLOOKUP($A189&amp;"-"&amp;$E189,'DADOS CENARIOS'!$C$2:$S$9,15,0)</f>
        <v>800</v>
      </c>
      <c r="S189">
        <f>VLOOKUP($A189&amp;"-"&amp;$E189,'DADOS CENARIOS'!$C$2:$S$9,16,0)</f>
        <v>500</v>
      </c>
      <c r="T189">
        <f>VLOOKUP($A189&amp;"-"&amp;$E189,'DADOS CENARIOS'!$C$2:$S$9,17,0)</f>
        <v>145</v>
      </c>
    </row>
    <row r="190" spans="1:20" x14ac:dyDescent="0.25">
      <c r="A190" t="s">
        <v>1200</v>
      </c>
      <c r="B190">
        <f>VLOOKUP($A190&amp;"-"&amp;$E190,'DADOS CENARIOS'!$C$2:$S$9,2,0)</f>
        <v>9000</v>
      </c>
      <c r="C190">
        <f>VLOOKUP($A190&amp;"-"&amp;$E190,'DADOS CENARIOS'!$C$2:$S$9,3,0)</f>
        <v>5</v>
      </c>
      <c r="D190">
        <f>VLOOKUP($A190&amp;"-"&amp;$E190,'DADOS CENARIOS'!$C$2:$S$9,4,0)</f>
        <v>18</v>
      </c>
      <c r="E190" s="43" t="s">
        <v>0</v>
      </c>
      <c r="F190" s="43" t="s">
        <v>5</v>
      </c>
      <c r="G190" s="43" t="s">
        <v>0</v>
      </c>
      <c r="H190">
        <f>VLOOKUP($A190&amp;"-"&amp;$E190,'DADOS CENARIOS'!$C$2:$S$9,5,0)</f>
        <v>107</v>
      </c>
      <c r="I190">
        <f>VLOOKUP($A190&amp;"-"&amp;$E190,'DADOS CENARIOS'!$C$2:$S$9,6,0)</f>
        <v>12020</v>
      </c>
      <c r="J190">
        <f>VLOOKUP($A190&amp;"-"&amp;$E190,'DADOS CENARIOS'!$C$2:$S$9,7,0)</f>
        <v>8216</v>
      </c>
      <c r="K190">
        <f>VLOOKUP($A190&amp;"-"&amp;$E190,'DADOS CENARIOS'!$C$2:$S$9,8,0)</f>
        <v>612.29999999999995</v>
      </c>
      <c r="L190">
        <f>VLOOKUP($A190&amp;"-"&amp;$E190,'DADOS CENARIOS'!$C$2:$S$9,9,0)</f>
        <v>306.2</v>
      </c>
      <c r="M190">
        <f>VLOOKUP($A190&amp;"-"&amp;$E190,'DADOS CENARIOS'!$C$2:$S$9,10,0)</f>
        <v>11</v>
      </c>
      <c r="N190">
        <f>VLOOKUP($A190&amp;"-"&amp;$E190,'DADOS CENARIOS'!$C$2:$S$9,11,0)</f>
        <v>10</v>
      </c>
      <c r="O190">
        <f>VLOOKUP($A190&amp;"-"&amp;$E190,'DADOS CENARIOS'!$C$2:$S$9,12,0)</f>
        <v>6</v>
      </c>
      <c r="P190">
        <f>VLOOKUP($A190&amp;"-"&amp;$E190,'DADOS CENARIOS'!$C$2:$S$9,13,0)</f>
        <v>4</v>
      </c>
      <c r="Q190">
        <f>VLOOKUP($A190&amp;"-"&amp;$E190,'DADOS CENARIOS'!$C$2:$S$9,14,0)</f>
        <v>3000</v>
      </c>
      <c r="R190">
        <f>VLOOKUP($A190&amp;"-"&amp;$E190,'DADOS CENARIOS'!$C$2:$S$9,15,0)</f>
        <v>800</v>
      </c>
      <c r="S190">
        <f>VLOOKUP($A190&amp;"-"&amp;$E190,'DADOS CENARIOS'!$C$2:$S$9,16,0)</f>
        <v>500</v>
      </c>
      <c r="T190">
        <f>VLOOKUP($A190&amp;"-"&amp;$E190,'DADOS CENARIOS'!$C$2:$S$9,17,0)</f>
        <v>145</v>
      </c>
    </row>
    <row r="191" spans="1:20" x14ac:dyDescent="0.25">
      <c r="A191" t="s">
        <v>1200</v>
      </c>
      <c r="B191">
        <f>VLOOKUP($A191&amp;"-"&amp;$E191,'DADOS CENARIOS'!$C$2:$S$9,2,0)</f>
        <v>9000</v>
      </c>
      <c r="C191">
        <f>VLOOKUP($A191&amp;"-"&amp;$E191,'DADOS CENARIOS'!$C$2:$S$9,3,0)</f>
        <v>5</v>
      </c>
      <c r="D191">
        <f>VLOOKUP($A191&amp;"-"&amp;$E191,'DADOS CENARIOS'!$C$2:$S$9,4,0)</f>
        <v>18</v>
      </c>
      <c r="E191" s="43" t="s">
        <v>0</v>
      </c>
      <c r="F191" s="43" t="s">
        <v>6</v>
      </c>
      <c r="G191" s="43" t="s">
        <v>0</v>
      </c>
      <c r="H191">
        <f>VLOOKUP($A191&amp;"-"&amp;$E191,'DADOS CENARIOS'!$C$2:$S$9,5,0)</f>
        <v>107</v>
      </c>
      <c r="I191">
        <f>VLOOKUP($A191&amp;"-"&amp;$E191,'DADOS CENARIOS'!$C$2:$S$9,6,0)</f>
        <v>12020</v>
      </c>
      <c r="J191">
        <f>VLOOKUP($A191&amp;"-"&amp;$E191,'DADOS CENARIOS'!$C$2:$S$9,7,0)</f>
        <v>8216</v>
      </c>
      <c r="K191">
        <f>VLOOKUP($A191&amp;"-"&amp;$E191,'DADOS CENARIOS'!$C$2:$S$9,8,0)</f>
        <v>612.29999999999995</v>
      </c>
      <c r="L191">
        <f>VLOOKUP($A191&amp;"-"&amp;$E191,'DADOS CENARIOS'!$C$2:$S$9,9,0)</f>
        <v>306.2</v>
      </c>
      <c r="M191">
        <f>VLOOKUP($A191&amp;"-"&amp;$E191,'DADOS CENARIOS'!$C$2:$S$9,10,0)</f>
        <v>11</v>
      </c>
      <c r="N191">
        <f>VLOOKUP($A191&amp;"-"&amp;$E191,'DADOS CENARIOS'!$C$2:$S$9,11,0)</f>
        <v>10</v>
      </c>
      <c r="O191">
        <f>VLOOKUP($A191&amp;"-"&amp;$E191,'DADOS CENARIOS'!$C$2:$S$9,12,0)</f>
        <v>6</v>
      </c>
      <c r="P191">
        <f>VLOOKUP($A191&amp;"-"&amp;$E191,'DADOS CENARIOS'!$C$2:$S$9,13,0)</f>
        <v>4</v>
      </c>
      <c r="Q191">
        <f>VLOOKUP($A191&amp;"-"&amp;$E191,'DADOS CENARIOS'!$C$2:$S$9,14,0)</f>
        <v>3000</v>
      </c>
      <c r="R191">
        <f>VLOOKUP($A191&amp;"-"&amp;$E191,'DADOS CENARIOS'!$C$2:$S$9,15,0)</f>
        <v>800</v>
      </c>
      <c r="S191">
        <f>VLOOKUP($A191&amp;"-"&amp;$E191,'DADOS CENARIOS'!$C$2:$S$9,16,0)</f>
        <v>500</v>
      </c>
      <c r="T191">
        <f>VLOOKUP($A191&amp;"-"&amp;$E191,'DADOS CENARIOS'!$C$2:$S$9,17,0)</f>
        <v>145</v>
      </c>
    </row>
    <row r="192" spans="1:20" x14ac:dyDescent="0.25">
      <c r="A192" t="s">
        <v>1200</v>
      </c>
      <c r="B192">
        <f>VLOOKUP($A192&amp;"-"&amp;$E192,'DADOS CENARIOS'!$C$2:$S$9,2,0)</f>
        <v>9000</v>
      </c>
      <c r="C192">
        <f>VLOOKUP($A192&amp;"-"&amp;$E192,'DADOS CENARIOS'!$C$2:$S$9,3,0)</f>
        <v>5</v>
      </c>
      <c r="D192">
        <f>VLOOKUP($A192&amp;"-"&amp;$E192,'DADOS CENARIOS'!$C$2:$S$9,4,0)</f>
        <v>18</v>
      </c>
      <c r="E192" s="43" t="s">
        <v>0</v>
      </c>
      <c r="F192" s="43" t="s">
        <v>7</v>
      </c>
      <c r="G192" s="43" t="s">
        <v>0</v>
      </c>
      <c r="H192">
        <f>VLOOKUP($A192&amp;"-"&amp;$E192,'DADOS CENARIOS'!$C$2:$S$9,5,0)</f>
        <v>107</v>
      </c>
      <c r="I192">
        <f>VLOOKUP($A192&amp;"-"&amp;$E192,'DADOS CENARIOS'!$C$2:$S$9,6,0)</f>
        <v>12020</v>
      </c>
      <c r="J192">
        <f>VLOOKUP($A192&amp;"-"&amp;$E192,'DADOS CENARIOS'!$C$2:$S$9,7,0)</f>
        <v>8216</v>
      </c>
      <c r="K192">
        <f>VLOOKUP($A192&amp;"-"&amp;$E192,'DADOS CENARIOS'!$C$2:$S$9,8,0)</f>
        <v>612.29999999999995</v>
      </c>
      <c r="L192">
        <f>VLOOKUP($A192&amp;"-"&amp;$E192,'DADOS CENARIOS'!$C$2:$S$9,9,0)</f>
        <v>306.2</v>
      </c>
      <c r="M192">
        <f>VLOOKUP($A192&amp;"-"&amp;$E192,'DADOS CENARIOS'!$C$2:$S$9,10,0)</f>
        <v>11</v>
      </c>
      <c r="N192">
        <f>VLOOKUP($A192&amp;"-"&amp;$E192,'DADOS CENARIOS'!$C$2:$S$9,11,0)</f>
        <v>10</v>
      </c>
      <c r="O192">
        <f>VLOOKUP($A192&amp;"-"&amp;$E192,'DADOS CENARIOS'!$C$2:$S$9,12,0)</f>
        <v>6</v>
      </c>
      <c r="P192">
        <f>VLOOKUP($A192&amp;"-"&amp;$E192,'DADOS CENARIOS'!$C$2:$S$9,13,0)</f>
        <v>4</v>
      </c>
      <c r="Q192">
        <f>VLOOKUP($A192&amp;"-"&amp;$E192,'DADOS CENARIOS'!$C$2:$S$9,14,0)</f>
        <v>3000</v>
      </c>
      <c r="R192">
        <f>VLOOKUP($A192&amp;"-"&amp;$E192,'DADOS CENARIOS'!$C$2:$S$9,15,0)</f>
        <v>800</v>
      </c>
      <c r="S192">
        <f>VLOOKUP($A192&amp;"-"&amp;$E192,'DADOS CENARIOS'!$C$2:$S$9,16,0)</f>
        <v>500</v>
      </c>
      <c r="T192">
        <f>VLOOKUP($A192&amp;"-"&amp;$E192,'DADOS CENARIOS'!$C$2:$S$9,17,0)</f>
        <v>145</v>
      </c>
    </row>
    <row r="193" spans="1:20" x14ac:dyDescent="0.25">
      <c r="A193" t="s">
        <v>1200</v>
      </c>
      <c r="B193">
        <f>VLOOKUP($A193&amp;"-"&amp;$E193,'DADOS CENARIOS'!$C$2:$S$9,2,0)</f>
        <v>9000</v>
      </c>
      <c r="C193">
        <f>VLOOKUP($A193&amp;"-"&amp;$E193,'DADOS CENARIOS'!$C$2:$S$9,3,0)</f>
        <v>5</v>
      </c>
      <c r="D193">
        <f>VLOOKUP($A193&amp;"-"&amp;$E193,'DADOS CENARIOS'!$C$2:$S$9,4,0)</f>
        <v>18</v>
      </c>
      <c r="E193" s="43" t="s">
        <v>0</v>
      </c>
      <c r="F193" s="43" t="s">
        <v>61</v>
      </c>
      <c r="G193" s="43" t="s">
        <v>0</v>
      </c>
      <c r="H193">
        <f>VLOOKUP($A193&amp;"-"&amp;$E193,'DADOS CENARIOS'!$C$2:$S$9,5,0)</f>
        <v>107</v>
      </c>
      <c r="I193">
        <f>VLOOKUP($A193&amp;"-"&amp;$E193,'DADOS CENARIOS'!$C$2:$S$9,6,0)</f>
        <v>12020</v>
      </c>
      <c r="J193">
        <f>VLOOKUP($A193&amp;"-"&amp;$E193,'DADOS CENARIOS'!$C$2:$S$9,7,0)</f>
        <v>8216</v>
      </c>
      <c r="K193">
        <f>VLOOKUP($A193&amp;"-"&amp;$E193,'DADOS CENARIOS'!$C$2:$S$9,8,0)</f>
        <v>612.29999999999995</v>
      </c>
      <c r="L193">
        <f>VLOOKUP($A193&amp;"-"&amp;$E193,'DADOS CENARIOS'!$C$2:$S$9,9,0)</f>
        <v>306.2</v>
      </c>
      <c r="M193">
        <f>VLOOKUP($A193&amp;"-"&amp;$E193,'DADOS CENARIOS'!$C$2:$S$9,10,0)</f>
        <v>11</v>
      </c>
      <c r="N193">
        <f>VLOOKUP($A193&amp;"-"&amp;$E193,'DADOS CENARIOS'!$C$2:$S$9,11,0)</f>
        <v>10</v>
      </c>
      <c r="O193">
        <f>VLOOKUP($A193&amp;"-"&amp;$E193,'DADOS CENARIOS'!$C$2:$S$9,12,0)</f>
        <v>6</v>
      </c>
      <c r="P193">
        <f>VLOOKUP($A193&amp;"-"&amp;$E193,'DADOS CENARIOS'!$C$2:$S$9,13,0)</f>
        <v>4</v>
      </c>
      <c r="Q193">
        <f>VLOOKUP($A193&amp;"-"&amp;$E193,'DADOS CENARIOS'!$C$2:$S$9,14,0)</f>
        <v>3000</v>
      </c>
      <c r="R193">
        <f>VLOOKUP($A193&amp;"-"&amp;$E193,'DADOS CENARIOS'!$C$2:$S$9,15,0)</f>
        <v>800</v>
      </c>
      <c r="S193">
        <f>VLOOKUP($A193&amp;"-"&amp;$E193,'DADOS CENARIOS'!$C$2:$S$9,16,0)</f>
        <v>500</v>
      </c>
      <c r="T193">
        <f>VLOOKUP($A193&amp;"-"&amp;$E193,'DADOS CENARIOS'!$C$2:$S$9,17,0)</f>
        <v>145</v>
      </c>
    </row>
    <row r="194" spans="1:20" x14ac:dyDescent="0.25">
      <c r="A194" t="s">
        <v>1200</v>
      </c>
      <c r="B194">
        <f>VLOOKUP($A194&amp;"-"&amp;$E194,'DADOS CENARIOS'!$C$2:$S$9,2,0)</f>
        <v>9000</v>
      </c>
      <c r="C194">
        <f>VLOOKUP($A194&amp;"-"&amp;$E194,'DADOS CENARIOS'!$C$2:$S$9,3,0)</f>
        <v>5</v>
      </c>
      <c r="D194">
        <f>VLOOKUP($A194&amp;"-"&amp;$E194,'DADOS CENARIOS'!$C$2:$S$9,4,0)</f>
        <v>18</v>
      </c>
      <c r="E194" s="43" t="s">
        <v>0</v>
      </c>
      <c r="F194" s="43" t="s">
        <v>62</v>
      </c>
      <c r="G194" s="43" t="s">
        <v>0</v>
      </c>
      <c r="H194">
        <f>VLOOKUP($A194&amp;"-"&amp;$E194,'DADOS CENARIOS'!$C$2:$S$9,5,0)</f>
        <v>107</v>
      </c>
      <c r="I194">
        <f>VLOOKUP($A194&amp;"-"&amp;$E194,'DADOS CENARIOS'!$C$2:$S$9,6,0)</f>
        <v>12020</v>
      </c>
      <c r="J194">
        <f>VLOOKUP($A194&amp;"-"&amp;$E194,'DADOS CENARIOS'!$C$2:$S$9,7,0)</f>
        <v>8216</v>
      </c>
      <c r="K194">
        <f>VLOOKUP($A194&amp;"-"&amp;$E194,'DADOS CENARIOS'!$C$2:$S$9,8,0)</f>
        <v>612.29999999999995</v>
      </c>
      <c r="L194">
        <f>VLOOKUP($A194&amp;"-"&amp;$E194,'DADOS CENARIOS'!$C$2:$S$9,9,0)</f>
        <v>306.2</v>
      </c>
      <c r="M194">
        <f>VLOOKUP($A194&amp;"-"&amp;$E194,'DADOS CENARIOS'!$C$2:$S$9,10,0)</f>
        <v>11</v>
      </c>
      <c r="N194">
        <f>VLOOKUP($A194&amp;"-"&amp;$E194,'DADOS CENARIOS'!$C$2:$S$9,11,0)</f>
        <v>10</v>
      </c>
      <c r="O194">
        <f>VLOOKUP($A194&amp;"-"&amp;$E194,'DADOS CENARIOS'!$C$2:$S$9,12,0)</f>
        <v>6</v>
      </c>
      <c r="P194">
        <f>VLOOKUP($A194&amp;"-"&amp;$E194,'DADOS CENARIOS'!$C$2:$S$9,13,0)</f>
        <v>4</v>
      </c>
      <c r="Q194">
        <f>VLOOKUP($A194&amp;"-"&amp;$E194,'DADOS CENARIOS'!$C$2:$S$9,14,0)</f>
        <v>3000</v>
      </c>
      <c r="R194">
        <f>VLOOKUP($A194&amp;"-"&amp;$E194,'DADOS CENARIOS'!$C$2:$S$9,15,0)</f>
        <v>800</v>
      </c>
      <c r="S194">
        <f>VLOOKUP($A194&amp;"-"&amp;$E194,'DADOS CENARIOS'!$C$2:$S$9,16,0)</f>
        <v>500</v>
      </c>
      <c r="T194">
        <f>VLOOKUP($A194&amp;"-"&amp;$E194,'DADOS CENARIOS'!$C$2:$S$9,17,0)</f>
        <v>145</v>
      </c>
    </row>
    <row r="195" spans="1:20" x14ac:dyDescent="0.25">
      <c r="A195" t="s">
        <v>1200</v>
      </c>
      <c r="B195">
        <f>VLOOKUP($A195&amp;"-"&amp;$E195,'DADOS CENARIOS'!$C$2:$S$9,2,0)</f>
        <v>9000</v>
      </c>
      <c r="C195">
        <f>VLOOKUP($A195&amp;"-"&amp;$E195,'DADOS CENARIOS'!$C$2:$S$9,3,0)</f>
        <v>5</v>
      </c>
      <c r="D195">
        <f>VLOOKUP($A195&amp;"-"&amp;$E195,'DADOS CENARIOS'!$C$2:$S$9,4,0)</f>
        <v>18</v>
      </c>
      <c r="E195" s="43" t="s">
        <v>0</v>
      </c>
      <c r="F195" s="43" t="s">
        <v>63</v>
      </c>
      <c r="G195" s="43" t="s">
        <v>0</v>
      </c>
      <c r="H195">
        <f>VLOOKUP($A195&amp;"-"&amp;$E195,'DADOS CENARIOS'!$C$2:$S$9,5,0)</f>
        <v>107</v>
      </c>
      <c r="I195">
        <f>VLOOKUP($A195&amp;"-"&amp;$E195,'DADOS CENARIOS'!$C$2:$S$9,6,0)</f>
        <v>12020</v>
      </c>
      <c r="J195">
        <f>VLOOKUP($A195&amp;"-"&amp;$E195,'DADOS CENARIOS'!$C$2:$S$9,7,0)</f>
        <v>8216</v>
      </c>
      <c r="K195">
        <f>VLOOKUP($A195&amp;"-"&amp;$E195,'DADOS CENARIOS'!$C$2:$S$9,8,0)</f>
        <v>612.29999999999995</v>
      </c>
      <c r="L195">
        <f>VLOOKUP($A195&amp;"-"&amp;$E195,'DADOS CENARIOS'!$C$2:$S$9,9,0)</f>
        <v>306.2</v>
      </c>
      <c r="M195">
        <f>VLOOKUP($A195&amp;"-"&amp;$E195,'DADOS CENARIOS'!$C$2:$S$9,10,0)</f>
        <v>11</v>
      </c>
      <c r="N195">
        <f>VLOOKUP($A195&amp;"-"&amp;$E195,'DADOS CENARIOS'!$C$2:$S$9,11,0)</f>
        <v>10</v>
      </c>
      <c r="O195">
        <f>VLOOKUP($A195&amp;"-"&amp;$E195,'DADOS CENARIOS'!$C$2:$S$9,12,0)</f>
        <v>6</v>
      </c>
      <c r="P195">
        <f>VLOOKUP($A195&amp;"-"&amp;$E195,'DADOS CENARIOS'!$C$2:$S$9,13,0)</f>
        <v>4</v>
      </c>
      <c r="Q195">
        <f>VLOOKUP($A195&amp;"-"&amp;$E195,'DADOS CENARIOS'!$C$2:$S$9,14,0)</f>
        <v>3000</v>
      </c>
      <c r="R195">
        <f>VLOOKUP($A195&amp;"-"&amp;$E195,'DADOS CENARIOS'!$C$2:$S$9,15,0)</f>
        <v>800</v>
      </c>
      <c r="S195">
        <f>VLOOKUP($A195&amp;"-"&amp;$E195,'DADOS CENARIOS'!$C$2:$S$9,16,0)</f>
        <v>500</v>
      </c>
      <c r="T195">
        <f>VLOOKUP($A195&amp;"-"&amp;$E195,'DADOS CENARIOS'!$C$2:$S$9,17,0)</f>
        <v>145</v>
      </c>
    </row>
    <row r="196" spans="1:20" x14ac:dyDescent="0.25">
      <c r="A196" t="s">
        <v>1200</v>
      </c>
      <c r="B196">
        <f>VLOOKUP($A196&amp;"-"&amp;$E196,'DADOS CENARIOS'!$C$2:$S$9,2,0)</f>
        <v>9000</v>
      </c>
      <c r="C196">
        <f>VLOOKUP($A196&amp;"-"&amp;$E196,'DADOS CENARIOS'!$C$2:$S$9,3,0)</f>
        <v>5</v>
      </c>
      <c r="D196">
        <f>VLOOKUP($A196&amp;"-"&amp;$E196,'DADOS CENARIOS'!$C$2:$S$9,4,0)</f>
        <v>18</v>
      </c>
      <c r="E196" s="43" t="s">
        <v>0</v>
      </c>
      <c r="F196" s="43" t="s">
        <v>64</v>
      </c>
      <c r="G196" s="43" t="s">
        <v>0</v>
      </c>
      <c r="H196">
        <f>VLOOKUP($A196&amp;"-"&amp;$E196,'DADOS CENARIOS'!$C$2:$S$9,5,0)</f>
        <v>107</v>
      </c>
      <c r="I196">
        <f>VLOOKUP($A196&amp;"-"&amp;$E196,'DADOS CENARIOS'!$C$2:$S$9,6,0)</f>
        <v>12020</v>
      </c>
      <c r="J196">
        <f>VLOOKUP($A196&amp;"-"&amp;$E196,'DADOS CENARIOS'!$C$2:$S$9,7,0)</f>
        <v>8216</v>
      </c>
      <c r="K196">
        <f>VLOOKUP($A196&amp;"-"&amp;$E196,'DADOS CENARIOS'!$C$2:$S$9,8,0)</f>
        <v>612.29999999999995</v>
      </c>
      <c r="L196">
        <f>VLOOKUP($A196&amp;"-"&amp;$E196,'DADOS CENARIOS'!$C$2:$S$9,9,0)</f>
        <v>306.2</v>
      </c>
      <c r="M196">
        <f>VLOOKUP($A196&amp;"-"&amp;$E196,'DADOS CENARIOS'!$C$2:$S$9,10,0)</f>
        <v>11</v>
      </c>
      <c r="N196">
        <f>VLOOKUP($A196&amp;"-"&amp;$E196,'DADOS CENARIOS'!$C$2:$S$9,11,0)</f>
        <v>10</v>
      </c>
      <c r="O196">
        <f>VLOOKUP($A196&amp;"-"&amp;$E196,'DADOS CENARIOS'!$C$2:$S$9,12,0)</f>
        <v>6</v>
      </c>
      <c r="P196">
        <f>VLOOKUP($A196&amp;"-"&amp;$E196,'DADOS CENARIOS'!$C$2:$S$9,13,0)</f>
        <v>4</v>
      </c>
      <c r="Q196">
        <f>VLOOKUP($A196&amp;"-"&amp;$E196,'DADOS CENARIOS'!$C$2:$S$9,14,0)</f>
        <v>3000</v>
      </c>
      <c r="R196">
        <f>VLOOKUP($A196&amp;"-"&amp;$E196,'DADOS CENARIOS'!$C$2:$S$9,15,0)</f>
        <v>800</v>
      </c>
      <c r="S196">
        <f>VLOOKUP($A196&amp;"-"&amp;$E196,'DADOS CENARIOS'!$C$2:$S$9,16,0)</f>
        <v>500</v>
      </c>
      <c r="T196">
        <f>VLOOKUP($A196&amp;"-"&amp;$E196,'DADOS CENARIOS'!$C$2:$S$9,17,0)</f>
        <v>145</v>
      </c>
    </row>
    <row r="197" spans="1:20" x14ac:dyDescent="0.25">
      <c r="A197" t="s">
        <v>1200</v>
      </c>
      <c r="B197">
        <f>VLOOKUP($A197&amp;"-"&amp;$E197,'DADOS CENARIOS'!$C$2:$S$9,2,0)</f>
        <v>9000</v>
      </c>
      <c r="C197">
        <f>VLOOKUP($A197&amp;"-"&amp;$E197,'DADOS CENARIOS'!$C$2:$S$9,3,0)</f>
        <v>5</v>
      </c>
      <c r="D197">
        <f>VLOOKUP($A197&amp;"-"&amp;$E197,'DADOS CENARIOS'!$C$2:$S$9,4,0)</f>
        <v>18</v>
      </c>
      <c r="E197" s="43" t="s">
        <v>0</v>
      </c>
      <c r="F197" s="43" t="s">
        <v>65</v>
      </c>
      <c r="G197" s="43" t="s">
        <v>0</v>
      </c>
      <c r="H197">
        <f>VLOOKUP($A197&amp;"-"&amp;$E197,'DADOS CENARIOS'!$C$2:$S$9,5,0)</f>
        <v>107</v>
      </c>
      <c r="I197">
        <f>VLOOKUP($A197&amp;"-"&amp;$E197,'DADOS CENARIOS'!$C$2:$S$9,6,0)</f>
        <v>12020</v>
      </c>
      <c r="J197">
        <f>VLOOKUP($A197&amp;"-"&amp;$E197,'DADOS CENARIOS'!$C$2:$S$9,7,0)</f>
        <v>8216</v>
      </c>
      <c r="K197">
        <f>VLOOKUP($A197&amp;"-"&amp;$E197,'DADOS CENARIOS'!$C$2:$S$9,8,0)</f>
        <v>612.29999999999995</v>
      </c>
      <c r="L197">
        <f>VLOOKUP($A197&amp;"-"&amp;$E197,'DADOS CENARIOS'!$C$2:$S$9,9,0)</f>
        <v>306.2</v>
      </c>
      <c r="M197">
        <f>VLOOKUP($A197&amp;"-"&amp;$E197,'DADOS CENARIOS'!$C$2:$S$9,10,0)</f>
        <v>11</v>
      </c>
      <c r="N197">
        <f>VLOOKUP($A197&amp;"-"&amp;$E197,'DADOS CENARIOS'!$C$2:$S$9,11,0)</f>
        <v>10</v>
      </c>
      <c r="O197">
        <f>VLOOKUP($A197&amp;"-"&amp;$E197,'DADOS CENARIOS'!$C$2:$S$9,12,0)</f>
        <v>6</v>
      </c>
      <c r="P197">
        <f>VLOOKUP($A197&amp;"-"&amp;$E197,'DADOS CENARIOS'!$C$2:$S$9,13,0)</f>
        <v>4</v>
      </c>
      <c r="Q197">
        <f>VLOOKUP($A197&amp;"-"&amp;$E197,'DADOS CENARIOS'!$C$2:$S$9,14,0)</f>
        <v>3000</v>
      </c>
      <c r="R197">
        <f>VLOOKUP($A197&amp;"-"&amp;$E197,'DADOS CENARIOS'!$C$2:$S$9,15,0)</f>
        <v>800</v>
      </c>
      <c r="S197">
        <f>VLOOKUP($A197&amp;"-"&amp;$E197,'DADOS CENARIOS'!$C$2:$S$9,16,0)</f>
        <v>500</v>
      </c>
      <c r="T197">
        <f>VLOOKUP($A197&amp;"-"&amp;$E197,'DADOS CENARIOS'!$C$2:$S$9,17,0)</f>
        <v>145</v>
      </c>
    </row>
    <row r="198" spans="1:20" x14ac:dyDescent="0.25">
      <c r="A198" t="s">
        <v>1200</v>
      </c>
      <c r="B198">
        <f>VLOOKUP($A198&amp;"-"&amp;$E198,'DADOS CENARIOS'!$C$2:$S$9,2,0)</f>
        <v>9000</v>
      </c>
      <c r="C198">
        <f>VLOOKUP($A198&amp;"-"&amp;$E198,'DADOS CENARIOS'!$C$2:$S$9,3,0)</f>
        <v>5</v>
      </c>
      <c r="D198">
        <f>VLOOKUP($A198&amp;"-"&amp;$E198,'DADOS CENARIOS'!$C$2:$S$9,4,0)</f>
        <v>18</v>
      </c>
      <c r="E198" s="43" t="s">
        <v>0</v>
      </c>
      <c r="F198" s="43" t="s">
        <v>66</v>
      </c>
      <c r="G198" s="43" t="s">
        <v>0</v>
      </c>
      <c r="H198">
        <f>VLOOKUP($A198&amp;"-"&amp;$E198,'DADOS CENARIOS'!$C$2:$S$9,5,0)</f>
        <v>107</v>
      </c>
      <c r="I198">
        <f>VLOOKUP($A198&amp;"-"&amp;$E198,'DADOS CENARIOS'!$C$2:$S$9,6,0)</f>
        <v>12020</v>
      </c>
      <c r="J198">
        <f>VLOOKUP($A198&amp;"-"&amp;$E198,'DADOS CENARIOS'!$C$2:$S$9,7,0)</f>
        <v>8216</v>
      </c>
      <c r="K198">
        <f>VLOOKUP($A198&amp;"-"&amp;$E198,'DADOS CENARIOS'!$C$2:$S$9,8,0)</f>
        <v>612.29999999999995</v>
      </c>
      <c r="L198">
        <f>VLOOKUP($A198&amp;"-"&amp;$E198,'DADOS CENARIOS'!$C$2:$S$9,9,0)</f>
        <v>306.2</v>
      </c>
      <c r="M198">
        <f>VLOOKUP($A198&amp;"-"&amp;$E198,'DADOS CENARIOS'!$C$2:$S$9,10,0)</f>
        <v>11</v>
      </c>
      <c r="N198">
        <f>VLOOKUP($A198&amp;"-"&amp;$E198,'DADOS CENARIOS'!$C$2:$S$9,11,0)</f>
        <v>10</v>
      </c>
      <c r="O198">
        <f>VLOOKUP($A198&amp;"-"&amp;$E198,'DADOS CENARIOS'!$C$2:$S$9,12,0)</f>
        <v>6</v>
      </c>
      <c r="P198">
        <f>VLOOKUP($A198&amp;"-"&amp;$E198,'DADOS CENARIOS'!$C$2:$S$9,13,0)</f>
        <v>4</v>
      </c>
      <c r="Q198">
        <f>VLOOKUP($A198&amp;"-"&amp;$E198,'DADOS CENARIOS'!$C$2:$S$9,14,0)</f>
        <v>3000</v>
      </c>
      <c r="R198">
        <f>VLOOKUP($A198&amp;"-"&amp;$E198,'DADOS CENARIOS'!$C$2:$S$9,15,0)</f>
        <v>800</v>
      </c>
      <c r="S198">
        <f>VLOOKUP($A198&amp;"-"&amp;$E198,'DADOS CENARIOS'!$C$2:$S$9,16,0)</f>
        <v>500</v>
      </c>
      <c r="T198">
        <f>VLOOKUP($A198&amp;"-"&amp;$E198,'DADOS CENARIOS'!$C$2:$S$9,17,0)</f>
        <v>145</v>
      </c>
    </row>
    <row r="199" spans="1:20" x14ac:dyDescent="0.25">
      <c r="A199" t="s">
        <v>1200</v>
      </c>
      <c r="B199">
        <f>VLOOKUP($A199&amp;"-"&amp;$E199,'DADOS CENARIOS'!$C$2:$S$9,2,0)</f>
        <v>9000</v>
      </c>
      <c r="C199">
        <f>VLOOKUP($A199&amp;"-"&amp;$E199,'DADOS CENARIOS'!$C$2:$S$9,3,0)</f>
        <v>5</v>
      </c>
      <c r="D199">
        <f>VLOOKUP($A199&amp;"-"&amp;$E199,'DADOS CENARIOS'!$C$2:$S$9,4,0)</f>
        <v>18</v>
      </c>
      <c r="E199" s="43" t="s">
        <v>0</v>
      </c>
      <c r="F199" s="43" t="s">
        <v>67</v>
      </c>
      <c r="G199" s="43" t="s">
        <v>0</v>
      </c>
      <c r="H199">
        <f>VLOOKUP($A199&amp;"-"&amp;$E199,'DADOS CENARIOS'!$C$2:$S$9,5,0)</f>
        <v>107</v>
      </c>
      <c r="I199">
        <f>VLOOKUP($A199&amp;"-"&amp;$E199,'DADOS CENARIOS'!$C$2:$S$9,6,0)</f>
        <v>12020</v>
      </c>
      <c r="J199">
        <f>VLOOKUP($A199&amp;"-"&amp;$E199,'DADOS CENARIOS'!$C$2:$S$9,7,0)</f>
        <v>8216</v>
      </c>
      <c r="K199">
        <f>VLOOKUP($A199&amp;"-"&amp;$E199,'DADOS CENARIOS'!$C$2:$S$9,8,0)</f>
        <v>612.29999999999995</v>
      </c>
      <c r="L199">
        <f>VLOOKUP($A199&amp;"-"&amp;$E199,'DADOS CENARIOS'!$C$2:$S$9,9,0)</f>
        <v>306.2</v>
      </c>
      <c r="M199">
        <f>VLOOKUP($A199&amp;"-"&amp;$E199,'DADOS CENARIOS'!$C$2:$S$9,10,0)</f>
        <v>11</v>
      </c>
      <c r="N199">
        <f>VLOOKUP($A199&amp;"-"&amp;$E199,'DADOS CENARIOS'!$C$2:$S$9,11,0)</f>
        <v>10</v>
      </c>
      <c r="O199">
        <f>VLOOKUP($A199&amp;"-"&amp;$E199,'DADOS CENARIOS'!$C$2:$S$9,12,0)</f>
        <v>6</v>
      </c>
      <c r="P199">
        <f>VLOOKUP($A199&amp;"-"&amp;$E199,'DADOS CENARIOS'!$C$2:$S$9,13,0)</f>
        <v>4</v>
      </c>
      <c r="Q199">
        <f>VLOOKUP($A199&amp;"-"&amp;$E199,'DADOS CENARIOS'!$C$2:$S$9,14,0)</f>
        <v>3000</v>
      </c>
      <c r="R199">
        <f>VLOOKUP($A199&amp;"-"&amp;$E199,'DADOS CENARIOS'!$C$2:$S$9,15,0)</f>
        <v>800</v>
      </c>
      <c r="S199">
        <f>VLOOKUP($A199&amp;"-"&amp;$E199,'DADOS CENARIOS'!$C$2:$S$9,16,0)</f>
        <v>500</v>
      </c>
      <c r="T199">
        <f>VLOOKUP($A199&amp;"-"&amp;$E199,'DADOS CENARIOS'!$C$2:$S$9,17,0)</f>
        <v>145</v>
      </c>
    </row>
    <row r="200" spans="1:20" x14ac:dyDescent="0.25">
      <c r="A200" t="s">
        <v>1200</v>
      </c>
      <c r="B200">
        <f>VLOOKUP($A200&amp;"-"&amp;$E200,'DADOS CENARIOS'!$C$2:$S$9,2,0)</f>
        <v>9000</v>
      </c>
      <c r="C200">
        <f>VLOOKUP($A200&amp;"-"&amp;$E200,'DADOS CENARIOS'!$C$2:$S$9,3,0)</f>
        <v>5</v>
      </c>
      <c r="D200">
        <f>VLOOKUP($A200&amp;"-"&amp;$E200,'DADOS CENARIOS'!$C$2:$S$9,4,0)</f>
        <v>18</v>
      </c>
      <c r="E200" s="43" t="s">
        <v>0</v>
      </c>
      <c r="F200" s="43" t="s">
        <v>68</v>
      </c>
      <c r="G200" s="43" t="s">
        <v>0</v>
      </c>
      <c r="H200">
        <f>VLOOKUP($A200&amp;"-"&amp;$E200,'DADOS CENARIOS'!$C$2:$S$9,5,0)</f>
        <v>107</v>
      </c>
      <c r="I200">
        <f>VLOOKUP($A200&amp;"-"&amp;$E200,'DADOS CENARIOS'!$C$2:$S$9,6,0)</f>
        <v>12020</v>
      </c>
      <c r="J200">
        <f>VLOOKUP($A200&amp;"-"&amp;$E200,'DADOS CENARIOS'!$C$2:$S$9,7,0)</f>
        <v>8216</v>
      </c>
      <c r="K200">
        <f>VLOOKUP($A200&amp;"-"&amp;$E200,'DADOS CENARIOS'!$C$2:$S$9,8,0)</f>
        <v>612.29999999999995</v>
      </c>
      <c r="L200">
        <f>VLOOKUP($A200&amp;"-"&amp;$E200,'DADOS CENARIOS'!$C$2:$S$9,9,0)</f>
        <v>306.2</v>
      </c>
      <c r="M200">
        <f>VLOOKUP($A200&amp;"-"&amp;$E200,'DADOS CENARIOS'!$C$2:$S$9,10,0)</f>
        <v>11</v>
      </c>
      <c r="N200">
        <f>VLOOKUP($A200&amp;"-"&amp;$E200,'DADOS CENARIOS'!$C$2:$S$9,11,0)</f>
        <v>10</v>
      </c>
      <c r="O200">
        <f>VLOOKUP($A200&amp;"-"&amp;$E200,'DADOS CENARIOS'!$C$2:$S$9,12,0)</f>
        <v>6</v>
      </c>
      <c r="P200">
        <f>VLOOKUP($A200&amp;"-"&amp;$E200,'DADOS CENARIOS'!$C$2:$S$9,13,0)</f>
        <v>4</v>
      </c>
      <c r="Q200">
        <f>VLOOKUP($A200&amp;"-"&amp;$E200,'DADOS CENARIOS'!$C$2:$S$9,14,0)</f>
        <v>3000</v>
      </c>
      <c r="R200">
        <f>VLOOKUP($A200&amp;"-"&amp;$E200,'DADOS CENARIOS'!$C$2:$S$9,15,0)</f>
        <v>800</v>
      </c>
      <c r="S200">
        <f>VLOOKUP($A200&amp;"-"&amp;$E200,'DADOS CENARIOS'!$C$2:$S$9,16,0)</f>
        <v>500</v>
      </c>
      <c r="T200">
        <f>VLOOKUP($A200&amp;"-"&amp;$E200,'DADOS CENARIOS'!$C$2:$S$9,17,0)</f>
        <v>145</v>
      </c>
    </row>
    <row r="201" spans="1:20" x14ac:dyDescent="0.25">
      <c r="A201" t="s">
        <v>1200</v>
      </c>
      <c r="B201">
        <f>VLOOKUP($A201&amp;"-"&amp;$E201,'DADOS CENARIOS'!$C$2:$S$9,2,0)</f>
        <v>9000</v>
      </c>
      <c r="C201">
        <f>VLOOKUP($A201&amp;"-"&amp;$E201,'DADOS CENARIOS'!$C$2:$S$9,3,0)</f>
        <v>5</v>
      </c>
      <c r="D201">
        <f>VLOOKUP($A201&amp;"-"&amp;$E201,'DADOS CENARIOS'!$C$2:$S$9,4,0)</f>
        <v>18</v>
      </c>
      <c r="E201" s="43" t="s">
        <v>0</v>
      </c>
      <c r="F201" s="43" t="s">
        <v>69</v>
      </c>
      <c r="G201" s="43" t="s">
        <v>0</v>
      </c>
      <c r="H201">
        <f>VLOOKUP($A201&amp;"-"&amp;$E201,'DADOS CENARIOS'!$C$2:$S$9,5,0)</f>
        <v>107</v>
      </c>
      <c r="I201">
        <f>VLOOKUP($A201&amp;"-"&amp;$E201,'DADOS CENARIOS'!$C$2:$S$9,6,0)</f>
        <v>12020</v>
      </c>
      <c r="J201">
        <f>VLOOKUP($A201&amp;"-"&amp;$E201,'DADOS CENARIOS'!$C$2:$S$9,7,0)</f>
        <v>8216</v>
      </c>
      <c r="K201">
        <f>VLOOKUP($A201&amp;"-"&amp;$E201,'DADOS CENARIOS'!$C$2:$S$9,8,0)</f>
        <v>612.29999999999995</v>
      </c>
      <c r="L201">
        <f>VLOOKUP($A201&amp;"-"&amp;$E201,'DADOS CENARIOS'!$C$2:$S$9,9,0)</f>
        <v>306.2</v>
      </c>
      <c r="M201">
        <f>VLOOKUP($A201&amp;"-"&amp;$E201,'DADOS CENARIOS'!$C$2:$S$9,10,0)</f>
        <v>11</v>
      </c>
      <c r="N201">
        <f>VLOOKUP($A201&amp;"-"&amp;$E201,'DADOS CENARIOS'!$C$2:$S$9,11,0)</f>
        <v>10</v>
      </c>
      <c r="O201">
        <f>VLOOKUP($A201&amp;"-"&amp;$E201,'DADOS CENARIOS'!$C$2:$S$9,12,0)</f>
        <v>6</v>
      </c>
      <c r="P201">
        <f>VLOOKUP($A201&amp;"-"&amp;$E201,'DADOS CENARIOS'!$C$2:$S$9,13,0)</f>
        <v>4</v>
      </c>
      <c r="Q201">
        <f>VLOOKUP($A201&amp;"-"&amp;$E201,'DADOS CENARIOS'!$C$2:$S$9,14,0)</f>
        <v>3000</v>
      </c>
      <c r="R201">
        <f>VLOOKUP($A201&amp;"-"&amp;$E201,'DADOS CENARIOS'!$C$2:$S$9,15,0)</f>
        <v>800</v>
      </c>
      <c r="S201">
        <f>VLOOKUP($A201&amp;"-"&amp;$E201,'DADOS CENARIOS'!$C$2:$S$9,16,0)</f>
        <v>500</v>
      </c>
      <c r="T201">
        <f>VLOOKUP($A201&amp;"-"&amp;$E201,'DADOS CENARIOS'!$C$2:$S$9,17,0)</f>
        <v>145</v>
      </c>
    </row>
    <row r="202" spans="1:20" x14ac:dyDescent="0.25">
      <c r="A202" t="s">
        <v>1200</v>
      </c>
      <c r="B202">
        <f>VLOOKUP($A202&amp;"-"&amp;$E202,'DADOS CENARIOS'!$C$2:$S$9,2,0)</f>
        <v>9000</v>
      </c>
      <c r="C202">
        <f>VLOOKUP($A202&amp;"-"&amp;$E202,'DADOS CENARIOS'!$C$2:$S$9,3,0)</f>
        <v>5</v>
      </c>
      <c r="D202">
        <f>VLOOKUP($A202&amp;"-"&amp;$E202,'DADOS CENARIOS'!$C$2:$S$9,4,0)</f>
        <v>18</v>
      </c>
      <c r="E202" s="43" t="s">
        <v>0</v>
      </c>
      <c r="F202" s="43" t="s">
        <v>70</v>
      </c>
      <c r="G202" s="43" t="s">
        <v>0</v>
      </c>
      <c r="H202">
        <f>VLOOKUP($A202&amp;"-"&amp;$E202,'DADOS CENARIOS'!$C$2:$S$9,5,0)</f>
        <v>107</v>
      </c>
      <c r="I202">
        <f>VLOOKUP($A202&amp;"-"&amp;$E202,'DADOS CENARIOS'!$C$2:$S$9,6,0)</f>
        <v>12020</v>
      </c>
      <c r="J202">
        <f>VLOOKUP($A202&amp;"-"&amp;$E202,'DADOS CENARIOS'!$C$2:$S$9,7,0)</f>
        <v>8216</v>
      </c>
      <c r="K202">
        <f>VLOOKUP($A202&amp;"-"&amp;$E202,'DADOS CENARIOS'!$C$2:$S$9,8,0)</f>
        <v>612.29999999999995</v>
      </c>
      <c r="L202">
        <f>VLOOKUP($A202&amp;"-"&amp;$E202,'DADOS CENARIOS'!$C$2:$S$9,9,0)</f>
        <v>306.2</v>
      </c>
      <c r="M202">
        <f>VLOOKUP($A202&amp;"-"&amp;$E202,'DADOS CENARIOS'!$C$2:$S$9,10,0)</f>
        <v>11</v>
      </c>
      <c r="N202">
        <f>VLOOKUP($A202&amp;"-"&amp;$E202,'DADOS CENARIOS'!$C$2:$S$9,11,0)</f>
        <v>10</v>
      </c>
      <c r="O202">
        <f>VLOOKUP($A202&amp;"-"&amp;$E202,'DADOS CENARIOS'!$C$2:$S$9,12,0)</f>
        <v>6</v>
      </c>
      <c r="P202">
        <f>VLOOKUP($A202&amp;"-"&amp;$E202,'DADOS CENARIOS'!$C$2:$S$9,13,0)</f>
        <v>4</v>
      </c>
      <c r="Q202">
        <f>VLOOKUP($A202&amp;"-"&amp;$E202,'DADOS CENARIOS'!$C$2:$S$9,14,0)</f>
        <v>3000</v>
      </c>
      <c r="R202">
        <f>VLOOKUP($A202&amp;"-"&amp;$E202,'DADOS CENARIOS'!$C$2:$S$9,15,0)</f>
        <v>800</v>
      </c>
      <c r="S202">
        <f>VLOOKUP($A202&amp;"-"&amp;$E202,'DADOS CENARIOS'!$C$2:$S$9,16,0)</f>
        <v>500</v>
      </c>
      <c r="T202">
        <f>VLOOKUP($A202&amp;"-"&amp;$E202,'DADOS CENARIOS'!$C$2:$S$9,17,0)</f>
        <v>145</v>
      </c>
    </row>
    <row r="203" spans="1:20" x14ac:dyDescent="0.25">
      <c r="A203" t="s">
        <v>1200</v>
      </c>
      <c r="B203">
        <f>VLOOKUP($A203&amp;"-"&amp;$E203,'DADOS CENARIOS'!$C$2:$S$9,2,0)</f>
        <v>9000</v>
      </c>
      <c r="C203">
        <f>VLOOKUP($A203&amp;"-"&amp;$E203,'DADOS CENARIOS'!$C$2:$S$9,3,0)</f>
        <v>5</v>
      </c>
      <c r="D203">
        <f>VLOOKUP($A203&amp;"-"&amp;$E203,'DADOS CENARIOS'!$C$2:$S$9,4,0)</f>
        <v>18</v>
      </c>
      <c r="E203" s="43" t="s">
        <v>0</v>
      </c>
      <c r="F203" s="43" t="s">
        <v>71</v>
      </c>
      <c r="G203" s="43" t="s">
        <v>0</v>
      </c>
      <c r="H203">
        <f>VLOOKUP($A203&amp;"-"&amp;$E203,'DADOS CENARIOS'!$C$2:$S$9,5,0)</f>
        <v>107</v>
      </c>
      <c r="I203">
        <f>VLOOKUP($A203&amp;"-"&amp;$E203,'DADOS CENARIOS'!$C$2:$S$9,6,0)</f>
        <v>12020</v>
      </c>
      <c r="J203">
        <f>VLOOKUP($A203&amp;"-"&amp;$E203,'DADOS CENARIOS'!$C$2:$S$9,7,0)</f>
        <v>8216</v>
      </c>
      <c r="K203">
        <f>VLOOKUP($A203&amp;"-"&amp;$E203,'DADOS CENARIOS'!$C$2:$S$9,8,0)</f>
        <v>612.29999999999995</v>
      </c>
      <c r="L203">
        <f>VLOOKUP($A203&amp;"-"&amp;$E203,'DADOS CENARIOS'!$C$2:$S$9,9,0)</f>
        <v>306.2</v>
      </c>
      <c r="M203">
        <f>VLOOKUP($A203&amp;"-"&amp;$E203,'DADOS CENARIOS'!$C$2:$S$9,10,0)</f>
        <v>11</v>
      </c>
      <c r="N203">
        <f>VLOOKUP($A203&amp;"-"&amp;$E203,'DADOS CENARIOS'!$C$2:$S$9,11,0)</f>
        <v>10</v>
      </c>
      <c r="O203">
        <f>VLOOKUP($A203&amp;"-"&amp;$E203,'DADOS CENARIOS'!$C$2:$S$9,12,0)</f>
        <v>6</v>
      </c>
      <c r="P203">
        <f>VLOOKUP($A203&amp;"-"&amp;$E203,'DADOS CENARIOS'!$C$2:$S$9,13,0)</f>
        <v>4</v>
      </c>
      <c r="Q203">
        <f>VLOOKUP($A203&amp;"-"&amp;$E203,'DADOS CENARIOS'!$C$2:$S$9,14,0)</f>
        <v>3000</v>
      </c>
      <c r="R203">
        <f>VLOOKUP($A203&amp;"-"&amp;$E203,'DADOS CENARIOS'!$C$2:$S$9,15,0)</f>
        <v>800</v>
      </c>
      <c r="S203">
        <f>VLOOKUP($A203&amp;"-"&amp;$E203,'DADOS CENARIOS'!$C$2:$S$9,16,0)</f>
        <v>500</v>
      </c>
      <c r="T203">
        <f>VLOOKUP($A203&amp;"-"&amp;$E203,'DADOS CENARIOS'!$C$2:$S$9,17,0)</f>
        <v>145</v>
      </c>
    </row>
    <row r="204" spans="1:20" x14ac:dyDescent="0.25">
      <c r="A204" t="s">
        <v>1200</v>
      </c>
      <c r="B204">
        <f>VLOOKUP($A204&amp;"-"&amp;$E204,'DADOS CENARIOS'!$C$2:$S$9,2,0)</f>
        <v>9000</v>
      </c>
      <c r="C204">
        <f>VLOOKUP($A204&amp;"-"&amp;$E204,'DADOS CENARIOS'!$C$2:$S$9,3,0)</f>
        <v>5</v>
      </c>
      <c r="D204">
        <f>VLOOKUP($A204&amp;"-"&amp;$E204,'DADOS CENARIOS'!$C$2:$S$9,4,0)</f>
        <v>18</v>
      </c>
      <c r="E204" s="43" t="s">
        <v>0</v>
      </c>
      <c r="F204" s="43" t="s">
        <v>1190</v>
      </c>
      <c r="G204" s="43" t="s">
        <v>0</v>
      </c>
      <c r="H204">
        <f>VLOOKUP($A204&amp;"-"&amp;$E204,'DADOS CENARIOS'!$C$2:$S$9,5,0)</f>
        <v>107</v>
      </c>
      <c r="I204">
        <f>VLOOKUP($A204&amp;"-"&amp;$E204,'DADOS CENARIOS'!$C$2:$S$9,6,0)</f>
        <v>12020</v>
      </c>
      <c r="J204">
        <f>VLOOKUP($A204&amp;"-"&amp;$E204,'DADOS CENARIOS'!$C$2:$S$9,7,0)</f>
        <v>8216</v>
      </c>
      <c r="K204">
        <f>VLOOKUP($A204&amp;"-"&amp;$E204,'DADOS CENARIOS'!$C$2:$S$9,8,0)</f>
        <v>612.29999999999995</v>
      </c>
      <c r="L204">
        <f>VLOOKUP($A204&amp;"-"&amp;$E204,'DADOS CENARIOS'!$C$2:$S$9,9,0)</f>
        <v>306.2</v>
      </c>
      <c r="M204">
        <f>VLOOKUP($A204&amp;"-"&amp;$E204,'DADOS CENARIOS'!$C$2:$S$9,10,0)</f>
        <v>11</v>
      </c>
      <c r="N204">
        <f>VLOOKUP($A204&amp;"-"&amp;$E204,'DADOS CENARIOS'!$C$2:$S$9,11,0)</f>
        <v>10</v>
      </c>
      <c r="O204">
        <f>VLOOKUP($A204&amp;"-"&amp;$E204,'DADOS CENARIOS'!$C$2:$S$9,12,0)</f>
        <v>6</v>
      </c>
      <c r="P204">
        <f>VLOOKUP($A204&amp;"-"&amp;$E204,'DADOS CENARIOS'!$C$2:$S$9,13,0)</f>
        <v>4</v>
      </c>
      <c r="Q204">
        <f>VLOOKUP($A204&amp;"-"&amp;$E204,'DADOS CENARIOS'!$C$2:$S$9,14,0)</f>
        <v>3000</v>
      </c>
      <c r="R204">
        <f>VLOOKUP($A204&amp;"-"&amp;$E204,'DADOS CENARIOS'!$C$2:$S$9,15,0)</f>
        <v>800</v>
      </c>
      <c r="S204">
        <f>VLOOKUP($A204&amp;"-"&amp;$E204,'DADOS CENARIOS'!$C$2:$S$9,16,0)</f>
        <v>500</v>
      </c>
      <c r="T204">
        <f>VLOOKUP($A204&amp;"-"&amp;$E204,'DADOS CENARIOS'!$C$2:$S$9,17,0)</f>
        <v>145</v>
      </c>
    </row>
    <row r="205" spans="1:20" x14ac:dyDescent="0.25">
      <c r="A205" t="s">
        <v>1200</v>
      </c>
      <c r="B205">
        <f>VLOOKUP($A205&amp;"-"&amp;$E205,'DADOS CENARIOS'!$C$2:$S$9,2,0)</f>
        <v>9000</v>
      </c>
      <c r="C205">
        <f>VLOOKUP($A205&amp;"-"&amp;$E205,'DADOS CENARIOS'!$C$2:$S$9,3,0)</f>
        <v>5</v>
      </c>
      <c r="D205">
        <f>VLOOKUP($A205&amp;"-"&amp;$E205,'DADOS CENARIOS'!$C$2:$S$9,4,0)</f>
        <v>18</v>
      </c>
      <c r="E205" s="43" t="s">
        <v>0</v>
      </c>
      <c r="F205" s="43" t="s">
        <v>1191</v>
      </c>
      <c r="G205" s="43" t="s">
        <v>0</v>
      </c>
      <c r="H205">
        <f>VLOOKUP($A205&amp;"-"&amp;$E205,'DADOS CENARIOS'!$C$2:$S$9,5,0)</f>
        <v>107</v>
      </c>
      <c r="I205">
        <f>VLOOKUP($A205&amp;"-"&amp;$E205,'DADOS CENARIOS'!$C$2:$S$9,6,0)</f>
        <v>12020</v>
      </c>
      <c r="J205">
        <f>VLOOKUP($A205&amp;"-"&amp;$E205,'DADOS CENARIOS'!$C$2:$S$9,7,0)</f>
        <v>8216</v>
      </c>
      <c r="K205">
        <f>VLOOKUP($A205&amp;"-"&amp;$E205,'DADOS CENARIOS'!$C$2:$S$9,8,0)</f>
        <v>612.29999999999995</v>
      </c>
      <c r="L205">
        <f>VLOOKUP($A205&amp;"-"&amp;$E205,'DADOS CENARIOS'!$C$2:$S$9,9,0)</f>
        <v>306.2</v>
      </c>
      <c r="M205">
        <f>VLOOKUP($A205&amp;"-"&amp;$E205,'DADOS CENARIOS'!$C$2:$S$9,10,0)</f>
        <v>11</v>
      </c>
      <c r="N205">
        <f>VLOOKUP($A205&amp;"-"&amp;$E205,'DADOS CENARIOS'!$C$2:$S$9,11,0)</f>
        <v>10</v>
      </c>
      <c r="O205">
        <f>VLOOKUP($A205&amp;"-"&amp;$E205,'DADOS CENARIOS'!$C$2:$S$9,12,0)</f>
        <v>6</v>
      </c>
      <c r="P205">
        <f>VLOOKUP($A205&amp;"-"&amp;$E205,'DADOS CENARIOS'!$C$2:$S$9,13,0)</f>
        <v>4</v>
      </c>
      <c r="Q205">
        <f>VLOOKUP($A205&amp;"-"&amp;$E205,'DADOS CENARIOS'!$C$2:$S$9,14,0)</f>
        <v>3000</v>
      </c>
      <c r="R205">
        <f>VLOOKUP($A205&amp;"-"&amp;$E205,'DADOS CENARIOS'!$C$2:$S$9,15,0)</f>
        <v>800</v>
      </c>
      <c r="S205">
        <f>VLOOKUP($A205&amp;"-"&amp;$E205,'DADOS CENARIOS'!$C$2:$S$9,16,0)</f>
        <v>500</v>
      </c>
      <c r="T205">
        <f>VLOOKUP($A205&amp;"-"&amp;$E205,'DADOS CENARIOS'!$C$2:$S$9,17,0)</f>
        <v>145</v>
      </c>
    </row>
    <row r="206" spans="1:20" x14ac:dyDescent="0.25">
      <c r="A206" t="s">
        <v>1200</v>
      </c>
      <c r="B206">
        <f>VLOOKUP($A206&amp;"-"&amp;$E206,'DADOS CENARIOS'!$C$2:$S$9,2,0)</f>
        <v>9000</v>
      </c>
      <c r="C206">
        <f>VLOOKUP($A206&amp;"-"&amp;$E206,'DADOS CENARIOS'!$C$2:$S$9,3,0)</f>
        <v>5</v>
      </c>
      <c r="D206">
        <f>VLOOKUP($A206&amp;"-"&amp;$E206,'DADOS CENARIOS'!$C$2:$S$9,4,0)</f>
        <v>18</v>
      </c>
      <c r="E206" s="43" t="s">
        <v>0</v>
      </c>
      <c r="F206" s="43" t="s">
        <v>1192</v>
      </c>
      <c r="G206" s="43" t="s">
        <v>0</v>
      </c>
      <c r="H206">
        <f>VLOOKUP($A206&amp;"-"&amp;$E206,'DADOS CENARIOS'!$C$2:$S$9,5,0)</f>
        <v>107</v>
      </c>
      <c r="I206">
        <f>VLOOKUP($A206&amp;"-"&amp;$E206,'DADOS CENARIOS'!$C$2:$S$9,6,0)</f>
        <v>12020</v>
      </c>
      <c r="J206">
        <f>VLOOKUP($A206&amp;"-"&amp;$E206,'DADOS CENARIOS'!$C$2:$S$9,7,0)</f>
        <v>8216</v>
      </c>
      <c r="K206">
        <f>VLOOKUP($A206&amp;"-"&amp;$E206,'DADOS CENARIOS'!$C$2:$S$9,8,0)</f>
        <v>612.29999999999995</v>
      </c>
      <c r="L206">
        <f>VLOOKUP($A206&amp;"-"&amp;$E206,'DADOS CENARIOS'!$C$2:$S$9,9,0)</f>
        <v>306.2</v>
      </c>
      <c r="M206">
        <f>VLOOKUP($A206&amp;"-"&amp;$E206,'DADOS CENARIOS'!$C$2:$S$9,10,0)</f>
        <v>11</v>
      </c>
      <c r="N206">
        <f>VLOOKUP($A206&amp;"-"&amp;$E206,'DADOS CENARIOS'!$C$2:$S$9,11,0)</f>
        <v>10</v>
      </c>
      <c r="O206">
        <f>VLOOKUP($A206&amp;"-"&amp;$E206,'DADOS CENARIOS'!$C$2:$S$9,12,0)</f>
        <v>6</v>
      </c>
      <c r="P206">
        <f>VLOOKUP($A206&amp;"-"&amp;$E206,'DADOS CENARIOS'!$C$2:$S$9,13,0)</f>
        <v>4</v>
      </c>
      <c r="Q206">
        <f>VLOOKUP($A206&amp;"-"&amp;$E206,'DADOS CENARIOS'!$C$2:$S$9,14,0)</f>
        <v>3000</v>
      </c>
      <c r="R206">
        <f>VLOOKUP($A206&amp;"-"&amp;$E206,'DADOS CENARIOS'!$C$2:$S$9,15,0)</f>
        <v>800</v>
      </c>
      <c r="S206">
        <f>VLOOKUP($A206&amp;"-"&amp;$E206,'DADOS CENARIOS'!$C$2:$S$9,16,0)</f>
        <v>500</v>
      </c>
      <c r="T206">
        <f>VLOOKUP($A206&amp;"-"&amp;$E206,'DADOS CENARIOS'!$C$2:$S$9,17,0)</f>
        <v>145</v>
      </c>
    </row>
    <row r="207" spans="1:20" x14ac:dyDescent="0.25">
      <c r="A207" t="s">
        <v>1200</v>
      </c>
      <c r="B207">
        <f>VLOOKUP($A207&amp;"-"&amp;$E207,'DADOS CENARIOS'!$C$2:$S$9,2,0)</f>
        <v>9000</v>
      </c>
      <c r="C207">
        <f>VLOOKUP($A207&amp;"-"&amp;$E207,'DADOS CENARIOS'!$C$2:$S$9,3,0)</f>
        <v>5</v>
      </c>
      <c r="D207">
        <f>VLOOKUP($A207&amp;"-"&amp;$E207,'DADOS CENARIOS'!$C$2:$S$9,4,0)</f>
        <v>18</v>
      </c>
      <c r="E207" s="43" t="s">
        <v>0</v>
      </c>
      <c r="F207" s="43" t="s">
        <v>1193</v>
      </c>
      <c r="G207" s="43" t="s">
        <v>0</v>
      </c>
      <c r="H207">
        <f>VLOOKUP($A207&amp;"-"&amp;$E207,'DADOS CENARIOS'!$C$2:$S$9,5,0)</f>
        <v>107</v>
      </c>
      <c r="I207">
        <f>VLOOKUP($A207&amp;"-"&amp;$E207,'DADOS CENARIOS'!$C$2:$S$9,6,0)</f>
        <v>12020</v>
      </c>
      <c r="J207">
        <f>VLOOKUP($A207&amp;"-"&amp;$E207,'DADOS CENARIOS'!$C$2:$S$9,7,0)</f>
        <v>8216</v>
      </c>
      <c r="K207">
        <f>VLOOKUP($A207&amp;"-"&amp;$E207,'DADOS CENARIOS'!$C$2:$S$9,8,0)</f>
        <v>612.29999999999995</v>
      </c>
      <c r="L207">
        <f>VLOOKUP($A207&amp;"-"&amp;$E207,'DADOS CENARIOS'!$C$2:$S$9,9,0)</f>
        <v>306.2</v>
      </c>
      <c r="M207">
        <f>VLOOKUP($A207&amp;"-"&amp;$E207,'DADOS CENARIOS'!$C$2:$S$9,10,0)</f>
        <v>11</v>
      </c>
      <c r="N207">
        <f>VLOOKUP($A207&amp;"-"&amp;$E207,'DADOS CENARIOS'!$C$2:$S$9,11,0)</f>
        <v>10</v>
      </c>
      <c r="O207">
        <f>VLOOKUP($A207&amp;"-"&amp;$E207,'DADOS CENARIOS'!$C$2:$S$9,12,0)</f>
        <v>6</v>
      </c>
      <c r="P207">
        <f>VLOOKUP($A207&amp;"-"&amp;$E207,'DADOS CENARIOS'!$C$2:$S$9,13,0)</f>
        <v>4</v>
      </c>
      <c r="Q207">
        <f>VLOOKUP($A207&amp;"-"&amp;$E207,'DADOS CENARIOS'!$C$2:$S$9,14,0)</f>
        <v>3000</v>
      </c>
      <c r="R207">
        <f>VLOOKUP($A207&amp;"-"&amp;$E207,'DADOS CENARIOS'!$C$2:$S$9,15,0)</f>
        <v>800</v>
      </c>
      <c r="S207">
        <f>VLOOKUP($A207&amp;"-"&amp;$E207,'DADOS CENARIOS'!$C$2:$S$9,16,0)</f>
        <v>500</v>
      </c>
      <c r="T207">
        <f>VLOOKUP($A207&amp;"-"&amp;$E207,'DADOS CENARIOS'!$C$2:$S$9,17,0)</f>
        <v>145</v>
      </c>
    </row>
    <row r="208" spans="1:20" x14ac:dyDescent="0.25">
      <c r="A208" t="s">
        <v>1200</v>
      </c>
      <c r="B208">
        <f>VLOOKUP($A208&amp;"-"&amp;$E208,'DADOS CENARIOS'!$C$2:$S$9,2,0)</f>
        <v>9000</v>
      </c>
      <c r="C208">
        <f>VLOOKUP($A208&amp;"-"&amp;$E208,'DADOS CENARIOS'!$C$2:$S$9,3,0)</f>
        <v>5</v>
      </c>
      <c r="D208">
        <f>VLOOKUP($A208&amp;"-"&amp;$E208,'DADOS CENARIOS'!$C$2:$S$9,4,0)</f>
        <v>18</v>
      </c>
      <c r="E208" s="43" t="s">
        <v>0</v>
      </c>
      <c r="F208" s="43" t="s">
        <v>1194</v>
      </c>
      <c r="G208" s="43" t="s">
        <v>0</v>
      </c>
      <c r="H208">
        <f>VLOOKUP($A208&amp;"-"&amp;$E208,'DADOS CENARIOS'!$C$2:$S$9,5,0)</f>
        <v>107</v>
      </c>
      <c r="I208">
        <f>VLOOKUP($A208&amp;"-"&amp;$E208,'DADOS CENARIOS'!$C$2:$S$9,6,0)</f>
        <v>12020</v>
      </c>
      <c r="J208">
        <f>VLOOKUP($A208&amp;"-"&amp;$E208,'DADOS CENARIOS'!$C$2:$S$9,7,0)</f>
        <v>8216</v>
      </c>
      <c r="K208">
        <f>VLOOKUP($A208&amp;"-"&amp;$E208,'DADOS CENARIOS'!$C$2:$S$9,8,0)</f>
        <v>612.29999999999995</v>
      </c>
      <c r="L208">
        <f>VLOOKUP($A208&amp;"-"&amp;$E208,'DADOS CENARIOS'!$C$2:$S$9,9,0)</f>
        <v>306.2</v>
      </c>
      <c r="M208">
        <f>VLOOKUP($A208&amp;"-"&amp;$E208,'DADOS CENARIOS'!$C$2:$S$9,10,0)</f>
        <v>11</v>
      </c>
      <c r="N208">
        <f>VLOOKUP($A208&amp;"-"&amp;$E208,'DADOS CENARIOS'!$C$2:$S$9,11,0)</f>
        <v>10</v>
      </c>
      <c r="O208">
        <f>VLOOKUP($A208&amp;"-"&amp;$E208,'DADOS CENARIOS'!$C$2:$S$9,12,0)</f>
        <v>6</v>
      </c>
      <c r="P208">
        <f>VLOOKUP($A208&amp;"-"&amp;$E208,'DADOS CENARIOS'!$C$2:$S$9,13,0)</f>
        <v>4</v>
      </c>
      <c r="Q208">
        <f>VLOOKUP($A208&amp;"-"&amp;$E208,'DADOS CENARIOS'!$C$2:$S$9,14,0)</f>
        <v>3000</v>
      </c>
      <c r="R208">
        <f>VLOOKUP($A208&amp;"-"&amp;$E208,'DADOS CENARIOS'!$C$2:$S$9,15,0)</f>
        <v>800</v>
      </c>
      <c r="S208">
        <f>VLOOKUP($A208&amp;"-"&amp;$E208,'DADOS CENARIOS'!$C$2:$S$9,16,0)</f>
        <v>500</v>
      </c>
      <c r="T208">
        <f>VLOOKUP($A208&amp;"-"&amp;$E208,'DADOS CENARIOS'!$C$2:$S$9,17,0)</f>
        <v>145</v>
      </c>
    </row>
    <row r="209" spans="1:20" x14ac:dyDescent="0.25">
      <c r="A209" t="s">
        <v>1200</v>
      </c>
      <c r="B209">
        <f>VLOOKUP($A209&amp;"-"&amp;$E209,'DADOS CENARIOS'!$C$2:$S$9,2,0)</f>
        <v>9000</v>
      </c>
      <c r="C209">
        <f>VLOOKUP($A209&amp;"-"&amp;$E209,'DADOS CENARIOS'!$C$2:$S$9,3,0)</f>
        <v>5</v>
      </c>
      <c r="D209">
        <f>VLOOKUP($A209&amp;"-"&amp;$E209,'DADOS CENARIOS'!$C$2:$S$9,4,0)</f>
        <v>18</v>
      </c>
      <c r="E209" s="43" t="s">
        <v>0</v>
      </c>
      <c r="F209" s="43" t="s">
        <v>1195</v>
      </c>
      <c r="G209" s="43" t="s">
        <v>0</v>
      </c>
      <c r="H209">
        <f>VLOOKUP($A209&amp;"-"&amp;$E209,'DADOS CENARIOS'!$C$2:$S$9,5,0)</f>
        <v>107</v>
      </c>
      <c r="I209">
        <f>VLOOKUP($A209&amp;"-"&amp;$E209,'DADOS CENARIOS'!$C$2:$S$9,6,0)</f>
        <v>12020</v>
      </c>
      <c r="J209">
        <f>VLOOKUP($A209&amp;"-"&amp;$E209,'DADOS CENARIOS'!$C$2:$S$9,7,0)</f>
        <v>8216</v>
      </c>
      <c r="K209">
        <f>VLOOKUP($A209&amp;"-"&amp;$E209,'DADOS CENARIOS'!$C$2:$S$9,8,0)</f>
        <v>612.29999999999995</v>
      </c>
      <c r="L209">
        <f>VLOOKUP($A209&amp;"-"&amp;$E209,'DADOS CENARIOS'!$C$2:$S$9,9,0)</f>
        <v>306.2</v>
      </c>
      <c r="M209">
        <f>VLOOKUP($A209&amp;"-"&amp;$E209,'DADOS CENARIOS'!$C$2:$S$9,10,0)</f>
        <v>11</v>
      </c>
      <c r="N209">
        <f>VLOOKUP($A209&amp;"-"&amp;$E209,'DADOS CENARIOS'!$C$2:$S$9,11,0)</f>
        <v>10</v>
      </c>
      <c r="O209">
        <f>VLOOKUP($A209&amp;"-"&amp;$E209,'DADOS CENARIOS'!$C$2:$S$9,12,0)</f>
        <v>6</v>
      </c>
      <c r="P209">
        <f>VLOOKUP($A209&amp;"-"&amp;$E209,'DADOS CENARIOS'!$C$2:$S$9,13,0)</f>
        <v>4</v>
      </c>
      <c r="Q209">
        <f>VLOOKUP($A209&amp;"-"&amp;$E209,'DADOS CENARIOS'!$C$2:$S$9,14,0)</f>
        <v>3000</v>
      </c>
      <c r="R209">
        <f>VLOOKUP($A209&amp;"-"&amp;$E209,'DADOS CENARIOS'!$C$2:$S$9,15,0)</f>
        <v>800</v>
      </c>
      <c r="S209">
        <f>VLOOKUP($A209&amp;"-"&amp;$E209,'DADOS CENARIOS'!$C$2:$S$9,16,0)</f>
        <v>500</v>
      </c>
      <c r="T209">
        <f>VLOOKUP($A209&amp;"-"&amp;$E209,'DADOS CENARIOS'!$C$2:$S$9,17,0)</f>
        <v>145</v>
      </c>
    </row>
    <row r="210" spans="1:20" x14ac:dyDescent="0.25">
      <c r="A210" t="s">
        <v>1200</v>
      </c>
      <c r="B210">
        <f>VLOOKUP($A210&amp;"-"&amp;$E210,'DADOS CENARIOS'!$C$2:$S$9,2,0)</f>
        <v>9000</v>
      </c>
      <c r="C210">
        <f>VLOOKUP($A210&amp;"-"&amp;$E210,'DADOS CENARIOS'!$C$2:$S$9,3,0)</f>
        <v>5</v>
      </c>
      <c r="D210">
        <f>VLOOKUP($A210&amp;"-"&amp;$E210,'DADOS CENARIOS'!$C$2:$S$9,4,0)</f>
        <v>18</v>
      </c>
      <c r="E210" s="43" t="s">
        <v>0</v>
      </c>
      <c r="F210" s="43" t="s">
        <v>1196</v>
      </c>
      <c r="G210" s="43" t="s">
        <v>0</v>
      </c>
      <c r="H210">
        <f>VLOOKUP($A210&amp;"-"&amp;$E210,'DADOS CENARIOS'!$C$2:$S$9,5,0)</f>
        <v>107</v>
      </c>
      <c r="I210">
        <f>VLOOKUP($A210&amp;"-"&amp;$E210,'DADOS CENARIOS'!$C$2:$S$9,6,0)</f>
        <v>12020</v>
      </c>
      <c r="J210">
        <f>VLOOKUP($A210&amp;"-"&amp;$E210,'DADOS CENARIOS'!$C$2:$S$9,7,0)</f>
        <v>8216</v>
      </c>
      <c r="K210">
        <f>VLOOKUP($A210&amp;"-"&amp;$E210,'DADOS CENARIOS'!$C$2:$S$9,8,0)</f>
        <v>612.29999999999995</v>
      </c>
      <c r="L210">
        <f>VLOOKUP($A210&amp;"-"&amp;$E210,'DADOS CENARIOS'!$C$2:$S$9,9,0)</f>
        <v>306.2</v>
      </c>
      <c r="M210">
        <f>VLOOKUP($A210&amp;"-"&amp;$E210,'DADOS CENARIOS'!$C$2:$S$9,10,0)</f>
        <v>11</v>
      </c>
      <c r="N210">
        <f>VLOOKUP($A210&amp;"-"&amp;$E210,'DADOS CENARIOS'!$C$2:$S$9,11,0)</f>
        <v>10</v>
      </c>
      <c r="O210">
        <f>VLOOKUP($A210&amp;"-"&amp;$E210,'DADOS CENARIOS'!$C$2:$S$9,12,0)</f>
        <v>6</v>
      </c>
      <c r="P210">
        <f>VLOOKUP($A210&amp;"-"&amp;$E210,'DADOS CENARIOS'!$C$2:$S$9,13,0)</f>
        <v>4</v>
      </c>
      <c r="Q210">
        <f>VLOOKUP($A210&amp;"-"&amp;$E210,'DADOS CENARIOS'!$C$2:$S$9,14,0)</f>
        <v>3000</v>
      </c>
      <c r="R210">
        <f>VLOOKUP($A210&amp;"-"&amp;$E210,'DADOS CENARIOS'!$C$2:$S$9,15,0)</f>
        <v>800</v>
      </c>
      <c r="S210">
        <f>VLOOKUP($A210&amp;"-"&amp;$E210,'DADOS CENARIOS'!$C$2:$S$9,16,0)</f>
        <v>500</v>
      </c>
      <c r="T210">
        <f>VLOOKUP($A210&amp;"-"&amp;$E210,'DADOS CENARIOS'!$C$2:$S$9,17,0)</f>
        <v>145</v>
      </c>
    </row>
    <row r="211" spans="1:20" x14ac:dyDescent="0.25">
      <c r="A211" t="s">
        <v>1200</v>
      </c>
      <c r="B211">
        <f>VLOOKUP($A211&amp;"-"&amp;$E211,'DADOS CENARIOS'!$C$2:$S$9,2,0)</f>
        <v>9000</v>
      </c>
      <c r="C211">
        <f>VLOOKUP($A211&amp;"-"&amp;$E211,'DADOS CENARIOS'!$C$2:$S$9,3,0)</f>
        <v>5</v>
      </c>
      <c r="D211">
        <f>VLOOKUP($A211&amp;"-"&amp;$E211,'DADOS CENARIOS'!$C$2:$S$9,4,0)</f>
        <v>18</v>
      </c>
      <c r="E211" s="43" t="s">
        <v>0</v>
      </c>
      <c r="F211" s="43" t="s">
        <v>1197</v>
      </c>
      <c r="G211" s="43" t="s">
        <v>0</v>
      </c>
      <c r="H211">
        <f>VLOOKUP($A211&amp;"-"&amp;$E211,'DADOS CENARIOS'!$C$2:$S$9,5,0)</f>
        <v>107</v>
      </c>
      <c r="I211">
        <f>VLOOKUP($A211&amp;"-"&amp;$E211,'DADOS CENARIOS'!$C$2:$S$9,6,0)</f>
        <v>12020</v>
      </c>
      <c r="J211">
        <f>VLOOKUP($A211&amp;"-"&amp;$E211,'DADOS CENARIOS'!$C$2:$S$9,7,0)</f>
        <v>8216</v>
      </c>
      <c r="K211">
        <f>VLOOKUP($A211&amp;"-"&amp;$E211,'DADOS CENARIOS'!$C$2:$S$9,8,0)</f>
        <v>612.29999999999995</v>
      </c>
      <c r="L211">
        <f>VLOOKUP($A211&amp;"-"&amp;$E211,'DADOS CENARIOS'!$C$2:$S$9,9,0)</f>
        <v>306.2</v>
      </c>
      <c r="M211">
        <f>VLOOKUP($A211&amp;"-"&amp;$E211,'DADOS CENARIOS'!$C$2:$S$9,10,0)</f>
        <v>11</v>
      </c>
      <c r="N211">
        <f>VLOOKUP($A211&amp;"-"&amp;$E211,'DADOS CENARIOS'!$C$2:$S$9,11,0)</f>
        <v>10</v>
      </c>
      <c r="O211">
        <f>VLOOKUP($A211&amp;"-"&amp;$E211,'DADOS CENARIOS'!$C$2:$S$9,12,0)</f>
        <v>6</v>
      </c>
      <c r="P211">
        <f>VLOOKUP($A211&amp;"-"&amp;$E211,'DADOS CENARIOS'!$C$2:$S$9,13,0)</f>
        <v>4</v>
      </c>
      <c r="Q211">
        <f>VLOOKUP($A211&amp;"-"&amp;$E211,'DADOS CENARIOS'!$C$2:$S$9,14,0)</f>
        <v>3000</v>
      </c>
      <c r="R211">
        <f>VLOOKUP($A211&amp;"-"&amp;$E211,'DADOS CENARIOS'!$C$2:$S$9,15,0)</f>
        <v>800</v>
      </c>
      <c r="S211">
        <f>VLOOKUP($A211&amp;"-"&amp;$E211,'DADOS CENARIOS'!$C$2:$S$9,16,0)</f>
        <v>500</v>
      </c>
      <c r="T211">
        <f>VLOOKUP($A211&amp;"-"&amp;$E211,'DADOS CENARIOS'!$C$2:$S$9,17,0)</f>
        <v>145</v>
      </c>
    </row>
    <row r="212" spans="1:20" x14ac:dyDescent="0.25">
      <c r="A212" t="s">
        <v>1200</v>
      </c>
      <c r="B212">
        <f>VLOOKUP($A212&amp;"-"&amp;$E212,'DADOS CENARIOS'!$C$2:$S$9,2,0)</f>
        <v>9000</v>
      </c>
      <c r="C212">
        <f>VLOOKUP($A212&amp;"-"&amp;$E212,'DADOS CENARIOS'!$C$2:$S$9,3,0)</f>
        <v>5</v>
      </c>
      <c r="D212">
        <f>VLOOKUP($A212&amp;"-"&amp;$E212,'DADOS CENARIOS'!$C$2:$S$9,4,0)</f>
        <v>18</v>
      </c>
      <c r="E212" s="43" t="s">
        <v>79</v>
      </c>
      <c r="F212" s="43" t="s">
        <v>43</v>
      </c>
      <c r="G212" s="43" t="s">
        <v>79</v>
      </c>
      <c r="H212">
        <f>VLOOKUP($A212&amp;"-"&amp;$E212,'DADOS CENARIOS'!$C$2:$S$9,5,0)</f>
        <v>107</v>
      </c>
      <c r="I212">
        <f>VLOOKUP($A212&amp;"-"&amp;$E212,'DADOS CENARIOS'!$C$2:$S$9,6,0)</f>
        <v>12020</v>
      </c>
      <c r="J212">
        <f>VLOOKUP($A212&amp;"-"&amp;$E212,'DADOS CENARIOS'!$C$2:$S$9,7,0)</f>
        <v>8216</v>
      </c>
      <c r="K212">
        <f>VLOOKUP($A212&amp;"-"&amp;$E212,'DADOS CENARIOS'!$C$2:$S$9,8,0)</f>
        <v>612.29999999999995</v>
      </c>
      <c r="L212">
        <f>VLOOKUP($A212&amp;"-"&amp;$E212,'DADOS CENARIOS'!$C$2:$S$9,9,0)</f>
        <v>306.2</v>
      </c>
      <c r="M212">
        <f>VLOOKUP($A212&amp;"-"&amp;$E212,'DADOS CENARIOS'!$C$2:$S$9,10,0)</f>
        <v>11</v>
      </c>
      <c r="N212">
        <f>VLOOKUP($A212&amp;"-"&amp;$E212,'DADOS CENARIOS'!$C$2:$S$9,11,0)</f>
        <v>10</v>
      </c>
      <c r="O212">
        <f>VLOOKUP($A212&amp;"-"&amp;$E212,'DADOS CENARIOS'!$C$2:$S$9,12,0)</f>
        <v>6</v>
      </c>
      <c r="P212">
        <f>VLOOKUP($A212&amp;"-"&amp;$E212,'DADOS CENARIOS'!$C$2:$S$9,13,0)</f>
        <v>4</v>
      </c>
      <c r="Q212">
        <f>VLOOKUP($A212&amp;"-"&amp;$E212,'DADOS CENARIOS'!$C$2:$S$9,14,0)</f>
        <v>3000</v>
      </c>
      <c r="R212">
        <f>VLOOKUP($A212&amp;"-"&amp;$E212,'DADOS CENARIOS'!$C$2:$S$9,15,0)</f>
        <v>800</v>
      </c>
      <c r="S212">
        <f>VLOOKUP($A212&amp;"-"&amp;$E212,'DADOS CENARIOS'!$C$2:$S$9,16,0)</f>
        <v>500</v>
      </c>
      <c r="T212">
        <f>VLOOKUP($A212&amp;"-"&amp;$E212,'DADOS CENARIOS'!$C$2:$S$9,17,0)</f>
        <v>145</v>
      </c>
    </row>
    <row r="213" spans="1:20" x14ac:dyDescent="0.25">
      <c r="A213" t="s">
        <v>1200</v>
      </c>
      <c r="B213">
        <f>VLOOKUP($A213&amp;"-"&amp;$E213,'DADOS CENARIOS'!$C$2:$S$9,2,0)</f>
        <v>9000</v>
      </c>
      <c r="C213">
        <f>VLOOKUP($A213&amp;"-"&amp;$E213,'DADOS CENARIOS'!$C$2:$S$9,3,0)</f>
        <v>5</v>
      </c>
      <c r="D213">
        <f>VLOOKUP($A213&amp;"-"&amp;$E213,'DADOS CENARIOS'!$C$2:$S$9,4,0)</f>
        <v>18</v>
      </c>
      <c r="E213" s="43" t="s">
        <v>79</v>
      </c>
      <c r="F213" s="43" t="s">
        <v>44</v>
      </c>
      <c r="G213" s="43" t="s">
        <v>79</v>
      </c>
      <c r="H213">
        <f>VLOOKUP($A213&amp;"-"&amp;$E213,'DADOS CENARIOS'!$C$2:$S$9,5,0)</f>
        <v>107</v>
      </c>
      <c r="I213">
        <f>VLOOKUP($A213&amp;"-"&amp;$E213,'DADOS CENARIOS'!$C$2:$S$9,6,0)</f>
        <v>12020</v>
      </c>
      <c r="J213">
        <f>VLOOKUP($A213&amp;"-"&amp;$E213,'DADOS CENARIOS'!$C$2:$S$9,7,0)</f>
        <v>8216</v>
      </c>
      <c r="K213">
        <f>VLOOKUP($A213&amp;"-"&amp;$E213,'DADOS CENARIOS'!$C$2:$S$9,8,0)</f>
        <v>612.29999999999995</v>
      </c>
      <c r="L213">
        <f>VLOOKUP($A213&amp;"-"&amp;$E213,'DADOS CENARIOS'!$C$2:$S$9,9,0)</f>
        <v>306.2</v>
      </c>
      <c r="M213">
        <f>VLOOKUP($A213&amp;"-"&amp;$E213,'DADOS CENARIOS'!$C$2:$S$9,10,0)</f>
        <v>11</v>
      </c>
      <c r="N213">
        <f>VLOOKUP($A213&amp;"-"&amp;$E213,'DADOS CENARIOS'!$C$2:$S$9,11,0)</f>
        <v>10</v>
      </c>
      <c r="O213">
        <f>VLOOKUP($A213&amp;"-"&amp;$E213,'DADOS CENARIOS'!$C$2:$S$9,12,0)</f>
        <v>6</v>
      </c>
      <c r="P213">
        <f>VLOOKUP($A213&amp;"-"&amp;$E213,'DADOS CENARIOS'!$C$2:$S$9,13,0)</f>
        <v>4</v>
      </c>
      <c r="Q213">
        <f>VLOOKUP($A213&amp;"-"&amp;$E213,'DADOS CENARIOS'!$C$2:$S$9,14,0)</f>
        <v>3000</v>
      </c>
      <c r="R213">
        <f>VLOOKUP($A213&amp;"-"&amp;$E213,'DADOS CENARIOS'!$C$2:$S$9,15,0)</f>
        <v>800</v>
      </c>
      <c r="S213">
        <f>VLOOKUP($A213&amp;"-"&amp;$E213,'DADOS CENARIOS'!$C$2:$S$9,16,0)</f>
        <v>500</v>
      </c>
      <c r="T213">
        <f>VLOOKUP($A213&amp;"-"&amp;$E213,'DADOS CENARIOS'!$C$2:$S$9,17,0)</f>
        <v>145</v>
      </c>
    </row>
    <row r="214" spans="1:20" x14ac:dyDescent="0.25">
      <c r="A214" t="s">
        <v>1200</v>
      </c>
      <c r="B214">
        <f>VLOOKUP($A214&amp;"-"&amp;$E214,'DADOS CENARIOS'!$C$2:$S$9,2,0)</f>
        <v>9000</v>
      </c>
      <c r="C214">
        <f>VLOOKUP($A214&amp;"-"&amp;$E214,'DADOS CENARIOS'!$C$2:$S$9,3,0)</f>
        <v>5</v>
      </c>
      <c r="D214">
        <f>VLOOKUP($A214&amp;"-"&amp;$E214,'DADOS CENARIOS'!$C$2:$S$9,4,0)</f>
        <v>18</v>
      </c>
      <c r="E214" s="43" t="s">
        <v>79</v>
      </c>
      <c r="F214" s="43" t="s">
        <v>45</v>
      </c>
      <c r="G214" s="43" t="s">
        <v>79</v>
      </c>
      <c r="H214">
        <f>VLOOKUP($A214&amp;"-"&amp;$E214,'DADOS CENARIOS'!$C$2:$S$9,5,0)</f>
        <v>107</v>
      </c>
      <c r="I214">
        <f>VLOOKUP($A214&amp;"-"&amp;$E214,'DADOS CENARIOS'!$C$2:$S$9,6,0)</f>
        <v>12020</v>
      </c>
      <c r="J214">
        <f>VLOOKUP($A214&amp;"-"&amp;$E214,'DADOS CENARIOS'!$C$2:$S$9,7,0)</f>
        <v>8216</v>
      </c>
      <c r="K214">
        <f>VLOOKUP($A214&amp;"-"&amp;$E214,'DADOS CENARIOS'!$C$2:$S$9,8,0)</f>
        <v>612.29999999999995</v>
      </c>
      <c r="L214">
        <f>VLOOKUP($A214&amp;"-"&amp;$E214,'DADOS CENARIOS'!$C$2:$S$9,9,0)</f>
        <v>306.2</v>
      </c>
      <c r="M214">
        <f>VLOOKUP($A214&amp;"-"&amp;$E214,'DADOS CENARIOS'!$C$2:$S$9,10,0)</f>
        <v>11</v>
      </c>
      <c r="N214">
        <f>VLOOKUP($A214&amp;"-"&amp;$E214,'DADOS CENARIOS'!$C$2:$S$9,11,0)</f>
        <v>10</v>
      </c>
      <c r="O214">
        <f>VLOOKUP($A214&amp;"-"&amp;$E214,'DADOS CENARIOS'!$C$2:$S$9,12,0)</f>
        <v>6</v>
      </c>
      <c r="P214">
        <f>VLOOKUP($A214&amp;"-"&amp;$E214,'DADOS CENARIOS'!$C$2:$S$9,13,0)</f>
        <v>4</v>
      </c>
      <c r="Q214">
        <f>VLOOKUP($A214&amp;"-"&amp;$E214,'DADOS CENARIOS'!$C$2:$S$9,14,0)</f>
        <v>3000</v>
      </c>
      <c r="R214">
        <f>VLOOKUP($A214&amp;"-"&amp;$E214,'DADOS CENARIOS'!$C$2:$S$9,15,0)</f>
        <v>800</v>
      </c>
      <c r="S214">
        <f>VLOOKUP($A214&amp;"-"&amp;$E214,'DADOS CENARIOS'!$C$2:$S$9,16,0)</f>
        <v>500</v>
      </c>
      <c r="T214">
        <f>VLOOKUP($A214&amp;"-"&amp;$E214,'DADOS CENARIOS'!$C$2:$S$9,17,0)</f>
        <v>145</v>
      </c>
    </row>
    <row r="215" spans="1:20" x14ac:dyDescent="0.25">
      <c r="A215" t="s">
        <v>1200</v>
      </c>
      <c r="B215">
        <f>VLOOKUP($A215&amp;"-"&amp;$E215,'DADOS CENARIOS'!$C$2:$S$9,2,0)</f>
        <v>9000</v>
      </c>
      <c r="C215">
        <f>VLOOKUP($A215&amp;"-"&amp;$E215,'DADOS CENARIOS'!$C$2:$S$9,3,0)</f>
        <v>5</v>
      </c>
      <c r="D215">
        <f>VLOOKUP($A215&amp;"-"&amp;$E215,'DADOS CENARIOS'!$C$2:$S$9,4,0)</f>
        <v>18</v>
      </c>
      <c r="E215" s="43" t="s">
        <v>79</v>
      </c>
      <c r="F215" s="43" t="s">
        <v>46</v>
      </c>
      <c r="G215" s="43" t="s">
        <v>79</v>
      </c>
      <c r="H215">
        <f>VLOOKUP($A215&amp;"-"&amp;$E215,'DADOS CENARIOS'!$C$2:$S$9,5,0)</f>
        <v>107</v>
      </c>
      <c r="I215">
        <f>VLOOKUP($A215&amp;"-"&amp;$E215,'DADOS CENARIOS'!$C$2:$S$9,6,0)</f>
        <v>12020</v>
      </c>
      <c r="J215">
        <f>VLOOKUP($A215&amp;"-"&amp;$E215,'DADOS CENARIOS'!$C$2:$S$9,7,0)</f>
        <v>8216</v>
      </c>
      <c r="K215">
        <f>VLOOKUP($A215&amp;"-"&amp;$E215,'DADOS CENARIOS'!$C$2:$S$9,8,0)</f>
        <v>612.29999999999995</v>
      </c>
      <c r="L215">
        <f>VLOOKUP($A215&amp;"-"&amp;$E215,'DADOS CENARIOS'!$C$2:$S$9,9,0)</f>
        <v>306.2</v>
      </c>
      <c r="M215">
        <f>VLOOKUP($A215&amp;"-"&amp;$E215,'DADOS CENARIOS'!$C$2:$S$9,10,0)</f>
        <v>11</v>
      </c>
      <c r="N215">
        <f>VLOOKUP($A215&amp;"-"&amp;$E215,'DADOS CENARIOS'!$C$2:$S$9,11,0)</f>
        <v>10</v>
      </c>
      <c r="O215">
        <f>VLOOKUP($A215&amp;"-"&amp;$E215,'DADOS CENARIOS'!$C$2:$S$9,12,0)</f>
        <v>6</v>
      </c>
      <c r="P215">
        <f>VLOOKUP($A215&amp;"-"&amp;$E215,'DADOS CENARIOS'!$C$2:$S$9,13,0)</f>
        <v>4</v>
      </c>
      <c r="Q215">
        <f>VLOOKUP($A215&amp;"-"&amp;$E215,'DADOS CENARIOS'!$C$2:$S$9,14,0)</f>
        <v>3000</v>
      </c>
      <c r="R215">
        <f>VLOOKUP($A215&amp;"-"&amp;$E215,'DADOS CENARIOS'!$C$2:$S$9,15,0)</f>
        <v>800</v>
      </c>
      <c r="S215">
        <f>VLOOKUP($A215&amp;"-"&amp;$E215,'DADOS CENARIOS'!$C$2:$S$9,16,0)</f>
        <v>500</v>
      </c>
      <c r="T215">
        <f>VLOOKUP($A215&amp;"-"&amp;$E215,'DADOS CENARIOS'!$C$2:$S$9,17,0)</f>
        <v>145</v>
      </c>
    </row>
    <row r="216" spans="1:20" x14ac:dyDescent="0.25">
      <c r="A216" t="s">
        <v>1200</v>
      </c>
      <c r="B216">
        <f>VLOOKUP($A216&amp;"-"&amp;$E216,'DADOS CENARIOS'!$C$2:$S$9,2,0)</f>
        <v>9000</v>
      </c>
      <c r="C216">
        <f>VLOOKUP($A216&amp;"-"&amp;$E216,'DADOS CENARIOS'!$C$2:$S$9,3,0)</f>
        <v>5</v>
      </c>
      <c r="D216">
        <f>VLOOKUP($A216&amp;"-"&amp;$E216,'DADOS CENARIOS'!$C$2:$S$9,4,0)</f>
        <v>18</v>
      </c>
      <c r="E216" s="43" t="s">
        <v>79</v>
      </c>
      <c r="F216" s="43" t="s">
        <v>47</v>
      </c>
      <c r="G216" s="43" t="s">
        <v>79</v>
      </c>
      <c r="H216">
        <f>VLOOKUP($A216&amp;"-"&amp;$E216,'DADOS CENARIOS'!$C$2:$S$9,5,0)</f>
        <v>107</v>
      </c>
      <c r="I216">
        <f>VLOOKUP($A216&amp;"-"&amp;$E216,'DADOS CENARIOS'!$C$2:$S$9,6,0)</f>
        <v>12020</v>
      </c>
      <c r="J216">
        <f>VLOOKUP($A216&amp;"-"&amp;$E216,'DADOS CENARIOS'!$C$2:$S$9,7,0)</f>
        <v>8216</v>
      </c>
      <c r="K216">
        <f>VLOOKUP($A216&amp;"-"&amp;$E216,'DADOS CENARIOS'!$C$2:$S$9,8,0)</f>
        <v>612.29999999999995</v>
      </c>
      <c r="L216">
        <f>VLOOKUP($A216&amp;"-"&amp;$E216,'DADOS CENARIOS'!$C$2:$S$9,9,0)</f>
        <v>306.2</v>
      </c>
      <c r="M216">
        <f>VLOOKUP($A216&amp;"-"&amp;$E216,'DADOS CENARIOS'!$C$2:$S$9,10,0)</f>
        <v>11</v>
      </c>
      <c r="N216">
        <f>VLOOKUP($A216&amp;"-"&amp;$E216,'DADOS CENARIOS'!$C$2:$S$9,11,0)</f>
        <v>10</v>
      </c>
      <c r="O216">
        <f>VLOOKUP($A216&amp;"-"&amp;$E216,'DADOS CENARIOS'!$C$2:$S$9,12,0)</f>
        <v>6</v>
      </c>
      <c r="P216">
        <f>VLOOKUP($A216&amp;"-"&amp;$E216,'DADOS CENARIOS'!$C$2:$S$9,13,0)</f>
        <v>4</v>
      </c>
      <c r="Q216">
        <f>VLOOKUP($A216&amp;"-"&amp;$E216,'DADOS CENARIOS'!$C$2:$S$9,14,0)</f>
        <v>3000</v>
      </c>
      <c r="R216">
        <f>VLOOKUP($A216&amp;"-"&amp;$E216,'DADOS CENARIOS'!$C$2:$S$9,15,0)</f>
        <v>800</v>
      </c>
      <c r="S216">
        <f>VLOOKUP($A216&amp;"-"&amp;$E216,'DADOS CENARIOS'!$C$2:$S$9,16,0)</f>
        <v>500</v>
      </c>
      <c r="T216">
        <f>VLOOKUP($A216&amp;"-"&amp;$E216,'DADOS CENARIOS'!$C$2:$S$9,17,0)</f>
        <v>145</v>
      </c>
    </row>
    <row r="217" spans="1:20" x14ac:dyDescent="0.25">
      <c r="A217" t="s">
        <v>1200</v>
      </c>
      <c r="B217">
        <f>VLOOKUP($A217&amp;"-"&amp;$E217,'DADOS CENARIOS'!$C$2:$S$9,2,0)</f>
        <v>9000</v>
      </c>
      <c r="C217">
        <f>VLOOKUP($A217&amp;"-"&amp;$E217,'DADOS CENARIOS'!$C$2:$S$9,3,0)</f>
        <v>5</v>
      </c>
      <c r="D217">
        <f>VLOOKUP($A217&amp;"-"&amp;$E217,'DADOS CENARIOS'!$C$2:$S$9,4,0)</f>
        <v>18</v>
      </c>
      <c r="E217" s="43" t="s">
        <v>79</v>
      </c>
      <c r="F217" s="43" t="s">
        <v>48</v>
      </c>
      <c r="G217" s="43" t="s">
        <v>79</v>
      </c>
      <c r="H217">
        <f>VLOOKUP($A217&amp;"-"&amp;$E217,'DADOS CENARIOS'!$C$2:$S$9,5,0)</f>
        <v>107</v>
      </c>
      <c r="I217">
        <f>VLOOKUP($A217&amp;"-"&amp;$E217,'DADOS CENARIOS'!$C$2:$S$9,6,0)</f>
        <v>12020</v>
      </c>
      <c r="J217">
        <f>VLOOKUP($A217&amp;"-"&amp;$E217,'DADOS CENARIOS'!$C$2:$S$9,7,0)</f>
        <v>8216</v>
      </c>
      <c r="K217">
        <f>VLOOKUP($A217&amp;"-"&amp;$E217,'DADOS CENARIOS'!$C$2:$S$9,8,0)</f>
        <v>612.29999999999995</v>
      </c>
      <c r="L217">
        <f>VLOOKUP($A217&amp;"-"&amp;$E217,'DADOS CENARIOS'!$C$2:$S$9,9,0)</f>
        <v>306.2</v>
      </c>
      <c r="M217">
        <f>VLOOKUP($A217&amp;"-"&amp;$E217,'DADOS CENARIOS'!$C$2:$S$9,10,0)</f>
        <v>11</v>
      </c>
      <c r="N217">
        <f>VLOOKUP($A217&amp;"-"&amp;$E217,'DADOS CENARIOS'!$C$2:$S$9,11,0)</f>
        <v>10</v>
      </c>
      <c r="O217">
        <f>VLOOKUP($A217&amp;"-"&amp;$E217,'DADOS CENARIOS'!$C$2:$S$9,12,0)</f>
        <v>6</v>
      </c>
      <c r="P217">
        <f>VLOOKUP($A217&amp;"-"&amp;$E217,'DADOS CENARIOS'!$C$2:$S$9,13,0)</f>
        <v>4</v>
      </c>
      <c r="Q217">
        <f>VLOOKUP($A217&amp;"-"&amp;$E217,'DADOS CENARIOS'!$C$2:$S$9,14,0)</f>
        <v>3000</v>
      </c>
      <c r="R217">
        <f>VLOOKUP($A217&amp;"-"&amp;$E217,'DADOS CENARIOS'!$C$2:$S$9,15,0)</f>
        <v>800</v>
      </c>
      <c r="S217">
        <f>VLOOKUP($A217&amp;"-"&amp;$E217,'DADOS CENARIOS'!$C$2:$S$9,16,0)</f>
        <v>500</v>
      </c>
      <c r="T217">
        <f>VLOOKUP($A217&amp;"-"&amp;$E217,'DADOS CENARIOS'!$C$2:$S$9,17,0)</f>
        <v>145</v>
      </c>
    </row>
    <row r="218" spans="1:20" x14ac:dyDescent="0.25">
      <c r="A218" t="s">
        <v>1200</v>
      </c>
      <c r="B218">
        <f>VLOOKUP($A218&amp;"-"&amp;$E218,'DADOS CENARIOS'!$C$2:$S$9,2,0)</f>
        <v>9000</v>
      </c>
      <c r="C218">
        <f>VLOOKUP($A218&amp;"-"&amp;$E218,'DADOS CENARIOS'!$C$2:$S$9,3,0)</f>
        <v>5</v>
      </c>
      <c r="D218">
        <f>VLOOKUP($A218&amp;"-"&amp;$E218,'DADOS CENARIOS'!$C$2:$S$9,4,0)</f>
        <v>18</v>
      </c>
      <c r="E218" s="43" t="s">
        <v>79</v>
      </c>
      <c r="F218" s="43" t="s">
        <v>49</v>
      </c>
      <c r="G218" s="43" t="s">
        <v>79</v>
      </c>
      <c r="H218">
        <f>VLOOKUP($A218&amp;"-"&amp;$E218,'DADOS CENARIOS'!$C$2:$S$9,5,0)</f>
        <v>107</v>
      </c>
      <c r="I218">
        <f>VLOOKUP($A218&amp;"-"&amp;$E218,'DADOS CENARIOS'!$C$2:$S$9,6,0)</f>
        <v>12020</v>
      </c>
      <c r="J218">
        <f>VLOOKUP($A218&amp;"-"&amp;$E218,'DADOS CENARIOS'!$C$2:$S$9,7,0)</f>
        <v>8216</v>
      </c>
      <c r="K218">
        <f>VLOOKUP($A218&amp;"-"&amp;$E218,'DADOS CENARIOS'!$C$2:$S$9,8,0)</f>
        <v>612.29999999999995</v>
      </c>
      <c r="L218">
        <f>VLOOKUP($A218&amp;"-"&amp;$E218,'DADOS CENARIOS'!$C$2:$S$9,9,0)</f>
        <v>306.2</v>
      </c>
      <c r="M218">
        <f>VLOOKUP($A218&amp;"-"&amp;$E218,'DADOS CENARIOS'!$C$2:$S$9,10,0)</f>
        <v>11</v>
      </c>
      <c r="N218">
        <f>VLOOKUP($A218&amp;"-"&amp;$E218,'DADOS CENARIOS'!$C$2:$S$9,11,0)</f>
        <v>10</v>
      </c>
      <c r="O218">
        <f>VLOOKUP($A218&amp;"-"&amp;$E218,'DADOS CENARIOS'!$C$2:$S$9,12,0)</f>
        <v>6</v>
      </c>
      <c r="P218">
        <f>VLOOKUP($A218&amp;"-"&amp;$E218,'DADOS CENARIOS'!$C$2:$S$9,13,0)</f>
        <v>4</v>
      </c>
      <c r="Q218">
        <f>VLOOKUP($A218&amp;"-"&amp;$E218,'DADOS CENARIOS'!$C$2:$S$9,14,0)</f>
        <v>3000</v>
      </c>
      <c r="R218">
        <f>VLOOKUP($A218&amp;"-"&amp;$E218,'DADOS CENARIOS'!$C$2:$S$9,15,0)</f>
        <v>800</v>
      </c>
      <c r="S218">
        <f>VLOOKUP($A218&amp;"-"&amp;$E218,'DADOS CENARIOS'!$C$2:$S$9,16,0)</f>
        <v>500</v>
      </c>
      <c r="T218">
        <f>VLOOKUP($A218&amp;"-"&amp;$E218,'DADOS CENARIOS'!$C$2:$S$9,17,0)</f>
        <v>145</v>
      </c>
    </row>
    <row r="219" spans="1:20" x14ac:dyDescent="0.25">
      <c r="A219" t="s">
        <v>1200</v>
      </c>
      <c r="B219">
        <f>VLOOKUP($A219&amp;"-"&amp;$E219,'DADOS CENARIOS'!$C$2:$S$9,2,0)</f>
        <v>9000</v>
      </c>
      <c r="C219">
        <f>VLOOKUP($A219&amp;"-"&amp;$E219,'DADOS CENARIOS'!$C$2:$S$9,3,0)</f>
        <v>5</v>
      </c>
      <c r="D219">
        <f>VLOOKUP($A219&amp;"-"&amp;$E219,'DADOS CENARIOS'!$C$2:$S$9,4,0)</f>
        <v>18</v>
      </c>
      <c r="E219" s="43" t="s">
        <v>79</v>
      </c>
      <c r="F219" s="43" t="s">
        <v>50</v>
      </c>
      <c r="G219" s="43" t="s">
        <v>79</v>
      </c>
      <c r="H219">
        <f>VLOOKUP($A219&amp;"-"&amp;$E219,'DADOS CENARIOS'!$C$2:$S$9,5,0)</f>
        <v>107</v>
      </c>
      <c r="I219">
        <f>VLOOKUP($A219&amp;"-"&amp;$E219,'DADOS CENARIOS'!$C$2:$S$9,6,0)</f>
        <v>12020</v>
      </c>
      <c r="J219">
        <f>VLOOKUP($A219&amp;"-"&amp;$E219,'DADOS CENARIOS'!$C$2:$S$9,7,0)</f>
        <v>8216</v>
      </c>
      <c r="K219">
        <f>VLOOKUP($A219&amp;"-"&amp;$E219,'DADOS CENARIOS'!$C$2:$S$9,8,0)</f>
        <v>612.29999999999995</v>
      </c>
      <c r="L219">
        <f>VLOOKUP($A219&amp;"-"&amp;$E219,'DADOS CENARIOS'!$C$2:$S$9,9,0)</f>
        <v>306.2</v>
      </c>
      <c r="M219">
        <f>VLOOKUP($A219&amp;"-"&amp;$E219,'DADOS CENARIOS'!$C$2:$S$9,10,0)</f>
        <v>11</v>
      </c>
      <c r="N219">
        <f>VLOOKUP($A219&amp;"-"&amp;$E219,'DADOS CENARIOS'!$C$2:$S$9,11,0)</f>
        <v>10</v>
      </c>
      <c r="O219">
        <f>VLOOKUP($A219&amp;"-"&amp;$E219,'DADOS CENARIOS'!$C$2:$S$9,12,0)</f>
        <v>6</v>
      </c>
      <c r="P219">
        <f>VLOOKUP($A219&amp;"-"&amp;$E219,'DADOS CENARIOS'!$C$2:$S$9,13,0)</f>
        <v>4</v>
      </c>
      <c r="Q219">
        <f>VLOOKUP($A219&amp;"-"&amp;$E219,'DADOS CENARIOS'!$C$2:$S$9,14,0)</f>
        <v>3000</v>
      </c>
      <c r="R219">
        <f>VLOOKUP($A219&amp;"-"&amp;$E219,'DADOS CENARIOS'!$C$2:$S$9,15,0)</f>
        <v>800</v>
      </c>
      <c r="S219">
        <f>VLOOKUP($A219&amp;"-"&amp;$E219,'DADOS CENARIOS'!$C$2:$S$9,16,0)</f>
        <v>500</v>
      </c>
      <c r="T219">
        <f>VLOOKUP($A219&amp;"-"&amp;$E219,'DADOS CENARIOS'!$C$2:$S$9,17,0)</f>
        <v>145</v>
      </c>
    </row>
    <row r="220" spans="1:20" x14ac:dyDescent="0.25">
      <c r="A220" t="s">
        <v>1200</v>
      </c>
      <c r="B220">
        <f>VLOOKUP($A220&amp;"-"&amp;$E220,'DADOS CENARIOS'!$C$2:$S$9,2,0)</f>
        <v>9000</v>
      </c>
      <c r="C220">
        <f>VLOOKUP($A220&amp;"-"&amp;$E220,'DADOS CENARIOS'!$C$2:$S$9,3,0)</f>
        <v>5</v>
      </c>
      <c r="D220">
        <f>VLOOKUP($A220&amp;"-"&amp;$E220,'DADOS CENARIOS'!$C$2:$S$9,4,0)</f>
        <v>18</v>
      </c>
      <c r="E220" s="43" t="s">
        <v>79</v>
      </c>
      <c r="F220" s="43" t="s">
        <v>51</v>
      </c>
      <c r="G220" s="43" t="s">
        <v>79</v>
      </c>
      <c r="H220">
        <f>VLOOKUP($A220&amp;"-"&amp;$E220,'DADOS CENARIOS'!$C$2:$S$9,5,0)</f>
        <v>107</v>
      </c>
      <c r="I220">
        <f>VLOOKUP($A220&amp;"-"&amp;$E220,'DADOS CENARIOS'!$C$2:$S$9,6,0)</f>
        <v>12020</v>
      </c>
      <c r="J220">
        <f>VLOOKUP($A220&amp;"-"&amp;$E220,'DADOS CENARIOS'!$C$2:$S$9,7,0)</f>
        <v>8216</v>
      </c>
      <c r="K220">
        <f>VLOOKUP($A220&amp;"-"&amp;$E220,'DADOS CENARIOS'!$C$2:$S$9,8,0)</f>
        <v>612.29999999999995</v>
      </c>
      <c r="L220">
        <f>VLOOKUP($A220&amp;"-"&amp;$E220,'DADOS CENARIOS'!$C$2:$S$9,9,0)</f>
        <v>306.2</v>
      </c>
      <c r="M220">
        <f>VLOOKUP($A220&amp;"-"&amp;$E220,'DADOS CENARIOS'!$C$2:$S$9,10,0)</f>
        <v>11</v>
      </c>
      <c r="N220">
        <f>VLOOKUP($A220&amp;"-"&amp;$E220,'DADOS CENARIOS'!$C$2:$S$9,11,0)</f>
        <v>10</v>
      </c>
      <c r="O220">
        <f>VLOOKUP($A220&amp;"-"&amp;$E220,'DADOS CENARIOS'!$C$2:$S$9,12,0)</f>
        <v>6</v>
      </c>
      <c r="P220">
        <f>VLOOKUP($A220&amp;"-"&amp;$E220,'DADOS CENARIOS'!$C$2:$S$9,13,0)</f>
        <v>4</v>
      </c>
      <c r="Q220">
        <f>VLOOKUP($A220&amp;"-"&amp;$E220,'DADOS CENARIOS'!$C$2:$S$9,14,0)</f>
        <v>3000</v>
      </c>
      <c r="R220">
        <f>VLOOKUP($A220&amp;"-"&amp;$E220,'DADOS CENARIOS'!$C$2:$S$9,15,0)</f>
        <v>800</v>
      </c>
      <c r="S220">
        <f>VLOOKUP($A220&amp;"-"&amp;$E220,'DADOS CENARIOS'!$C$2:$S$9,16,0)</f>
        <v>500</v>
      </c>
      <c r="T220">
        <f>VLOOKUP($A220&amp;"-"&amp;$E220,'DADOS CENARIOS'!$C$2:$S$9,17,0)</f>
        <v>145</v>
      </c>
    </row>
    <row r="221" spans="1:20" x14ac:dyDescent="0.25">
      <c r="A221" t="s">
        <v>1200</v>
      </c>
      <c r="B221">
        <f>VLOOKUP($A221&amp;"-"&amp;$E221,'DADOS CENARIOS'!$C$2:$S$9,2,0)</f>
        <v>9000</v>
      </c>
      <c r="C221">
        <f>VLOOKUP($A221&amp;"-"&amp;$E221,'DADOS CENARIOS'!$C$2:$S$9,3,0)</f>
        <v>5</v>
      </c>
      <c r="D221">
        <f>VLOOKUP($A221&amp;"-"&amp;$E221,'DADOS CENARIOS'!$C$2:$S$9,4,0)</f>
        <v>18</v>
      </c>
      <c r="E221" s="43" t="s">
        <v>79</v>
      </c>
      <c r="F221" s="43" t="s">
        <v>24</v>
      </c>
      <c r="G221" s="43" t="s">
        <v>79</v>
      </c>
      <c r="H221">
        <f>VLOOKUP($A221&amp;"-"&amp;$E221,'DADOS CENARIOS'!$C$2:$S$9,5,0)</f>
        <v>107</v>
      </c>
      <c r="I221">
        <f>VLOOKUP($A221&amp;"-"&amp;$E221,'DADOS CENARIOS'!$C$2:$S$9,6,0)</f>
        <v>12020</v>
      </c>
      <c r="J221">
        <f>VLOOKUP($A221&amp;"-"&amp;$E221,'DADOS CENARIOS'!$C$2:$S$9,7,0)</f>
        <v>8216</v>
      </c>
      <c r="K221">
        <f>VLOOKUP($A221&amp;"-"&amp;$E221,'DADOS CENARIOS'!$C$2:$S$9,8,0)</f>
        <v>612.29999999999995</v>
      </c>
      <c r="L221">
        <f>VLOOKUP($A221&amp;"-"&amp;$E221,'DADOS CENARIOS'!$C$2:$S$9,9,0)</f>
        <v>306.2</v>
      </c>
      <c r="M221">
        <f>VLOOKUP($A221&amp;"-"&amp;$E221,'DADOS CENARIOS'!$C$2:$S$9,10,0)</f>
        <v>11</v>
      </c>
      <c r="N221">
        <f>VLOOKUP($A221&amp;"-"&amp;$E221,'DADOS CENARIOS'!$C$2:$S$9,11,0)</f>
        <v>10</v>
      </c>
      <c r="O221">
        <f>VLOOKUP($A221&amp;"-"&amp;$E221,'DADOS CENARIOS'!$C$2:$S$9,12,0)</f>
        <v>6</v>
      </c>
      <c r="P221">
        <f>VLOOKUP($A221&amp;"-"&amp;$E221,'DADOS CENARIOS'!$C$2:$S$9,13,0)</f>
        <v>4</v>
      </c>
      <c r="Q221">
        <f>VLOOKUP($A221&amp;"-"&amp;$E221,'DADOS CENARIOS'!$C$2:$S$9,14,0)</f>
        <v>3000</v>
      </c>
      <c r="R221">
        <f>VLOOKUP($A221&amp;"-"&amp;$E221,'DADOS CENARIOS'!$C$2:$S$9,15,0)</f>
        <v>800</v>
      </c>
      <c r="S221">
        <f>VLOOKUP($A221&amp;"-"&amp;$E221,'DADOS CENARIOS'!$C$2:$S$9,16,0)</f>
        <v>500</v>
      </c>
      <c r="T221">
        <f>VLOOKUP($A221&amp;"-"&amp;$E221,'DADOS CENARIOS'!$C$2:$S$9,17,0)</f>
        <v>145</v>
      </c>
    </row>
    <row r="222" spans="1:20" x14ac:dyDescent="0.25">
      <c r="A222" t="s">
        <v>1200</v>
      </c>
      <c r="B222">
        <f>VLOOKUP($A222&amp;"-"&amp;$E222,'DADOS CENARIOS'!$C$2:$S$9,2,0)</f>
        <v>9000</v>
      </c>
      <c r="C222">
        <f>VLOOKUP($A222&amp;"-"&amp;$E222,'DADOS CENARIOS'!$C$2:$S$9,3,0)</f>
        <v>5</v>
      </c>
      <c r="D222">
        <f>VLOOKUP($A222&amp;"-"&amp;$E222,'DADOS CENARIOS'!$C$2:$S$9,4,0)</f>
        <v>18</v>
      </c>
      <c r="E222" s="43" t="s">
        <v>79</v>
      </c>
      <c r="F222" s="43" t="s">
        <v>25</v>
      </c>
      <c r="G222" s="43" t="s">
        <v>79</v>
      </c>
      <c r="H222">
        <f>VLOOKUP($A222&amp;"-"&amp;$E222,'DADOS CENARIOS'!$C$2:$S$9,5,0)</f>
        <v>107</v>
      </c>
      <c r="I222">
        <f>VLOOKUP($A222&amp;"-"&amp;$E222,'DADOS CENARIOS'!$C$2:$S$9,6,0)</f>
        <v>12020</v>
      </c>
      <c r="J222">
        <f>VLOOKUP($A222&amp;"-"&amp;$E222,'DADOS CENARIOS'!$C$2:$S$9,7,0)</f>
        <v>8216</v>
      </c>
      <c r="K222">
        <f>VLOOKUP($A222&amp;"-"&amp;$E222,'DADOS CENARIOS'!$C$2:$S$9,8,0)</f>
        <v>612.29999999999995</v>
      </c>
      <c r="L222">
        <f>VLOOKUP($A222&amp;"-"&amp;$E222,'DADOS CENARIOS'!$C$2:$S$9,9,0)</f>
        <v>306.2</v>
      </c>
      <c r="M222">
        <f>VLOOKUP($A222&amp;"-"&amp;$E222,'DADOS CENARIOS'!$C$2:$S$9,10,0)</f>
        <v>11</v>
      </c>
      <c r="N222">
        <f>VLOOKUP($A222&amp;"-"&amp;$E222,'DADOS CENARIOS'!$C$2:$S$9,11,0)</f>
        <v>10</v>
      </c>
      <c r="O222">
        <f>VLOOKUP($A222&amp;"-"&amp;$E222,'DADOS CENARIOS'!$C$2:$S$9,12,0)</f>
        <v>6</v>
      </c>
      <c r="P222">
        <f>VLOOKUP($A222&amp;"-"&amp;$E222,'DADOS CENARIOS'!$C$2:$S$9,13,0)</f>
        <v>4</v>
      </c>
      <c r="Q222">
        <f>VLOOKUP($A222&amp;"-"&amp;$E222,'DADOS CENARIOS'!$C$2:$S$9,14,0)</f>
        <v>3000</v>
      </c>
      <c r="R222">
        <f>VLOOKUP($A222&amp;"-"&amp;$E222,'DADOS CENARIOS'!$C$2:$S$9,15,0)</f>
        <v>800</v>
      </c>
      <c r="S222">
        <f>VLOOKUP($A222&amp;"-"&amp;$E222,'DADOS CENARIOS'!$C$2:$S$9,16,0)</f>
        <v>500</v>
      </c>
      <c r="T222">
        <f>VLOOKUP($A222&amp;"-"&amp;$E222,'DADOS CENARIOS'!$C$2:$S$9,17,0)</f>
        <v>145</v>
      </c>
    </row>
    <row r="223" spans="1:20" x14ac:dyDescent="0.25">
      <c r="A223" t="s">
        <v>1200</v>
      </c>
      <c r="B223">
        <f>VLOOKUP($A223&amp;"-"&amp;$E223,'DADOS CENARIOS'!$C$2:$S$9,2,0)</f>
        <v>9000</v>
      </c>
      <c r="C223">
        <f>VLOOKUP($A223&amp;"-"&amp;$E223,'DADOS CENARIOS'!$C$2:$S$9,3,0)</f>
        <v>5</v>
      </c>
      <c r="D223">
        <f>VLOOKUP($A223&amp;"-"&amp;$E223,'DADOS CENARIOS'!$C$2:$S$9,4,0)</f>
        <v>18</v>
      </c>
      <c r="E223" s="43" t="s">
        <v>79</v>
      </c>
      <c r="F223" s="43" t="s">
        <v>52</v>
      </c>
      <c r="G223" s="43" t="s">
        <v>79</v>
      </c>
      <c r="H223">
        <f>VLOOKUP($A223&amp;"-"&amp;$E223,'DADOS CENARIOS'!$C$2:$S$9,5,0)</f>
        <v>107</v>
      </c>
      <c r="I223">
        <f>VLOOKUP($A223&amp;"-"&amp;$E223,'DADOS CENARIOS'!$C$2:$S$9,6,0)</f>
        <v>12020</v>
      </c>
      <c r="J223">
        <f>VLOOKUP($A223&amp;"-"&amp;$E223,'DADOS CENARIOS'!$C$2:$S$9,7,0)</f>
        <v>8216</v>
      </c>
      <c r="K223">
        <f>VLOOKUP($A223&amp;"-"&amp;$E223,'DADOS CENARIOS'!$C$2:$S$9,8,0)</f>
        <v>612.29999999999995</v>
      </c>
      <c r="L223">
        <f>VLOOKUP($A223&amp;"-"&amp;$E223,'DADOS CENARIOS'!$C$2:$S$9,9,0)</f>
        <v>306.2</v>
      </c>
      <c r="M223">
        <f>VLOOKUP($A223&amp;"-"&amp;$E223,'DADOS CENARIOS'!$C$2:$S$9,10,0)</f>
        <v>11</v>
      </c>
      <c r="N223">
        <f>VLOOKUP($A223&amp;"-"&amp;$E223,'DADOS CENARIOS'!$C$2:$S$9,11,0)</f>
        <v>10</v>
      </c>
      <c r="O223">
        <f>VLOOKUP($A223&amp;"-"&amp;$E223,'DADOS CENARIOS'!$C$2:$S$9,12,0)</f>
        <v>6</v>
      </c>
      <c r="P223">
        <f>VLOOKUP($A223&amp;"-"&amp;$E223,'DADOS CENARIOS'!$C$2:$S$9,13,0)</f>
        <v>4</v>
      </c>
      <c r="Q223">
        <f>VLOOKUP($A223&amp;"-"&amp;$E223,'DADOS CENARIOS'!$C$2:$S$9,14,0)</f>
        <v>3000</v>
      </c>
      <c r="R223">
        <f>VLOOKUP($A223&amp;"-"&amp;$E223,'DADOS CENARIOS'!$C$2:$S$9,15,0)</f>
        <v>800</v>
      </c>
      <c r="S223">
        <f>VLOOKUP($A223&amp;"-"&amp;$E223,'DADOS CENARIOS'!$C$2:$S$9,16,0)</f>
        <v>500</v>
      </c>
      <c r="T223">
        <f>VLOOKUP($A223&amp;"-"&amp;$E223,'DADOS CENARIOS'!$C$2:$S$9,17,0)</f>
        <v>145</v>
      </c>
    </row>
    <row r="224" spans="1:20" x14ac:dyDescent="0.25">
      <c r="A224" t="s">
        <v>1200</v>
      </c>
      <c r="B224">
        <f>VLOOKUP($A224&amp;"-"&amp;$E224,'DADOS CENARIOS'!$C$2:$S$9,2,0)</f>
        <v>9000</v>
      </c>
      <c r="C224">
        <f>VLOOKUP($A224&amp;"-"&amp;$E224,'DADOS CENARIOS'!$C$2:$S$9,3,0)</f>
        <v>5</v>
      </c>
      <c r="D224">
        <f>VLOOKUP($A224&amp;"-"&amp;$E224,'DADOS CENARIOS'!$C$2:$S$9,4,0)</f>
        <v>18</v>
      </c>
      <c r="E224" s="43" t="s">
        <v>79</v>
      </c>
      <c r="F224" s="43" t="s">
        <v>53</v>
      </c>
      <c r="G224" s="43" t="s">
        <v>79</v>
      </c>
      <c r="H224">
        <f>VLOOKUP($A224&amp;"-"&amp;$E224,'DADOS CENARIOS'!$C$2:$S$9,5,0)</f>
        <v>107</v>
      </c>
      <c r="I224">
        <f>VLOOKUP($A224&amp;"-"&amp;$E224,'DADOS CENARIOS'!$C$2:$S$9,6,0)</f>
        <v>12020</v>
      </c>
      <c r="J224">
        <f>VLOOKUP($A224&amp;"-"&amp;$E224,'DADOS CENARIOS'!$C$2:$S$9,7,0)</f>
        <v>8216</v>
      </c>
      <c r="K224">
        <f>VLOOKUP($A224&amp;"-"&amp;$E224,'DADOS CENARIOS'!$C$2:$S$9,8,0)</f>
        <v>612.29999999999995</v>
      </c>
      <c r="L224">
        <f>VLOOKUP($A224&amp;"-"&amp;$E224,'DADOS CENARIOS'!$C$2:$S$9,9,0)</f>
        <v>306.2</v>
      </c>
      <c r="M224">
        <f>VLOOKUP($A224&amp;"-"&amp;$E224,'DADOS CENARIOS'!$C$2:$S$9,10,0)</f>
        <v>11</v>
      </c>
      <c r="N224">
        <f>VLOOKUP($A224&amp;"-"&amp;$E224,'DADOS CENARIOS'!$C$2:$S$9,11,0)</f>
        <v>10</v>
      </c>
      <c r="O224">
        <f>VLOOKUP($A224&amp;"-"&amp;$E224,'DADOS CENARIOS'!$C$2:$S$9,12,0)</f>
        <v>6</v>
      </c>
      <c r="P224">
        <f>VLOOKUP($A224&amp;"-"&amp;$E224,'DADOS CENARIOS'!$C$2:$S$9,13,0)</f>
        <v>4</v>
      </c>
      <c r="Q224">
        <f>VLOOKUP($A224&amp;"-"&amp;$E224,'DADOS CENARIOS'!$C$2:$S$9,14,0)</f>
        <v>3000</v>
      </c>
      <c r="R224">
        <f>VLOOKUP($A224&amp;"-"&amp;$E224,'DADOS CENARIOS'!$C$2:$S$9,15,0)</f>
        <v>800</v>
      </c>
      <c r="S224">
        <f>VLOOKUP($A224&amp;"-"&amp;$E224,'DADOS CENARIOS'!$C$2:$S$9,16,0)</f>
        <v>500</v>
      </c>
      <c r="T224">
        <f>VLOOKUP($A224&amp;"-"&amp;$E224,'DADOS CENARIOS'!$C$2:$S$9,17,0)</f>
        <v>145</v>
      </c>
    </row>
    <row r="225" spans="1:20" x14ac:dyDescent="0.25">
      <c r="A225" t="s">
        <v>1200</v>
      </c>
      <c r="B225">
        <f>VLOOKUP($A225&amp;"-"&amp;$E225,'DADOS CENARIOS'!$C$2:$S$9,2,0)</f>
        <v>9000</v>
      </c>
      <c r="C225">
        <f>VLOOKUP($A225&amp;"-"&amp;$E225,'DADOS CENARIOS'!$C$2:$S$9,3,0)</f>
        <v>5</v>
      </c>
      <c r="D225">
        <f>VLOOKUP($A225&amp;"-"&amp;$E225,'DADOS CENARIOS'!$C$2:$S$9,4,0)</f>
        <v>18</v>
      </c>
      <c r="E225" s="43" t="s">
        <v>79</v>
      </c>
      <c r="F225" s="43" t="s">
        <v>54</v>
      </c>
      <c r="G225" s="43" t="s">
        <v>79</v>
      </c>
      <c r="H225">
        <f>VLOOKUP($A225&amp;"-"&amp;$E225,'DADOS CENARIOS'!$C$2:$S$9,5,0)</f>
        <v>107</v>
      </c>
      <c r="I225">
        <f>VLOOKUP($A225&amp;"-"&amp;$E225,'DADOS CENARIOS'!$C$2:$S$9,6,0)</f>
        <v>12020</v>
      </c>
      <c r="J225">
        <f>VLOOKUP($A225&amp;"-"&amp;$E225,'DADOS CENARIOS'!$C$2:$S$9,7,0)</f>
        <v>8216</v>
      </c>
      <c r="K225">
        <f>VLOOKUP($A225&amp;"-"&amp;$E225,'DADOS CENARIOS'!$C$2:$S$9,8,0)</f>
        <v>612.29999999999995</v>
      </c>
      <c r="L225">
        <f>VLOOKUP($A225&amp;"-"&amp;$E225,'DADOS CENARIOS'!$C$2:$S$9,9,0)</f>
        <v>306.2</v>
      </c>
      <c r="M225">
        <f>VLOOKUP($A225&amp;"-"&amp;$E225,'DADOS CENARIOS'!$C$2:$S$9,10,0)</f>
        <v>11</v>
      </c>
      <c r="N225">
        <f>VLOOKUP($A225&amp;"-"&amp;$E225,'DADOS CENARIOS'!$C$2:$S$9,11,0)</f>
        <v>10</v>
      </c>
      <c r="O225">
        <f>VLOOKUP($A225&amp;"-"&amp;$E225,'DADOS CENARIOS'!$C$2:$S$9,12,0)</f>
        <v>6</v>
      </c>
      <c r="P225">
        <f>VLOOKUP($A225&amp;"-"&amp;$E225,'DADOS CENARIOS'!$C$2:$S$9,13,0)</f>
        <v>4</v>
      </c>
      <c r="Q225">
        <f>VLOOKUP($A225&amp;"-"&amp;$E225,'DADOS CENARIOS'!$C$2:$S$9,14,0)</f>
        <v>3000</v>
      </c>
      <c r="R225">
        <f>VLOOKUP($A225&amp;"-"&amp;$E225,'DADOS CENARIOS'!$C$2:$S$9,15,0)</f>
        <v>800</v>
      </c>
      <c r="S225">
        <f>VLOOKUP($A225&amp;"-"&amp;$E225,'DADOS CENARIOS'!$C$2:$S$9,16,0)</f>
        <v>500</v>
      </c>
      <c r="T225">
        <f>VLOOKUP($A225&amp;"-"&amp;$E225,'DADOS CENARIOS'!$C$2:$S$9,17,0)</f>
        <v>145</v>
      </c>
    </row>
    <row r="226" spans="1:20" x14ac:dyDescent="0.25">
      <c r="A226" t="s">
        <v>1200</v>
      </c>
      <c r="B226">
        <f>VLOOKUP($A226&amp;"-"&amp;$E226,'DADOS CENARIOS'!$C$2:$S$9,2,0)</f>
        <v>9000</v>
      </c>
      <c r="C226">
        <f>VLOOKUP($A226&amp;"-"&amp;$E226,'DADOS CENARIOS'!$C$2:$S$9,3,0)</f>
        <v>5</v>
      </c>
      <c r="D226">
        <f>VLOOKUP($A226&amp;"-"&amp;$E226,'DADOS CENARIOS'!$C$2:$S$9,4,0)</f>
        <v>18</v>
      </c>
      <c r="E226" s="43" t="s">
        <v>79</v>
      </c>
      <c r="F226" s="43" t="s">
        <v>55</v>
      </c>
      <c r="G226" s="43" t="s">
        <v>79</v>
      </c>
      <c r="H226">
        <f>VLOOKUP($A226&amp;"-"&amp;$E226,'DADOS CENARIOS'!$C$2:$S$9,5,0)</f>
        <v>107</v>
      </c>
      <c r="I226">
        <f>VLOOKUP($A226&amp;"-"&amp;$E226,'DADOS CENARIOS'!$C$2:$S$9,6,0)</f>
        <v>12020</v>
      </c>
      <c r="J226">
        <f>VLOOKUP($A226&amp;"-"&amp;$E226,'DADOS CENARIOS'!$C$2:$S$9,7,0)</f>
        <v>8216</v>
      </c>
      <c r="K226">
        <f>VLOOKUP($A226&amp;"-"&amp;$E226,'DADOS CENARIOS'!$C$2:$S$9,8,0)</f>
        <v>612.29999999999995</v>
      </c>
      <c r="L226">
        <f>VLOOKUP($A226&amp;"-"&amp;$E226,'DADOS CENARIOS'!$C$2:$S$9,9,0)</f>
        <v>306.2</v>
      </c>
      <c r="M226">
        <f>VLOOKUP($A226&amp;"-"&amp;$E226,'DADOS CENARIOS'!$C$2:$S$9,10,0)</f>
        <v>11</v>
      </c>
      <c r="N226">
        <f>VLOOKUP($A226&amp;"-"&amp;$E226,'DADOS CENARIOS'!$C$2:$S$9,11,0)</f>
        <v>10</v>
      </c>
      <c r="O226">
        <f>VLOOKUP($A226&amp;"-"&amp;$E226,'DADOS CENARIOS'!$C$2:$S$9,12,0)</f>
        <v>6</v>
      </c>
      <c r="P226">
        <f>VLOOKUP($A226&amp;"-"&amp;$E226,'DADOS CENARIOS'!$C$2:$S$9,13,0)</f>
        <v>4</v>
      </c>
      <c r="Q226">
        <f>VLOOKUP($A226&amp;"-"&amp;$E226,'DADOS CENARIOS'!$C$2:$S$9,14,0)</f>
        <v>3000</v>
      </c>
      <c r="R226">
        <f>VLOOKUP($A226&amp;"-"&amp;$E226,'DADOS CENARIOS'!$C$2:$S$9,15,0)</f>
        <v>800</v>
      </c>
      <c r="S226">
        <f>VLOOKUP($A226&amp;"-"&amp;$E226,'DADOS CENARIOS'!$C$2:$S$9,16,0)</f>
        <v>500</v>
      </c>
      <c r="T226">
        <f>VLOOKUP($A226&amp;"-"&amp;$E226,'DADOS CENARIOS'!$C$2:$S$9,17,0)</f>
        <v>145</v>
      </c>
    </row>
    <row r="227" spans="1:20" x14ac:dyDescent="0.25">
      <c r="A227" t="s">
        <v>1200</v>
      </c>
      <c r="B227">
        <f>VLOOKUP($A227&amp;"-"&amp;$E227,'DADOS CENARIOS'!$C$2:$S$9,2,0)</f>
        <v>9000</v>
      </c>
      <c r="C227">
        <f>VLOOKUP($A227&amp;"-"&amp;$E227,'DADOS CENARIOS'!$C$2:$S$9,3,0)</f>
        <v>5</v>
      </c>
      <c r="D227">
        <f>VLOOKUP($A227&amp;"-"&amp;$E227,'DADOS CENARIOS'!$C$2:$S$9,4,0)</f>
        <v>18</v>
      </c>
      <c r="E227" s="43" t="s">
        <v>79</v>
      </c>
      <c r="F227" s="43" t="s">
        <v>56</v>
      </c>
      <c r="G227" s="43" t="s">
        <v>79</v>
      </c>
      <c r="H227">
        <f>VLOOKUP($A227&amp;"-"&amp;$E227,'DADOS CENARIOS'!$C$2:$S$9,5,0)</f>
        <v>107</v>
      </c>
      <c r="I227">
        <f>VLOOKUP($A227&amp;"-"&amp;$E227,'DADOS CENARIOS'!$C$2:$S$9,6,0)</f>
        <v>12020</v>
      </c>
      <c r="J227">
        <f>VLOOKUP($A227&amp;"-"&amp;$E227,'DADOS CENARIOS'!$C$2:$S$9,7,0)</f>
        <v>8216</v>
      </c>
      <c r="K227">
        <f>VLOOKUP($A227&amp;"-"&amp;$E227,'DADOS CENARIOS'!$C$2:$S$9,8,0)</f>
        <v>612.29999999999995</v>
      </c>
      <c r="L227">
        <f>VLOOKUP($A227&amp;"-"&amp;$E227,'DADOS CENARIOS'!$C$2:$S$9,9,0)</f>
        <v>306.2</v>
      </c>
      <c r="M227">
        <f>VLOOKUP($A227&amp;"-"&amp;$E227,'DADOS CENARIOS'!$C$2:$S$9,10,0)</f>
        <v>11</v>
      </c>
      <c r="N227">
        <f>VLOOKUP($A227&amp;"-"&amp;$E227,'DADOS CENARIOS'!$C$2:$S$9,11,0)</f>
        <v>10</v>
      </c>
      <c r="O227">
        <f>VLOOKUP($A227&amp;"-"&amp;$E227,'DADOS CENARIOS'!$C$2:$S$9,12,0)</f>
        <v>6</v>
      </c>
      <c r="P227">
        <f>VLOOKUP($A227&amp;"-"&amp;$E227,'DADOS CENARIOS'!$C$2:$S$9,13,0)</f>
        <v>4</v>
      </c>
      <c r="Q227">
        <f>VLOOKUP($A227&amp;"-"&amp;$E227,'DADOS CENARIOS'!$C$2:$S$9,14,0)</f>
        <v>3000</v>
      </c>
      <c r="R227">
        <f>VLOOKUP($A227&amp;"-"&amp;$E227,'DADOS CENARIOS'!$C$2:$S$9,15,0)</f>
        <v>800</v>
      </c>
      <c r="S227">
        <f>VLOOKUP($A227&amp;"-"&amp;$E227,'DADOS CENARIOS'!$C$2:$S$9,16,0)</f>
        <v>500</v>
      </c>
      <c r="T227">
        <f>VLOOKUP($A227&amp;"-"&amp;$E227,'DADOS CENARIOS'!$C$2:$S$9,17,0)</f>
        <v>145</v>
      </c>
    </row>
    <row r="228" spans="1:20" x14ac:dyDescent="0.25">
      <c r="A228" t="s">
        <v>1200</v>
      </c>
      <c r="B228">
        <f>VLOOKUP($A228&amp;"-"&amp;$E228,'DADOS CENARIOS'!$C$2:$S$9,2,0)</f>
        <v>9000</v>
      </c>
      <c r="C228">
        <f>VLOOKUP($A228&amp;"-"&amp;$E228,'DADOS CENARIOS'!$C$2:$S$9,3,0)</f>
        <v>5</v>
      </c>
      <c r="D228">
        <f>VLOOKUP($A228&amp;"-"&amp;$E228,'DADOS CENARIOS'!$C$2:$S$9,4,0)</f>
        <v>18</v>
      </c>
      <c r="E228" s="43" t="s">
        <v>79</v>
      </c>
      <c r="F228" s="43" t="s">
        <v>57</v>
      </c>
      <c r="G228" s="43" t="s">
        <v>79</v>
      </c>
      <c r="H228">
        <f>VLOOKUP($A228&amp;"-"&amp;$E228,'DADOS CENARIOS'!$C$2:$S$9,5,0)</f>
        <v>107</v>
      </c>
      <c r="I228">
        <f>VLOOKUP($A228&amp;"-"&amp;$E228,'DADOS CENARIOS'!$C$2:$S$9,6,0)</f>
        <v>12020</v>
      </c>
      <c r="J228">
        <f>VLOOKUP($A228&amp;"-"&amp;$E228,'DADOS CENARIOS'!$C$2:$S$9,7,0)</f>
        <v>8216</v>
      </c>
      <c r="K228">
        <f>VLOOKUP($A228&amp;"-"&amp;$E228,'DADOS CENARIOS'!$C$2:$S$9,8,0)</f>
        <v>612.29999999999995</v>
      </c>
      <c r="L228">
        <f>VLOOKUP($A228&amp;"-"&amp;$E228,'DADOS CENARIOS'!$C$2:$S$9,9,0)</f>
        <v>306.2</v>
      </c>
      <c r="M228">
        <f>VLOOKUP($A228&amp;"-"&amp;$E228,'DADOS CENARIOS'!$C$2:$S$9,10,0)</f>
        <v>11</v>
      </c>
      <c r="N228">
        <f>VLOOKUP($A228&amp;"-"&amp;$E228,'DADOS CENARIOS'!$C$2:$S$9,11,0)</f>
        <v>10</v>
      </c>
      <c r="O228">
        <f>VLOOKUP($A228&amp;"-"&amp;$E228,'DADOS CENARIOS'!$C$2:$S$9,12,0)</f>
        <v>6</v>
      </c>
      <c r="P228">
        <f>VLOOKUP($A228&amp;"-"&amp;$E228,'DADOS CENARIOS'!$C$2:$S$9,13,0)</f>
        <v>4</v>
      </c>
      <c r="Q228">
        <f>VLOOKUP($A228&amp;"-"&amp;$E228,'DADOS CENARIOS'!$C$2:$S$9,14,0)</f>
        <v>3000</v>
      </c>
      <c r="R228">
        <f>VLOOKUP($A228&amp;"-"&amp;$E228,'DADOS CENARIOS'!$C$2:$S$9,15,0)</f>
        <v>800</v>
      </c>
      <c r="S228">
        <f>VLOOKUP($A228&amp;"-"&amp;$E228,'DADOS CENARIOS'!$C$2:$S$9,16,0)</f>
        <v>500</v>
      </c>
      <c r="T228">
        <f>VLOOKUP($A228&amp;"-"&amp;$E228,'DADOS CENARIOS'!$C$2:$S$9,17,0)</f>
        <v>145</v>
      </c>
    </row>
    <row r="229" spans="1:20" x14ac:dyDescent="0.25">
      <c r="A229" t="s">
        <v>1200</v>
      </c>
      <c r="B229">
        <f>VLOOKUP($A229&amp;"-"&amp;$E229,'DADOS CENARIOS'!$C$2:$S$9,2,0)</f>
        <v>9000</v>
      </c>
      <c r="C229">
        <f>VLOOKUP($A229&amp;"-"&amp;$E229,'DADOS CENARIOS'!$C$2:$S$9,3,0)</f>
        <v>5</v>
      </c>
      <c r="D229">
        <f>VLOOKUP($A229&amp;"-"&amp;$E229,'DADOS CENARIOS'!$C$2:$S$9,4,0)</f>
        <v>18</v>
      </c>
      <c r="E229" s="43" t="s">
        <v>79</v>
      </c>
      <c r="F229" s="43" t="s">
        <v>58</v>
      </c>
      <c r="G229" s="43" t="s">
        <v>79</v>
      </c>
      <c r="H229">
        <f>VLOOKUP($A229&amp;"-"&amp;$E229,'DADOS CENARIOS'!$C$2:$S$9,5,0)</f>
        <v>107</v>
      </c>
      <c r="I229">
        <f>VLOOKUP($A229&amp;"-"&amp;$E229,'DADOS CENARIOS'!$C$2:$S$9,6,0)</f>
        <v>12020</v>
      </c>
      <c r="J229">
        <f>VLOOKUP($A229&amp;"-"&amp;$E229,'DADOS CENARIOS'!$C$2:$S$9,7,0)</f>
        <v>8216</v>
      </c>
      <c r="K229">
        <f>VLOOKUP($A229&amp;"-"&amp;$E229,'DADOS CENARIOS'!$C$2:$S$9,8,0)</f>
        <v>612.29999999999995</v>
      </c>
      <c r="L229">
        <f>VLOOKUP($A229&amp;"-"&amp;$E229,'DADOS CENARIOS'!$C$2:$S$9,9,0)</f>
        <v>306.2</v>
      </c>
      <c r="M229">
        <f>VLOOKUP($A229&amp;"-"&amp;$E229,'DADOS CENARIOS'!$C$2:$S$9,10,0)</f>
        <v>11</v>
      </c>
      <c r="N229">
        <f>VLOOKUP($A229&amp;"-"&amp;$E229,'DADOS CENARIOS'!$C$2:$S$9,11,0)</f>
        <v>10</v>
      </c>
      <c r="O229">
        <f>VLOOKUP($A229&amp;"-"&amp;$E229,'DADOS CENARIOS'!$C$2:$S$9,12,0)</f>
        <v>6</v>
      </c>
      <c r="P229">
        <f>VLOOKUP($A229&amp;"-"&amp;$E229,'DADOS CENARIOS'!$C$2:$S$9,13,0)</f>
        <v>4</v>
      </c>
      <c r="Q229">
        <f>VLOOKUP($A229&amp;"-"&amp;$E229,'DADOS CENARIOS'!$C$2:$S$9,14,0)</f>
        <v>3000</v>
      </c>
      <c r="R229">
        <f>VLOOKUP($A229&amp;"-"&amp;$E229,'DADOS CENARIOS'!$C$2:$S$9,15,0)</f>
        <v>800</v>
      </c>
      <c r="S229">
        <f>VLOOKUP($A229&amp;"-"&amp;$E229,'DADOS CENARIOS'!$C$2:$S$9,16,0)</f>
        <v>500</v>
      </c>
      <c r="T229">
        <f>VLOOKUP($A229&amp;"-"&amp;$E229,'DADOS CENARIOS'!$C$2:$S$9,17,0)</f>
        <v>145</v>
      </c>
    </row>
    <row r="230" spans="1:20" x14ac:dyDescent="0.25">
      <c r="A230" t="s">
        <v>1200</v>
      </c>
      <c r="B230">
        <f>VLOOKUP($A230&amp;"-"&amp;$E230,'DADOS CENARIOS'!$C$2:$S$9,2,0)</f>
        <v>9000</v>
      </c>
      <c r="C230">
        <f>VLOOKUP($A230&amp;"-"&amp;$E230,'DADOS CENARIOS'!$C$2:$S$9,3,0)</f>
        <v>5</v>
      </c>
      <c r="D230">
        <f>VLOOKUP($A230&amp;"-"&amp;$E230,'DADOS CENARIOS'!$C$2:$S$9,4,0)</f>
        <v>18</v>
      </c>
      <c r="E230" s="43" t="s">
        <v>79</v>
      </c>
      <c r="F230" s="43" t="s">
        <v>59</v>
      </c>
      <c r="G230" s="43" t="s">
        <v>79</v>
      </c>
      <c r="H230">
        <f>VLOOKUP($A230&amp;"-"&amp;$E230,'DADOS CENARIOS'!$C$2:$S$9,5,0)</f>
        <v>107</v>
      </c>
      <c r="I230">
        <f>VLOOKUP($A230&amp;"-"&amp;$E230,'DADOS CENARIOS'!$C$2:$S$9,6,0)</f>
        <v>12020</v>
      </c>
      <c r="J230">
        <f>VLOOKUP($A230&amp;"-"&amp;$E230,'DADOS CENARIOS'!$C$2:$S$9,7,0)</f>
        <v>8216</v>
      </c>
      <c r="K230">
        <f>VLOOKUP($A230&amp;"-"&amp;$E230,'DADOS CENARIOS'!$C$2:$S$9,8,0)</f>
        <v>612.29999999999995</v>
      </c>
      <c r="L230">
        <f>VLOOKUP($A230&amp;"-"&amp;$E230,'DADOS CENARIOS'!$C$2:$S$9,9,0)</f>
        <v>306.2</v>
      </c>
      <c r="M230">
        <f>VLOOKUP($A230&amp;"-"&amp;$E230,'DADOS CENARIOS'!$C$2:$S$9,10,0)</f>
        <v>11</v>
      </c>
      <c r="N230">
        <f>VLOOKUP($A230&amp;"-"&amp;$E230,'DADOS CENARIOS'!$C$2:$S$9,11,0)</f>
        <v>10</v>
      </c>
      <c r="O230">
        <f>VLOOKUP($A230&amp;"-"&amp;$E230,'DADOS CENARIOS'!$C$2:$S$9,12,0)</f>
        <v>6</v>
      </c>
      <c r="P230">
        <f>VLOOKUP($A230&amp;"-"&amp;$E230,'DADOS CENARIOS'!$C$2:$S$9,13,0)</f>
        <v>4</v>
      </c>
      <c r="Q230">
        <f>VLOOKUP($A230&amp;"-"&amp;$E230,'DADOS CENARIOS'!$C$2:$S$9,14,0)</f>
        <v>3000</v>
      </c>
      <c r="R230">
        <f>VLOOKUP($A230&amp;"-"&amp;$E230,'DADOS CENARIOS'!$C$2:$S$9,15,0)</f>
        <v>800</v>
      </c>
      <c r="S230">
        <f>VLOOKUP($A230&amp;"-"&amp;$E230,'DADOS CENARIOS'!$C$2:$S$9,16,0)</f>
        <v>500</v>
      </c>
      <c r="T230">
        <f>VLOOKUP($A230&amp;"-"&amp;$E230,'DADOS CENARIOS'!$C$2:$S$9,17,0)</f>
        <v>145</v>
      </c>
    </row>
    <row r="231" spans="1:20" x14ac:dyDescent="0.25">
      <c r="A231" t="s">
        <v>1200</v>
      </c>
      <c r="B231">
        <f>VLOOKUP($A231&amp;"-"&amp;$E231,'DADOS CENARIOS'!$C$2:$S$9,2,0)</f>
        <v>9000</v>
      </c>
      <c r="C231">
        <f>VLOOKUP($A231&amp;"-"&amp;$E231,'DADOS CENARIOS'!$C$2:$S$9,3,0)</f>
        <v>5</v>
      </c>
      <c r="D231">
        <f>VLOOKUP($A231&amp;"-"&amp;$E231,'DADOS CENARIOS'!$C$2:$S$9,4,0)</f>
        <v>18</v>
      </c>
      <c r="E231" s="43" t="s">
        <v>79</v>
      </c>
      <c r="F231" s="43" t="s">
        <v>60</v>
      </c>
      <c r="G231" s="43" t="s">
        <v>79</v>
      </c>
      <c r="H231">
        <f>VLOOKUP($A231&amp;"-"&amp;$E231,'DADOS CENARIOS'!$C$2:$S$9,5,0)</f>
        <v>107</v>
      </c>
      <c r="I231">
        <f>VLOOKUP($A231&amp;"-"&amp;$E231,'DADOS CENARIOS'!$C$2:$S$9,6,0)</f>
        <v>12020</v>
      </c>
      <c r="J231">
        <f>VLOOKUP($A231&amp;"-"&amp;$E231,'DADOS CENARIOS'!$C$2:$S$9,7,0)</f>
        <v>8216</v>
      </c>
      <c r="K231">
        <f>VLOOKUP($A231&amp;"-"&amp;$E231,'DADOS CENARIOS'!$C$2:$S$9,8,0)</f>
        <v>612.29999999999995</v>
      </c>
      <c r="L231">
        <f>VLOOKUP($A231&amp;"-"&amp;$E231,'DADOS CENARIOS'!$C$2:$S$9,9,0)</f>
        <v>306.2</v>
      </c>
      <c r="M231">
        <f>VLOOKUP($A231&amp;"-"&amp;$E231,'DADOS CENARIOS'!$C$2:$S$9,10,0)</f>
        <v>11</v>
      </c>
      <c r="N231">
        <f>VLOOKUP($A231&amp;"-"&amp;$E231,'DADOS CENARIOS'!$C$2:$S$9,11,0)</f>
        <v>10</v>
      </c>
      <c r="O231">
        <f>VLOOKUP($A231&amp;"-"&amp;$E231,'DADOS CENARIOS'!$C$2:$S$9,12,0)</f>
        <v>6</v>
      </c>
      <c r="P231">
        <f>VLOOKUP($A231&amp;"-"&amp;$E231,'DADOS CENARIOS'!$C$2:$S$9,13,0)</f>
        <v>4</v>
      </c>
      <c r="Q231">
        <f>VLOOKUP($A231&amp;"-"&amp;$E231,'DADOS CENARIOS'!$C$2:$S$9,14,0)</f>
        <v>3000</v>
      </c>
      <c r="R231">
        <f>VLOOKUP($A231&amp;"-"&amp;$E231,'DADOS CENARIOS'!$C$2:$S$9,15,0)</f>
        <v>800</v>
      </c>
      <c r="S231">
        <f>VLOOKUP($A231&amp;"-"&amp;$E231,'DADOS CENARIOS'!$C$2:$S$9,16,0)</f>
        <v>500</v>
      </c>
      <c r="T231">
        <f>VLOOKUP($A231&amp;"-"&amp;$E231,'DADOS CENARIOS'!$C$2:$S$9,17,0)</f>
        <v>145</v>
      </c>
    </row>
    <row r="232" spans="1:20" x14ac:dyDescent="0.25">
      <c r="A232" t="s">
        <v>1200</v>
      </c>
      <c r="B232">
        <f>VLOOKUP($A232&amp;"-"&amp;$E232,'DADOS CENARIOS'!$C$2:$S$9,2,0)</f>
        <v>9000</v>
      </c>
      <c r="C232">
        <f>VLOOKUP($A232&amp;"-"&amp;$E232,'DADOS CENARIOS'!$C$2:$S$9,3,0)</f>
        <v>5</v>
      </c>
      <c r="D232">
        <f>VLOOKUP($A232&amp;"-"&amp;$E232,'DADOS CENARIOS'!$C$2:$S$9,4,0)</f>
        <v>18</v>
      </c>
      <c r="E232" s="43" t="s">
        <v>79</v>
      </c>
      <c r="F232" s="43" t="s">
        <v>5</v>
      </c>
      <c r="G232" s="43" t="s">
        <v>79</v>
      </c>
      <c r="H232">
        <f>VLOOKUP($A232&amp;"-"&amp;$E232,'DADOS CENARIOS'!$C$2:$S$9,5,0)</f>
        <v>107</v>
      </c>
      <c r="I232">
        <f>VLOOKUP($A232&amp;"-"&amp;$E232,'DADOS CENARIOS'!$C$2:$S$9,6,0)</f>
        <v>12020</v>
      </c>
      <c r="J232">
        <f>VLOOKUP($A232&amp;"-"&amp;$E232,'DADOS CENARIOS'!$C$2:$S$9,7,0)</f>
        <v>8216</v>
      </c>
      <c r="K232">
        <f>VLOOKUP($A232&amp;"-"&amp;$E232,'DADOS CENARIOS'!$C$2:$S$9,8,0)</f>
        <v>612.29999999999995</v>
      </c>
      <c r="L232">
        <f>VLOOKUP($A232&amp;"-"&amp;$E232,'DADOS CENARIOS'!$C$2:$S$9,9,0)</f>
        <v>306.2</v>
      </c>
      <c r="M232">
        <f>VLOOKUP($A232&amp;"-"&amp;$E232,'DADOS CENARIOS'!$C$2:$S$9,10,0)</f>
        <v>11</v>
      </c>
      <c r="N232">
        <f>VLOOKUP($A232&amp;"-"&amp;$E232,'DADOS CENARIOS'!$C$2:$S$9,11,0)</f>
        <v>10</v>
      </c>
      <c r="O232">
        <f>VLOOKUP($A232&amp;"-"&amp;$E232,'DADOS CENARIOS'!$C$2:$S$9,12,0)</f>
        <v>6</v>
      </c>
      <c r="P232">
        <f>VLOOKUP($A232&amp;"-"&amp;$E232,'DADOS CENARIOS'!$C$2:$S$9,13,0)</f>
        <v>4</v>
      </c>
      <c r="Q232">
        <f>VLOOKUP($A232&amp;"-"&amp;$E232,'DADOS CENARIOS'!$C$2:$S$9,14,0)</f>
        <v>3000</v>
      </c>
      <c r="R232">
        <f>VLOOKUP($A232&amp;"-"&amp;$E232,'DADOS CENARIOS'!$C$2:$S$9,15,0)</f>
        <v>800</v>
      </c>
      <c r="S232">
        <f>VLOOKUP($A232&amp;"-"&amp;$E232,'DADOS CENARIOS'!$C$2:$S$9,16,0)</f>
        <v>500</v>
      </c>
      <c r="T232">
        <f>VLOOKUP($A232&amp;"-"&amp;$E232,'DADOS CENARIOS'!$C$2:$S$9,17,0)</f>
        <v>145</v>
      </c>
    </row>
    <row r="233" spans="1:20" x14ac:dyDescent="0.25">
      <c r="A233" t="s">
        <v>1200</v>
      </c>
      <c r="B233">
        <f>VLOOKUP($A233&amp;"-"&amp;$E233,'DADOS CENARIOS'!$C$2:$S$9,2,0)</f>
        <v>9000</v>
      </c>
      <c r="C233">
        <f>VLOOKUP($A233&amp;"-"&amp;$E233,'DADOS CENARIOS'!$C$2:$S$9,3,0)</f>
        <v>5</v>
      </c>
      <c r="D233">
        <f>VLOOKUP($A233&amp;"-"&amp;$E233,'DADOS CENARIOS'!$C$2:$S$9,4,0)</f>
        <v>18</v>
      </c>
      <c r="E233" s="43" t="s">
        <v>79</v>
      </c>
      <c r="F233" s="43" t="s">
        <v>6</v>
      </c>
      <c r="G233" s="43" t="s">
        <v>79</v>
      </c>
      <c r="H233">
        <f>VLOOKUP($A233&amp;"-"&amp;$E233,'DADOS CENARIOS'!$C$2:$S$9,5,0)</f>
        <v>107</v>
      </c>
      <c r="I233">
        <f>VLOOKUP($A233&amp;"-"&amp;$E233,'DADOS CENARIOS'!$C$2:$S$9,6,0)</f>
        <v>12020</v>
      </c>
      <c r="J233">
        <f>VLOOKUP($A233&amp;"-"&amp;$E233,'DADOS CENARIOS'!$C$2:$S$9,7,0)</f>
        <v>8216</v>
      </c>
      <c r="K233">
        <f>VLOOKUP($A233&amp;"-"&amp;$E233,'DADOS CENARIOS'!$C$2:$S$9,8,0)</f>
        <v>612.29999999999995</v>
      </c>
      <c r="L233">
        <f>VLOOKUP($A233&amp;"-"&amp;$E233,'DADOS CENARIOS'!$C$2:$S$9,9,0)</f>
        <v>306.2</v>
      </c>
      <c r="M233">
        <f>VLOOKUP($A233&amp;"-"&amp;$E233,'DADOS CENARIOS'!$C$2:$S$9,10,0)</f>
        <v>11</v>
      </c>
      <c r="N233">
        <f>VLOOKUP($A233&amp;"-"&amp;$E233,'DADOS CENARIOS'!$C$2:$S$9,11,0)</f>
        <v>10</v>
      </c>
      <c r="O233">
        <f>VLOOKUP($A233&amp;"-"&amp;$E233,'DADOS CENARIOS'!$C$2:$S$9,12,0)</f>
        <v>6</v>
      </c>
      <c r="P233">
        <f>VLOOKUP($A233&amp;"-"&amp;$E233,'DADOS CENARIOS'!$C$2:$S$9,13,0)</f>
        <v>4</v>
      </c>
      <c r="Q233">
        <f>VLOOKUP($A233&amp;"-"&amp;$E233,'DADOS CENARIOS'!$C$2:$S$9,14,0)</f>
        <v>3000</v>
      </c>
      <c r="R233">
        <f>VLOOKUP($A233&amp;"-"&amp;$E233,'DADOS CENARIOS'!$C$2:$S$9,15,0)</f>
        <v>800</v>
      </c>
      <c r="S233">
        <f>VLOOKUP($A233&amp;"-"&amp;$E233,'DADOS CENARIOS'!$C$2:$S$9,16,0)</f>
        <v>500</v>
      </c>
      <c r="T233">
        <f>VLOOKUP($A233&amp;"-"&amp;$E233,'DADOS CENARIOS'!$C$2:$S$9,17,0)</f>
        <v>145</v>
      </c>
    </row>
    <row r="234" spans="1:20" x14ac:dyDescent="0.25">
      <c r="A234" t="s">
        <v>1200</v>
      </c>
      <c r="B234">
        <f>VLOOKUP($A234&amp;"-"&amp;$E234,'DADOS CENARIOS'!$C$2:$S$9,2,0)</f>
        <v>9000</v>
      </c>
      <c r="C234">
        <f>VLOOKUP($A234&amp;"-"&amp;$E234,'DADOS CENARIOS'!$C$2:$S$9,3,0)</f>
        <v>5</v>
      </c>
      <c r="D234">
        <f>VLOOKUP($A234&amp;"-"&amp;$E234,'DADOS CENARIOS'!$C$2:$S$9,4,0)</f>
        <v>18</v>
      </c>
      <c r="E234" s="43" t="s">
        <v>79</v>
      </c>
      <c r="F234" s="43" t="s">
        <v>7</v>
      </c>
      <c r="G234" s="43" t="s">
        <v>79</v>
      </c>
      <c r="H234">
        <f>VLOOKUP($A234&amp;"-"&amp;$E234,'DADOS CENARIOS'!$C$2:$S$9,5,0)</f>
        <v>107</v>
      </c>
      <c r="I234">
        <f>VLOOKUP($A234&amp;"-"&amp;$E234,'DADOS CENARIOS'!$C$2:$S$9,6,0)</f>
        <v>12020</v>
      </c>
      <c r="J234">
        <f>VLOOKUP($A234&amp;"-"&amp;$E234,'DADOS CENARIOS'!$C$2:$S$9,7,0)</f>
        <v>8216</v>
      </c>
      <c r="K234">
        <f>VLOOKUP($A234&amp;"-"&amp;$E234,'DADOS CENARIOS'!$C$2:$S$9,8,0)</f>
        <v>612.29999999999995</v>
      </c>
      <c r="L234">
        <f>VLOOKUP($A234&amp;"-"&amp;$E234,'DADOS CENARIOS'!$C$2:$S$9,9,0)</f>
        <v>306.2</v>
      </c>
      <c r="M234">
        <f>VLOOKUP($A234&amp;"-"&amp;$E234,'DADOS CENARIOS'!$C$2:$S$9,10,0)</f>
        <v>11</v>
      </c>
      <c r="N234">
        <f>VLOOKUP($A234&amp;"-"&amp;$E234,'DADOS CENARIOS'!$C$2:$S$9,11,0)</f>
        <v>10</v>
      </c>
      <c r="O234">
        <f>VLOOKUP($A234&amp;"-"&amp;$E234,'DADOS CENARIOS'!$C$2:$S$9,12,0)</f>
        <v>6</v>
      </c>
      <c r="P234">
        <f>VLOOKUP($A234&amp;"-"&amp;$E234,'DADOS CENARIOS'!$C$2:$S$9,13,0)</f>
        <v>4</v>
      </c>
      <c r="Q234">
        <f>VLOOKUP($A234&amp;"-"&amp;$E234,'DADOS CENARIOS'!$C$2:$S$9,14,0)</f>
        <v>3000</v>
      </c>
      <c r="R234">
        <f>VLOOKUP($A234&amp;"-"&amp;$E234,'DADOS CENARIOS'!$C$2:$S$9,15,0)</f>
        <v>800</v>
      </c>
      <c r="S234">
        <f>VLOOKUP($A234&amp;"-"&amp;$E234,'DADOS CENARIOS'!$C$2:$S$9,16,0)</f>
        <v>500</v>
      </c>
      <c r="T234">
        <f>VLOOKUP($A234&amp;"-"&amp;$E234,'DADOS CENARIOS'!$C$2:$S$9,17,0)</f>
        <v>145</v>
      </c>
    </row>
    <row r="235" spans="1:20" x14ac:dyDescent="0.25">
      <c r="A235" t="s">
        <v>1200</v>
      </c>
      <c r="B235">
        <f>VLOOKUP($A235&amp;"-"&amp;$E235,'DADOS CENARIOS'!$C$2:$S$9,2,0)</f>
        <v>9000</v>
      </c>
      <c r="C235">
        <f>VLOOKUP($A235&amp;"-"&amp;$E235,'DADOS CENARIOS'!$C$2:$S$9,3,0)</f>
        <v>5</v>
      </c>
      <c r="D235">
        <f>VLOOKUP($A235&amp;"-"&amp;$E235,'DADOS CENARIOS'!$C$2:$S$9,4,0)</f>
        <v>18</v>
      </c>
      <c r="E235" s="43" t="s">
        <v>79</v>
      </c>
      <c r="F235" s="43" t="s">
        <v>61</v>
      </c>
      <c r="G235" s="43" t="s">
        <v>79</v>
      </c>
      <c r="H235">
        <f>VLOOKUP($A235&amp;"-"&amp;$E235,'DADOS CENARIOS'!$C$2:$S$9,5,0)</f>
        <v>107</v>
      </c>
      <c r="I235">
        <f>VLOOKUP($A235&amp;"-"&amp;$E235,'DADOS CENARIOS'!$C$2:$S$9,6,0)</f>
        <v>12020</v>
      </c>
      <c r="J235">
        <f>VLOOKUP($A235&amp;"-"&amp;$E235,'DADOS CENARIOS'!$C$2:$S$9,7,0)</f>
        <v>8216</v>
      </c>
      <c r="K235">
        <f>VLOOKUP($A235&amp;"-"&amp;$E235,'DADOS CENARIOS'!$C$2:$S$9,8,0)</f>
        <v>612.29999999999995</v>
      </c>
      <c r="L235">
        <f>VLOOKUP($A235&amp;"-"&amp;$E235,'DADOS CENARIOS'!$C$2:$S$9,9,0)</f>
        <v>306.2</v>
      </c>
      <c r="M235">
        <f>VLOOKUP($A235&amp;"-"&amp;$E235,'DADOS CENARIOS'!$C$2:$S$9,10,0)</f>
        <v>11</v>
      </c>
      <c r="N235">
        <f>VLOOKUP($A235&amp;"-"&amp;$E235,'DADOS CENARIOS'!$C$2:$S$9,11,0)</f>
        <v>10</v>
      </c>
      <c r="O235">
        <f>VLOOKUP($A235&amp;"-"&amp;$E235,'DADOS CENARIOS'!$C$2:$S$9,12,0)</f>
        <v>6</v>
      </c>
      <c r="P235">
        <f>VLOOKUP($A235&amp;"-"&amp;$E235,'DADOS CENARIOS'!$C$2:$S$9,13,0)</f>
        <v>4</v>
      </c>
      <c r="Q235">
        <f>VLOOKUP($A235&amp;"-"&amp;$E235,'DADOS CENARIOS'!$C$2:$S$9,14,0)</f>
        <v>3000</v>
      </c>
      <c r="R235">
        <f>VLOOKUP($A235&amp;"-"&amp;$E235,'DADOS CENARIOS'!$C$2:$S$9,15,0)</f>
        <v>800</v>
      </c>
      <c r="S235">
        <f>VLOOKUP($A235&amp;"-"&amp;$E235,'DADOS CENARIOS'!$C$2:$S$9,16,0)</f>
        <v>500</v>
      </c>
      <c r="T235">
        <f>VLOOKUP($A235&amp;"-"&amp;$E235,'DADOS CENARIOS'!$C$2:$S$9,17,0)</f>
        <v>145</v>
      </c>
    </row>
    <row r="236" spans="1:20" x14ac:dyDescent="0.25">
      <c r="A236" t="s">
        <v>1200</v>
      </c>
      <c r="B236">
        <f>VLOOKUP($A236&amp;"-"&amp;$E236,'DADOS CENARIOS'!$C$2:$S$9,2,0)</f>
        <v>9000</v>
      </c>
      <c r="C236">
        <f>VLOOKUP($A236&amp;"-"&amp;$E236,'DADOS CENARIOS'!$C$2:$S$9,3,0)</f>
        <v>5</v>
      </c>
      <c r="D236">
        <f>VLOOKUP($A236&amp;"-"&amp;$E236,'DADOS CENARIOS'!$C$2:$S$9,4,0)</f>
        <v>18</v>
      </c>
      <c r="E236" s="43" t="s">
        <v>79</v>
      </c>
      <c r="F236" s="43" t="s">
        <v>62</v>
      </c>
      <c r="G236" s="43" t="s">
        <v>79</v>
      </c>
      <c r="H236">
        <f>VLOOKUP($A236&amp;"-"&amp;$E236,'DADOS CENARIOS'!$C$2:$S$9,5,0)</f>
        <v>107</v>
      </c>
      <c r="I236">
        <f>VLOOKUP($A236&amp;"-"&amp;$E236,'DADOS CENARIOS'!$C$2:$S$9,6,0)</f>
        <v>12020</v>
      </c>
      <c r="J236">
        <f>VLOOKUP($A236&amp;"-"&amp;$E236,'DADOS CENARIOS'!$C$2:$S$9,7,0)</f>
        <v>8216</v>
      </c>
      <c r="K236">
        <f>VLOOKUP($A236&amp;"-"&amp;$E236,'DADOS CENARIOS'!$C$2:$S$9,8,0)</f>
        <v>612.29999999999995</v>
      </c>
      <c r="L236">
        <f>VLOOKUP($A236&amp;"-"&amp;$E236,'DADOS CENARIOS'!$C$2:$S$9,9,0)</f>
        <v>306.2</v>
      </c>
      <c r="M236">
        <f>VLOOKUP($A236&amp;"-"&amp;$E236,'DADOS CENARIOS'!$C$2:$S$9,10,0)</f>
        <v>11</v>
      </c>
      <c r="N236">
        <f>VLOOKUP($A236&amp;"-"&amp;$E236,'DADOS CENARIOS'!$C$2:$S$9,11,0)</f>
        <v>10</v>
      </c>
      <c r="O236">
        <f>VLOOKUP($A236&amp;"-"&amp;$E236,'DADOS CENARIOS'!$C$2:$S$9,12,0)</f>
        <v>6</v>
      </c>
      <c r="P236">
        <f>VLOOKUP($A236&amp;"-"&amp;$E236,'DADOS CENARIOS'!$C$2:$S$9,13,0)</f>
        <v>4</v>
      </c>
      <c r="Q236">
        <f>VLOOKUP($A236&amp;"-"&amp;$E236,'DADOS CENARIOS'!$C$2:$S$9,14,0)</f>
        <v>3000</v>
      </c>
      <c r="R236">
        <f>VLOOKUP($A236&amp;"-"&amp;$E236,'DADOS CENARIOS'!$C$2:$S$9,15,0)</f>
        <v>800</v>
      </c>
      <c r="S236">
        <f>VLOOKUP($A236&amp;"-"&amp;$E236,'DADOS CENARIOS'!$C$2:$S$9,16,0)</f>
        <v>500</v>
      </c>
      <c r="T236">
        <f>VLOOKUP($A236&amp;"-"&amp;$E236,'DADOS CENARIOS'!$C$2:$S$9,17,0)</f>
        <v>145</v>
      </c>
    </row>
    <row r="237" spans="1:20" x14ac:dyDescent="0.25">
      <c r="A237" t="s">
        <v>1200</v>
      </c>
      <c r="B237">
        <f>VLOOKUP($A237&amp;"-"&amp;$E237,'DADOS CENARIOS'!$C$2:$S$9,2,0)</f>
        <v>9000</v>
      </c>
      <c r="C237">
        <f>VLOOKUP($A237&amp;"-"&amp;$E237,'DADOS CENARIOS'!$C$2:$S$9,3,0)</f>
        <v>5</v>
      </c>
      <c r="D237">
        <f>VLOOKUP($A237&amp;"-"&amp;$E237,'DADOS CENARIOS'!$C$2:$S$9,4,0)</f>
        <v>18</v>
      </c>
      <c r="E237" s="43" t="s">
        <v>79</v>
      </c>
      <c r="F237" s="43" t="s">
        <v>63</v>
      </c>
      <c r="G237" s="43" t="s">
        <v>79</v>
      </c>
      <c r="H237">
        <f>VLOOKUP($A237&amp;"-"&amp;$E237,'DADOS CENARIOS'!$C$2:$S$9,5,0)</f>
        <v>107</v>
      </c>
      <c r="I237">
        <f>VLOOKUP($A237&amp;"-"&amp;$E237,'DADOS CENARIOS'!$C$2:$S$9,6,0)</f>
        <v>12020</v>
      </c>
      <c r="J237">
        <f>VLOOKUP($A237&amp;"-"&amp;$E237,'DADOS CENARIOS'!$C$2:$S$9,7,0)</f>
        <v>8216</v>
      </c>
      <c r="K237">
        <f>VLOOKUP($A237&amp;"-"&amp;$E237,'DADOS CENARIOS'!$C$2:$S$9,8,0)</f>
        <v>612.29999999999995</v>
      </c>
      <c r="L237">
        <f>VLOOKUP($A237&amp;"-"&amp;$E237,'DADOS CENARIOS'!$C$2:$S$9,9,0)</f>
        <v>306.2</v>
      </c>
      <c r="M237">
        <f>VLOOKUP($A237&amp;"-"&amp;$E237,'DADOS CENARIOS'!$C$2:$S$9,10,0)</f>
        <v>11</v>
      </c>
      <c r="N237">
        <f>VLOOKUP($A237&amp;"-"&amp;$E237,'DADOS CENARIOS'!$C$2:$S$9,11,0)</f>
        <v>10</v>
      </c>
      <c r="O237">
        <f>VLOOKUP($A237&amp;"-"&amp;$E237,'DADOS CENARIOS'!$C$2:$S$9,12,0)</f>
        <v>6</v>
      </c>
      <c r="P237">
        <f>VLOOKUP($A237&amp;"-"&amp;$E237,'DADOS CENARIOS'!$C$2:$S$9,13,0)</f>
        <v>4</v>
      </c>
      <c r="Q237">
        <f>VLOOKUP($A237&amp;"-"&amp;$E237,'DADOS CENARIOS'!$C$2:$S$9,14,0)</f>
        <v>3000</v>
      </c>
      <c r="R237">
        <f>VLOOKUP($A237&amp;"-"&amp;$E237,'DADOS CENARIOS'!$C$2:$S$9,15,0)</f>
        <v>800</v>
      </c>
      <c r="S237">
        <f>VLOOKUP($A237&amp;"-"&amp;$E237,'DADOS CENARIOS'!$C$2:$S$9,16,0)</f>
        <v>500</v>
      </c>
      <c r="T237">
        <f>VLOOKUP($A237&amp;"-"&amp;$E237,'DADOS CENARIOS'!$C$2:$S$9,17,0)</f>
        <v>145</v>
      </c>
    </row>
    <row r="238" spans="1:20" x14ac:dyDescent="0.25">
      <c r="A238" t="s">
        <v>1200</v>
      </c>
      <c r="B238">
        <f>VLOOKUP($A238&amp;"-"&amp;$E238,'DADOS CENARIOS'!$C$2:$S$9,2,0)</f>
        <v>9000</v>
      </c>
      <c r="C238">
        <f>VLOOKUP($A238&amp;"-"&amp;$E238,'DADOS CENARIOS'!$C$2:$S$9,3,0)</f>
        <v>5</v>
      </c>
      <c r="D238">
        <f>VLOOKUP($A238&amp;"-"&amp;$E238,'DADOS CENARIOS'!$C$2:$S$9,4,0)</f>
        <v>18</v>
      </c>
      <c r="E238" s="43" t="s">
        <v>79</v>
      </c>
      <c r="F238" s="43" t="s">
        <v>64</v>
      </c>
      <c r="G238" s="43" t="s">
        <v>79</v>
      </c>
      <c r="H238">
        <f>VLOOKUP($A238&amp;"-"&amp;$E238,'DADOS CENARIOS'!$C$2:$S$9,5,0)</f>
        <v>107</v>
      </c>
      <c r="I238">
        <f>VLOOKUP($A238&amp;"-"&amp;$E238,'DADOS CENARIOS'!$C$2:$S$9,6,0)</f>
        <v>12020</v>
      </c>
      <c r="J238">
        <f>VLOOKUP($A238&amp;"-"&amp;$E238,'DADOS CENARIOS'!$C$2:$S$9,7,0)</f>
        <v>8216</v>
      </c>
      <c r="K238">
        <f>VLOOKUP($A238&amp;"-"&amp;$E238,'DADOS CENARIOS'!$C$2:$S$9,8,0)</f>
        <v>612.29999999999995</v>
      </c>
      <c r="L238">
        <f>VLOOKUP($A238&amp;"-"&amp;$E238,'DADOS CENARIOS'!$C$2:$S$9,9,0)</f>
        <v>306.2</v>
      </c>
      <c r="M238">
        <f>VLOOKUP($A238&amp;"-"&amp;$E238,'DADOS CENARIOS'!$C$2:$S$9,10,0)</f>
        <v>11</v>
      </c>
      <c r="N238">
        <f>VLOOKUP($A238&amp;"-"&amp;$E238,'DADOS CENARIOS'!$C$2:$S$9,11,0)</f>
        <v>10</v>
      </c>
      <c r="O238">
        <f>VLOOKUP($A238&amp;"-"&amp;$E238,'DADOS CENARIOS'!$C$2:$S$9,12,0)</f>
        <v>6</v>
      </c>
      <c r="P238">
        <f>VLOOKUP($A238&amp;"-"&amp;$E238,'DADOS CENARIOS'!$C$2:$S$9,13,0)</f>
        <v>4</v>
      </c>
      <c r="Q238">
        <f>VLOOKUP($A238&amp;"-"&amp;$E238,'DADOS CENARIOS'!$C$2:$S$9,14,0)</f>
        <v>3000</v>
      </c>
      <c r="R238">
        <f>VLOOKUP($A238&amp;"-"&amp;$E238,'DADOS CENARIOS'!$C$2:$S$9,15,0)</f>
        <v>800</v>
      </c>
      <c r="S238">
        <f>VLOOKUP($A238&amp;"-"&amp;$E238,'DADOS CENARIOS'!$C$2:$S$9,16,0)</f>
        <v>500</v>
      </c>
      <c r="T238">
        <f>VLOOKUP($A238&amp;"-"&amp;$E238,'DADOS CENARIOS'!$C$2:$S$9,17,0)</f>
        <v>145</v>
      </c>
    </row>
    <row r="239" spans="1:20" x14ac:dyDescent="0.25">
      <c r="A239" t="s">
        <v>1200</v>
      </c>
      <c r="B239">
        <f>VLOOKUP($A239&amp;"-"&amp;$E239,'DADOS CENARIOS'!$C$2:$S$9,2,0)</f>
        <v>9000</v>
      </c>
      <c r="C239">
        <f>VLOOKUP($A239&amp;"-"&amp;$E239,'DADOS CENARIOS'!$C$2:$S$9,3,0)</f>
        <v>5</v>
      </c>
      <c r="D239">
        <f>VLOOKUP($A239&amp;"-"&amp;$E239,'DADOS CENARIOS'!$C$2:$S$9,4,0)</f>
        <v>18</v>
      </c>
      <c r="E239" s="43" t="s">
        <v>79</v>
      </c>
      <c r="F239" s="43" t="s">
        <v>65</v>
      </c>
      <c r="G239" s="43" t="s">
        <v>79</v>
      </c>
      <c r="H239">
        <f>VLOOKUP($A239&amp;"-"&amp;$E239,'DADOS CENARIOS'!$C$2:$S$9,5,0)</f>
        <v>107</v>
      </c>
      <c r="I239">
        <f>VLOOKUP($A239&amp;"-"&amp;$E239,'DADOS CENARIOS'!$C$2:$S$9,6,0)</f>
        <v>12020</v>
      </c>
      <c r="J239">
        <f>VLOOKUP($A239&amp;"-"&amp;$E239,'DADOS CENARIOS'!$C$2:$S$9,7,0)</f>
        <v>8216</v>
      </c>
      <c r="K239">
        <f>VLOOKUP($A239&amp;"-"&amp;$E239,'DADOS CENARIOS'!$C$2:$S$9,8,0)</f>
        <v>612.29999999999995</v>
      </c>
      <c r="L239">
        <f>VLOOKUP($A239&amp;"-"&amp;$E239,'DADOS CENARIOS'!$C$2:$S$9,9,0)</f>
        <v>306.2</v>
      </c>
      <c r="M239">
        <f>VLOOKUP($A239&amp;"-"&amp;$E239,'DADOS CENARIOS'!$C$2:$S$9,10,0)</f>
        <v>11</v>
      </c>
      <c r="N239">
        <f>VLOOKUP($A239&amp;"-"&amp;$E239,'DADOS CENARIOS'!$C$2:$S$9,11,0)</f>
        <v>10</v>
      </c>
      <c r="O239">
        <f>VLOOKUP($A239&amp;"-"&amp;$E239,'DADOS CENARIOS'!$C$2:$S$9,12,0)</f>
        <v>6</v>
      </c>
      <c r="P239">
        <f>VLOOKUP($A239&amp;"-"&amp;$E239,'DADOS CENARIOS'!$C$2:$S$9,13,0)</f>
        <v>4</v>
      </c>
      <c r="Q239">
        <f>VLOOKUP($A239&amp;"-"&amp;$E239,'DADOS CENARIOS'!$C$2:$S$9,14,0)</f>
        <v>3000</v>
      </c>
      <c r="R239">
        <f>VLOOKUP($A239&amp;"-"&amp;$E239,'DADOS CENARIOS'!$C$2:$S$9,15,0)</f>
        <v>800</v>
      </c>
      <c r="S239">
        <f>VLOOKUP($A239&amp;"-"&amp;$E239,'DADOS CENARIOS'!$C$2:$S$9,16,0)</f>
        <v>500</v>
      </c>
      <c r="T239">
        <f>VLOOKUP($A239&amp;"-"&amp;$E239,'DADOS CENARIOS'!$C$2:$S$9,17,0)</f>
        <v>145</v>
      </c>
    </row>
    <row r="240" spans="1:20" x14ac:dyDescent="0.25">
      <c r="A240" t="s">
        <v>1200</v>
      </c>
      <c r="B240">
        <f>VLOOKUP($A240&amp;"-"&amp;$E240,'DADOS CENARIOS'!$C$2:$S$9,2,0)</f>
        <v>9000</v>
      </c>
      <c r="C240">
        <f>VLOOKUP($A240&amp;"-"&amp;$E240,'DADOS CENARIOS'!$C$2:$S$9,3,0)</f>
        <v>5</v>
      </c>
      <c r="D240">
        <f>VLOOKUP($A240&amp;"-"&amp;$E240,'DADOS CENARIOS'!$C$2:$S$9,4,0)</f>
        <v>18</v>
      </c>
      <c r="E240" s="43" t="s">
        <v>79</v>
      </c>
      <c r="F240" s="43" t="s">
        <v>66</v>
      </c>
      <c r="G240" s="43" t="s">
        <v>79</v>
      </c>
      <c r="H240">
        <f>VLOOKUP($A240&amp;"-"&amp;$E240,'DADOS CENARIOS'!$C$2:$S$9,5,0)</f>
        <v>107</v>
      </c>
      <c r="I240">
        <f>VLOOKUP($A240&amp;"-"&amp;$E240,'DADOS CENARIOS'!$C$2:$S$9,6,0)</f>
        <v>12020</v>
      </c>
      <c r="J240">
        <f>VLOOKUP($A240&amp;"-"&amp;$E240,'DADOS CENARIOS'!$C$2:$S$9,7,0)</f>
        <v>8216</v>
      </c>
      <c r="K240">
        <f>VLOOKUP($A240&amp;"-"&amp;$E240,'DADOS CENARIOS'!$C$2:$S$9,8,0)</f>
        <v>612.29999999999995</v>
      </c>
      <c r="L240">
        <f>VLOOKUP($A240&amp;"-"&amp;$E240,'DADOS CENARIOS'!$C$2:$S$9,9,0)</f>
        <v>306.2</v>
      </c>
      <c r="M240">
        <f>VLOOKUP($A240&amp;"-"&amp;$E240,'DADOS CENARIOS'!$C$2:$S$9,10,0)</f>
        <v>11</v>
      </c>
      <c r="N240">
        <f>VLOOKUP($A240&amp;"-"&amp;$E240,'DADOS CENARIOS'!$C$2:$S$9,11,0)</f>
        <v>10</v>
      </c>
      <c r="O240">
        <f>VLOOKUP($A240&amp;"-"&amp;$E240,'DADOS CENARIOS'!$C$2:$S$9,12,0)</f>
        <v>6</v>
      </c>
      <c r="P240">
        <f>VLOOKUP($A240&amp;"-"&amp;$E240,'DADOS CENARIOS'!$C$2:$S$9,13,0)</f>
        <v>4</v>
      </c>
      <c r="Q240">
        <f>VLOOKUP($A240&amp;"-"&amp;$E240,'DADOS CENARIOS'!$C$2:$S$9,14,0)</f>
        <v>3000</v>
      </c>
      <c r="R240">
        <f>VLOOKUP($A240&amp;"-"&amp;$E240,'DADOS CENARIOS'!$C$2:$S$9,15,0)</f>
        <v>800</v>
      </c>
      <c r="S240">
        <f>VLOOKUP($A240&amp;"-"&amp;$E240,'DADOS CENARIOS'!$C$2:$S$9,16,0)</f>
        <v>500</v>
      </c>
      <c r="T240">
        <f>VLOOKUP($A240&amp;"-"&amp;$E240,'DADOS CENARIOS'!$C$2:$S$9,17,0)</f>
        <v>145</v>
      </c>
    </row>
    <row r="241" spans="1:20" x14ac:dyDescent="0.25">
      <c r="A241" t="s">
        <v>1200</v>
      </c>
      <c r="B241">
        <f>VLOOKUP($A241&amp;"-"&amp;$E241,'DADOS CENARIOS'!$C$2:$S$9,2,0)</f>
        <v>9000</v>
      </c>
      <c r="C241">
        <f>VLOOKUP($A241&amp;"-"&amp;$E241,'DADOS CENARIOS'!$C$2:$S$9,3,0)</f>
        <v>5</v>
      </c>
      <c r="D241">
        <f>VLOOKUP($A241&amp;"-"&amp;$E241,'DADOS CENARIOS'!$C$2:$S$9,4,0)</f>
        <v>18</v>
      </c>
      <c r="E241" s="43" t="s">
        <v>79</v>
      </c>
      <c r="F241" s="43" t="s">
        <v>67</v>
      </c>
      <c r="G241" s="43" t="s">
        <v>79</v>
      </c>
      <c r="H241">
        <f>VLOOKUP($A241&amp;"-"&amp;$E241,'DADOS CENARIOS'!$C$2:$S$9,5,0)</f>
        <v>107</v>
      </c>
      <c r="I241">
        <f>VLOOKUP($A241&amp;"-"&amp;$E241,'DADOS CENARIOS'!$C$2:$S$9,6,0)</f>
        <v>12020</v>
      </c>
      <c r="J241">
        <f>VLOOKUP($A241&amp;"-"&amp;$E241,'DADOS CENARIOS'!$C$2:$S$9,7,0)</f>
        <v>8216</v>
      </c>
      <c r="K241">
        <f>VLOOKUP($A241&amp;"-"&amp;$E241,'DADOS CENARIOS'!$C$2:$S$9,8,0)</f>
        <v>612.29999999999995</v>
      </c>
      <c r="L241">
        <f>VLOOKUP($A241&amp;"-"&amp;$E241,'DADOS CENARIOS'!$C$2:$S$9,9,0)</f>
        <v>306.2</v>
      </c>
      <c r="M241">
        <f>VLOOKUP($A241&amp;"-"&amp;$E241,'DADOS CENARIOS'!$C$2:$S$9,10,0)</f>
        <v>11</v>
      </c>
      <c r="N241">
        <f>VLOOKUP($A241&amp;"-"&amp;$E241,'DADOS CENARIOS'!$C$2:$S$9,11,0)</f>
        <v>10</v>
      </c>
      <c r="O241">
        <f>VLOOKUP($A241&amp;"-"&amp;$E241,'DADOS CENARIOS'!$C$2:$S$9,12,0)</f>
        <v>6</v>
      </c>
      <c r="P241">
        <f>VLOOKUP($A241&amp;"-"&amp;$E241,'DADOS CENARIOS'!$C$2:$S$9,13,0)</f>
        <v>4</v>
      </c>
      <c r="Q241">
        <f>VLOOKUP($A241&amp;"-"&amp;$E241,'DADOS CENARIOS'!$C$2:$S$9,14,0)</f>
        <v>3000</v>
      </c>
      <c r="R241">
        <f>VLOOKUP($A241&amp;"-"&amp;$E241,'DADOS CENARIOS'!$C$2:$S$9,15,0)</f>
        <v>800</v>
      </c>
      <c r="S241">
        <f>VLOOKUP($A241&amp;"-"&amp;$E241,'DADOS CENARIOS'!$C$2:$S$9,16,0)</f>
        <v>500</v>
      </c>
      <c r="T241">
        <f>VLOOKUP($A241&amp;"-"&amp;$E241,'DADOS CENARIOS'!$C$2:$S$9,17,0)</f>
        <v>145</v>
      </c>
    </row>
    <row r="242" spans="1:20" x14ac:dyDescent="0.25">
      <c r="A242" t="s">
        <v>1200</v>
      </c>
      <c r="B242">
        <f>VLOOKUP($A242&amp;"-"&amp;$E242,'DADOS CENARIOS'!$C$2:$S$9,2,0)</f>
        <v>9000</v>
      </c>
      <c r="C242">
        <f>VLOOKUP($A242&amp;"-"&amp;$E242,'DADOS CENARIOS'!$C$2:$S$9,3,0)</f>
        <v>5</v>
      </c>
      <c r="D242">
        <f>VLOOKUP($A242&amp;"-"&amp;$E242,'DADOS CENARIOS'!$C$2:$S$9,4,0)</f>
        <v>18</v>
      </c>
      <c r="E242" s="43" t="s">
        <v>79</v>
      </c>
      <c r="F242" s="43" t="s">
        <v>68</v>
      </c>
      <c r="G242" s="43" t="s">
        <v>79</v>
      </c>
      <c r="H242">
        <f>VLOOKUP($A242&amp;"-"&amp;$E242,'DADOS CENARIOS'!$C$2:$S$9,5,0)</f>
        <v>107</v>
      </c>
      <c r="I242">
        <f>VLOOKUP($A242&amp;"-"&amp;$E242,'DADOS CENARIOS'!$C$2:$S$9,6,0)</f>
        <v>12020</v>
      </c>
      <c r="J242">
        <f>VLOOKUP($A242&amp;"-"&amp;$E242,'DADOS CENARIOS'!$C$2:$S$9,7,0)</f>
        <v>8216</v>
      </c>
      <c r="K242">
        <f>VLOOKUP($A242&amp;"-"&amp;$E242,'DADOS CENARIOS'!$C$2:$S$9,8,0)</f>
        <v>612.29999999999995</v>
      </c>
      <c r="L242">
        <f>VLOOKUP($A242&amp;"-"&amp;$E242,'DADOS CENARIOS'!$C$2:$S$9,9,0)</f>
        <v>306.2</v>
      </c>
      <c r="M242">
        <f>VLOOKUP($A242&amp;"-"&amp;$E242,'DADOS CENARIOS'!$C$2:$S$9,10,0)</f>
        <v>11</v>
      </c>
      <c r="N242">
        <f>VLOOKUP($A242&amp;"-"&amp;$E242,'DADOS CENARIOS'!$C$2:$S$9,11,0)</f>
        <v>10</v>
      </c>
      <c r="O242">
        <f>VLOOKUP($A242&amp;"-"&amp;$E242,'DADOS CENARIOS'!$C$2:$S$9,12,0)</f>
        <v>6</v>
      </c>
      <c r="P242">
        <f>VLOOKUP($A242&amp;"-"&amp;$E242,'DADOS CENARIOS'!$C$2:$S$9,13,0)</f>
        <v>4</v>
      </c>
      <c r="Q242">
        <f>VLOOKUP($A242&amp;"-"&amp;$E242,'DADOS CENARIOS'!$C$2:$S$9,14,0)</f>
        <v>3000</v>
      </c>
      <c r="R242">
        <f>VLOOKUP($A242&amp;"-"&amp;$E242,'DADOS CENARIOS'!$C$2:$S$9,15,0)</f>
        <v>800</v>
      </c>
      <c r="S242">
        <f>VLOOKUP($A242&amp;"-"&amp;$E242,'DADOS CENARIOS'!$C$2:$S$9,16,0)</f>
        <v>500</v>
      </c>
      <c r="T242">
        <f>VLOOKUP($A242&amp;"-"&amp;$E242,'DADOS CENARIOS'!$C$2:$S$9,17,0)</f>
        <v>145</v>
      </c>
    </row>
    <row r="243" spans="1:20" x14ac:dyDescent="0.25">
      <c r="A243" t="s">
        <v>1200</v>
      </c>
      <c r="B243">
        <f>VLOOKUP($A243&amp;"-"&amp;$E243,'DADOS CENARIOS'!$C$2:$S$9,2,0)</f>
        <v>9000</v>
      </c>
      <c r="C243">
        <f>VLOOKUP($A243&amp;"-"&amp;$E243,'DADOS CENARIOS'!$C$2:$S$9,3,0)</f>
        <v>5</v>
      </c>
      <c r="D243">
        <f>VLOOKUP($A243&amp;"-"&amp;$E243,'DADOS CENARIOS'!$C$2:$S$9,4,0)</f>
        <v>18</v>
      </c>
      <c r="E243" s="43" t="s">
        <v>79</v>
      </c>
      <c r="F243" s="43" t="s">
        <v>69</v>
      </c>
      <c r="G243" s="43" t="s">
        <v>79</v>
      </c>
      <c r="H243">
        <f>VLOOKUP($A243&amp;"-"&amp;$E243,'DADOS CENARIOS'!$C$2:$S$9,5,0)</f>
        <v>107</v>
      </c>
      <c r="I243">
        <f>VLOOKUP($A243&amp;"-"&amp;$E243,'DADOS CENARIOS'!$C$2:$S$9,6,0)</f>
        <v>12020</v>
      </c>
      <c r="J243">
        <f>VLOOKUP($A243&amp;"-"&amp;$E243,'DADOS CENARIOS'!$C$2:$S$9,7,0)</f>
        <v>8216</v>
      </c>
      <c r="K243">
        <f>VLOOKUP($A243&amp;"-"&amp;$E243,'DADOS CENARIOS'!$C$2:$S$9,8,0)</f>
        <v>612.29999999999995</v>
      </c>
      <c r="L243">
        <f>VLOOKUP($A243&amp;"-"&amp;$E243,'DADOS CENARIOS'!$C$2:$S$9,9,0)</f>
        <v>306.2</v>
      </c>
      <c r="M243">
        <f>VLOOKUP($A243&amp;"-"&amp;$E243,'DADOS CENARIOS'!$C$2:$S$9,10,0)</f>
        <v>11</v>
      </c>
      <c r="N243">
        <f>VLOOKUP($A243&amp;"-"&amp;$E243,'DADOS CENARIOS'!$C$2:$S$9,11,0)</f>
        <v>10</v>
      </c>
      <c r="O243">
        <f>VLOOKUP($A243&amp;"-"&amp;$E243,'DADOS CENARIOS'!$C$2:$S$9,12,0)</f>
        <v>6</v>
      </c>
      <c r="P243">
        <f>VLOOKUP($A243&amp;"-"&amp;$E243,'DADOS CENARIOS'!$C$2:$S$9,13,0)</f>
        <v>4</v>
      </c>
      <c r="Q243">
        <f>VLOOKUP($A243&amp;"-"&amp;$E243,'DADOS CENARIOS'!$C$2:$S$9,14,0)</f>
        <v>3000</v>
      </c>
      <c r="R243">
        <f>VLOOKUP($A243&amp;"-"&amp;$E243,'DADOS CENARIOS'!$C$2:$S$9,15,0)</f>
        <v>800</v>
      </c>
      <c r="S243">
        <f>VLOOKUP($A243&amp;"-"&amp;$E243,'DADOS CENARIOS'!$C$2:$S$9,16,0)</f>
        <v>500</v>
      </c>
      <c r="T243">
        <f>VLOOKUP($A243&amp;"-"&amp;$E243,'DADOS CENARIOS'!$C$2:$S$9,17,0)</f>
        <v>145</v>
      </c>
    </row>
    <row r="244" spans="1:20" x14ac:dyDescent="0.25">
      <c r="A244" t="s">
        <v>1200</v>
      </c>
      <c r="B244">
        <f>VLOOKUP($A244&amp;"-"&amp;$E244,'DADOS CENARIOS'!$C$2:$S$9,2,0)</f>
        <v>9000</v>
      </c>
      <c r="C244">
        <f>VLOOKUP($A244&amp;"-"&amp;$E244,'DADOS CENARIOS'!$C$2:$S$9,3,0)</f>
        <v>5</v>
      </c>
      <c r="D244">
        <f>VLOOKUP($A244&amp;"-"&amp;$E244,'DADOS CENARIOS'!$C$2:$S$9,4,0)</f>
        <v>18</v>
      </c>
      <c r="E244" s="43" t="s">
        <v>79</v>
      </c>
      <c r="F244" s="43" t="s">
        <v>70</v>
      </c>
      <c r="G244" s="43" t="s">
        <v>79</v>
      </c>
      <c r="H244">
        <f>VLOOKUP($A244&amp;"-"&amp;$E244,'DADOS CENARIOS'!$C$2:$S$9,5,0)</f>
        <v>107</v>
      </c>
      <c r="I244">
        <f>VLOOKUP($A244&amp;"-"&amp;$E244,'DADOS CENARIOS'!$C$2:$S$9,6,0)</f>
        <v>12020</v>
      </c>
      <c r="J244">
        <f>VLOOKUP($A244&amp;"-"&amp;$E244,'DADOS CENARIOS'!$C$2:$S$9,7,0)</f>
        <v>8216</v>
      </c>
      <c r="K244">
        <f>VLOOKUP($A244&amp;"-"&amp;$E244,'DADOS CENARIOS'!$C$2:$S$9,8,0)</f>
        <v>612.29999999999995</v>
      </c>
      <c r="L244">
        <f>VLOOKUP($A244&amp;"-"&amp;$E244,'DADOS CENARIOS'!$C$2:$S$9,9,0)</f>
        <v>306.2</v>
      </c>
      <c r="M244">
        <f>VLOOKUP($A244&amp;"-"&amp;$E244,'DADOS CENARIOS'!$C$2:$S$9,10,0)</f>
        <v>11</v>
      </c>
      <c r="N244">
        <f>VLOOKUP($A244&amp;"-"&amp;$E244,'DADOS CENARIOS'!$C$2:$S$9,11,0)</f>
        <v>10</v>
      </c>
      <c r="O244">
        <f>VLOOKUP($A244&amp;"-"&amp;$E244,'DADOS CENARIOS'!$C$2:$S$9,12,0)</f>
        <v>6</v>
      </c>
      <c r="P244">
        <f>VLOOKUP($A244&amp;"-"&amp;$E244,'DADOS CENARIOS'!$C$2:$S$9,13,0)</f>
        <v>4</v>
      </c>
      <c r="Q244">
        <f>VLOOKUP($A244&amp;"-"&amp;$E244,'DADOS CENARIOS'!$C$2:$S$9,14,0)</f>
        <v>3000</v>
      </c>
      <c r="R244">
        <f>VLOOKUP($A244&amp;"-"&amp;$E244,'DADOS CENARIOS'!$C$2:$S$9,15,0)</f>
        <v>800</v>
      </c>
      <c r="S244">
        <f>VLOOKUP($A244&amp;"-"&amp;$E244,'DADOS CENARIOS'!$C$2:$S$9,16,0)</f>
        <v>500</v>
      </c>
      <c r="T244">
        <f>VLOOKUP($A244&amp;"-"&amp;$E244,'DADOS CENARIOS'!$C$2:$S$9,17,0)</f>
        <v>145</v>
      </c>
    </row>
    <row r="245" spans="1:20" x14ac:dyDescent="0.25">
      <c r="A245" t="s">
        <v>1200</v>
      </c>
      <c r="B245">
        <f>VLOOKUP($A245&amp;"-"&amp;$E245,'DADOS CENARIOS'!$C$2:$S$9,2,0)</f>
        <v>9000</v>
      </c>
      <c r="C245">
        <f>VLOOKUP($A245&amp;"-"&amp;$E245,'DADOS CENARIOS'!$C$2:$S$9,3,0)</f>
        <v>5</v>
      </c>
      <c r="D245">
        <f>VLOOKUP($A245&amp;"-"&amp;$E245,'DADOS CENARIOS'!$C$2:$S$9,4,0)</f>
        <v>18</v>
      </c>
      <c r="E245" s="43" t="s">
        <v>79</v>
      </c>
      <c r="F245" s="43" t="s">
        <v>71</v>
      </c>
      <c r="G245" s="43" t="s">
        <v>79</v>
      </c>
      <c r="H245">
        <f>VLOOKUP($A245&amp;"-"&amp;$E245,'DADOS CENARIOS'!$C$2:$S$9,5,0)</f>
        <v>107</v>
      </c>
      <c r="I245">
        <f>VLOOKUP($A245&amp;"-"&amp;$E245,'DADOS CENARIOS'!$C$2:$S$9,6,0)</f>
        <v>12020</v>
      </c>
      <c r="J245">
        <f>VLOOKUP($A245&amp;"-"&amp;$E245,'DADOS CENARIOS'!$C$2:$S$9,7,0)</f>
        <v>8216</v>
      </c>
      <c r="K245">
        <f>VLOOKUP($A245&amp;"-"&amp;$E245,'DADOS CENARIOS'!$C$2:$S$9,8,0)</f>
        <v>612.29999999999995</v>
      </c>
      <c r="L245">
        <f>VLOOKUP($A245&amp;"-"&amp;$E245,'DADOS CENARIOS'!$C$2:$S$9,9,0)</f>
        <v>306.2</v>
      </c>
      <c r="M245">
        <f>VLOOKUP($A245&amp;"-"&amp;$E245,'DADOS CENARIOS'!$C$2:$S$9,10,0)</f>
        <v>11</v>
      </c>
      <c r="N245">
        <f>VLOOKUP($A245&amp;"-"&amp;$E245,'DADOS CENARIOS'!$C$2:$S$9,11,0)</f>
        <v>10</v>
      </c>
      <c r="O245">
        <f>VLOOKUP($A245&amp;"-"&amp;$E245,'DADOS CENARIOS'!$C$2:$S$9,12,0)</f>
        <v>6</v>
      </c>
      <c r="P245">
        <f>VLOOKUP($A245&amp;"-"&amp;$E245,'DADOS CENARIOS'!$C$2:$S$9,13,0)</f>
        <v>4</v>
      </c>
      <c r="Q245">
        <f>VLOOKUP($A245&amp;"-"&amp;$E245,'DADOS CENARIOS'!$C$2:$S$9,14,0)</f>
        <v>3000</v>
      </c>
      <c r="R245">
        <f>VLOOKUP($A245&amp;"-"&amp;$E245,'DADOS CENARIOS'!$C$2:$S$9,15,0)</f>
        <v>800</v>
      </c>
      <c r="S245">
        <f>VLOOKUP($A245&amp;"-"&amp;$E245,'DADOS CENARIOS'!$C$2:$S$9,16,0)</f>
        <v>500</v>
      </c>
      <c r="T245">
        <f>VLOOKUP($A245&amp;"-"&amp;$E245,'DADOS CENARIOS'!$C$2:$S$9,17,0)</f>
        <v>145</v>
      </c>
    </row>
    <row r="246" spans="1:20" x14ac:dyDescent="0.25">
      <c r="A246" t="s">
        <v>1200</v>
      </c>
      <c r="B246">
        <f>VLOOKUP($A246&amp;"-"&amp;$E246,'DADOS CENARIOS'!$C$2:$S$9,2,0)</f>
        <v>9000</v>
      </c>
      <c r="C246">
        <f>VLOOKUP($A246&amp;"-"&amp;$E246,'DADOS CENARIOS'!$C$2:$S$9,3,0)</f>
        <v>5</v>
      </c>
      <c r="D246">
        <f>VLOOKUP($A246&amp;"-"&amp;$E246,'DADOS CENARIOS'!$C$2:$S$9,4,0)</f>
        <v>18</v>
      </c>
      <c r="E246" s="43" t="s">
        <v>79</v>
      </c>
      <c r="F246" s="43" t="s">
        <v>1190</v>
      </c>
      <c r="G246" s="43" t="s">
        <v>79</v>
      </c>
      <c r="H246">
        <f>VLOOKUP($A246&amp;"-"&amp;$E246,'DADOS CENARIOS'!$C$2:$S$9,5,0)</f>
        <v>107</v>
      </c>
      <c r="I246">
        <f>VLOOKUP($A246&amp;"-"&amp;$E246,'DADOS CENARIOS'!$C$2:$S$9,6,0)</f>
        <v>12020</v>
      </c>
      <c r="J246">
        <f>VLOOKUP($A246&amp;"-"&amp;$E246,'DADOS CENARIOS'!$C$2:$S$9,7,0)</f>
        <v>8216</v>
      </c>
      <c r="K246">
        <f>VLOOKUP($A246&amp;"-"&amp;$E246,'DADOS CENARIOS'!$C$2:$S$9,8,0)</f>
        <v>612.29999999999995</v>
      </c>
      <c r="L246">
        <f>VLOOKUP($A246&amp;"-"&amp;$E246,'DADOS CENARIOS'!$C$2:$S$9,9,0)</f>
        <v>306.2</v>
      </c>
      <c r="M246">
        <f>VLOOKUP($A246&amp;"-"&amp;$E246,'DADOS CENARIOS'!$C$2:$S$9,10,0)</f>
        <v>11</v>
      </c>
      <c r="N246">
        <f>VLOOKUP($A246&amp;"-"&amp;$E246,'DADOS CENARIOS'!$C$2:$S$9,11,0)</f>
        <v>10</v>
      </c>
      <c r="O246">
        <f>VLOOKUP($A246&amp;"-"&amp;$E246,'DADOS CENARIOS'!$C$2:$S$9,12,0)</f>
        <v>6</v>
      </c>
      <c r="P246">
        <f>VLOOKUP($A246&amp;"-"&amp;$E246,'DADOS CENARIOS'!$C$2:$S$9,13,0)</f>
        <v>4</v>
      </c>
      <c r="Q246">
        <f>VLOOKUP($A246&amp;"-"&amp;$E246,'DADOS CENARIOS'!$C$2:$S$9,14,0)</f>
        <v>3000</v>
      </c>
      <c r="R246">
        <f>VLOOKUP($A246&amp;"-"&amp;$E246,'DADOS CENARIOS'!$C$2:$S$9,15,0)</f>
        <v>800</v>
      </c>
      <c r="S246">
        <f>VLOOKUP($A246&amp;"-"&amp;$E246,'DADOS CENARIOS'!$C$2:$S$9,16,0)</f>
        <v>500</v>
      </c>
      <c r="T246">
        <f>VLOOKUP($A246&amp;"-"&amp;$E246,'DADOS CENARIOS'!$C$2:$S$9,17,0)</f>
        <v>145</v>
      </c>
    </row>
    <row r="247" spans="1:20" x14ac:dyDescent="0.25">
      <c r="A247" t="s">
        <v>1200</v>
      </c>
      <c r="B247">
        <f>VLOOKUP($A247&amp;"-"&amp;$E247,'DADOS CENARIOS'!$C$2:$S$9,2,0)</f>
        <v>9000</v>
      </c>
      <c r="C247">
        <f>VLOOKUP($A247&amp;"-"&amp;$E247,'DADOS CENARIOS'!$C$2:$S$9,3,0)</f>
        <v>5</v>
      </c>
      <c r="D247">
        <f>VLOOKUP($A247&amp;"-"&amp;$E247,'DADOS CENARIOS'!$C$2:$S$9,4,0)</f>
        <v>18</v>
      </c>
      <c r="E247" s="43" t="s">
        <v>79</v>
      </c>
      <c r="F247" s="43" t="s">
        <v>1191</v>
      </c>
      <c r="G247" s="43" t="s">
        <v>79</v>
      </c>
      <c r="H247">
        <f>VLOOKUP($A247&amp;"-"&amp;$E247,'DADOS CENARIOS'!$C$2:$S$9,5,0)</f>
        <v>107</v>
      </c>
      <c r="I247">
        <f>VLOOKUP($A247&amp;"-"&amp;$E247,'DADOS CENARIOS'!$C$2:$S$9,6,0)</f>
        <v>12020</v>
      </c>
      <c r="J247">
        <f>VLOOKUP($A247&amp;"-"&amp;$E247,'DADOS CENARIOS'!$C$2:$S$9,7,0)</f>
        <v>8216</v>
      </c>
      <c r="K247">
        <f>VLOOKUP($A247&amp;"-"&amp;$E247,'DADOS CENARIOS'!$C$2:$S$9,8,0)</f>
        <v>612.29999999999995</v>
      </c>
      <c r="L247">
        <f>VLOOKUP($A247&amp;"-"&amp;$E247,'DADOS CENARIOS'!$C$2:$S$9,9,0)</f>
        <v>306.2</v>
      </c>
      <c r="M247">
        <f>VLOOKUP($A247&amp;"-"&amp;$E247,'DADOS CENARIOS'!$C$2:$S$9,10,0)</f>
        <v>11</v>
      </c>
      <c r="N247">
        <f>VLOOKUP($A247&amp;"-"&amp;$E247,'DADOS CENARIOS'!$C$2:$S$9,11,0)</f>
        <v>10</v>
      </c>
      <c r="O247">
        <f>VLOOKUP($A247&amp;"-"&amp;$E247,'DADOS CENARIOS'!$C$2:$S$9,12,0)</f>
        <v>6</v>
      </c>
      <c r="P247">
        <f>VLOOKUP($A247&amp;"-"&amp;$E247,'DADOS CENARIOS'!$C$2:$S$9,13,0)</f>
        <v>4</v>
      </c>
      <c r="Q247">
        <f>VLOOKUP($A247&amp;"-"&amp;$E247,'DADOS CENARIOS'!$C$2:$S$9,14,0)</f>
        <v>3000</v>
      </c>
      <c r="R247">
        <f>VLOOKUP($A247&amp;"-"&amp;$E247,'DADOS CENARIOS'!$C$2:$S$9,15,0)</f>
        <v>800</v>
      </c>
      <c r="S247">
        <f>VLOOKUP($A247&amp;"-"&amp;$E247,'DADOS CENARIOS'!$C$2:$S$9,16,0)</f>
        <v>500</v>
      </c>
      <c r="T247">
        <f>VLOOKUP($A247&amp;"-"&amp;$E247,'DADOS CENARIOS'!$C$2:$S$9,17,0)</f>
        <v>145</v>
      </c>
    </row>
    <row r="248" spans="1:20" x14ac:dyDescent="0.25">
      <c r="A248" t="s">
        <v>1200</v>
      </c>
      <c r="B248">
        <f>VLOOKUP($A248&amp;"-"&amp;$E248,'DADOS CENARIOS'!$C$2:$S$9,2,0)</f>
        <v>9000</v>
      </c>
      <c r="C248">
        <f>VLOOKUP($A248&amp;"-"&amp;$E248,'DADOS CENARIOS'!$C$2:$S$9,3,0)</f>
        <v>5</v>
      </c>
      <c r="D248">
        <f>VLOOKUP($A248&amp;"-"&amp;$E248,'DADOS CENARIOS'!$C$2:$S$9,4,0)</f>
        <v>18</v>
      </c>
      <c r="E248" s="43" t="s">
        <v>79</v>
      </c>
      <c r="F248" s="43" t="s">
        <v>1192</v>
      </c>
      <c r="G248" s="43" t="s">
        <v>79</v>
      </c>
      <c r="H248">
        <f>VLOOKUP($A248&amp;"-"&amp;$E248,'DADOS CENARIOS'!$C$2:$S$9,5,0)</f>
        <v>107</v>
      </c>
      <c r="I248">
        <f>VLOOKUP($A248&amp;"-"&amp;$E248,'DADOS CENARIOS'!$C$2:$S$9,6,0)</f>
        <v>12020</v>
      </c>
      <c r="J248">
        <f>VLOOKUP($A248&amp;"-"&amp;$E248,'DADOS CENARIOS'!$C$2:$S$9,7,0)</f>
        <v>8216</v>
      </c>
      <c r="K248">
        <f>VLOOKUP($A248&amp;"-"&amp;$E248,'DADOS CENARIOS'!$C$2:$S$9,8,0)</f>
        <v>612.29999999999995</v>
      </c>
      <c r="L248">
        <f>VLOOKUP($A248&amp;"-"&amp;$E248,'DADOS CENARIOS'!$C$2:$S$9,9,0)</f>
        <v>306.2</v>
      </c>
      <c r="M248">
        <f>VLOOKUP($A248&amp;"-"&amp;$E248,'DADOS CENARIOS'!$C$2:$S$9,10,0)</f>
        <v>11</v>
      </c>
      <c r="N248">
        <f>VLOOKUP($A248&amp;"-"&amp;$E248,'DADOS CENARIOS'!$C$2:$S$9,11,0)</f>
        <v>10</v>
      </c>
      <c r="O248">
        <f>VLOOKUP($A248&amp;"-"&amp;$E248,'DADOS CENARIOS'!$C$2:$S$9,12,0)</f>
        <v>6</v>
      </c>
      <c r="P248">
        <f>VLOOKUP($A248&amp;"-"&amp;$E248,'DADOS CENARIOS'!$C$2:$S$9,13,0)</f>
        <v>4</v>
      </c>
      <c r="Q248">
        <f>VLOOKUP($A248&amp;"-"&amp;$E248,'DADOS CENARIOS'!$C$2:$S$9,14,0)</f>
        <v>3000</v>
      </c>
      <c r="R248">
        <f>VLOOKUP($A248&amp;"-"&amp;$E248,'DADOS CENARIOS'!$C$2:$S$9,15,0)</f>
        <v>800</v>
      </c>
      <c r="S248">
        <f>VLOOKUP($A248&amp;"-"&amp;$E248,'DADOS CENARIOS'!$C$2:$S$9,16,0)</f>
        <v>500</v>
      </c>
      <c r="T248">
        <f>VLOOKUP($A248&amp;"-"&amp;$E248,'DADOS CENARIOS'!$C$2:$S$9,17,0)</f>
        <v>145</v>
      </c>
    </row>
    <row r="249" spans="1:20" x14ac:dyDescent="0.25">
      <c r="A249" t="s">
        <v>1200</v>
      </c>
      <c r="B249">
        <f>VLOOKUP($A249&amp;"-"&amp;$E249,'DADOS CENARIOS'!$C$2:$S$9,2,0)</f>
        <v>9000</v>
      </c>
      <c r="C249">
        <f>VLOOKUP($A249&amp;"-"&amp;$E249,'DADOS CENARIOS'!$C$2:$S$9,3,0)</f>
        <v>5</v>
      </c>
      <c r="D249">
        <f>VLOOKUP($A249&amp;"-"&amp;$E249,'DADOS CENARIOS'!$C$2:$S$9,4,0)</f>
        <v>18</v>
      </c>
      <c r="E249" s="43" t="s">
        <v>79</v>
      </c>
      <c r="F249" s="43" t="s">
        <v>1193</v>
      </c>
      <c r="G249" s="43" t="s">
        <v>79</v>
      </c>
      <c r="H249">
        <f>VLOOKUP($A249&amp;"-"&amp;$E249,'DADOS CENARIOS'!$C$2:$S$9,5,0)</f>
        <v>107</v>
      </c>
      <c r="I249">
        <f>VLOOKUP($A249&amp;"-"&amp;$E249,'DADOS CENARIOS'!$C$2:$S$9,6,0)</f>
        <v>12020</v>
      </c>
      <c r="J249">
        <f>VLOOKUP($A249&amp;"-"&amp;$E249,'DADOS CENARIOS'!$C$2:$S$9,7,0)</f>
        <v>8216</v>
      </c>
      <c r="K249">
        <f>VLOOKUP($A249&amp;"-"&amp;$E249,'DADOS CENARIOS'!$C$2:$S$9,8,0)</f>
        <v>612.29999999999995</v>
      </c>
      <c r="L249">
        <f>VLOOKUP($A249&amp;"-"&amp;$E249,'DADOS CENARIOS'!$C$2:$S$9,9,0)</f>
        <v>306.2</v>
      </c>
      <c r="M249">
        <f>VLOOKUP($A249&amp;"-"&amp;$E249,'DADOS CENARIOS'!$C$2:$S$9,10,0)</f>
        <v>11</v>
      </c>
      <c r="N249">
        <f>VLOOKUP($A249&amp;"-"&amp;$E249,'DADOS CENARIOS'!$C$2:$S$9,11,0)</f>
        <v>10</v>
      </c>
      <c r="O249">
        <f>VLOOKUP($A249&amp;"-"&amp;$E249,'DADOS CENARIOS'!$C$2:$S$9,12,0)</f>
        <v>6</v>
      </c>
      <c r="P249">
        <f>VLOOKUP($A249&amp;"-"&amp;$E249,'DADOS CENARIOS'!$C$2:$S$9,13,0)</f>
        <v>4</v>
      </c>
      <c r="Q249">
        <f>VLOOKUP($A249&amp;"-"&amp;$E249,'DADOS CENARIOS'!$C$2:$S$9,14,0)</f>
        <v>3000</v>
      </c>
      <c r="R249">
        <f>VLOOKUP($A249&amp;"-"&amp;$E249,'DADOS CENARIOS'!$C$2:$S$9,15,0)</f>
        <v>800</v>
      </c>
      <c r="S249">
        <f>VLOOKUP($A249&amp;"-"&amp;$E249,'DADOS CENARIOS'!$C$2:$S$9,16,0)</f>
        <v>500</v>
      </c>
      <c r="T249">
        <f>VLOOKUP($A249&amp;"-"&amp;$E249,'DADOS CENARIOS'!$C$2:$S$9,17,0)</f>
        <v>145</v>
      </c>
    </row>
    <row r="250" spans="1:20" x14ac:dyDescent="0.25">
      <c r="A250" t="s">
        <v>1200</v>
      </c>
      <c r="B250">
        <f>VLOOKUP($A250&amp;"-"&amp;$E250,'DADOS CENARIOS'!$C$2:$S$9,2,0)</f>
        <v>9000</v>
      </c>
      <c r="C250">
        <f>VLOOKUP($A250&amp;"-"&amp;$E250,'DADOS CENARIOS'!$C$2:$S$9,3,0)</f>
        <v>5</v>
      </c>
      <c r="D250">
        <f>VLOOKUP($A250&amp;"-"&amp;$E250,'DADOS CENARIOS'!$C$2:$S$9,4,0)</f>
        <v>18</v>
      </c>
      <c r="E250" s="43" t="s">
        <v>79</v>
      </c>
      <c r="F250" s="43" t="s">
        <v>1194</v>
      </c>
      <c r="G250" s="43" t="s">
        <v>79</v>
      </c>
      <c r="H250">
        <f>VLOOKUP($A250&amp;"-"&amp;$E250,'DADOS CENARIOS'!$C$2:$S$9,5,0)</f>
        <v>107</v>
      </c>
      <c r="I250">
        <f>VLOOKUP($A250&amp;"-"&amp;$E250,'DADOS CENARIOS'!$C$2:$S$9,6,0)</f>
        <v>12020</v>
      </c>
      <c r="J250">
        <f>VLOOKUP($A250&amp;"-"&amp;$E250,'DADOS CENARIOS'!$C$2:$S$9,7,0)</f>
        <v>8216</v>
      </c>
      <c r="K250">
        <f>VLOOKUP($A250&amp;"-"&amp;$E250,'DADOS CENARIOS'!$C$2:$S$9,8,0)</f>
        <v>612.29999999999995</v>
      </c>
      <c r="L250">
        <f>VLOOKUP($A250&amp;"-"&amp;$E250,'DADOS CENARIOS'!$C$2:$S$9,9,0)</f>
        <v>306.2</v>
      </c>
      <c r="M250">
        <f>VLOOKUP($A250&amp;"-"&amp;$E250,'DADOS CENARIOS'!$C$2:$S$9,10,0)</f>
        <v>11</v>
      </c>
      <c r="N250">
        <f>VLOOKUP($A250&amp;"-"&amp;$E250,'DADOS CENARIOS'!$C$2:$S$9,11,0)</f>
        <v>10</v>
      </c>
      <c r="O250">
        <f>VLOOKUP($A250&amp;"-"&amp;$E250,'DADOS CENARIOS'!$C$2:$S$9,12,0)</f>
        <v>6</v>
      </c>
      <c r="P250">
        <f>VLOOKUP($A250&amp;"-"&amp;$E250,'DADOS CENARIOS'!$C$2:$S$9,13,0)</f>
        <v>4</v>
      </c>
      <c r="Q250">
        <f>VLOOKUP($A250&amp;"-"&amp;$E250,'DADOS CENARIOS'!$C$2:$S$9,14,0)</f>
        <v>3000</v>
      </c>
      <c r="R250">
        <f>VLOOKUP($A250&amp;"-"&amp;$E250,'DADOS CENARIOS'!$C$2:$S$9,15,0)</f>
        <v>800</v>
      </c>
      <c r="S250">
        <f>VLOOKUP($A250&amp;"-"&amp;$E250,'DADOS CENARIOS'!$C$2:$S$9,16,0)</f>
        <v>500</v>
      </c>
      <c r="T250">
        <f>VLOOKUP($A250&amp;"-"&amp;$E250,'DADOS CENARIOS'!$C$2:$S$9,17,0)</f>
        <v>145</v>
      </c>
    </row>
    <row r="251" spans="1:20" x14ac:dyDescent="0.25">
      <c r="A251" t="s">
        <v>1200</v>
      </c>
      <c r="B251">
        <f>VLOOKUP($A251&amp;"-"&amp;$E251,'DADOS CENARIOS'!$C$2:$S$9,2,0)</f>
        <v>9000</v>
      </c>
      <c r="C251">
        <f>VLOOKUP($A251&amp;"-"&amp;$E251,'DADOS CENARIOS'!$C$2:$S$9,3,0)</f>
        <v>5</v>
      </c>
      <c r="D251">
        <f>VLOOKUP($A251&amp;"-"&amp;$E251,'DADOS CENARIOS'!$C$2:$S$9,4,0)</f>
        <v>18</v>
      </c>
      <c r="E251" s="43" t="s">
        <v>79</v>
      </c>
      <c r="F251" s="43" t="s">
        <v>1195</v>
      </c>
      <c r="G251" s="43" t="s">
        <v>79</v>
      </c>
      <c r="H251">
        <f>VLOOKUP($A251&amp;"-"&amp;$E251,'DADOS CENARIOS'!$C$2:$S$9,5,0)</f>
        <v>107</v>
      </c>
      <c r="I251">
        <f>VLOOKUP($A251&amp;"-"&amp;$E251,'DADOS CENARIOS'!$C$2:$S$9,6,0)</f>
        <v>12020</v>
      </c>
      <c r="J251">
        <f>VLOOKUP($A251&amp;"-"&amp;$E251,'DADOS CENARIOS'!$C$2:$S$9,7,0)</f>
        <v>8216</v>
      </c>
      <c r="K251">
        <f>VLOOKUP($A251&amp;"-"&amp;$E251,'DADOS CENARIOS'!$C$2:$S$9,8,0)</f>
        <v>612.29999999999995</v>
      </c>
      <c r="L251">
        <f>VLOOKUP($A251&amp;"-"&amp;$E251,'DADOS CENARIOS'!$C$2:$S$9,9,0)</f>
        <v>306.2</v>
      </c>
      <c r="M251">
        <f>VLOOKUP($A251&amp;"-"&amp;$E251,'DADOS CENARIOS'!$C$2:$S$9,10,0)</f>
        <v>11</v>
      </c>
      <c r="N251">
        <f>VLOOKUP($A251&amp;"-"&amp;$E251,'DADOS CENARIOS'!$C$2:$S$9,11,0)</f>
        <v>10</v>
      </c>
      <c r="O251">
        <f>VLOOKUP($A251&amp;"-"&amp;$E251,'DADOS CENARIOS'!$C$2:$S$9,12,0)</f>
        <v>6</v>
      </c>
      <c r="P251">
        <f>VLOOKUP($A251&amp;"-"&amp;$E251,'DADOS CENARIOS'!$C$2:$S$9,13,0)</f>
        <v>4</v>
      </c>
      <c r="Q251">
        <f>VLOOKUP($A251&amp;"-"&amp;$E251,'DADOS CENARIOS'!$C$2:$S$9,14,0)</f>
        <v>3000</v>
      </c>
      <c r="R251">
        <f>VLOOKUP($A251&amp;"-"&amp;$E251,'DADOS CENARIOS'!$C$2:$S$9,15,0)</f>
        <v>800</v>
      </c>
      <c r="S251">
        <f>VLOOKUP($A251&amp;"-"&amp;$E251,'DADOS CENARIOS'!$C$2:$S$9,16,0)</f>
        <v>500</v>
      </c>
      <c r="T251">
        <f>VLOOKUP($A251&amp;"-"&amp;$E251,'DADOS CENARIOS'!$C$2:$S$9,17,0)</f>
        <v>145</v>
      </c>
    </row>
    <row r="252" spans="1:20" x14ac:dyDescent="0.25">
      <c r="A252" t="s">
        <v>1200</v>
      </c>
      <c r="B252">
        <f>VLOOKUP($A252&amp;"-"&amp;$E252,'DADOS CENARIOS'!$C$2:$S$9,2,0)</f>
        <v>9000</v>
      </c>
      <c r="C252">
        <f>VLOOKUP($A252&amp;"-"&amp;$E252,'DADOS CENARIOS'!$C$2:$S$9,3,0)</f>
        <v>5</v>
      </c>
      <c r="D252">
        <f>VLOOKUP($A252&amp;"-"&amp;$E252,'DADOS CENARIOS'!$C$2:$S$9,4,0)</f>
        <v>18</v>
      </c>
      <c r="E252" s="43" t="s">
        <v>79</v>
      </c>
      <c r="F252" s="43" t="s">
        <v>1196</v>
      </c>
      <c r="G252" s="43" t="s">
        <v>79</v>
      </c>
      <c r="H252">
        <f>VLOOKUP($A252&amp;"-"&amp;$E252,'DADOS CENARIOS'!$C$2:$S$9,5,0)</f>
        <v>107</v>
      </c>
      <c r="I252">
        <f>VLOOKUP($A252&amp;"-"&amp;$E252,'DADOS CENARIOS'!$C$2:$S$9,6,0)</f>
        <v>12020</v>
      </c>
      <c r="J252">
        <f>VLOOKUP($A252&amp;"-"&amp;$E252,'DADOS CENARIOS'!$C$2:$S$9,7,0)</f>
        <v>8216</v>
      </c>
      <c r="K252">
        <f>VLOOKUP($A252&amp;"-"&amp;$E252,'DADOS CENARIOS'!$C$2:$S$9,8,0)</f>
        <v>612.29999999999995</v>
      </c>
      <c r="L252">
        <f>VLOOKUP($A252&amp;"-"&amp;$E252,'DADOS CENARIOS'!$C$2:$S$9,9,0)</f>
        <v>306.2</v>
      </c>
      <c r="M252">
        <f>VLOOKUP($A252&amp;"-"&amp;$E252,'DADOS CENARIOS'!$C$2:$S$9,10,0)</f>
        <v>11</v>
      </c>
      <c r="N252">
        <f>VLOOKUP($A252&amp;"-"&amp;$E252,'DADOS CENARIOS'!$C$2:$S$9,11,0)</f>
        <v>10</v>
      </c>
      <c r="O252">
        <f>VLOOKUP($A252&amp;"-"&amp;$E252,'DADOS CENARIOS'!$C$2:$S$9,12,0)</f>
        <v>6</v>
      </c>
      <c r="P252">
        <f>VLOOKUP($A252&amp;"-"&amp;$E252,'DADOS CENARIOS'!$C$2:$S$9,13,0)</f>
        <v>4</v>
      </c>
      <c r="Q252">
        <f>VLOOKUP($A252&amp;"-"&amp;$E252,'DADOS CENARIOS'!$C$2:$S$9,14,0)</f>
        <v>3000</v>
      </c>
      <c r="R252">
        <f>VLOOKUP($A252&amp;"-"&amp;$E252,'DADOS CENARIOS'!$C$2:$S$9,15,0)</f>
        <v>800</v>
      </c>
      <c r="S252">
        <f>VLOOKUP($A252&amp;"-"&amp;$E252,'DADOS CENARIOS'!$C$2:$S$9,16,0)</f>
        <v>500</v>
      </c>
      <c r="T252">
        <f>VLOOKUP($A252&amp;"-"&amp;$E252,'DADOS CENARIOS'!$C$2:$S$9,17,0)</f>
        <v>145</v>
      </c>
    </row>
    <row r="253" spans="1:20" x14ac:dyDescent="0.25">
      <c r="A253" t="s">
        <v>1200</v>
      </c>
      <c r="B253">
        <f>VLOOKUP($A253&amp;"-"&amp;$E253,'DADOS CENARIOS'!$C$2:$S$9,2,0)</f>
        <v>9000</v>
      </c>
      <c r="C253">
        <f>VLOOKUP($A253&amp;"-"&amp;$E253,'DADOS CENARIOS'!$C$2:$S$9,3,0)</f>
        <v>5</v>
      </c>
      <c r="D253">
        <f>VLOOKUP($A253&amp;"-"&amp;$E253,'DADOS CENARIOS'!$C$2:$S$9,4,0)</f>
        <v>18</v>
      </c>
      <c r="E253" s="43" t="s">
        <v>79</v>
      </c>
      <c r="F253" s="43" t="s">
        <v>1197</v>
      </c>
      <c r="G253" s="43" t="s">
        <v>79</v>
      </c>
      <c r="H253">
        <f>VLOOKUP($A253&amp;"-"&amp;$E253,'DADOS CENARIOS'!$C$2:$S$9,5,0)</f>
        <v>107</v>
      </c>
      <c r="I253">
        <f>VLOOKUP($A253&amp;"-"&amp;$E253,'DADOS CENARIOS'!$C$2:$S$9,6,0)</f>
        <v>12020</v>
      </c>
      <c r="J253">
        <f>VLOOKUP($A253&amp;"-"&amp;$E253,'DADOS CENARIOS'!$C$2:$S$9,7,0)</f>
        <v>8216</v>
      </c>
      <c r="K253">
        <f>VLOOKUP($A253&amp;"-"&amp;$E253,'DADOS CENARIOS'!$C$2:$S$9,8,0)</f>
        <v>612.29999999999995</v>
      </c>
      <c r="L253">
        <f>VLOOKUP($A253&amp;"-"&amp;$E253,'DADOS CENARIOS'!$C$2:$S$9,9,0)</f>
        <v>306.2</v>
      </c>
      <c r="M253">
        <f>VLOOKUP($A253&amp;"-"&amp;$E253,'DADOS CENARIOS'!$C$2:$S$9,10,0)</f>
        <v>11</v>
      </c>
      <c r="N253">
        <f>VLOOKUP($A253&amp;"-"&amp;$E253,'DADOS CENARIOS'!$C$2:$S$9,11,0)</f>
        <v>10</v>
      </c>
      <c r="O253">
        <f>VLOOKUP($A253&amp;"-"&amp;$E253,'DADOS CENARIOS'!$C$2:$S$9,12,0)</f>
        <v>6</v>
      </c>
      <c r="P253">
        <f>VLOOKUP($A253&amp;"-"&amp;$E253,'DADOS CENARIOS'!$C$2:$S$9,13,0)</f>
        <v>4</v>
      </c>
      <c r="Q253">
        <f>VLOOKUP($A253&amp;"-"&amp;$E253,'DADOS CENARIOS'!$C$2:$S$9,14,0)</f>
        <v>3000</v>
      </c>
      <c r="R253">
        <f>VLOOKUP($A253&amp;"-"&amp;$E253,'DADOS CENARIOS'!$C$2:$S$9,15,0)</f>
        <v>800</v>
      </c>
      <c r="S253">
        <f>VLOOKUP($A253&amp;"-"&amp;$E253,'DADOS CENARIOS'!$C$2:$S$9,16,0)</f>
        <v>500</v>
      </c>
      <c r="T253">
        <f>VLOOKUP($A253&amp;"-"&amp;$E253,'DADOS CENARIOS'!$C$2:$S$9,17,0)</f>
        <v>145</v>
      </c>
    </row>
    <row r="254" spans="1:20" x14ac:dyDescent="0.25">
      <c r="A254" t="s">
        <v>1200</v>
      </c>
      <c r="B254">
        <f>VLOOKUP($A254&amp;"-"&amp;$E254,'DADOS CENARIOS'!$C$2:$S$9,2,0)</f>
        <v>9000</v>
      </c>
      <c r="C254">
        <f>VLOOKUP($A254&amp;"-"&amp;$E254,'DADOS CENARIOS'!$C$2:$S$9,3,0)</f>
        <v>5</v>
      </c>
      <c r="D254">
        <f>VLOOKUP($A254&amp;"-"&amp;$E254,'DADOS CENARIOS'!$C$2:$S$9,4,0)</f>
        <v>18</v>
      </c>
      <c r="E254" s="43" t="s">
        <v>1</v>
      </c>
      <c r="F254" s="43" t="s">
        <v>43</v>
      </c>
      <c r="G254" s="43" t="s">
        <v>1</v>
      </c>
      <c r="H254">
        <f>VLOOKUP($A254&amp;"-"&amp;$E254,'DADOS CENARIOS'!$C$2:$S$9,5,0)</f>
        <v>107</v>
      </c>
      <c r="I254">
        <f>VLOOKUP($A254&amp;"-"&amp;$E254,'DADOS CENARIOS'!$C$2:$S$9,6,0)</f>
        <v>12020</v>
      </c>
      <c r="J254">
        <f>VLOOKUP($A254&amp;"-"&amp;$E254,'DADOS CENARIOS'!$C$2:$S$9,7,0)</f>
        <v>8216</v>
      </c>
      <c r="K254">
        <f>VLOOKUP($A254&amp;"-"&amp;$E254,'DADOS CENARIOS'!$C$2:$S$9,8,0)</f>
        <v>612.29999999999995</v>
      </c>
      <c r="L254">
        <f>VLOOKUP($A254&amp;"-"&amp;$E254,'DADOS CENARIOS'!$C$2:$S$9,9,0)</f>
        <v>306.2</v>
      </c>
      <c r="M254">
        <f>VLOOKUP($A254&amp;"-"&amp;$E254,'DADOS CENARIOS'!$C$2:$S$9,10,0)</f>
        <v>11</v>
      </c>
      <c r="N254">
        <f>VLOOKUP($A254&amp;"-"&amp;$E254,'DADOS CENARIOS'!$C$2:$S$9,11,0)</f>
        <v>10</v>
      </c>
      <c r="O254">
        <f>VLOOKUP($A254&amp;"-"&amp;$E254,'DADOS CENARIOS'!$C$2:$S$9,12,0)</f>
        <v>6</v>
      </c>
      <c r="P254">
        <f>VLOOKUP($A254&amp;"-"&amp;$E254,'DADOS CENARIOS'!$C$2:$S$9,13,0)</f>
        <v>4</v>
      </c>
      <c r="Q254">
        <f>VLOOKUP($A254&amp;"-"&amp;$E254,'DADOS CENARIOS'!$C$2:$S$9,14,0)</f>
        <v>3000</v>
      </c>
      <c r="R254">
        <f>VLOOKUP($A254&amp;"-"&amp;$E254,'DADOS CENARIOS'!$C$2:$S$9,15,0)</f>
        <v>800</v>
      </c>
      <c r="S254">
        <f>VLOOKUP($A254&amp;"-"&amp;$E254,'DADOS CENARIOS'!$C$2:$S$9,16,0)</f>
        <v>500</v>
      </c>
      <c r="T254">
        <f>VLOOKUP($A254&amp;"-"&amp;$E254,'DADOS CENARIOS'!$C$2:$S$9,17,0)</f>
        <v>145</v>
      </c>
    </row>
    <row r="255" spans="1:20" x14ac:dyDescent="0.25">
      <c r="A255" t="s">
        <v>1200</v>
      </c>
      <c r="B255">
        <f>VLOOKUP($A255&amp;"-"&amp;$E255,'DADOS CENARIOS'!$C$2:$S$9,2,0)</f>
        <v>9000</v>
      </c>
      <c r="C255">
        <f>VLOOKUP($A255&amp;"-"&amp;$E255,'DADOS CENARIOS'!$C$2:$S$9,3,0)</f>
        <v>5</v>
      </c>
      <c r="D255">
        <f>VLOOKUP($A255&amp;"-"&amp;$E255,'DADOS CENARIOS'!$C$2:$S$9,4,0)</f>
        <v>18</v>
      </c>
      <c r="E255" s="43" t="s">
        <v>1</v>
      </c>
      <c r="F255" s="43" t="s">
        <v>44</v>
      </c>
      <c r="G255" s="43" t="s">
        <v>1</v>
      </c>
      <c r="H255">
        <f>VLOOKUP($A255&amp;"-"&amp;$E255,'DADOS CENARIOS'!$C$2:$S$9,5,0)</f>
        <v>107</v>
      </c>
      <c r="I255">
        <f>VLOOKUP($A255&amp;"-"&amp;$E255,'DADOS CENARIOS'!$C$2:$S$9,6,0)</f>
        <v>12020</v>
      </c>
      <c r="J255">
        <f>VLOOKUP($A255&amp;"-"&amp;$E255,'DADOS CENARIOS'!$C$2:$S$9,7,0)</f>
        <v>8216</v>
      </c>
      <c r="K255">
        <f>VLOOKUP($A255&amp;"-"&amp;$E255,'DADOS CENARIOS'!$C$2:$S$9,8,0)</f>
        <v>612.29999999999995</v>
      </c>
      <c r="L255">
        <f>VLOOKUP($A255&amp;"-"&amp;$E255,'DADOS CENARIOS'!$C$2:$S$9,9,0)</f>
        <v>306.2</v>
      </c>
      <c r="M255">
        <f>VLOOKUP($A255&amp;"-"&amp;$E255,'DADOS CENARIOS'!$C$2:$S$9,10,0)</f>
        <v>11</v>
      </c>
      <c r="N255">
        <f>VLOOKUP($A255&amp;"-"&amp;$E255,'DADOS CENARIOS'!$C$2:$S$9,11,0)</f>
        <v>10</v>
      </c>
      <c r="O255">
        <f>VLOOKUP($A255&amp;"-"&amp;$E255,'DADOS CENARIOS'!$C$2:$S$9,12,0)</f>
        <v>6</v>
      </c>
      <c r="P255">
        <f>VLOOKUP($A255&amp;"-"&amp;$E255,'DADOS CENARIOS'!$C$2:$S$9,13,0)</f>
        <v>4</v>
      </c>
      <c r="Q255">
        <f>VLOOKUP($A255&amp;"-"&amp;$E255,'DADOS CENARIOS'!$C$2:$S$9,14,0)</f>
        <v>3000</v>
      </c>
      <c r="R255">
        <f>VLOOKUP($A255&amp;"-"&amp;$E255,'DADOS CENARIOS'!$C$2:$S$9,15,0)</f>
        <v>800</v>
      </c>
      <c r="S255">
        <f>VLOOKUP($A255&amp;"-"&amp;$E255,'DADOS CENARIOS'!$C$2:$S$9,16,0)</f>
        <v>500</v>
      </c>
      <c r="T255">
        <f>VLOOKUP($A255&amp;"-"&amp;$E255,'DADOS CENARIOS'!$C$2:$S$9,17,0)</f>
        <v>145</v>
      </c>
    </row>
    <row r="256" spans="1:20" x14ac:dyDescent="0.25">
      <c r="A256" t="s">
        <v>1200</v>
      </c>
      <c r="B256">
        <f>VLOOKUP($A256&amp;"-"&amp;$E256,'DADOS CENARIOS'!$C$2:$S$9,2,0)</f>
        <v>9000</v>
      </c>
      <c r="C256">
        <f>VLOOKUP($A256&amp;"-"&amp;$E256,'DADOS CENARIOS'!$C$2:$S$9,3,0)</f>
        <v>5</v>
      </c>
      <c r="D256">
        <f>VLOOKUP($A256&amp;"-"&amp;$E256,'DADOS CENARIOS'!$C$2:$S$9,4,0)</f>
        <v>18</v>
      </c>
      <c r="E256" s="43" t="s">
        <v>1</v>
      </c>
      <c r="F256" s="43" t="s">
        <v>45</v>
      </c>
      <c r="G256" s="43" t="s">
        <v>1</v>
      </c>
      <c r="H256">
        <f>VLOOKUP($A256&amp;"-"&amp;$E256,'DADOS CENARIOS'!$C$2:$S$9,5,0)</f>
        <v>107</v>
      </c>
      <c r="I256">
        <f>VLOOKUP($A256&amp;"-"&amp;$E256,'DADOS CENARIOS'!$C$2:$S$9,6,0)</f>
        <v>12020</v>
      </c>
      <c r="J256">
        <f>VLOOKUP($A256&amp;"-"&amp;$E256,'DADOS CENARIOS'!$C$2:$S$9,7,0)</f>
        <v>8216</v>
      </c>
      <c r="K256">
        <f>VLOOKUP($A256&amp;"-"&amp;$E256,'DADOS CENARIOS'!$C$2:$S$9,8,0)</f>
        <v>612.29999999999995</v>
      </c>
      <c r="L256">
        <f>VLOOKUP($A256&amp;"-"&amp;$E256,'DADOS CENARIOS'!$C$2:$S$9,9,0)</f>
        <v>306.2</v>
      </c>
      <c r="M256">
        <f>VLOOKUP($A256&amp;"-"&amp;$E256,'DADOS CENARIOS'!$C$2:$S$9,10,0)</f>
        <v>11</v>
      </c>
      <c r="N256">
        <f>VLOOKUP($A256&amp;"-"&amp;$E256,'DADOS CENARIOS'!$C$2:$S$9,11,0)</f>
        <v>10</v>
      </c>
      <c r="O256">
        <f>VLOOKUP($A256&amp;"-"&amp;$E256,'DADOS CENARIOS'!$C$2:$S$9,12,0)</f>
        <v>6</v>
      </c>
      <c r="P256">
        <f>VLOOKUP($A256&amp;"-"&amp;$E256,'DADOS CENARIOS'!$C$2:$S$9,13,0)</f>
        <v>4</v>
      </c>
      <c r="Q256">
        <f>VLOOKUP($A256&amp;"-"&amp;$E256,'DADOS CENARIOS'!$C$2:$S$9,14,0)</f>
        <v>3000</v>
      </c>
      <c r="R256">
        <f>VLOOKUP($A256&amp;"-"&amp;$E256,'DADOS CENARIOS'!$C$2:$S$9,15,0)</f>
        <v>800</v>
      </c>
      <c r="S256">
        <f>VLOOKUP($A256&amp;"-"&amp;$E256,'DADOS CENARIOS'!$C$2:$S$9,16,0)</f>
        <v>500</v>
      </c>
      <c r="T256">
        <f>VLOOKUP($A256&amp;"-"&amp;$E256,'DADOS CENARIOS'!$C$2:$S$9,17,0)</f>
        <v>145</v>
      </c>
    </row>
    <row r="257" spans="1:20" x14ac:dyDescent="0.25">
      <c r="A257" t="s">
        <v>1200</v>
      </c>
      <c r="B257">
        <f>VLOOKUP($A257&amp;"-"&amp;$E257,'DADOS CENARIOS'!$C$2:$S$9,2,0)</f>
        <v>9000</v>
      </c>
      <c r="C257">
        <f>VLOOKUP($A257&amp;"-"&amp;$E257,'DADOS CENARIOS'!$C$2:$S$9,3,0)</f>
        <v>5</v>
      </c>
      <c r="D257">
        <f>VLOOKUP($A257&amp;"-"&amp;$E257,'DADOS CENARIOS'!$C$2:$S$9,4,0)</f>
        <v>18</v>
      </c>
      <c r="E257" s="43" t="s">
        <v>1</v>
      </c>
      <c r="F257" s="43" t="s">
        <v>46</v>
      </c>
      <c r="G257" s="43" t="s">
        <v>1</v>
      </c>
      <c r="H257">
        <f>VLOOKUP($A257&amp;"-"&amp;$E257,'DADOS CENARIOS'!$C$2:$S$9,5,0)</f>
        <v>107</v>
      </c>
      <c r="I257">
        <f>VLOOKUP($A257&amp;"-"&amp;$E257,'DADOS CENARIOS'!$C$2:$S$9,6,0)</f>
        <v>12020</v>
      </c>
      <c r="J257">
        <f>VLOOKUP($A257&amp;"-"&amp;$E257,'DADOS CENARIOS'!$C$2:$S$9,7,0)</f>
        <v>8216</v>
      </c>
      <c r="K257">
        <f>VLOOKUP($A257&amp;"-"&amp;$E257,'DADOS CENARIOS'!$C$2:$S$9,8,0)</f>
        <v>612.29999999999995</v>
      </c>
      <c r="L257">
        <f>VLOOKUP($A257&amp;"-"&amp;$E257,'DADOS CENARIOS'!$C$2:$S$9,9,0)</f>
        <v>306.2</v>
      </c>
      <c r="M257">
        <f>VLOOKUP($A257&amp;"-"&amp;$E257,'DADOS CENARIOS'!$C$2:$S$9,10,0)</f>
        <v>11</v>
      </c>
      <c r="N257">
        <f>VLOOKUP($A257&amp;"-"&amp;$E257,'DADOS CENARIOS'!$C$2:$S$9,11,0)</f>
        <v>10</v>
      </c>
      <c r="O257">
        <f>VLOOKUP($A257&amp;"-"&amp;$E257,'DADOS CENARIOS'!$C$2:$S$9,12,0)</f>
        <v>6</v>
      </c>
      <c r="P257">
        <f>VLOOKUP($A257&amp;"-"&amp;$E257,'DADOS CENARIOS'!$C$2:$S$9,13,0)</f>
        <v>4</v>
      </c>
      <c r="Q257">
        <f>VLOOKUP($A257&amp;"-"&amp;$E257,'DADOS CENARIOS'!$C$2:$S$9,14,0)</f>
        <v>3000</v>
      </c>
      <c r="R257">
        <f>VLOOKUP($A257&amp;"-"&amp;$E257,'DADOS CENARIOS'!$C$2:$S$9,15,0)</f>
        <v>800</v>
      </c>
      <c r="S257">
        <f>VLOOKUP($A257&amp;"-"&amp;$E257,'DADOS CENARIOS'!$C$2:$S$9,16,0)</f>
        <v>500</v>
      </c>
      <c r="T257">
        <f>VLOOKUP($A257&amp;"-"&amp;$E257,'DADOS CENARIOS'!$C$2:$S$9,17,0)</f>
        <v>145</v>
      </c>
    </row>
    <row r="258" spans="1:20" x14ac:dyDescent="0.25">
      <c r="A258" t="s">
        <v>1200</v>
      </c>
      <c r="B258">
        <f>VLOOKUP($A258&amp;"-"&amp;$E258,'DADOS CENARIOS'!$C$2:$S$9,2,0)</f>
        <v>9000</v>
      </c>
      <c r="C258">
        <f>VLOOKUP($A258&amp;"-"&amp;$E258,'DADOS CENARIOS'!$C$2:$S$9,3,0)</f>
        <v>5</v>
      </c>
      <c r="D258">
        <f>VLOOKUP($A258&amp;"-"&amp;$E258,'DADOS CENARIOS'!$C$2:$S$9,4,0)</f>
        <v>18</v>
      </c>
      <c r="E258" s="43" t="s">
        <v>1</v>
      </c>
      <c r="F258" s="43" t="s">
        <v>47</v>
      </c>
      <c r="G258" s="43" t="s">
        <v>1</v>
      </c>
      <c r="H258">
        <f>VLOOKUP($A258&amp;"-"&amp;$E258,'DADOS CENARIOS'!$C$2:$S$9,5,0)</f>
        <v>107</v>
      </c>
      <c r="I258">
        <f>VLOOKUP($A258&amp;"-"&amp;$E258,'DADOS CENARIOS'!$C$2:$S$9,6,0)</f>
        <v>12020</v>
      </c>
      <c r="J258">
        <f>VLOOKUP($A258&amp;"-"&amp;$E258,'DADOS CENARIOS'!$C$2:$S$9,7,0)</f>
        <v>8216</v>
      </c>
      <c r="K258">
        <f>VLOOKUP($A258&amp;"-"&amp;$E258,'DADOS CENARIOS'!$C$2:$S$9,8,0)</f>
        <v>612.29999999999995</v>
      </c>
      <c r="L258">
        <f>VLOOKUP($A258&amp;"-"&amp;$E258,'DADOS CENARIOS'!$C$2:$S$9,9,0)</f>
        <v>306.2</v>
      </c>
      <c r="M258">
        <f>VLOOKUP($A258&amp;"-"&amp;$E258,'DADOS CENARIOS'!$C$2:$S$9,10,0)</f>
        <v>11</v>
      </c>
      <c r="N258">
        <f>VLOOKUP($A258&amp;"-"&amp;$E258,'DADOS CENARIOS'!$C$2:$S$9,11,0)</f>
        <v>10</v>
      </c>
      <c r="O258">
        <f>VLOOKUP($A258&amp;"-"&amp;$E258,'DADOS CENARIOS'!$C$2:$S$9,12,0)</f>
        <v>6</v>
      </c>
      <c r="P258">
        <f>VLOOKUP($A258&amp;"-"&amp;$E258,'DADOS CENARIOS'!$C$2:$S$9,13,0)</f>
        <v>4</v>
      </c>
      <c r="Q258">
        <f>VLOOKUP($A258&amp;"-"&amp;$E258,'DADOS CENARIOS'!$C$2:$S$9,14,0)</f>
        <v>3000</v>
      </c>
      <c r="R258">
        <f>VLOOKUP($A258&amp;"-"&amp;$E258,'DADOS CENARIOS'!$C$2:$S$9,15,0)</f>
        <v>800</v>
      </c>
      <c r="S258">
        <f>VLOOKUP($A258&amp;"-"&amp;$E258,'DADOS CENARIOS'!$C$2:$S$9,16,0)</f>
        <v>500</v>
      </c>
      <c r="T258">
        <f>VLOOKUP($A258&amp;"-"&amp;$E258,'DADOS CENARIOS'!$C$2:$S$9,17,0)</f>
        <v>145</v>
      </c>
    </row>
    <row r="259" spans="1:20" x14ac:dyDescent="0.25">
      <c r="A259" t="s">
        <v>1200</v>
      </c>
      <c r="B259">
        <f>VLOOKUP($A259&amp;"-"&amp;$E259,'DADOS CENARIOS'!$C$2:$S$9,2,0)</f>
        <v>9000</v>
      </c>
      <c r="C259">
        <f>VLOOKUP($A259&amp;"-"&amp;$E259,'DADOS CENARIOS'!$C$2:$S$9,3,0)</f>
        <v>5</v>
      </c>
      <c r="D259">
        <f>VLOOKUP($A259&amp;"-"&amp;$E259,'DADOS CENARIOS'!$C$2:$S$9,4,0)</f>
        <v>18</v>
      </c>
      <c r="E259" s="43" t="s">
        <v>1</v>
      </c>
      <c r="F259" s="43" t="s">
        <v>48</v>
      </c>
      <c r="G259" s="43" t="s">
        <v>1</v>
      </c>
      <c r="H259">
        <f>VLOOKUP($A259&amp;"-"&amp;$E259,'DADOS CENARIOS'!$C$2:$S$9,5,0)</f>
        <v>107</v>
      </c>
      <c r="I259">
        <f>VLOOKUP($A259&amp;"-"&amp;$E259,'DADOS CENARIOS'!$C$2:$S$9,6,0)</f>
        <v>12020</v>
      </c>
      <c r="J259">
        <f>VLOOKUP($A259&amp;"-"&amp;$E259,'DADOS CENARIOS'!$C$2:$S$9,7,0)</f>
        <v>8216</v>
      </c>
      <c r="K259">
        <f>VLOOKUP($A259&amp;"-"&amp;$E259,'DADOS CENARIOS'!$C$2:$S$9,8,0)</f>
        <v>612.29999999999995</v>
      </c>
      <c r="L259">
        <f>VLOOKUP($A259&amp;"-"&amp;$E259,'DADOS CENARIOS'!$C$2:$S$9,9,0)</f>
        <v>306.2</v>
      </c>
      <c r="M259">
        <f>VLOOKUP($A259&amp;"-"&amp;$E259,'DADOS CENARIOS'!$C$2:$S$9,10,0)</f>
        <v>11</v>
      </c>
      <c r="N259">
        <f>VLOOKUP($A259&amp;"-"&amp;$E259,'DADOS CENARIOS'!$C$2:$S$9,11,0)</f>
        <v>10</v>
      </c>
      <c r="O259">
        <f>VLOOKUP($A259&amp;"-"&amp;$E259,'DADOS CENARIOS'!$C$2:$S$9,12,0)</f>
        <v>6</v>
      </c>
      <c r="P259">
        <f>VLOOKUP($A259&amp;"-"&amp;$E259,'DADOS CENARIOS'!$C$2:$S$9,13,0)</f>
        <v>4</v>
      </c>
      <c r="Q259">
        <f>VLOOKUP($A259&amp;"-"&amp;$E259,'DADOS CENARIOS'!$C$2:$S$9,14,0)</f>
        <v>3000</v>
      </c>
      <c r="R259">
        <f>VLOOKUP($A259&amp;"-"&amp;$E259,'DADOS CENARIOS'!$C$2:$S$9,15,0)</f>
        <v>800</v>
      </c>
      <c r="S259">
        <f>VLOOKUP($A259&amp;"-"&amp;$E259,'DADOS CENARIOS'!$C$2:$S$9,16,0)</f>
        <v>500</v>
      </c>
      <c r="T259">
        <f>VLOOKUP($A259&amp;"-"&amp;$E259,'DADOS CENARIOS'!$C$2:$S$9,17,0)</f>
        <v>145</v>
      </c>
    </row>
    <row r="260" spans="1:20" x14ac:dyDescent="0.25">
      <c r="A260" t="s">
        <v>1200</v>
      </c>
      <c r="B260">
        <f>VLOOKUP($A260&amp;"-"&amp;$E260,'DADOS CENARIOS'!$C$2:$S$9,2,0)</f>
        <v>9000</v>
      </c>
      <c r="C260">
        <f>VLOOKUP($A260&amp;"-"&amp;$E260,'DADOS CENARIOS'!$C$2:$S$9,3,0)</f>
        <v>5</v>
      </c>
      <c r="D260">
        <f>VLOOKUP($A260&amp;"-"&amp;$E260,'DADOS CENARIOS'!$C$2:$S$9,4,0)</f>
        <v>18</v>
      </c>
      <c r="E260" s="43" t="s">
        <v>1</v>
      </c>
      <c r="F260" s="43" t="s">
        <v>49</v>
      </c>
      <c r="G260" s="43" t="s">
        <v>1</v>
      </c>
      <c r="H260">
        <f>VLOOKUP($A260&amp;"-"&amp;$E260,'DADOS CENARIOS'!$C$2:$S$9,5,0)</f>
        <v>107</v>
      </c>
      <c r="I260">
        <f>VLOOKUP($A260&amp;"-"&amp;$E260,'DADOS CENARIOS'!$C$2:$S$9,6,0)</f>
        <v>12020</v>
      </c>
      <c r="J260">
        <f>VLOOKUP($A260&amp;"-"&amp;$E260,'DADOS CENARIOS'!$C$2:$S$9,7,0)</f>
        <v>8216</v>
      </c>
      <c r="K260">
        <f>VLOOKUP($A260&amp;"-"&amp;$E260,'DADOS CENARIOS'!$C$2:$S$9,8,0)</f>
        <v>612.29999999999995</v>
      </c>
      <c r="L260">
        <f>VLOOKUP($A260&amp;"-"&amp;$E260,'DADOS CENARIOS'!$C$2:$S$9,9,0)</f>
        <v>306.2</v>
      </c>
      <c r="M260">
        <f>VLOOKUP($A260&amp;"-"&amp;$E260,'DADOS CENARIOS'!$C$2:$S$9,10,0)</f>
        <v>11</v>
      </c>
      <c r="N260">
        <f>VLOOKUP($A260&amp;"-"&amp;$E260,'DADOS CENARIOS'!$C$2:$S$9,11,0)</f>
        <v>10</v>
      </c>
      <c r="O260">
        <f>VLOOKUP($A260&amp;"-"&amp;$E260,'DADOS CENARIOS'!$C$2:$S$9,12,0)</f>
        <v>6</v>
      </c>
      <c r="P260">
        <f>VLOOKUP($A260&amp;"-"&amp;$E260,'DADOS CENARIOS'!$C$2:$S$9,13,0)</f>
        <v>4</v>
      </c>
      <c r="Q260">
        <f>VLOOKUP($A260&amp;"-"&amp;$E260,'DADOS CENARIOS'!$C$2:$S$9,14,0)</f>
        <v>3000</v>
      </c>
      <c r="R260">
        <f>VLOOKUP($A260&amp;"-"&amp;$E260,'DADOS CENARIOS'!$C$2:$S$9,15,0)</f>
        <v>800</v>
      </c>
      <c r="S260">
        <f>VLOOKUP($A260&amp;"-"&amp;$E260,'DADOS CENARIOS'!$C$2:$S$9,16,0)</f>
        <v>500</v>
      </c>
      <c r="T260">
        <f>VLOOKUP($A260&amp;"-"&amp;$E260,'DADOS CENARIOS'!$C$2:$S$9,17,0)</f>
        <v>145</v>
      </c>
    </row>
    <row r="261" spans="1:20" x14ac:dyDescent="0.25">
      <c r="A261" t="s">
        <v>1200</v>
      </c>
      <c r="B261">
        <f>VLOOKUP($A261&amp;"-"&amp;$E261,'DADOS CENARIOS'!$C$2:$S$9,2,0)</f>
        <v>9000</v>
      </c>
      <c r="C261">
        <f>VLOOKUP($A261&amp;"-"&amp;$E261,'DADOS CENARIOS'!$C$2:$S$9,3,0)</f>
        <v>5</v>
      </c>
      <c r="D261">
        <f>VLOOKUP($A261&amp;"-"&amp;$E261,'DADOS CENARIOS'!$C$2:$S$9,4,0)</f>
        <v>18</v>
      </c>
      <c r="E261" s="43" t="s">
        <v>1</v>
      </c>
      <c r="F261" s="43" t="s">
        <v>50</v>
      </c>
      <c r="G261" s="43" t="s">
        <v>1</v>
      </c>
      <c r="H261">
        <f>VLOOKUP($A261&amp;"-"&amp;$E261,'DADOS CENARIOS'!$C$2:$S$9,5,0)</f>
        <v>107</v>
      </c>
      <c r="I261">
        <f>VLOOKUP($A261&amp;"-"&amp;$E261,'DADOS CENARIOS'!$C$2:$S$9,6,0)</f>
        <v>12020</v>
      </c>
      <c r="J261">
        <f>VLOOKUP($A261&amp;"-"&amp;$E261,'DADOS CENARIOS'!$C$2:$S$9,7,0)</f>
        <v>8216</v>
      </c>
      <c r="K261">
        <f>VLOOKUP($A261&amp;"-"&amp;$E261,'DADOS CENARIOS'!$C$2:$S$9,8,0)</f>
        <v>612.29999999999995</v>
      </c>
      <c r="L261">
        <f>VLOOKUP($A261&amp;"-"&amp;$E261,'DADOS CENARIOS'!$C$2:$S$9,9,0)</f>
        <v>306.2</v>
      </c>
      <c r="M261">
        <f>VLOOKUP($A261&amp;"-"&amp;$E261,'DADOS CENARIOS'!$C$2:$S$9,10,0)</f>
        <v>11</v>
      </c>
      <c r="N261">
        <f>VLOOKUP($A261&amp;"-"&amp;$E261,'DADOS CENARIOS'!$C$2:$S$9,11,0)</f>
        <v>10</v>
      </c>
      <c r="O261">
        <f>VLOOKUP($A261&amp;"-"&amp;$E261,'DADOS CENARIOS'!$C$2:$S$9,12,0)</f>
        <v>6</v>
      </c>
      <c r="P261">
        <f>VLOOKUP($A261&amp;"-"&amp;$E261,'DADOS CENARIOS'!$C$2:$S$9,13,0)</f>
        <v>4</v>
      </c>
      <c r="Q261">
        <f>VLOOKUP($A261&amp;"-"&amp;$E261,'DADOS CENARIOS'!$C$2:$S$9,14,0)</f>
        <v>3000</v>
      </c>
      <c r="R261">
        <f>VLOOKUP($A261&amp;"-"&amp;$E261,'DADOS CENARIOS'!$C$2:$S$9,15,0)</f>
        <v>800</v>
      </c>
      <c r="S261">
        <f>VLOOKUP($A261&amp;"-"&amp;$E261,'DADOS CENARIOS'!$C$2:$S$9,16,0)</f>
        <v>500</v>
      </c>
      <c r="T261">
        <f>VLOOKUP($A261&amp;"-"&amp;$E261,'DADOS CENARIOS'!$C$2:$S$9,17,0)</f>
        <v>145</v>
      </c>
    </row>
    <row r="262" spans="1:20" x14ac:dyDescent="0.25">
      <c r="A262" t="s">
        <v>1200</v>
      </c>
      <c r="B262">
        <f>VLOOKUP($A262&amp;"-"&amp;$E262,'DADOS CENARIOS'!$C$2:$S$9,2,0)</f>
        <v>9000</v>
      </c>
      <c r="C262">
        <f>VLOOKUP($A262&amp;"-"&amp;$E262,'DADOS CENARIOS'!$C$2:$S$9,3,0)</f>
        <v>5</v>
      </c>
      <c r="D262">
        <f>VLOOKUP($A262&amp;"-"&amp;$E262,'DADOS CENARIOS'!$C$2:$S$9,4,0)</f>
        <v>18</v>
      </c>
      <c r="E262" s="43" t="s">
        <v>1</v>
      </c>
      <c r="F262" s="43" t="s">
        <v>51</v>
      </c>
      <c r="G262" s="43" t="s">
        <v>1</v>
      </c>
      <c r="H262">
        <f>VLOOKUP($A262&amp;"-"&amp;$E262,'DADOS CENARIOS'!$C$2:$S$9,5,0)</f>
        <v>107</v>
      </c>
      <c r="I262">
        <f>VLOOKUP($A262&amp;"-"&amp;$E262,'DADOS CENARIOS'!$C$2:$S$9,6,0)</f>
        <v>12020</v>
      </c>
      <c r="J262">
        <f>VLOOKUP($A262&amp;"-"&amp;$E262,'DADOS CENARIOS'!$C$2:$S$9,7,0)</f>
        <v>8216</v>
      </c>
      <c r="K262">
        <f>VLOOKUP($A262&amp;"-"&amp;$E262,'DADOS CENARIOS'!$C$2:$S$9,8,0)</f>
        <v>612.29999999999995</v>
      </c>
      <c r="L262">
        <f>VLOOKUP($A262&amp;"-"&amp;$E262,'DADOS CENARIOS'!$C$2:$S$9,9,0)</f>
        <v>306.2</v>
      </c>
      <c r="M262">
        <f>VLOOKUP($A262&amp;"-"&amp;$E262,'DADOS CENARIOS'!$C$2:$S$9,10,0)</f>
        <v>11</v>
      </c>
      <c r="N262">
        <f>VLOOKUP($A262&amp;"-"&amp;$E262,'DADOS CENARIOS'!$C$2:$S$9,11,0)</f>
        <v>10</v>
      </c>
      <c r="O262">
        <f>VLOOKUP($A262&amp;"-"&amp;$E262,'DADOS CENARIOS'!$C$2:$S$9,12,0)</f>
        <v>6</v>
      </c>
      <c r="P262">
        <f>VLOOKUP($A262&amp;"-"&amp;$E262,'DADOS CENARIOS'!$C$2:$S$9,13,0)</f>
        <v>4</v>
      </c>
      <c r="Q262">
        <f>VLOOKUP($A262&amp;"-"&amp;$E262,'DADOS CENARIOS'!$C$2:$S$9,14,0)</f>
        <v>3000</v>
      </c>
      <c r="R262">
        <f>VLOOKUP($A262&amp;"-"&amp;$E262,'DADOS CENARIOS'!$C$2:$S$9,15,0)</f>
        <v>800</v>
      </c>
      <c r="S262">
        <f>VLOOKUP($A262&amp;"-"&amp;$E262,'DADOS CENARIOS'!$C$2:$S$9,16,0)</f>
        <v>500</v>
      </c>
      <c r="T262">
        <f>VLOOKUP($A262&amp;"-"&amp;$E262,'DADOS CENARIOS'!$C$2:$S$9,17,0)</f>
        <v>145</v>
      </c>
    </row>
    <row r="263" spans="1:20" x14ac:dyDescent="0.25">
      <c r="A263" t="s">
        <v>1200</v>
      </c>
      <c r="B263">
        <f>VLOOKUP($A263&amp;"-"&amp;$E263,'DADOS CENARIOS'!$C$2:$S$9,2,0)</f>
        <v>9000</v>
      </c>
      <c r="C263">
        <f>VLOOKUP($A263&amp;"-"&amp;$E263,'DADOS CENARIOS'!$C$2:$S$9,3,0)</f>
        <v>5</v>
      </c>
      <c r="D263">
        <f>VLOOKUP($A263&amp;"-"&amp;$E263,'DADOS CENARIOS'!$C$2:$S$9,4,0)</f>
        <v>18</v>
      </c>
      <c r="E263" s="43" t="s">
        <v>1</v>
      </c>
      <c r="F263" s="43" t="s">
        <v>24</v>
      </c>
      <c r="G263" s="43" t="s">
        <v>1</v>
      </c>
      <c r="H263">
        <f>VLOOKUP($A263&amp;"-"&amp;$E263,'DADOS CENARIOS'!$C$2:$S$9,5,0)</f>
        <v>107</v>
      </c>
      <c r="I263">
        <f>VLOOKUP($A263&amp;"-"&amp;$E263,'DADOS CENARIOS'!$C$2:$S$9,6,0)</f>
        <v>12020</v>
      </c>
      <c r="J263">
        <f>VLOOKUP($A263&amp;"-"&amp;$E263,'DADOS CENARIOS'!$C$2:$S$9,7,0)</f>
        <v>8216</v>
      </c>
      <c r="K263">
        <f>VLOOKUP($A263&amp;"-"&amp;$E263,'DADOS CENARIOS'!$C$2:$S$9,8,0)</f>
        <v>612.29999999999995</v>
      </c>
      <c r="L263">
        <f>VLOOKUP($A263&amp;"-"&amp;$E263,'DADOS CENARIOS'!$C$2:$S$9,9,0)</f>
        <v>306.2</v>
      </c>
      <c r="M263">
        <f>VLOOKUP($A263&amp;"-"&amp;$E263,'DADOS CENARIOS'!$C$2:$S$9,10,0)</f>
        <v>11</v>
      </c>
      <c r="N263">
        <f>VLOOKUP($A263&amp;"-"&amp;$E263,'DADOS CENARIOS'!$C$2:$S$9,11,0)</f>
        <v>10</v>
      </c>
      <c r="O263">
        <f>VLOOKUP($A263&amp;"-"&amp;$E263,'DADOS CENARIOS'!$C$2:$S$9,12,0)</f>
        <v>6</v>
      </c>
      <c r="P263">
        <f>VLOOKUP($A263&amp;"-"&amp;$E263,'DADOS CENARIOS'!$C$2:$S$9,13,0)</f>
        <v>4</v>
      </c>
      <c r="Q263">
        <f>VLOOKUP($A263&amp;"-"&amp;$E263,'DADOS CENARIOS'!$C$2:$S$9,14,0)</f>
        <v>3000</v>
      </c>
      <c r="R263">
        <f>VLOOKUP($A263&amp;"-"&amp;$E263,'DADOS CENARIOS'!$C$2:$S$9,15,0)</f>
        <v>800</v>
      </c>
      <c r="S263">
        <f>VLOOKUP($A263&amp;"-"&amp;$E263,'DADOS CENARIOS'!$C$2:$S$9,16,0)</f>
        <v>500</v>
      </c>
      <c r="T263">
        <f>VLOOKUP($A263&amp;"-"&amp;$E263,'DADOS CENARIOS'!$C$2:$S$9,17,0)</f>
        <v>145</v>
      </c>
    </row>
    <row r="264" spans="1:20" x14ac:dyDescent="0.25">
      <c r="A264" t="s">
        <v>1200</v>
      </c>
      <c r="B264">
        <f>VLOOKUP($A264&amp;"-"&amp;$E264,'DADOS CENARIOS'!$C$2:$S$9,2,0)</f>
        <v>9000</v>
      </c>
      <c r="C264">
        <f>VLOOKUP($A264&amp;"-"&amp;$E264,'DADOS CENARIOS'!$C$2:$S$9,3,0)</f>
        <v>5</v>
      </c>
      <c r="D264">
        <f>VLOOKUP($A264&amp;"-"&amp;$E264,'DADOS CENARIOS'!$C$2:$S$9,4,0)</f>
        <v>18</v>
      </c>
      <c r="E264" s="43" t="s">
        <v>1</v>
      </c>
      <c r="F264" s="43" t="s">
        <v>25</v>
      </c>
      <c r="G264" s="43" t="s">
        <v>1</v>
      </c>
      <c r="H264">
        <f>VLOOKUP($A264&amp;"-"&amp;$E264,'DADOS CENARIOS'!$C$2:$S$9,5,0)</f>
        <v>107</v>
      </c>
      <c r="I264">
        <f>VLOOKUP($A264&amp;"-"&amp;$E264,'DADOS CENARIOS'!$C$2:$S$9,6,0)</f>
        <v>12020</v>
      </c>
      <c r="J264">
        <f>VLOOKUP($A264&amp;"-"&amp;$E264,'DADOS CENARIOS'!$C$2:$S$9,7,0)</f>
        <v>8216</v>
      </c>
      <c r="K264">
        <f>VLOOKUP($A264&amp;"-"&amp;$E264,'DADOS CENARIOS'!$C$2:$S$9,8,0)</f>
        <v>612.29999999999995</v>
      </c>
      <c r="L264">
        <f>VLOOKUP($A264&amp;"-"&amp;$E264,'DADOS CENARIOS'!$C$2:$S$9,9,0)</f>
        <v>306.2</v>
      </c>
      <c r="M264">
        <f>VLOOKUP($A264&amp;"-"&amp;$E264,'DADOS CENARIOS'!$C$2:$S$9,10,0)</f>
        <v>11</v>
      </c>
      <c r="N264">
        <f>VLOOKUP($A264&amp;"-"&amp;$E264,'DADOS CENARIOS'!$C$2:$S$9,11,0)</f>
        <v>10</v>
      </c>
      <c r="O264">
        <f>VLOOKUP($A264&amp;"-"&amp;$E264,'DADOS CENARIOS'!$C$2:$S$9,12,0)</f>
        <v>6</v>
      </c>
      <c r="P264">
        <f>VLOOKUP($A264&amp;"-"&amp;$E264,'DADOS CENARIOS'!$C$2:$S$9,13,0)</f>
        <v>4</v>
      </c>
      <c r="Q264">
        <f>VLOOKUP($A264&amp;"-"&amp;$E264,'DADOS CENARIOS'!$C$2:$S$9,14,0)</f>
        <v>3000</v>
      </c>
      <c r="R264">
        <f>VLOOKUP($A264&amp;"-"&amp;$E264,'DADOS CENARIOS'!$C$2:$S$9,15,0)</f>
        <v>800</v>
      </c>
      <c r="S264">
        <f>VLOOKUP($A264&amp;"-"&amp;$E264,'DADOS CENARIOS'!$C$2:$S$9,16,0)</f>
        <v>500</v>
      </c>
      <c r="T264">
        <f>VLOOKUP($A264&amp;"-"&amp;$E264,'DADOS CENARIOS'!$C$2:$S$9,17,0)</f>
        <v>145</v>
      </c>
    </row>
    <row r="265" spans="1:20" x14ac:dyDescent="0.25">
      <c r="A265" t="s">
        <v>1200</v>
      </c>
      <c r="B265">
        <f>VLOOKUP($A265&amp;"-"&amp;$E265,'DADOS CENARIOS'!$C$2:$S$9,2,0)</f>
        <v>9000</v>
      </c>
      <c r="C265">
        <f>VLOOKUP($A265&amp;"-"&amp;$E265,'DADOS CENARIOS'!$C$2:$S$9,3,0)</f>
        <v>5</v>
      </c>
      <c r="D265">
        <f>VLOOKUP($A265&amp;"-"&amp;$E265,'DADOS CENARIOS'!$C$2:$S$9,4,0)</f>
        <v>18</v>
      </c>
      <c r="E265" s="43" t="s">
        <v>1</v>
      </c>
      <c r="F265" s="43" t="s">
        <v>52</v>
      </c>
      <c r="G265" s="43" t="s">
        <v>1</v>
      </c>
      <c r="H265">
        <f>VLOOKUP($A265&amp;"-"&amp;$E265,'DADOS CENARIOS'!$C$2:$S$9,5,0)</f>
        <v>107</v>
      </c>
      <c r="I265">
        <f>VLOOKUP($A265&amp;"-"&amp;$E265,'DADOS CENARIOS'!$C$2:$S$9,6,0)</f>
        <v>12020</v>
      </c>
      <c r="J265">
        <f>VLOOKUP($A265&amp;"-"&amp;$E265,'DADOS CENARIOS'!$C$2:$S$9,7,0)</f>
        <v>8216</v>
      </c>
      <c r="K265">
        <f>VLOOKUP($A265&amp;"-"&amp;$E265,'DADOS CENARIOS'!$C$2:$S$9,8,0)</f>
        <v>612.29999999999995</v>
      </c>
      <c r="L265">
        <f>VLOOKUP($A265&amp;"-"&amp;$E265,'DADOS CENARIOS'!$C$2:$S$9,9,0)</f>
        <v>306.2</v>
      </c>
      <c r="M265">
        <f>VLOOKUP($A265&amp;"-"&amp;$E265,'DADOS CENARIOS'!$C$2:$S$9,10,0)</f>
        <v>11</v>
      </c>
      <c r="N265">
        <f>VLOOKUP($A265&amp;"-"&amp;$E265,'DADOS CENARIOS'!$C$2:$S$9,11,0)</f>
        <v>10</v>
      </c>
      <c r="O265">
        <f>VLOOKUP($A265&amp;"-"&amp;$E265,'DADOS CENARIOS'!$C$2:$S$9,12,0)</f>
        <v>6</v>
      </c>
      <c r="P265">
        <f>VLOOKUP($A265&amp;"-"&amp;$E265,'DADOS CENARIOS'!$C$2:$S$9,13,0)</f>
        <v>4</v>
      </c>
      <c r="Q265">
        <f>VLOOKUP($A265&amp;"-"&amp;$E265,'DADOS CENARIOS'!$C$2:$S$9,14,0)</f>
        <v>3000</v>
      </c>
      <c r="R265">
        <f>VLOOKUP($A265&amp;"-"&amp;$E265,'DADOS CENARIOS'!$C$2:$S$9,15,0)</f>
        <v>800</v>
      </c>
      <c r="S265">
        <f>VLOOKUP($A265&amp;"-"&amp;$E265,'DADOS CENARIOS'!$C$2:$S$9,16,0)</f>
        <v>500</v>
      </c>
      <c r="T265">
        <f>VLOOKUP($A265&amp;"-"&amp;$E265,'DADOS CENARIOS'!$C$2:$S$9,17,0)</f>
        <v>145</v>
      </c>
    </row>
    <row r="266" spans="1:20" x14ac:dyDescent="0.25">
      <c r="A266" t="s">
        <v>1200</v>
      </c>
      <c r="B266">
        <f>VLOOKUP($A266&amp;"-"&amp;$E266,'DADOS CENARIOS'!$C$2:$S$9,2,0)</f>
        <v>9000</v>
      </c>
      <c r="C266">
        <f>VLOOKUP($A266&amp;"-"&amp;$E266,'DADOS CENARIOS'!$C$2:$S$9,3,0)</f>
        <v>5</v>
      </c>
      <c r="D266">
        <f>VLOOKUP($A266&amp;"-"&amp;$E266,'DADOS CENARIOS'!$C$2:$S$9,4,0)</f>
        <v>18</v>
      </c>
      <c r="E266" s="43" t="s">
        <v>1</v>
      </c>
      <c r="F266" s="43" t="s">
        <v>53</v>
      </c>
      <c r="G266" s="43" t="s">
        <v>1</v>
      </c>
      <c r="H266">
        <f>VLOOKUP($A266&amp;"-"&amp;$E266,'DADOS CENARIOS'!$C$2:$S$9,5,0)</f>
        <v>107</v>
      </c>
      <c r="I266">
        <f>VLOOKUP($A266&amp;"-"&amp;$E266,'DADOS CENARIOS'!$C$2:$S$9,6,0)</f>
        <v>12020</v>
      </c>
      <c r="J266">
        <f>VLOOKUP($A266&amp;"-"&amp;$E266,'DADOS CENARIOS'!$C$2:$S$9,7,0)</f>
        <v>8216</v>
      </c>
      <c r="K266">
        <f>VLOOKUP($A266&amp;"-"&amp;$E266,'DADOS CENARIOS'!$C$2:$S$9,8,0)</f>
        <v>612.29999999999995</v>
      </c>
      <c r="L266">
        <f>VLOOKUP($A266&amp;"-"&amp;$E266,'DADOS CENARIOS'!$C$2:$S$9,9,0)</f>
        <v>306.2</v>
      </c>
      <c r="M266">
        <f>VLOOKUP($A266&amp;"-"&amp;$E266,'DADOS CENARIOS'!$C$2:$S$9,10,0)</f>
        <v>11</v>
      </c>
      <c r="N266">
        <f>VLOOKUP($A266&amp;"-"&amp;$E266,'DADOS CENARIOS'!$C$2:$S$9,11,0)</f>
        <v>10</v>
      </c>
      <c r="O266">
        <f>VLOOKUP($A266&amp;"-"&amp;$E266,'DADOS CENARIOS'!$C$2:$S$9,12,0)</f>
        <v>6</v>
      </c>
      <c r="P266">
        <f>VLOOKUP($A266&amp;"-"&amp;$E266,'DADOS CENARIOS'!$C$2:$S$9,13,0)</f>
        <v>4</v>
      </c>
      <c r="Q266">
        <f>VLOOKUP($A266&amp;"-"&amp;$E266,'DADOS CENARIOS'!$C$2:$S$9,14,0)</f>
        <v>3000</v>
      </c>
      <c r="R266">
        <f>VLOOKUP($A266&amp;"-"&amp;$E266,'DADOS CENARIOS'!$C$2:$S$9,15,0)</f>
        <v>800</v>
      </c>
      <c r="S266">
        <f>VLOOKUP($A266&amp;"-"&amp;$E266,'DADOS CENARIOS'!$C$2:$S$9,16,0)</f>
        <v>500</v>
      </c>
      <c r="T266">
        <f>VLOOKUP($A266&amp;"-"&amp;$E266,'DADOS CENARIOS'!$C$2:$S$9,17,0)</f>
        <v>145</v>
      </c>
    </row>
    <row r="267" spans="1:20" x14ac:dyDescent="0.25">
      <c r="A267" t="s">
        <v>1200</v>
      </c>
      <c r="B267">
        <f>VLOOKUP($A267&amp;"-"&amp;$E267,'DADOS CENARIOS'!$C$2:$S$9,2,0)</f>
        <v>9000</v>
      </c>
      <c r="C267">
        <f>VLOOKUP($A267&amp;"-"&amp;$E267,'DADOS CENARIOS'!$C$2:$S$9,3,0)</f>
        <v>5</v>
      </c>
      <c r="D267">
        <f>VLOOKUP($A267&amp;"-"&amp;$E267,'DADOS CENARIOS'!$C$2:$S$9,4,0)</f>
        <v>18</v>
      </c>
      <c r="E267" s="43" t="s">
        <v>1</v>
      </c>
      <c r="F267" s="43" t="s">
        <v>54</v>
      </c>
      <c r="G267" s="43" t="s">
        <v>1</v>
      </c>
      <c r="H267">
        <f>VLOOKUP($A267&amp;"-"&amp;$E267,'DADOS CENARIOS'!$C$2:$S$9,5,0)</f>
        <v>107</v>
      </c>
      <c r="I267">
        <f>VLOOKUP($A267&amp;"-"&amp;$E267,'DADOS CENARIOS'!$C$2:$S$9,6,0)</f>
        <v>12020</v>
      </c>
      <c r="J267">
        <f>VLOOKUP($A267&amp;"-"&amp;$E267,'DADOS CENARIOS'!$C$2:$S$9,7,0)</f>
        <v>8216</v>
      </c>
      <c r="K267">
        <f>VLOOKUP($A267&amp;"-"&amp;$E267,'DADOS CENARIOS'!$C$2:$S$9,8,0)</f>
        <v>612.29999999999995</v>
      </c>
      <c r="L267">
        <f>VLOOKUP($A267&amp;"-"&amp;$E267,'DADOS CENARIOS'!$C$2:$S$9,9,0)</f>
        <v>306.2</v>
      </c>
      <c r="M267">
        <f>VLOOKUP($A267&amp;"-"&amp;$E267,'DADOS CENARIOS'!$C$2:$S$9,10,0)</f>
        <v>11</v>
      </c>
      <c r="N267">
        <f>VLOOKUP($A267&amp;"-"&amp;$E267,'DADOS CENARIOS'!$C$2:$S$9,11,0)</f>
        <v>10</v>
      </c>
      <c r="O267">
        <f>VLOOKUP($A267&amp;"-"&amp;$E267,'DADOS CENARIOS'!$C$2:$S$9,12,0)</f>
        <v>6</v>
      </c>
      <c r="P267">
        <f>VLOOKUP($A267&amp;"-"&amp;$E267,'DADOS CENARIOS'!$C$2:$S$9,13,0)</f>
        <v>4</v>
      </c>
      <c r="Q267">
        <f>VLOOKUP($A267&amp;"-"&amp;$E267,'DADOS CENARIOS'!$C$2:$S$9,14,0)</f>
        <v>3000</v>
      </c>
      <c r="R267">
        <f>VLOOKUP($A267&amp;"-"&amp;$E267,'DADOS CENARIOS'!$C$2:$S$9,15,0)</f>
        <v>800</v>
      </c>
      <c r="S267">
        <f>VLOOKUP($A267&amp;"-"&amp;$E267,'DADOS CENARIOS'!$C$2:$S$9,16,0)</f>
        <v>500</v>
      </c>
      <c r="T267">
        <f>VLOOKUP($A267&amp;"-"&amp;$E267,'DADOS CENARIOS'!$C$2:$S$9,17,0)</f>
        <v>145</v>
      </c>
    </row>
    <row r="268" spans="1:20" x14ac:dyDescent="0.25">
      <c r="A268" t="s">
        <v>1200</v>
      </c>
      <c r="B268">
        <f>VLOOKUP($A268&amp;"-"&amp;$E268,'DADOS CENARIOS'!$C$2:$S$9,2,0)</f>
        <v>9000</v>
      </c>
      <c r="C268">
        <f>VLOOKUP($A268&amp;"-"&amp;$E268,'DADOS CENARIOS'!$C$2:$S$9,3,0)</f>
        <v>5</v>
      </c>
      <c r="D268">
        <f>VLOOKUP($A268&amp;"-"&amp;$E268,'DADOS CENARIOS'!$C$2:$S$9,4,0)</f>
        <v>18</v>
      </c>
      <c r="E268" s="43" t="s">
        <v>1</v>
      </c>
      <c r="F268" s="43" t="s">
        <v>55</v>
      </c>
      <c r="G268" s="43" t="s">
        <v>1</v>
      </c>
      <c r="H268">
        <f>VLOOKUP($A268&amp;"-"&amp;$E268,'DADOS CENARIOS'!$C$2:$S$9,5,0)</f>
        <v>107</v>
      </c>
      <c r="I268">
        <f>VLOOKUP($A268&amp;"-"&amp;$E268,'DADOS CENARIOS'!$C$2:$S$9,6,0)</f>
        <v>12020</v>
      </c>
      <c r="J268">
        <f>VLOOKUP($A268&amp;"-"&amp;$E268,'DADOS CENARIOS'!$C$2:$S$9,7,0)</f>
        <v>8216</v>
      </c>
      <c r="K268">
        <f>VLOOKUP($A268&amp;"-"&amp;$E268,'DADOS CENARIOS'!$C$2:$S$9,8,0)</f>
        <v>612.29999999999995</v>
      </c>
      <c r="L268">
        <f>VLOOKUP($A268&amp;"-"&amp;$E268,'DADOS CENARIOS'!$C$2:$S$9,9,0)</f>
        <v>306.2</v>
      </c>
      <c r="M268">
        <f>VLOOKUP($A268&amp;"-"&amp;$E268,'DADOS CENARIOS'!$C$2:$S$9,10,0)</f>
        <v>11</v>
      </c>
      <c r="N268">
        <f>VLOOKUP($A268&amp;"-"&amp;$E268,'DADOS CENARIOS'!$C$2:$S$9,11,0)</f>
        <v>10</v>
      </c>
      <c r="O268">
        <f>VLOOKUP($A268&amp;"-"&amp;$E268,'DADOS CENARIOS'!$C$2:$S$9,12,0)</f>
        <v>6</v>
      </c>
      <c r="P268">
        <f>VLOOKUP($A268&amp;"-"&amp;$E268,'DADOS CENARIOS'!$C$2:$S$9,13,0)</f>
        <v>4</v>
      </c>
      <c r="Q268">
        <f>VLOOKUP($A268&amp;"-"&amp;$E268,'DADOS CENARIOS'!$C$2:$S$9,14,0)</f>
        <v>3000</v>
      </c>
      <c r="R268">
        <f>VLOOKUP($A268&amp;"-"&amp;$E268,'DADOS CENARIOS'!$C$2:$S$9,15,0)</f>
        <v>800</v>
      </c>
      <c r="S268">
        <f>VLOOKUP($A268&amp;"-"&amp;$E268,'DADOS CENARIOS'!$C$2:$S$9,16,0)</f>
        <v>500</v>
      </c>
      <c r="T268">
        <f>VLOOKUP($A268&amp;"-"&amp;$E268,'DADOS CENARIOS'!$C$2:$S$9,17,0)</f>
        <v>145</v>
      </c>
    </row>
    <row r="269" spans="1:20" x14ac:dyDescent="0.25">
      <c r="A269" t="s">
        <v>1200</v>
      </c>
      <c r="B269">
        <f>VLOOKUP($A269&amp;"-"&amp;$E269,'DADOS CENARIOS'!$C$2:$S$9,2,0)</f>
        <v>9000</v>
      </c>
      <c r="C269">
        <f>VLOOKUP($A269&amp;"-"&amp;$E269,'DADOS CENARIOS'!$C$2:$S$9,3,0)</f>
        <v>5</v>
      </c>
      <c r="D269">
        <f>VLOOKUP($A269&amp;"-"&amp;$E269,'DADOS CENARIOS'!$C$2:$S$9,4,0)</f>
        <v>18</v>
      </c>
      <c r="E269" s="43" t="s">
        <v>1</v>
      </c>
      <c r="F269" s="43" t="s">
        <v>56</v>
      </c>
      <c r="G269" s="43" t="s">
        <v>1</v>
      </c>
      <c r="H269">
        <f>VLOOKUP($A269&amp;"-"&amp;$E269,'DADOS CENARIOS'!$C$2:$S$9,5,0)</f>
        <v>107</v>
      </c>
      <c r="I269">
        <f>VLOOKUP($A269&amp;"-"&amp;$E269,'DADOS CENARIOS'!$C$2:$S$9,6,0)</f>
        <v>12020</v>
      </c>
      <c r="J269">
        <f>VLOOKUP($A269&amp;"-"&amp;$E269,'DADOS CENARIOS'!$C$2:$S$9,7,0)</f>
        <v>8216</v>
      </c>
      <c r="K269">
        <f>VLOOKUP($A269&amp;"-"&amp;$E269,'DADOS CENARIOS'!$C$2:$S$9,8,0)</f>
        <v>612.29999999999995</v>
      </c>
      <c r="L269">
        <f>VLOOKUP($A269&amp;"-"&amp;$E269,'DADOS CENARIOS'!$C$2:$S$9,9,0)</f>
        <v>306.2</v>
      </c>
      <c r="M269">
        <f>VLOOKUP($A269&amp;"-"&amp;$E269,'DADOS CENARIOS'!$C$2:$S$9,10,0)</f>
        <v>11</v>
      </c>
      <c r="N269">
        <f>VLOOKUP($A269&amp;"-"&amp;$E269,'DADOS CENARIOS'!$C$2:$S$9,11,0)</f>
        <v>10</v>
      </c>
      <c r="O269">
        <f>VLOOKUP($A269&amp;"-"&amp;$E269,'DADOS CENARIOS'!$C$2:$S$9,12,0)</f>
        <v>6</v>
      </c>
      <c r="P269">
        <f>VLOOKUP($A269&amp;"-"&amp;$E269,'DADOS CENARIOS'!$C$2:$S$9,13,0)</f>
        <v>4</v>
      </c>
      <c r="Q269">
        <f>VLOOKUP($A269&amp;"-"&amp;$E269,'DADOS CENARIOS'!$C$2:$S$9,14,0)</f>
        <v>3000</v>
      </c>
      <c r="R269">
        <f>VLOOKUP($A269&amp;"-"&amp;$E269,'DADOS CENARIOS'!$C$2:$S$9,15,0)</f>
        <v>800</v>
      </c>
      <c r="S269">
        <f>VLOOKUP($A269&amp;"-"&amp;$E269,'DADOS CENARIOS'!$C$2:$S$9,16,0)</f>
        <v>500</v>
      </c>
      <c r="T269">
        <f>VLOOKUP($A269&amp;"-"&amp;$E269,'DADOS CENARIOS'!$C$2:$S$9,17,0)</f>
        <v>145</v>
      </c>
    </row>
    <row r="270" spans="1:20" x14ac:dyDescent="0.25">
      <c r="A270" t="s">
        <v>1200</v>
      </c>
      <c r="B270">
        <f>VLOOKUP($A270&amp;"-"&amp;$E270,'DADOS CENARIOS'!$C$2:$S$9,2,0)</f>
        <v>9000</v>
      </c>
      <c r="C270">
        <f>VLOOKUP($A270&amp;"-"&amp;$E270,'DADOS CENARIOS'!$C$2:$S$9,3,0)</f>
        <v>5</v>
      </c>
      <c r="D270">
        <f>VLOOKUP($A270&amp;"-"&amp;$E270,'DADOS CENARIOS'!$C$2:$S$9,4,0)</f>
        <v>18</v>
      </c>
      <c r="E270" s="43" t="s">
        <v>1</v>
      </c>
      <c r="F270" s="43" t="s">
        <v>57</v>
      </c>
      <c r="G270" s="43" t="s">
        <v>1</v>
      </c>
      <c r="H270">
        <f>VLOOKUP($A270&amp;"-"&amp;$E270,'DADOS CENARIOS'!$C$2:$S$9,5,0)</f>
        <v>107</v>
      </c>
      <c r="I270">
        <f>VLOOKUP($A270&amp;"-"&amp;$E270,'DADOS CENARIOS'!$C$2:$S$9,6,0)</f>
        <v>12020</v>
      </c>
      <c r="J270">
        <f>VLOOKUP($A270&amp;"-"&amp;$E270,'DADOS CENARIOS'!$C$2:$S$9,7,0)</f>
        <v>8216</v>
      </c>
      <c r="K270">
        <f>VLOOKUP($A270&amp;"-"&amp;$E270,'DADOS CENARIOS'!$C$2:$S$9,8,0)</f>
        <v>612.29999999999995</v>
      </c>
      <c r="L270">
        <f>VLOOKUP($A270&amp;"-"&amp;$E270,'DADOS CENARIOS'!$C$2:$S$9,9,0)</f>
        <v>306.2</v>
      </c>
      <c r="M270">
        <f>VLOOKUP($A270&amp;"-"&amp;$E270,'DADOS CENARIOS'!$C$2:$S$9,10,0)</f>
        <v>11</v>
      </c>
      <c r="N270">
        <f>VLOOKUP($A270&amp;"-"&amp;$E270,'DADOS CENARIOS'!$C$2:$S$9,11,0)</f>
        <v>10</v>
      </c>
      <c r="O270">
        <f>VLOOKUP($A270&amp;"-"&amp;$E270,'DADOS CENARIOS'!$C$2:$S$9,12,0)</f>
        <v>6</v>
      </c>
      <c r="P270">
        <f>VLOOKUP($A270&amp;"-"&amp;$E270,'DADOS CENARIOS'!$C$2:$S$9,13,0)</f>
        <v>4</v>
      </c>
      <c r="Q270">
        <f>VLOOKUP($A270&amp;"-"&amp;$E270,'DADOS CENARIOS'!$C$2:$S$9,14,0)</f>
        <v>3000</v>
      </c>
      <c r="R270">
        <f>VLOOKUP($A270&amp;"-"&amp;$E270,'DADOS CENARIOS'!$C$2:$S$9,15,0)</f>
        <v>800</v>
      </c>
      <c r="S270">
        <f>VLOOKUP($A270&amp;"-"&amp;$E270,'DADOS CENARIOS'!$C$2:$S$9,16,0)</f>
        <v>500</v>
      </c>
      <c r="T270">
        <f>VLOOKUP($A270&amp;"-"&amp;$E270,'DADOS CENARIOS'!$C$2:$S$9,17,0)</f>
        <v>145</v>
      </c>
    </row>
    <row r="271" spans="1:20" x14ac:dyDescent="0.25">
      <c r="A271" t="s">
        <v>1200</v>
      </c>
      <c r="B271">
        <f>VLOOKUP($A271&amp;"-"&amp;$E271,'DADOS CENARIOS'!$C$2:$S$9,2,0)</f>
        <v>9000</v>
      </c>
      <c r="C271">
        <f>VLOOKUP($A271&amp;"-"&amp;$E271,'DADOS CENARIOS'!$C$2:$S$9,3,0)</f>
        <v>5</v>
      </c>
      <c r="D271">
        <f>VLOOKUP($A271&amp;"-"&amp;$E271,'DADOS CENARIOS'!$C$2:$S$9,4,0)</f>
        <v>18</v>
      </c>
      <c r="E271" s="43" t="s">
        <v>1</v>
      </c>
      <c r="F271" s="43" t="s">
        <v>58</v>
      </c>
      <c r="G271" s="43" t="s">
        <v>1</v>
      </c>
      <c r="H271">
        <f>VLOOKUP($A271&amp;"-"&amp;$E271,'DADOS CENARIOS'!$C$2:$S$9,5,0)</f>
        <v>107</v>
      </c>
      <c r="I271">
        <f>VLOOKUP($A271&amp;"-"&amp;$E271,'DADOS CENARIOS'!$C$2:$S$9,6,0)</f>
        <v>12020</v>
      </c>
      <c r="J271">
        <f>VLOOKUP($A271&amp;"-"&amp;$E271,'DADOS CENARIOS'!$C$2:$S$9,7,0)</f>
        <v>8216</v>
      </c>
      <c r="K271">
        <f>VLOOKUP($A271&amp;"-"&amp;$E271,'DADOS CENARIOS'!$C$2:$S$9,8,0)</f>
        <v>612.29999999999995</v>
      </c>
      <c r="L271">
        <f>VLOOKUP($A271&amp;"-"&amp;$E271,'DADOS CENARIOS'!$C$2:$S$9,9,0)</f>
        <v>306.2</v>
      </c>
      <c r="M271">
        <f>VLOOKUP($A271&amp;"-"&amp;$E271,'DADOS CENARIOS'!$C$2:$S$9,10,0)</f>
        <v>11</v>
      </c>
      <c r="N271">
        <f>VLOOKUP($A271&amp;"-"&amp;$E271,'DADOS CENARIOS'!$C$2:$S$9,11,0)</f>
        <v>10</v>
      </c>
      <c r="O271">
        <f>VLOOKUP($A271&amp;"-"&amp;$E271,'DADOS CENARIOS'!$C$2:$S$9,12,0)</f>
        <v>6</v>
      </c>
      <c r="P271">
        <f>VLOOKUP($A271&amp;"-"&amp;$E271,'DADOS CENARIOS'!$C$2:$S$9,13,0)</f>
        <v>4</v>
      </c>
      <c r="Q271">
        <f>VLOOKUP($A271&amp;"-"&amp;$E271,'DADOS CENARIOS'!$C$2:$S$9,14,0)</f>
        <v>3000</v>
      </c>
      <c r="R271">
        <f>VLOOKUP($A271&amp;"-"&amp;$E271,'DADOS CENARIOS'!$C$2:$S$9,15,0)</f>
        <v>800</v>
      </c>
      <c r="S271">
        <f>VLOOKUP($A271&amp;"-"&amp;$E271,'DADOS CENARIOS'!$C$2:$S$9,16,0)</f>
        <v>500</v>
      </c>
      <c r="T271">
        <f>VLOOKUP($A271&amp;"-"&amp;$E271,'DADOS CENARIOS'!$C$2:$S$9,17,0)</f>
        <v>145</v>
      </c>
    </row>
    <row r="272" spans="1:20" x14ac:dyDescent="0.25">
      <c r="A272" t="s">
        <v>1200</v>
      </c>
      <c r="B272">
        <f>VLOOKUP($A272&amp;"-"&amp;$E272,'DADOS CENARIOS'!$C$2:$S$9,2,0)</f>
        <v>9000</v>
      </c>
      <c r="C272">
        <f>VLOOKUP($A272&amp;"-"&amp;$E272,'DADOS CENARIOS'!$C$2:$S$9,3,0)</f>
        <v>5</v>
      </c>
      <c r="D272">
        <f>VLOOKUP($A272&amp;"-"&amp;$E272,'DADOS CENARIOS'!$C$2:$S$9,4,0)</f>
        <v>18</v>
      </c>
      <c r="E272" s="43" t="s">
        <v>1</v>
      </c>
      <c r="F272" s="43" t="s">
        <v>59</v>
      </c>
      <c r="G272" s="43" t="s">
        <v>1</v>
      </c>
      <c r="H272">
        <f>VLOOKUP($A272&amp;"-"&amp;$E272,'DADOS CENARIOS'!$C$2:$S$9,5,0)</f>
        <v>107</v>
      </c>
      <c r="I272">
        <f>VLOOKUP($A272&amp;"-"&amp;$E272,'DADOS CENARIOS'!$C$2:$S$9,6,0)</f>
        <v>12020</v>
      </c>
      <c r="J272">
        <f>VLOOKUP($A272&amp;"-"&amp;$E272,'DADOS CENARIOS'!$C$2:$S$9,7,0)</f>
        <v>8216</v>
      </c>
      <c r="K272">
        <f>VLOOKUP($A272&amp;"-"&amp;$E272,'DADOS CENARIOS'!$C$2:$S$9,8,0)</f>
        <v>612.29999999999995</v>
      </c>
      <c r="L272">
        <f>VLOOKUP($A272&amp;"-"&amp;$E272,'DADOS CENARIOS'!$C$2:$S$9,9,0)</f>
        <v>306.2</v>
      </c>
      <c r="M272">
        <f>VLOOKUP($A272&amp;"-"&amp;$E272,'DADOS CENARIOS'!$C$2:$S$9,10,0)</f>
        <v>11</v>
      </c>
      <c r="N272">
        <f>VLOOKUP($A272&amp;"-"&amp;$E272,'DADOS CENARIOS'!$C$2:$S$9,11,0)</f>
        <v>10</v>
      </c>
      <c r="O272">
        <f>VLOOKUP($A272&amp;"-"&amp;$E272,'DADOS CENARIOS'!$C$2:$S$9,12,0)</f>
        <v>6</v>
      </c>
      <c r="P272">
        <f>VLOOKUP($A272&amp;"-"&amp;$E272,'DADOS CENARIOS'!$C$2:$S$9,13,0)</f>
        <v>4</v>
      </c>
      <c r="Q272">
        <f>VLOOKUP($A272&amp;"-"&amp;$E272,'DADOS CENARIOS'!$C$2:$S$9,14,0)</f>
        <v>3000</v>
      </c>
      <c r="R272">
        <f>VLOOKUP($A272&amp;"-"&amp;$E272,'DADOS CENARIOS'!$C$2:$S$9,15,0)</f>
        <v>800</v>
      </c>
      <c r="S272">
        <f>VLOOKUP($A272&amp;"-"&amp;$E272,'DADOS CENARIOS'!$C$2:$S$9,16,0)</f>
        <v>500</v>
      </c>
      <c r="T272">
        <f>VLOOKUP($A272&amp;"-"&amp;$E272,'DADOS CENARIOS'!$C$2:$S$9,17,0)</f>
        <v>145</v>
      </c>
    </row>
    <row r="273" spans="1:20" x14ac:dyDescent="0.25">
      <c r="A273" t="s">
        <v>1200</v>
      </c>
      <c r="B273">
        <f>VLOOKUP($A273&amp;"-"&amp;$E273,'DADOS CENARIOS'!$C$2:$S$9,2,0)</f>
        <v>9000</v>
      </c>
      <c r="C273">
        <f>VLOOKUP($A273&amp;"-"&amp;$E273,'DADOS CENARIOS'!$C$2:$S$9,3,0)</f>
        <v>5</v>
      </c>
      <c r="D273">
        <f>VLOOKUP($A273&amp;"-"&amp;$E273,'DADOS CENARIOS'!$C$2:$S$9,4,0)</f>
        <v>18</v>
      </c>
      <c r="E273" s="43" t="s">
        <v>1</v>
      </c>
      <c r="F273" s="43" t="s">
        <v>60</v>
      </c>
      <c r="G273" s="43" t="s">
        <v>1</v>
      </c>
      <c r="H273">
        <f>VLOOKUP($A273&amp;"-"&amp;$E273,'DADOS CENARIOS'!$C$2:$S$9,5,0)</f>
        <v>107</v>
      </c>
      <c r="I273">
        <f>VLOOKUP($A273&amp;"-"&amp;$E273,'DADOS CENARIOS'!$C$2:$S$9,6,0)</f>
        <v>12020</v>
      </c>
      <c r="J273">
        <f>VLOOKUP($A273&amp;"-"&amp;$E273,'DADOS CENARIOS'!$C$2:$S$9,7,0)</f>
        <v>8216</v>
      </c>
      <c r="K273">
        <f>VLOOKUP($A273&amp;"-"&amp;$E273,'DADOS CENARIOS'!$C$2:$S$9,8,0)</f>
        <v>612.29999999999995</v>
      </c>
      <c r="L273">
        <f>VLOOKUP($A273&amp;"-"&amp;$E273,'DADOS CENARIOS'!$C$2:$S$9,9,0)</f>
        <v>306.2</v>
      </c>
      <c r="M273">
        <f>VLOOKUP($A273&amp;"-"&amp;$E273,'DADOS CENARIOS'!$C$2:$S$9,10,0)</f>
        <v>11</v>
      </c>
      <c r="N273">
        <f>VLOOKUP($A273&amp;"-"&amp;$E273,'DADOS CENARIOS'!$C$2:$S$9,11,0)</f>
        <v>10</v>
      </c>
      <c r="O273">
        <f>VLOOKUP($A273&amp;"-"&amp;$E273,'DADOS CENARIOS'!$C$2:$S$9,12,0)</f>
        <v>6</v>
      </c>
      <c r="P273">
        <f>VLOOKUP($A273&amp;"-"&amp;$E273,'DADOS CENARIOS'!$C$2:$S$9,13,0)</f>
        <v>4</v>
      </c>
      <c r="Q273">
        <f>VLOOKUP($A273&amp;"-"&amp;$E273,'DADOS CENARIOS'!$C$2:$S$9,14,0)</f>
        <v>3000</v>
      </c>
      <c r="R273">
        <f>VLOOKUP($A273&amp;"-"&amp;$E273,'DADOS CENARIOS'!$C$2:$S$9,15,0)</f>
        <v>800</v>
      </c>
      <c r="S273">
        <f>VLOOKUP($A273&amp;"-"&amp;$E273,'DADOS CENARIOS'!$C$2:$S$9,16,0)</f>
        <v>500</v>
      </c>
      <c r="T273">
        <f>VLOOKUP($A273&amp;"-"&amp;$E273,'DADOS CENARIOS'!$C$2:$S$9,17,0)</f>
        <v>145</v>
      </c>
    </row>
    <row r="274" spans="1:20" x14ac:dyDescent="0.25">
      <c r="A274" t="s">
        <v>1200</v>
      </c>
      <c r="B274">
        <f>VLOOKUP($A274&amp;"-"&amp;$E274,'DADOS CENARIOS'!$C$2:$S$9,2,0)</f>
        <v>9000</v>
      </c>
      <c r="C274">
        <f>VLOOKUP($A274&amp;"-"&amp;$E274,'DADOS CENARIOS'!$C$2:$S$9,3,0)</f>
        <v>5</v>
      </c>
      <c r="D274">
        <f>VLOOKUP($A274&amp;"-"&amp;$E274,'DADOS CENARIOS'!$C$2:$S$9,4,0)</f>
        <v>18</v>
      </c>
      <c r="E274" s="43" t="s">
        <v>1</v>
      </c>
      <c r="F274" s="43" t="s">
        <v>5</v>
      </c>
      <c r="G274" s="43" t="s">
        <v>1</v>
      </c>
      <c r="H274">
        <f>VLOOKUP($A274&amp;"-"&amp;$E274,'DADOS CENARIOS'!$C$2:$S$9,5,0)</f>
        <v>107</v>
      </c>
      <c r="I274">
        <f>VLOOKUP($A274&amp;"-"&amp;$E274,'DADOS CENARIOS'!$C$2:$S$9,6,0)</f>
        <v>12020</v>
      </c>
      <c r="J274">
        <f>VLOOKUP($A274&amp;"-"&amp;$E274,'DADOS CENARIOS'!$C$2:$S$9,7,0)</f>
        <v>8216</v>
      </c>
      <c r="K274">
        <f>VLOOKUP($A274&amp;"-"&amp;$E274,'DADOS CENARIOS'!$C$2:$S$9,8,0)</f>
        <v>612.29999999999995</v>
      </c>
      <c r="L274">
        <f>VLOOKUP($A274&amp;"-"&amp;$E274,'DADOS CENARIOS'!$C$2:$S$9,9,0)</f>
        <v>306.2</v>
      </c>
      <c r="M274">
        <f>VLOOKUP($A274&amp;"-"&amp;$E274,'DADOS CENARIOS'!$C$2:$S$9,10,0)</f>
        <v>11</v>
      </c>
      <c r="N274">
        <f>VLOOKUP($A274&amp;"-"&amp;$E274,'DADOS CENARIOS'!$C$2:$S$9,11,0)</f>
        <v>10</v>
      </c>
      <c r="O274">
        <f>VLOOKUP($A274&amp;"-"&amp;$E274,'DADOS CENARIOS'!$C$2:$S$9,12,0)</f>
        <v>6</v>
      </c>
      <c r="P274">
        <f>VLOOKUP($A274&amp;"-"&amp;$E274,'DADOS CENARIOS'!$C$2:$S$9,13,0)</f>
        <v>4</v>
      </c>
      <c r="Q274">
        <f>VLOOKUP($A274&amp;"-"&amp;$E274,'DADOS CENARIOS'!$C$2:$S$9,14,0)</f>
        <v>3000</v>
      </c>
      <c r="R274">
        <f>VLOOKUP($A274&amp;"-"&amp;$E274,'DADOS CENARIOS'!$C$2:$S$9,15,0)</f>
        <v>800</v>
      </c>
      <c r="S274">
        <f>VLOOKUP($A274&amp;"-"&amp;$E274,'DADOS CENARIOS'!$C$2:$S$9,16,0)</f>
        <v>500</v>
      </c>
      <c r="T274">
        <f>VLOOKUP($A274&amp;"-"&amp;$E274,'DADOS CENARIOS'!$C$2:$S$9,17,0)</f>
        <v>145</v>
      </c>
    </row>
    <row r="275" spans="1:20" x14ac:dyDescent="0.25">
      <c r="A275" t="s">
        <v>1200</v>
      </c>
      <c r="B275">
        <f>VLOOKUP($A275&amp;"-"&amp;$E275,'DADOS CENARIOS'!$C$2:$S$9,2,0)</f>
        <v>9000</v>
      </c>
      <c r="C275">
        <f>VLOOKUP($A275&amp;"-"&amp;$E275,'DADOS CENARIOS'!$C$2:$S$9,3,0)</f>
        <v>5</v>
      </c>
      <c r="D275">
        <f>VLOOKUP($A275&amp;"-"&amp;$E275,'DADOS CENARIOS'!$C$2:$S$9,4,0)</f>
        <v>18</v>
      </c>
      <c r="E275" s="43" t="s">
        <v>1</v>
      </c>
      <c r="F275" s="43" t="s">
        <v>6</v>
      </c>
      <c r="G275" s="43" t="s">
        <v>1</v>
      </c>
      <c r="H275">
        <f>VLOOKUP($A275&amp;"-"&amp;$E275,'DADOS CENARIOS'!$C$2:$S$9,5,0)</f>
        <v>107</v>
      </c>
      <c r="I275">
        <f>VLOOKUP($A275&amp;"-"&amp;$E275,'DADOS CENARIOS'!$C$2:$S$9,6,0)</f>
        <v>12020</v>
      </c>
      <c r="J275">
        <f>VLOOKUP($A275&amp;"-"&amp;$E275,'DADOS CENARIOS'!$C$2:$S$9,7,0)</f>
        <v>8216</v>
      </c>
      <c r="K275">
        <f>VLOOKUP($A275&amp;"-"&amp;$E275,'DADOS CENARIOS'!$C$2:$S$9,8,0)</f>
        <v>612.29999999999995</v>
      </c>
      <c r="L275">
        <f>VLOOKUP($A275&amp;"-"&amp;$E275,'DADOS CENARIOS'!$C$2:$S$9,9,0)</f>
        <v>306.2</v>
      </c>
      <c r="M275">
        <f>VLOOKUP($A275&amp;"-"&amp;$E275,'DADOS CENARIOS'!$C$2:$S$9,10,0)</f>
        <v>11</v>
      </c>
      <c r="N275">
        <f>VLOOKUP($A275&amp;"-"&amp;$E275,'DADOS CENARIOS'!$C$2:$S$9,11,0)</f>
        <v>10</v>
      </c>
      <c r="O275">
        <f>VLOOKUP($A275&amp;"-"&amp;$E275,'DADOS CENARIOS'!$C$2:$S$9,12,0)</f>
        <v>6</v>
      </c>
      <c r="P275">
        <f>VLOOKUP($A275&amp;"-"&amp;$E275,'DADOS CENARIOS'!$C$2:$S$9,13,0)</f>
        <v>4</v>
      </c>
      <c r="Q275">
        <f>VLOOKUP($A275&amp;"-"&amp;$E275,'DADOS CENARIOS'!$C$2:$S$9,14,0)</f>
        <v>3000</v>
      </c>
      <c r="R275">
        <f>VLOOKUP($A275&amp;"-"&amp;$E275,'DADOS CENARIOS'!$C$2:$S$9,15,0)</f>
        <v>800</v>
      </c>
      <c r="S275">
        <f>VLOOKUP($A275&amp;"-"&amp;$E275,'DADOS CENARIOS'!$C$2:$S$9,16,0)</f>
        <v>500</v>
      </c>
      <c r="T275">
        <f>VLOOKUP($A275&amp;"-"&amp;$E275,'DADOS CENARIOS'!$C$2:$S$9,17,0)</f>
        <v>145</v>
      </c>
    </row>
    <row r="276" spans="1:20" x14ac:dyDescent="0.25">
      <c r="A276" t="s">
        <v>1200</v>
      </c>
      <c r="B276">
        <f>VLOOKUP($A276&amp;"-"&amp;$E276,'DADOS CENARIOS'!$C$2:$S$9,2,0)</f>
        <v>9000</v>
      </c>
      <c r="C276">
        <f>VLOOKUP($A276&amp;"-"&amp;$E276,'DADOS CENARIOS'!$C$2:$S$9,3,0)</f>
        <v>5</v>
      </c>
      <c r="D276">
        <f>VLOOKUP($A276&amp;"-"&amp;$E276,'DADOS CENARIOS'!$C$2:$S$9,4,0)</f>
        <v>18</v>
      </c>
      <c r="E276" s="43" t="s">
        <v>1</v>
      </c>
      <c r="F276" s="43" t="s">
        <v>7</v>
      </c>
      <c r="G276" s="43" t="s">
        <v>1</v>
      </c>
      <c r="H276">
        <f>VLOOKUP($A276&amp;"-"&amp;$E276,'DADOS CENARIOS'!$C$2:$S$9,5,0)</f>
        <v>107</v>
      </c>
      <c r="I276">
        <f>VLOOKUP($A276&amp;"-"&amp;$E276,'DADOS CENARIOS'!$C$2:$S$9,6,0)</f>
        <v>12020</v>
      </c>
      <c r="J276">
        <f>VLOOKUP($A276&amp;"-"&amp;$E276,'DADOS CENARIOS'!$C$2:$S$9,7,0)</f>
        <v>8216</v>
      </c>
      <c r="K276">
        <f>VLOOKUP($A276&amp;"-"&amp;$E276,'DADOS CENARIOS'!$C$2:$S$9,8,0)</f>
        <v>612.29999999999995</v>
      </c>
      <c r="L276">
        <f>VLOOKUP($A276&amp;"-"&amp;$E276,'DADOS CENARIOS'!$C$2:$S$9,9,0)</f>
        <v>306.2</v>
      </c>
      <c r="M276">
        <f>VLOOKUP($A276&amp;"-"&amp;$E276,'DADOS CENARIOS'!$C$2:$S$9,10,0)</f>
        <v>11</v>
      </c>
      <c r="N276">
        <f>VLOOKUP($A276&amp;"-"&amp;$E276,'DADOS CENARIOS'!$C$2:$S$9,11,0)</f>
        <v>10</v>
      </c>
      <c r="O276">
        <f>VLOOKUP($A276&amp;"-"&amp;$E276,'DADOS CENARIOS'!$C$2:$S$9,12,0)</f>
        <v>6</v>
      </c>
      <c r="P276">
        <f>VLOOKUP($A276&amp;"-"&amp;$E276,'DADOS CENARIOS'!$C$2:$S$9,13,0)</f>
        <v>4</v>
      </c>
      <c r="Q276">
        <f>VLOOKUP($A276&amp;"-"&amp;$E276,'DADOS CENARIOS'!$C$2:$S$9,14,0)</f>
        <v>3000</v>
      </c>
      <c r="R276">
        <f>VLOOKUP($A276&amp;"-"&amp;$E276,'DADOS CENARIOS'!$C$2:$S$9,15,0)</f>
        <v>800</v>
      </c>
      <c r="S276">
        <f>VLOOKUP($A276&amp;"-"&amp;$E276,'DADOS CENARIOS'!$C$2:$S$9,16,0)</f>
        <v>500</v>
      </c>
      <c r="T276">
        <f>VLOOKUP($A276&amp;"-"&amp;$E276,'DADOS CENARIOS'!$C$2:$S$9,17,0)</f>
        <v>145</v>
      </c>
    </row>
    <row r="277" spans="1:20" x14ac:dyDescent="0.25">
      <c r="A277" t="s">
        <v>1200</v>
      </c>
      <c r="B277">
        <f>VLOOKUP($A277&amp;"-"&amp;$E277,'DADOS CENARIOS'!$C$2:$S$9,2,0)</f>
        <v>9000</v>
      </c>
      <c r="C277">
        <f>VLOOKUP($A277&amp;"-"&amp;$E277,'DADOS CENARIOS'!$C$2:$S$9,3,0)</f>
        <v>5</v>
      </c>
      <c r="D277">
        <f>VLOOKUP($A277&amp;"-"&amp;$E277,'DADOS CENARIOS'!$C$2:$S$9,4,0)</f>
        <v>18</v>
      </c>
      <c r="E277" s="43" t="s">
        <v>1</v>
      </c>
      <c r="F277" s="43" t="s">
        <v>61</v>
      </c>
      <c r="G277" s="43" t="s">
        <v>1</v>
      </c>
      <c r="H277">
        <f>VLOOKUP($A277&amp;"-"&amp;$E277,'DADOS CENARIOS'!$C$2:$S$9,5,0)</f>
        <v>107</v>
      </c>
      <c r="I277">
        <f>VLOOKUP($A277&amp;"-"&amp;$E277,'DADOS CENARIOS'!$C$2:$S$9,6,0)</f>
        <v>12020</v>
      </c>
      <c r="J277">
        <f>VLOOKUP($A277&amp;"-"&amp;$E277,'DADOS CENARIOS'!$C$2:$S$9,7,0)</f>
        <v>8216</v>
      </c>
      <c r="K277">
        <f>VLOOKUP($A277&amp;"-"&amp;$E277,'DADOS CENARIOS'!$C$2:$S$9,8,0)</f>
        <v>612.29999999999995</v>
      </c>
      <c r="L277">
        <f>VLOOKUP($A277&amp;"-"&amp;$E277,'DADOS CENARIOS'!$C$2:$S$9,9,0)</f>
        <v>306.2</v>
      </c>
      <c r="M277">
        <f>VLOOKUP($A277&amp;"-"&amp;$E277,'DADOS CENARIOS'!$C$2:$S$9,10,0)</f>
        <v>11</v>
      </c>
      <c r="N277">
        <f>VLOOKUP($A277&amp;"-"&amp;$E277,'DADOS CENARIOS'!$C$2:$S$9,11,0)</f>
        <v>10</v>
      </c>
      <c r="O277">
        <f>VLOOKUP($A277&amp;"-"&amp;$E277,'DADOS CENARIOS'!$C$2:$S$9,12,0)</f>
        <v>6</v>
      </c>
      <c r="P277">
        <f>VLOOKUP($A277&amp;"-"&amp;$E277,'DADOS CENARIOS'!$C$2:$S$9,13,0)</f>
        <v>4</v>
      </c>
      <c r="Q277">
        <f>VLOOKUP($A277&amp;"-"&amp;$E277,'DADOS CENARIOS'!$C$2:$S$9,14,0)</f>
        <v>3000</v>
      </c>
      <c r="R277">
        <f>VLOOKUP($A277&amp;"-"&amp;$E277,'DADOS CENARIOS'!$C$2:$S$9,15,0)</f>
        <v>800</v>
      </c>
      <c r="S277">
        <f>VLOOKUP($A277&amp;"-"&amp;$E277,'DADOS CENARIOS'!$C$2:$S$9,16,0)</f>
        <v>500</v>
      </c>
      <c r="T277">
        <f>VLOOKUP($A277&amp;"-"&amp;$E277,'DADOS CENARIOS'!$C$2:$S$9,17,0)</f>
        <v>145</v>
      </c>
    </row>
    <row r="278" spans="1:20" x14ac:dyDescent="0.25">
      <c r="A278" t="s">
        <v>1200</v>
      </c>
      <c r="B278">
        <f>VLOOKUP($A278&amp;"-"&amp;$E278,'DADOS CENARIOS'!$C$2:$S$9,2,0)</f>
        <v>9000</v>
      </c>
      <c r="C278">
        <f>VLOOKUP($A278&amp;"-"&amp;$E278,'DADOS CENARIOS'!$C$2:$S$9,3,0)</f>
        <v>5</v>
      </c>
      <c r="D278">
        <f>VLOOKUP($A278&amp;"-"&amp;$E278,'DADOS CENARIOS'!$C$2:$S$9,4,0)</f>
        <v>18</v>
      </c>
      <c r="E278" s="43" t="s">
        <v>1</v>
      </c>
      <c r="F278" s="43" t="s">
        <v>62</v>
      </c>
      <c r="G278" s="43" t="s">
        <v>1</v>
      </c>
      <c r="H278">
        <f>VLOOKUP($A278&amp;"-"&amp;$E278,'DADOS CENARIOS'!$C$2:$S$9,5,0)</f>
        <v>107</v>
      </c>
      <c r="I278">
        <f>VLOOKUP($A278&amp;"-"&amp;$E278,'DADOS CENARIOS'!$C$2:$S$9,6,0)</f>
        <v>12020</v>
      </c>
      <c r="J278">
        <f>VLOOKUP($A278&amp;"-"&amp;$E278,'DADOS CENARIOS'!$C$2:$S$9,7,0)</f>
        <v>8216</v>
      </c>
      <c r="K278">
        <f>VLOOKUP($A278&amp;"-"&amp;$E278,'DADOS CENARIOS'!$C$2:$S$9,8,0)</f>
        <v>612.29999999999995</v>
      </c>
      <c r="L278">
        <f>VLOOKUP($A278&amp;"-"&amp;$E278,'DADOS CENARIOS'!$C$2:$S$9,9,0)</f>
        <v>306.2</v>
      </c>
      <c r="M278">
        <f>VLOOKUP($A278&amp;"-"&amp;$E278,'DADOS CENARIOS'!$C$2:$S$9,10,0)</f>
        <v>11</v>
      </c>
      <c r="N278">
        <f>VLOOKUP($A278&amp;"-"&amp;$E278,'DADOS CENARIOS'!$C$2:$S$9,11,0)</f>
        <v>10</v>
      </c>
      <c r="O278">
        <f>VLOOKUP($A278&amp;"-"&amp;$E278,'DADOS CENARIOS'!$C$2:$S$9,12,0)</f>
        <v>6</v>
      </c>
      <c r="P278">
        <f>VLOOKUP($A278&amp;"-"&amp;$E278,'DADOS CENARIOS'!$C$2:$S$9,13,0)</f>
        <v>4</v>
      </c>
      <c r="Q278">
        <f>VLOOKUP($A278&amp;"-"&amp;$E278,'DADOS CENARIOS'!$C$2:$S$9,14,0)</f>
        <v>3000</v>
      </c>
      <c r="R278">
        <f>VLOOKUP($A278&amp;"-"&amp;$E278,'DADOS CENARIOS'!$C$2:$S$9,15,0)</f>
        <v>800</v>
      </c>
      <c r="S278">
        <f>VLOOKUP($A278&amp;"-"&amp;$E278,'DADOS CENARIOS'!$C$2:$S$9,16,0)</f>
        <v>500</v>
      </c>
      <c r="T278">
        <f>VLOOKUP($A278&amp;"-"&amp;$E278,'DADOS CENARIOS'!$C$2:$S$9,17,0)</f>
        <v>145</v>
      </c>
    </row>
    <row r="279" spans="1:20" x14ac:dyDescent="0.25">
      <c r="A279" t="s">
        <v>1200</v>
      </c>
      <c r="B279">
        <f>VLOOKUP($A279&amp;"-"&amp;$E279,'DADOS CENARIOS'!$C$2:$S$9,2,0)</f>
        <v>9000</v>
      </c>
      <c r="C279">
        <f>VLOOKUP($A279&amp;"-"&amp;$E279,'DADOS CENARIOS'!$C$2:$S$9,3,0)</f>
        <v>5</v>
      </c>
      <c r="D279">
        <f>VLOOKUP($A279&amp;"-"&amp;$E279,'DADOS CENARIOS'!$C$2:$S$9,4,0)</f>
        <v>18</v>
      </c>
      <c r="E279" s="43" t="s">
        <v>1</v>
      </c>
      <c r="F279" s="43" t="s">
        <v>63</v>
      </c>
      <c r="G279" s="43" t="s">
        <v>1</v>
      </c>
      <c r="H279">
        <f>VLOOKUP($A279&amp;"-"&amp;$E279,'DADOS CENARIOS'!$C$2:$S$9,5,0)</f>
        <v>107</v>
      </c>
      <c r="I279">
        <f>VLOOKUP($A279&amp;"-"&amp;$E279,'DADOS CENARIOS'!$C$2:$S$9,6,0)</f>
        <v>12020</v>
      </c>
      <c r="J279">
        <f>VLOOKUP($A279&amp;"-"&amp;$E279,'DADOS CENARIOS'!$C$2:$S$9,7,0)</f>
        <v>8216</v>
      </c>
      <c r="K279">
        <f>VLOOKUP($A279&amp;"-"&amp;$E279,'DADOS CENARIOS'!$C$2:$S$9,8,0)</f>
        <v>612.29999999999995</v>
      </c>
      <c r="L279">
        <f>VLOOKUP($A279&amp;"-"&amp;$E279,'DADOS CENARIOS'!$C$2:$S$9,9,0)</f>
        <v>306.2</v>
      </c>
      <c r="M279">
        <f>VLOOKUP($A279&amp;"-"&amp;$E279,'DADOS CENARIOS'!$C$2:$S$9,10,0)</f>
        <v>11</v>
      </c>
      <c r="N279">
        <f>VLOOKUP($A279&amp;"-"&amp;$E279,'DADOS CENARIOS'!$C$2:$S$9,11,0)</f>
        <v>10</v>
      </c>
      <c r="O279">
        <f>VLOOKUP($A279&amp;"-"&amp;$E279,'DADOS CENARIOS'!$C$2:$S$9,12,0)</f>
        <v>6</v>
      </c>
      <c r="P279">
        <f>VLOOKUP($A279&amp;"-"&amp;$E279,'DADOS CENARIOS'!$C$2:$S$9,13,0)</f>
        <v>4</v>
      </c>
      <c r="Q279">
        <f>VLOOKUP($A279&amp;"-"&amp;$E279,'DADOS CENARIOS'!$C$2:$S$9,14,0)</f>
        <v>3000</v>
      </c>
      <c r="R279">
        <f>VLOOKUP($A279&amp;"-"&amp;$E279,'DADOS CENARIOS'!$C$2:$S$9,15,0)</f>
        <v>800</v>
      </c>
      <c r="S279">
        <f>VLOOKUP($A279&amp;"-"&amp;$E279,'DADOS CENARIOS'!$C$2:$S$9,16,0)</f>
        <v>500</v>
      </c>
      <c r="T279">
        <f>VLOOKUP($A279&amp;"-"&amp;$E279,'DADOS CENARIOS'!$C$2:$S$9,17,0)</f>
        <v>145</v>
      </c>
    </row>
    <row r="280" spans="1:20" x14ac:dyDescent="0.25">
      <c r="A280" t="s">
        <v>1200</v>
      </c>
      <c r="B280">
        <f>VLOOKUP($A280&amp;"-"&amp;$E280,'DADOS CENARIOS'!$C$2:$S$9,2,0)</f>
        <v>9000</v>
      </c>
      <c r="C280">
        <f>VLOOKUP($A280&amp;"-"&amp;$E280,'DADOS CENARIOS'!$C$2:$S$9,3,0)</f>
        <v>5</v>
      </c>
      <c r="D280">
        <f>VLOOKUP($A280&amp;"-"&amp;$E280,'DADOS CENARIOS'!$C$2:$S$9,4,0)</f>
        <v>18</v>
      </c>
      <c r="E280" s="43" t="s">
        <v>1</v>
      </c>
      <c r="F280" s="43" t="s">
        <v>64</v>
      </c>
      <c r="G280" s="43" t="s">
        <v>1</v>
      </c>
      <c r="H280">
        <f>VLOOKUP($A280&amp;"-"&amp;$E280,'DADOS CENARIOS'!$C$2:$S$9,5,0)</f>
        <v>107</v>
      </c>
      <c r="I280">
        <f>VLOOKUP($A280&amp;"-"&amp;$E280,'DADOS CENARIOS'!$C$2:$S$9,6,0)</f>
        <v>12020</v>
      </c>
      <c r="J280">
        <f>VLOOKUP($A280&amp;"-"&amp;$E280,'DADOS CENARIOS'!$C$2:$S$9,7,0)</f>
        <v>8216</v>
      </c>
      <c r="K280">
        <f>VLOOKUP($A280&amp;"-"&amp;$E280,'DADOS CENARIOS'!$C$2:$S$9,8,0)</f>
        <v>612.29999999999995</v>
      </c>
      <c r="L280">
        <f>VLOOKUP($A280&amp;"-"&amp;$E280,'DADOS CENARIOS'!$C$2:$S$9,9,0)</f>
        <v>306.2</v>
      </c>
      <c r="M280">
        <f>VLOOKUP($A280&amp;"-"&amp;$E280,'DADOS CENARIOS'!$C$2:$S$9,10,0)</f>
        <v>11</v>
      </c>
      <c r="N280">
        <f>VLOOKUP($A280&amp;"-"&amp;$E280,'DADOS CENARIOS'!$C$2:$S$9,11,0)</f>
        <v>10</v>
      </c>
      <c r="O280">
        <f>VLOOKUP($A280&amp;"-"&amp;$E280,'DADOS CENARIOS'!$C$2:$S$9,12,0)</f>
        <v>6</v>
      </c>
      <c r="P280">
        <f>VLOOKUP($A280&amp;"-"&amp;$E280,'DADOS CENARIOS'!$C$2:$S$9,13,0)</f>
        <v>4</v>
      </c>
      <c r="Q280">
        <f>VLOOKUP($A280&amp;"-"&amp;$E280,'DADOS CENARIOS'!$C$2:$S$9,14,0)</f>
        <v>3000</v>
      </c>
      <c r="R280">
        <f>VLOOKUP($A280&amp;"-"&amp;$E280,'DADOS CENARIOS'!$C$2:$S$9,15,0)</f>
        <v>800</v>
      </c>
      <c r="S280">
        <f>VLOOKUP($A280&amp;"-"&amp;$E280,'DADOS CENARIOS'!$C$2:$S$9,16,0)</f>
        <v>500</v>
      </c>
      <c r="T280">
        <f>VLOOKUP($A280&amp;"-"&amp;$E280,'DADOS CENARIOS'!$C$2:$S$9,17,0)</f>
        <v>145</v>
      </c>
    </row>
    <row r="281" spans="1:20" x14ac:dyDescent="0.25">
      <c r="A281" t="s">
        <v>1200</v>
      </c>
      <c r="B281">
        <f>VLOOKUP($A281&amp;"-"&amp;$E281,'DADOS CENARIOS'!$C$2:$S$9,2,0)</f>
        <v>9000</v>
      </c>
      <c r="C281">
        <f>VLOOKUP($A281&amp;"-"&amp;$E281,'DADOS CENARIOS'!$C$2:$S$9,3,0)</f>
        <v>5</v>
      </c>
      <c r="D281">
        <f>VLOOKUP($A281&amp;"-"&amp;$E281,'DADOS CENARIOS'!$C$2:$S$9,4,0)</f>
        <v>18</v>
      </c>
      <c r="E281" s="43" t="s">
        <v>1</v>
      </c>
      <c r="F281" s="43" t="s">
        <v>65</v>
      </c>
      <c r="G281" s="43" t="s">
        <v>1</v>
      </c>
      <c r="H281">
        <f>VLOOKUP($A281&amp;"-"&amp;$E281,'DADOS CENARIOS'!$C$2:$S$9,5,0)</f>
        <v>107</v>
      </c>
      <c r="I281">
        <f>VLOOKUP($A281&amp;"-"&amp;$E281,'DADOS CENARIOS'!$C$2:$S$9,6,0)</f>
        <v>12020</v>
      </c>
      <c r="J281">
        <f>VLOOKUP($A281&amp;"-"&amp;$E281,'DADOS CENARIOS'!$C$2:$S$9,7,0)</f>
        <v>8216</v>
      </c>
      <c r="K281">
        <f>VLOOKUP($A281&amp;"-"&amp;$E281,'DADOS CENARIOS'!$C$2:$S$9,8,0)</f>
        <v>612.29999999999995</v>
      </c>
      <c r="L281">
        <f>VLOOKUP($A281&amp;"-"&amp;$E281,'DADOS CENARIOS'!$C$2:$S$9,9,0)</f>
        <v>306.2</v>
      </c>
      <c r="M281">
        <f>VLOOKUP($A281&amp;"-"&amp;$E281,'DADOS CENARIOS'!$C$2:$S$9,10,0)</f>
        <v>11</v>
      </c>
      <c r="N281">
        <f>VLOOKUP($A281&amp;"-"&amp;$E281,'DADOS CENARIOS'!$C$2:$S$9,11,0)</f>
        <v>10</v>
      </c>
      <c r="O281">
        <f>VLOOKUP($A281&amp;"-"&amp;$E281,'DADOS CENARIOS'!$C$2:$S$9,12,0)</f>
        <v>6</v>
      </c>
      <c r="P281">
        <f>VLOOKUP($A281&amp;"-"&amp;$E281,'DADOS CENARIOS'!$C$2:$S$9,13,0)</f>
        <v>4</v>
      </c>
      <c r="Q281">
        <f>VLOOKUP($A281&amp;"-"&amp;$E281,'DADOS CENARIOS'!$C$2:$S$9,14,0)</f>
        <v>3000</v>
      </c>
      <c r="R281">
        <f>VLOOKUP($A281&amp;"-"&amp;$E281,'DADOS CENARIOS'!$C$2:$S$9,15,0)</f>
        <v>800</v>
      </c>
      <c r="S281">
        <f>VLOOKUP($A281&amp;"-"&amp;$E281,'DADOS CENARIOS'!$C$2:$S$9,16,0)</f>
        <v>500</v>
      </c>
      <c r="T281">
        <f>VLOOKUP($A281&amp;"-"&amp;$E281,'DADOS CENARIOS'!$C$2:$S$9,17,0)</f>
        <v>145</v>
      </c>
    </row>
    <row r="282" spans="1:20" x14ac:dyDescent="0.25">
      <c r="A282" t="s">
        <v>1200</v>
      </c>
      <c r="B282">
        <f>VLOOKUP($A282&amp;"-"&amp;$E282,'DADOS CENARIOS'!$C$2:$S$9,2,0)</f>
        <v>9000</v>
      </c>
      <c r="C282">
        <f>VLOOKUP($A282&amp;"-"&amp;$E282,'DADOS CENARIOS'!$C$2:$S$9,3,0)</f>
        <v>5</v>
      </c>
      <c r="D282">
        <f>VLOOKUP($A282&amp;"-"&amp;$E282,'DADOS CENARIOS'!$C$2:$S$9,4,0)</f>
        <v>18</v>
      </c>
      <c r="E282" s="43" t="s">
        <v>1</v>
      </c>
      <c r="F282" s="43" t="s">
        <v>66</v>
      </c>
      <c r="G282" s="43" t="s">
        <v>1</v>
      </c>
      <c r="H282">
        <f>VLOOKUP($A282&amp;"-"&amp;$E282,'DADOS CENARIOS'!$C$2:$S$9,5,0)</f>
        <v>107</v>
      </c>
      <c r="I282">
        <f>VLOOKUP($A282&amp;"-"&amp;$E282,'DADOS CENARIOS'!$C$2:$S$9,6,0)</f>
        <v>12020</v>
      </c>
      <c r="J282">
        <f>VLOOKUP($A282&amp;"-"&amp;$E282,'DADOS CENARIOS'!$C$2:$S$9,7,0)</f>
        <v>8216</v>
      </c>
      <c r="K282">
        <f>VLOOKUP($A282&amp;"-"&amp;$E282,'DADOS CENARIOS'!$C$2:$S$9,8,0)</f>
        <v>612.29999999999995</v>
      </c>
      <c r="L282">
        <f>VLOOKUP($A282&amp;"-"&amp;$E282,'DADOS CENARIOS'!$C$2:$S$9,9,0)</f>
        <v>306.2</v>
      </c>
      <c r="M282">
        <f>VLOOKUP($A282&amp;"-"&amp;$E282,'DADOS CENARIOS'!$C$2:$S$9,10,0)</f>
        <v>11</v>
      </c>
      <c r="N282">
        <f>VLOOKUP($A282&amp;"-"&amp;$E282,'DADOS CENARIOS'!$C$2:$S$9,11,0)</f>
        <v>10</v>
      </c>
      <c r="O282">
        <f>VLOOKUP($A282&amp;"-"&amp;$E282,'DADOS CENARIOS'!$C$2:$S$9,12,0)</f>
        <v>6</v>
      </c>
      <c r="P282">
        <f>VLOOKUP($A282&amp;"-"&amp;$E282,'DADOS CENARIOS'!$C$2:$S$9,13,0)</f>
        <v>4</v>
      </c>
      <c r="Q282">
        <f>VLOOKUP($A282&amp;"-"&amp;$E282,'DADOS CENARIOS'!$C$2:$S$9,14,0)</f>
        <v>3000</v>
      </c>
      <c r="R282">
        <f>VLOOKUP($A282&amp;"-"&amp;$E282,'DADOS CENARIOS'!$C$2:$S$9,15,0)</f>
        <v>800</v>
      </c>
      <c r="S282">
        <f>VLOOKUP($A282&amp;"-"&amp;$E282,'DADOS CENARIOS'!$C$2:$S$9,16,0)</f>
        <v>500</v>
      </c>
      <c r="T282">
        <f>VLOOKUP($A282&amp;"-"&amp;$E282,'DADOS CENARIOS'!$C$2:$S$9,17,0)</f>
        <v>145</v>
      </c>
    </row>
    <row r="283" spans="1:20" x14ac:dyDescent="0.25">
      <c r="A283" t="s">
        <v>1200</v>
      </c>
      <c r="B283">
        <f>VLOOKUP($A283&amp;"-"&amp;$E283,'DADOS CENARIOS'!$C$2:$S$9,2,0)</f>
        <v>9000</v>
      </c>
      <c r="C283">
        <f>VLOOKUP($A283&amp;"-"&amp;$E283,'DADOS CENARIOS'!$C$2:$S$9,3,0)</f>
        <v>5</v>
      </c>
      <c r="D283">
        <f>VLOOKUP($A283&amp;"-"&amp;$E283,'DADOS CENARIOS'!$C$2:$S$9,4,0)</f>
        <v>18</v>
      </c>
      <c r="E283" s="43" t="s">
        <v>1</v>
      </c>
      <c r="F283" s="43" t="s">
        <v>67</v>
      </c>
      <c r="G283" s="43" t="s">
        <v>1</v>
      </c>
      <c r="H283">
        <f>VLOOKUP($A283&amp;"-"&amp;$E283,'DADOS CENARIOS'!$C$2:$S$9,5,0)</f>
        <v>107</v>
      </c>
      <c r="I283">
        <f>VLOOKUP($A283&amp;"-"&amp;$E283,'DADOS CENARIOS'!$C$2:$S$9,6,0)</f>
        <v>12020</v>
      </c>
      <c r="J283">
        <f>VLOOKUP($A283&amp;"-"&amp;$E283,'DADOS CENARIOS'!$C$2:$S$9,7,0)</f>
        <v>8216</v>
      </c>
      <c r="K283">
        <f>VLOOKUP($A283&amp;"-"&amp;$E283,'DADOS CENARIOS'!$C$2:$S$9,8,0)</f>
        <v>612.29999999999995</v>
      </c>
      <c r="L283">
        <f>VLOOKUP($A283&amp;"-"&amp;$E283,'DADOS CENARIOS'!$C$2:$S$9,9,0)</f>
        <v>306.2</v>
      </c>
      <c r="M283">
        <f>VLOOKUP($A283&amp;"-"&amp;$E283,'DADOS CENARIOS'!$C$2:$S$9,10,0)</f>
        <v>11</v>
      </c>
      <c r="N283">
        <f>VLOOKUP($A283&amp;"-"&amp;$E283,'DADOS CENARIOS'!$C$2:$S$9,11,0)</f>
        <v>10</v>
      </c>
      <c r="O283">
        <f>VLOOKUP($A283&amp;"-"&amp;$E283,'DADOS CENARIOS'!$C$2:$S$9,12,0)</f>
        <v>6</v>
      </c>
      <c r="P283">
        <f>VLOOKUP($A283&amp;"-"&amp;$E283,'DADOS CENARIOS'!$C$2:$S$9,13,0)</f>
        <v>4</v>
      </c>
      <c r="Q283">
        <f>VLOOKUP($A283&amp;"-"&amp;$E283,'DADOS CENARIOS'!$C$2:$S$9,14,0)</f>
        <v>3000</v>
      </c>
      <c r="R283">
        <f>VLOOKUP($A283&amp;"-"&amp;$E283,'DADOS CENARIOS'!$C$2:$S$9,15,0)</f>
        <v>800</v>
      </c>
      <c r="S283">
        <f>VLOOKUP($A283&amp;"-"&amp;$E283,'DADOS CENARIOS'!$C$2:$S$9,16,0)</f>
        <v>500</v>
      </c>
      <c r="T283">
        <f>VLOOKUP($A283&amp;"-"&amp;$E283,'DADOS CENARIOS'!$C$2:$S$9,17,0)</f>
        <v>145</v>
      </c>
    </row>
    <row r="284" spans="1:20" x14ac:dyDescent="0.25">
      <c r="A284" t="s">
        <v>1200</v>
      </c>
      <c r="B284">
        <f>VLOOKUP($A284&amp;"-"&amp;$E284,'DADOS CENARIOS'!$C$2:$S$9,2,0)</f>
        <v>9000</v>
      </c>
      <c r="C284">
        <f>VLOOKUP($A284&amp;"-"&amp;$E284,'DADOS CENARIOS'!$C$2:$S$9,3,0)</f>
        <v>5</v>
      </c>
      <c r="D284">
        <f>VLOOKUP($A284&amp;"-"&amp;$E284,'DADOS CENARIOS'!$C$2:$S$9,4,0)</f>
        <v>18</v>
      </c>
      <c r="E284" s="43" t="s">
        <v>1</v>
      </c>
      <c r="F284" s="43" t="s">
        <v>68</v>
      </c>
      <c r="G284" s="43" t="s">
        <v>1</v>
      </c>
      <c r="H284">
        <f>VLOOKUP($A284&amp;"-"&amp;$E284,'DADOS CENARIOS'!$C$2:$S$9,5,0)</f>
        <v>107</v>
      </c>
      <c r="I284">
        <f>VLOOKUP($A284&amp;"-"&amp;$E284,'DADOS CENARIOS'!$C$2:$S$9,6,0)</f>
        <v>12020</v>
      </c>
      <c r="J284">
        <f>VLOOKUP($A284&amp;"-"&amp;$E284,'DADOS CENARIOS'!$C$2:$S$9,7,0)</f>
        <v>8216</v>
      </c>
      <c r="K284">
        <f>VLOOKUP($A284&amp;"-"&amp;$E284,'DADOS CENARIOS'!$C$2:$S$9,8,0)</f>
        <v>612.29999999999995</v>
      </c>
      <c r="L284">
        <f>VLOOKUP($A284&amp;"-"&amp;$E284,'DADOS CENARIOS'!$C$2:$S$9,9,0)</f>
        <v>306.2</v>
      </c>
      <c r="M284">
        <f>VLOOKUP($A284&amp;"-"&amp;$E284,'DADOS CENARIOS'!$C$2:$S$9,10,0)</f>
        <v>11</v>
      </c>
      <c r="N284">
        <f>VLOOKUP($A284&amp;"-"&amp;$E284,'DADOS CENARIOS'!$C$2:$S$9,11,0)</f>
        <v>10</v>
      </c>
      <c r="O284">
        <f>VLOOKUP($A284&amp;"-"&amp;$E284,'DADOS CENARIOS'!$C$2:$S$9,12,0)</f>
        <v>6</v>
      </c>
      <c r="P284">
        <f>VLOOKUP($A284&amp;"-"&amp;$E284,'DADOS CENARIOS'!$C$2:$S$9,13,0)</f>
        <v>4</v>
      </c>
      <c r="Q284">
        <f>VLOOKUP($A284&amp;"-"&amp;$E284,'DADOS CENARIOS'!$C$2:$S$9,14,0)</f>
        <v>3000</v>
      </c>
      <c r="R284">
        <f>VLOOKUP($A284&amp;"-"&amp;$E284,'DADOS CENARIOS'!$C$2:$S$9,15,0)</f>
        <v>800</v>
      </c>
      <c r="S284">
        <f>VLOOKUP($A284&amp;"-"&amp;$E284,'DADOS CENARIOS'!$C$2:$S$9,16,0)</f>
        <v>500</v>
      </c>
      <c r="T284">
        <f>VLOOKUP($A284&amp;"-"&amp;$E284,'DADOS CENARIOS'!$C$2:$S$9,17,0)</f>
        <v>145</v>
      </c>
    </row>
    <row r="285" spans="1:20" x14ac:dyDescent="0.25">
      <c r="A285" t="s">
        <v>1200</v>
      </c>
      <c r="B285">
        <f>VLOOKUP($A285&amp;"-"&amp;$E285,'DADOS CENARIOS'!$C$2:$S$9,2,0)</f>
        <v>9000</v>
      </c>
      <c r="C285">
        <f>VLOOKUP($A285&amp;"-"&amp;$E285,'DADOS CENARIOS'!$C$2:$S$9,3,0)</f>
        <v>5</v>
      </c>
      <c r="D285">
        <f>VLOOKUP($A285&amp;"-"&amp;$E285,'DADOS CENARIOS'!$C$2:$S$9,4,0)</f>
        <v>18</v>
      </c>
      <c r="E285" s="43" t="s">
        <v>1</v>
      </c>
      <c r="F285" s="43" t="s">
        <v>69</v>
      </c>
      <c r="G285" s="43" t="s">
        <v>1</v>
      </c>
      <c r="H285">
        <f>VLOOKUP($A285&amp;"-"&amp;$E285,'DADOS CENARIOS'!$C$2:$S$9,5,0)</f>
        <v>107</v>
      </c>
      <c r="I285">
        <f>VLOOKUP($A285&amp;"-"&amp;$E285,'DADOS CENARIOS'!$C$2:$S$9,6,0)</f>
        <v>12020</v>
      </c>
      <c r="J285">
        <f>VLOOKUP($A285&amp;"-"&amp;$E285,'DADOS CENARIOS'!$C$2:$S$9,7,0)</f>
        <v>8216</v>
      </c>
      <c r="K285">
        <f>VLOOKUP($A285&amp;"-"&amp;$E285,'DADOS CENARIOS'!$C$2:$S$9,8,0)</f>
        <v>612.29999999999995</v>
      </c>
      <c r="L285">
        <f>VLOOKUP($A285&amp;"-"&amp;$E285,'DADOS CENARIOS'!$C$2:$S$9,9,0)</f>
        <v>306.2</v>
      </c>
      <c r="M285">
        <f>VLOOKUP($A285&amp;"-"&amp;$E285,'DADOS CENARIOS'!$C$2:$S$9,10,0)</f>
        <v>11</v>
      </c>
      <c r="N285">
        <f>VLOOKUP($A285&amp;"-"&amp;$E285,'DADOS CENARIOS'!$C$2:$S$9,11,0)</f>
        <v>10</v>
      </c>
      <c r="O285">
        <f>VLOOKUP($A285&amp;"-"&amp;$E285,'DADOS CENARIOS'!$C$2:$S$9,12,0)</f>
        <v>6</v>
      </c>
      <c r="P285">
        <f>VLOOKUP($A285&amp;"-"&amp;$E285,'DADOS CENARIOS'!$C$2:$S$9,13,0)</f>
        <v>4</v>
      </c>
      <c r="Q285">
        <f>VLOOKUP($A285&amp;"-"&amp;$E285,'DADOS CENARIOS'!$C$2:$S$9,14,0)</f>
        <v>3000</v>
      </c>
      <c r="R285">
        <f>VLOOKUP($A285&amp;"-"&amp;$E285,'DADOS CENARIOS'!$C$2:$S$9,15,0)</f>
        <v>800</v>
      </c>
      <c r="S285">
        <f>VLOOKUP($A285&amp;"-"&amp;$E285,'DADOS CENARIOS'!$C$2:$S$9,16,0)</f>
        <v>500</v>
      </c>
      <c r="T285">
        <f>VLOOKUP($A285&amp;"-"&amp;$E285,'DADOS CENARIOS'!$C$2:$S$9,17,0)</f>
        <v>145</v>
      </c>
    </row>
    <row r="286" spans="1:20" x14ac:dyDescent="0.25">
      <c r="A286" t="s">
        <v>1200</v>
      </c>
      <c r="B286">
        <f>VLOOKUP($A286&amp;"-"&amp;$E286,'DADOS CENARIOS'!$C$2:$S$9,2,0)</f>
        <v>9000</v>
      </c>
      <c r="C286">
        <f>VLOOKUP($A286&amp;"-"&amp;$E286,'DADOS CENARIOS'!$C$2:$S$9,3,0)</f>
        <v>5</v>
      </c>
      <c r="D286">
        <f>VLOOKUP($A286&amp;"-"&amp;$E286,'DADOS CENARIOS'!$C$2:$S$9,4,0)</f>
        <v>18</v>
      </c>
      <c r="E286" s="43" t="s">
        <v>1</v>
      </c>
      <c r="F286" s="43" t="s">
        <v>70</v>
      </c>
      <c r="G286" s="43" t="s">
        <v>1</v>
      </c>
      <c r="H286">
        <f>VLOOKUP($A286&amp;"-"&amp;$E286,'DADOS CENARIOS'!$C$2:$S$9,5,0)</f>
        <v>107</v>
      </c>
      <c r="I286">
        <f>VLOOKUP($A286&amp;"-"&amp;$E286,'DADOS CENARIOS'!$C$2:$S$9,6,0)</f>
        <v>12020</v>
      </c>
      <c r="J286">
        <f>VLOOKUP($A286&amp;"-"&amp;$E286,'DADOS CENARIOS'!$C$2:$S$9,7,0)</f>
        <v>8216</v>
      </c>
      <c r="K286">
        <f>VLOOKUP($A286&amp;"-"&amp;$E286,'DADOS CENARIOS'!$C$2:$S$9,8,0)</f>
        <v>612.29999999999995</v>
      </c>
      <c r="L286">
        <f>VLOOKUP($A286&amp;"-"&amp;$E286,'DADOS CENARIOS'!$C$2:$S$9,9,0)</f>
        <v>306.2</v>
      </c>
      <c r="M286">
        <f>VLOOKUP($A286&amp;"-"&amp;$E286,'DADOS CENARIOS'!$C$2:$S$9,10,0)</f>
        <v>11</v>
      </c>
      <c r="N286">
        <f>VLOOKUP($A286&amp;"-"&amp;$E286,'DADOS CENARIOS'!$C$2:$S$9,11,0)</f>
        <v>10</v>
      </c>
      <c r="O286">
        <f>VLOOKUP($A286&amp;"-"&amp;$E286,'DADOS CENARIOS'!$C$2:$S$9,12,0)</f>
        <v>6</v>
      </c>
      <c r="P286">
        <f>VLOOKUP($A286&amp;"-"&amp;$E286,'DADOS CENARIOS'!$C$2:$S$9,13,0)</f>
        <v>4</v>
      </c>
      <c r="Q286">
        <f>VLOOKUP($A286&amp;"-"&amp;$E286,'DADOS CENARIOS'!$C$2:$S$9,14,0)</f>
        <v>3000</v>
      </c>
      <c r="R286">
        <f>VLOOKUP($A286&amp;"-"&amp;$E286,'DADOS CENARIOS'!$C$2:$S$9,15,0)</f>
        <v>800</v>
      </c>
      <c r="S286">
        <f>VLOOKUP($A286&amp;"-"&amp;$E286,'DADOS CENARIOS'!$C$2:$S$9,16,0)</f>
        <v>500</v>
      </c>
      <c r="T286">
        <f>VLOOKUP($A286&amp;"-"&amp;$E286,'DADOS CENARIOS'!$C$2:$S$9,17,0)</f>
        <v>145</v>
      </c>
    </row>
    <row r="287" spans="1:20" x14ac:dyDescent="0.25">
      <c r="A287" t="s">
        <v>1200</v>
      </c>
      <c r="B287">
        <f>VLOOKUP($A287&amp;"-"&amp;$E287,'DADOS CENARIOS'!$C$2:$S$9,2,0)</f>
        <v>9000</v>
      </c>
      <c r="C287">
        <f>VLOOKUP($A287&amp;"-"&amp;$E287,'DADOS CENARIOS'!$C$2:$S$9,3,0)</f>
        <v>5</v>
      </c>
      <c r="D287">
        <f>VLOOKUP($A287&amp;"-"&amp;$E287,'DADOS CENARIOS'!$C$2:$S$9,4,0)</f>
        <v>18</v>
      </c>
      <c r="E287" s="43" t="s">
        <v>1</v>
      </c>
      <c r="F287" s="43" t="s">
        <v>71</v>
      </c>
      <c r="G287" s="43" t="s">
        <v>1</v>
      </c>
      <c r="H287">
        <f>VLOOKUP($A287&amp;"-"&amp;$E287,'DADOS CENARIOS'!$C$2:$S$9,5,0)</f>
        <v>107</v>
      </c>
      <c r="I287">
        <f>VLOOKUP($A287&amp;"-"&amp;$E287,'DADOS CENARIOS'!$C$2:$S$9,6,0)</f>
        <v>12020</v>
      </c>
      <c r="J287">
        <f>VLOOKUP($A287&amp;"-"&amp;$E287,'DADOS CENARIOS'!$C$2:$S$9,7,0)</f>
        <v>8216</v>
      </c>
      <c r="K287">
        <f>VLOOKUP($A287&amp;"-"&amp;$E287,'DADOS CENARIOS'!$C$2:$S$9,8,0)</f>
        <v>612.29999999999995</v>
      </c>
      <c r="L287">
        <f>VLOOKUP($A287&amp;"-"&amp;$E287,'DADOS CENARIOS'!$C$2:$S$9,9,0)</f>
        <v>306.2</v>
      </c>
      <c r="M287">
        <f>VLOOKUP($A287&amp;"-"&amp;$E287,'DADOS CENARIOS'!$C$2:$S$9,10,0)</f>
        <v>11</v>
      </c>
      <c r="N287">
        <f>VLOOKUP($A287&amp;"-"&amp;$E287,'DADOS CENARIOS'!$C$2:$S$9,11,0)</f>
        <v>10</v>
      </c>
      <c r="O287">
        <f>VLOOKUP($A287&amp;"-"&amp;$E287,'DADOS CENARIOS'!$C$2:$S$9,12,0)</f>
        <v>6</v>
      </c>
      <c r="P287">
        <f>VLOOKUP($A287&amp;"-"&amp;$E287,'DADOS CENARIOS'!$C$2:$S$9,13,0)</f>
        <v>4</v>
      </c>
      <c r="Q287">
        <f>VLOOKUP($A287&amp;"-"&amp;$E287,'DADOS CENARIOS'!$C$2:$S$9,14,0)</f>
        <v>3000</v>
      </c>
      <c r="R287">
        <f>VLOOKUP($A287&amp;"-"&amp;$E287,'DADOS CENARIOS'!$C$2:$S$9,15,0)</f>
        <v>800</v>
      </c>
      <c r="S287">
        <f>VLOOKUP($A287&amp;"-"&amp;$E287,'DADOS CENARIOS'!$C$2:$S$9,16,0)</f>
        <v>500</v>
      </c>
      <c r="T287">
        <f>VLOOKUP($A287&amp;"-"&amp;$E287,'DADOS CENARIOS'!$C$2:$S$9,17,0)</f>
        <v>145</v>
      </c>
    </row>
    <row r="288" spans="1:20" x14ac:dyDescent="0.25">
      <c r="A288" t="s">
        <v>1200</v>
      </c>
      <c r="B288">
        <f>VLOOKUP($A288&amp;"-"&amp;$E288,'DADOS CENARIOS'!$C$2:$S$9,2,0)</f>
        <v>9000</v>
      </c>
      <c r="C288">
        <f>VLOOKUP($A288&amp;"-"&amp;$E288,'DADOS CENARIOS'!$C$2:$S$9,3,0)</f>
        <v>5</v>
      </c>
      <c r="D288">
        <f>VLOOKUP($A288&amp;"-"&amp;$E288,'DADOS CENARIOS'!$C$2:$S$9,4,0)</f>
        <v>18</v>
      </c>
      <c r="E288" s="43" t="s">
        <v>1</v>
      </c>
      <c r="F288" s="43" t="s">
        <v>1190</v>
      </c>
      <c r="G288" s="43" t="s">
        <v>1</v>
      </c>
      <c r="H288">
        <f>VLOOKUP($A288&amp;"-"&amp;$E288,'DADOS CENARIOS'!$C$2:$S$9,5,0)</f>
        <v>107</v>
      </c>
      <c r="I288">
        <f>VLOOKUP($A288&amp;"-"&amp;$E288,'DADOS CENARIOS'!$C$2:$S$9,6,0)</f>
        <v>12020</v>
      </c>
      <c r="J288">
        <f>VLOOKUP($A288&amp;"-"&amp;$E288,'DADOS CENARIOS'!$C$2:$S$9,7,0)</f>
        <v>8216</v>
      </c>
      <c r="K288">
        <f>VLOOKUP($A288&amp;"-"&amp;$E288,'DADOS CENARIOS'!$C$2:$S$9,8,0)</f>
        <v>612.29999999999995</v>
      </c>
      <c r="L288">
        <f>VLOOKUP($A288&amp;"-"&amp;$E288,'DADOS CENARIOS'!$C$2:$S$9,9,0)</f>
        <v>306.2</v>
      </c>
      <c r="M288">
        <f>VLOOKUP($A288&amp;"-"&amp;$E288,'DADOS CENARIOS'!$C$2:$S$9,10,0)</f>
        <v>11</v>
      </c>
      <c r="N288">
        <f>VLOOKUP($A288&amp;"-"&amp;$E288,'DADOS CENARIOS'!$C$2:$S$9,11,0)</f>
        <v>10</v>
      </c>
      <c r="O288">
        <f>VLOOKUP($A288&amp;"-"&amp;$E288,'DADOS CENARIOS'!$C$2:$S$9,12,0)</f>
        <v>6</v>
      </c>
      <c r="P288">
        <f>VLOOKUP($A288&amp;"-"&amp;$E288,'DADOS CENARIOS'!$C$2:$S$9,13,0)</f>
        <v>4</v>
      </c>
      <c r="Q288">
        <f>VLOOKUP($A288&amp;"-"&amp;$E288,'DADOS CENARIOS'!$C$2:$S$9,14,0)</f>
        <v>3000</v>
      </c>
      <c r="R288">
        <f>VLOOKUP($A288&amp;"-"&amp;$E288,'DADOS CENARIOS'!$C$2:$S$9,15,0)</f>
        <v>800</v>
      </c>
      <c r="S288">
        <f>VLOOKUP($A288&amp;"-"&amp;$E288,'DADOS CENARIOS'!$C$2:$S$9,16,0)</f>
        <v>500</v>
      </c>
      <c r="T288">
        <f>VLOOKUP($A288&amp;"-"&amp;$E288,'DADOS CENARIOS'!$C$2:$S$9,17,0)</f>
        <v>145</v>
      </c>
    </row>
    <row r="289" spans="1:20" x14ac:dyDescent="0.25">
      <c r="A289" t="s">
        <v>1200</v>
      </c>
      <c r="B289">
        <f>VLOOKUP($A289&amp;"-"&amp;$E289,'DADOS CENARIOS'!$C$2:$S$9,2,0)</f>
        <v>9000</v>
      </c>
      <c r="C289">
        <f>VLOOKUP($A289&amp;"-"&amp;$E289,'DADOS CENARIOS'!$C$2:$S$9,3,0)</f>
        <v>5</v>
      </c>
      <c r="D289">
        <f>VLOOKUP($A289&amp;"-"&amp;$E289,'DADOS CENARIOS'!$C$2:$S$9,4,0)</f>
        <v>18</v>
      </c>
      <c r="E289" s="43" t="s">
        <v>1</v>
      </c>
      <c r="F289" s="43" t="s">
        <v>1191</v>
      </c>
      <c r="G289" s="43" t="s">
        <v>1</v>
      </c>
      <c r="H289">
        <f>VLOOKUP($A289&amp;"-"&amp;$E289,'DADOS CENARIOS'!$C$2:$S$9,5,0)</f>
        <v>107</v>
      </c>
      <c r="I289">
        <f>VLOOKUP($A289&amp;"-"&amp;$E289,'DADOS CENARIOS'!$C$2:$S$9,6,0)</f>
        <v>12020</v>
      </c>
      <c r="J289">
        <f>VLOOKUP($A289&amp;"-"&amp;$E289,'DADOS CENARIOS'!$C$2:$S$9,7,0)</f>
        <v>8216</v>
      </c>
      <c r="K289">
        <f>VLOOKUP($A289&amp;"-"&amp;$E289,'DADOS CENARIOS'!$C$2:$S$9,8,0)</f>
        <v>612.29999999999995</v>
      </c>
      <c r="L289">
        <f>VLOOKUP($A289&amp;"-"&amp;$E289,'DADOS CENARIOS'!$C$2:$S$9,9,0)</f>
        <v>306.2</v>
      </c>
      <c r="M289">
        <f>VLOOKUP($A289&amp;"-"&amp;$E289,'DADOS CENARIOS'!$C$2:$S$9,10,0)</f>
        <v>11</v>
      </c>
      <c r="N289">
        <f>VLOOKUP($A289&amp;"-"&amp;$E289,'DADOS CENARIOS'!$C$2:$S$9,11,0)</f>
        <v>10</v>
      </c>
      <c r="O289">
        <f>VLOOKUP($A289&amp;"-"&amp;$E289,'DADOS CENARIOS'!$C$2:$S$9,12,0)</f>
        <v>6</v>
      </c>
      <c r="P289">
        <f>VLOOKUP($A289&amp;"-"&amp;$E289,'DADOS CENARIOS'!$C$2:$S$9,13,0)</f>
        <v>4</v>
      </c>
      <c r="Q289">
        <f>VLOOKUP($A289&amp;"-"&amp;$E289,'DADOS CENARIOS'!$C$2:$S$9,14,0)</f>
        <v>3000</v>
      </c>
      <c r="R289">
        <f>VLOOKUP($A289&amp;"-"&amp;$E289,'DADOS CENARIOS'!$C$2:$S$9,15,0)</f>
        <v>800</v>
      </c>
      <c r="S289">
        <f>VLOOKUP($A289&amp;"-"&amp;$E289,'DADOS CENARIOS'!$C$2:$S$9,16,0)</f>
        <v>500</v>
      </c>
      <c r="T289">
        <f>VLOOKUP($A289&amp;"-"&amp;$E289,'DADOS CENARIOS'!$C$2:$S$9,17,0)</f>
        <v>145</v>
      </c>
    </row>
    <row r="290" spans="1:20" x14ac:dyDescent="0.25">
      <c r="A290" t="s">
        <v>1200</v>
      </c>
      <c r="B290">
        <f>VLOOKUP($A290&amp;"-"&amp;$E290,'DADOS CENARIOS'!$C$2:$S$9,2,0)</f>
        <v>9000</v>
      </c>
      <c r="C290">
        <f>VLOOKUP($A290&amp;"-"&amp;$E290,'DADOS CENARIOS'!$C$2:$S$9,3,0)</f>
        <v>5</v>
      </c>
      <c r="D290">
        <f>VLOOKUP($A290&amp;"-"&amp;$E290,'DADOS CENARIOS'!$C$2:$S$9,4,0)</f>
        <v>18</v>
      </c>
      <c r="E290" s="43" t="s">
        <v>1</v>
      </c>
      <c r="F290" s="43" t="s">
        <v>1192</v>
      </c>
      <c r="G290" s="43" t="s">
        <v>1</v>
      </c>
      <c r="H290">
        <f>VLOOKUP($A290&amp;"-"&amp;$E290,'DADOS CENARIOS'!$C$2:$S$9,5,0)</f>
        <v>107</v>
      </c>
      <c r="I290">
        <f>VLOOKUP($A290&amp;"-"&amp;$E290,'DADOS CENARIOS'!$C$2:$S$9,6,0)</f>
        <v>12020</v>
      </c>
      <c r="J290">
        <f>VLOOKUP($A290&amp;"-"&amp;$E290,'DADOS CENARIOS'!$C$2:$S$9,7,0)</f>
        <v>8216</v>
      </c>
      <c r="K290">
        <f>VLOOKUP($A290&amp;"-"&amp;$E290,'DADOS CENARIOS'!$C$2:$S$9,8,0)</f>
        <v>612.29999999999995</v>
      </c>
      <c r="L290">
        <f>VLOOKUP($A290&amp;"-"&amp;$E290,'DADOS CENARIOS'!$C$2:$S$9,9,0)</f>
        <v>306.2</v>
      </c>
      <c r="M290">
        <f>VLOOKUP($A290&amp;"-"&amp;$E290,'DADOS CENARIOS'!$C$2:$S$9,10,0)</f>
        <v>11</v>
      </c>
      <c r="N290">
        <f>VLOOKUP($A290&amp;"-"&amp;$E290,'DADOS CENARIOS'!$C$2:$S$9,11,0)</f>
        <v>10</v>
      </c>
      <c r="O290">
        <f>VLOOKUP($A290&amp;"-"&amp;$E290,'DADOS CENARIOS'!$C$2:$S$9,12,0)</f>
        <v>6</v>
      </c>
      <c r="P290">
        <f>VLOOKUP($A290&amp;"-"&amp;$E290,'DADOS CENARIOS'!$C$2:$S$9,13,0)</f>
        <v>4</v>
      </c>
      <c r="Q290">
        <f>VLOOKUP($A290&amp;"-"&amp;$E290,'DADOS CENARIOS'!$C$2:$S$9,14,0)</f>
        <v>3000</v>
      </c>
      <c r="R290">
        <f>VLOOKUP($A290&amp;"-"&amp;$E290,'DADOS CENARIOS'!$C$2:$S$9,15,0)</f>
        <v>800</v>
      </c>
      <c r="S290">
        <f>VLOOKUP($A290&amp;"-"&amp;$E290,'DADOS CENARIOS'!$C$2:$S$9,16,0)</f>
        <v>500</v>
      </c>
      <c r="T290">
        <f>VLOOKUP($A290&amp;"-"&amp;$E290,'DADOS CENARIOS'!$C$2:$S$9,17,0)</f>
        <v>145</v>
      </c>
    </row>
    <row r="291" spans="1:20" x14ac:dyDescent="0.25">
      <c r="A291" t="s">
        <v>1200</v>
      </c>
      <c r="B291">
        <f>VLOOKUP($A291&amp;"-"&amp;$E291,'DADOS CENARIOS'!$C$2:$S$9,2,0)</f>
        <v>9000</v>
      </c>
      <c r="C291">
        <f>VLOOKUP($A291&amp;"-"&amp;$E291,'DADOS CENARIOS'!$C$2:$S$9,3,0)</f>
        <v>5</v>
      </c>
      <c r="D291">
        <f>VLOOKUP($A291&amp;"-"&amp;$E291,'DADOS CENARIOS'!$C$2:$S$9,4,0)</f>
        <v>18</v>
      </c>
      <c r="E291" s="43" t="s">
        <v>1</v>
      </c>
      <c r="F291" s="43" t="s">
        <v>1193</v>
      </c>
      <c r="G291" s="43" t="s">
        <v>1</v>
      </c>
      <c r="H291">
        <f>VLOOKUP($A291&amp;"-"&amp;$E291,'DADOS CENARIOS'!$C$2:$S$9,5,0)</f>
        <v>107</v>
      </c>
      <c r="I291">
        <f>VLOOKUP($A291&amp;"-"&amp;$E291,'DADOS CENARIOS'!$C$2:$S$9,6,0)</f>
        <v>12020</v>
      </c>
      <c r="J291">
        <f>VLOOKUP($A291&amp;"-"&amp;$E291,'DADOS CENARIOS'!$C$2:$S$9,7,0)</f>
        <v>8216</v>
      </c>
      <c r="K291">
        <f>VLOOKUP($A291&amp;"-"&amp;$E291,'DADOS CENARIOS'!$C$2:$S$9,8,0)</f>
        <v>612.29999999999995</v>
      </c>
      <c r="L291">
        <f>VLOOKUP($A291&amp;"-"&amp;$E291,'DADOS CENARIOS'!$C$2:$S$9,9,0)</f>
        <v>306.2</v>
      </c>
      <c r="M291">
        <f>VLOOKUP($A291&amp;"-"&amp;$E291,'DADOS CENARIOS'!$C$2:$S$9,10,0)</f>
        <v>11</v>
      </c>
      <c r="N291">
        <f>VLOOKUP($A291&amp;"-"&amp;$E291,'DADOS CENARIOS'!$C$2:$S$9,11,0)</f>
        <v>10</v>
      </c>
      <c r="O291">
        <f>VLOOKUP($A291&amp;"-"&amp;$E291,'DADOS CENARIOS'!$C$2:$S$9,12,0)</f>
        <v>6</v>
      </c>
      <c r="P291">
        <f>VLOOKUP($A291&amp;"-"&amp;$E291,'DADOS CENARIOS'!$C$2:$S$9,13,0)</f>
        <v>4</v>
      </c>
      <c r="Q291">
        <f>VLOOKUP($A291&amp;"-"&amp;$E291,'DADOS CENARIOS'!$C$2:$S$9,14,0)</f>
        <v>3000</v>
      </c>
      <c r="R291">
        <f>VLOOKUP($A291&amp;"-"&amp;$E291,'DADOS CENARIOS'!$C$2:$S$9,15,0)</f>
        <v>800</v>
      </c>
      <c r="S291">
        <f>VLOOKUP($A291&amp;"-"&amp;$E291,'DADOS CENARIOS'!$C$2:$S$9,16,0)</f>
        <v>500</v>
      </c>
      <c r="T291">
        <f>VLOOKUP($A291&amp;"-"&amp;$E291,'DADOS CENARIOS'!$C$2:$S$9,17,0)</f>
        <v>145</v>
      </c>
    </row>
    <row r="292" spans="1:20" x14ac:dyDescent="0.25">
      <c r="A292" t="s">
        <v>1200</v>
      </c>
      <c r="B292">
        <f>VLOOKUP($A292&amp;"-"&amp;$E292,'DADOS CENARIOS'!$C$2:$S$9,2,0)</f>
        <v>9000</v>
      </c>
      <c r="C292">
        <f>VLOOKUP($A292&amp;"-"&amp;$E292,'DADOS CENARIOS'!$C$2:$S$9,3,0)</f>
        <v>5</v>
      </c>
      <c r="D292">
        <f>VLOOKUP($A292&amp;"-"&amp;$E292,'DADOS CENARIOS'!$C$2:$S$9,4,0)</f>
        <v>18</v>
      </c>
      <c r="E292" s="43" t="s">
        <v>1</v>
      </c>
      <c r="F292" s="43" t="s">
        <v>1194</v>
      </c>
      <c r="G292" s="43" t="s">
        <v>1</v>
      </c>
      <c r="H292">
        <f>VLOOKUP($A292&amp;"-"&amp;$E292,'DADOS CENARIOS'!$C$2:$S$9,5,0)</f>
        <v>107</v>
      </c>
      <c r="I292">
        <f>VLOOKUP($A292&amp;"-"&amp;$E292,'DADOS CENARIOS'!$C$2:$S$9,6,0)</f>
        <v>12020</v>
      </c>
      <c r="J292">
        <f>VLOOKUP($A292&amp;"-"&amp;$E292,'DADOS CENARIOS'!$C$2:$S$9,7,0)</f>
        <v>8216</v>
      </c>
      <c r="K292">
        <f>VLOOKUP($A292&amp;"-"&amp;$E292,'DADOS CENARIOS'!$C$2:$S$9,8,0)</f>
        <v>612.29999999999995</v>
      </c>
      <c r="L292">
        <f>VLOOKUP($A292&amp;"-"&amp;$E292,'DADOS CENARIOS'!$C$2:$S$9,9,0)</f>
        <v>306.2</v>
      </c>
      <c r="M292">
        <f>VLOOKUP($A292&amp;"-"&amp;$E292,'DADOS CENARIOS'!$C$2:$S$9,10,0)</f>
        <v>11</v>
      </c>
      <c r="N292">
        <f>VLOOKUP($A292&amp;"-"&amp;$E292,'DADOS CENARIOS'!$C$2:$S$9,11,0)</f>
        <v>10</v>
      </c>
      <c r="O292">
        <f>VLOOKUP($A292&amp;"-"&amp;$E292,'DADOS CENARIOS'!$C$2:$S$9,12,0)</f>
        <v>6</v>
      </c>
      <c r="P292">
        <f>VLOOKUP($A292&amp;"-"&amp;$E292,'DADOS CENARIOS'!$C$2:$S$9,13,0)</f>
        <v>4</v>
      </c>
      <c r="Q292">
        <f>VLOOKUP($A292&amp;"-"&amp;$E292,'DADOS CENARIOS'!$C$2:$S$9,14,0)</f>
        <v>3000</v>
      </c>
      <c r="R292">
        <f>VLOOKUP($A292&amp;"-"&amp;$E292,'DADOS CENARIOS'!$C$2:$S$9,15,0)</f>
        <v>800</v>
      </c>
      <c r="S292">
        <f>VLOOKUP($A292&amp;"-"&amp;$E292,'DADOS CENARIOS'!$C$2:$S$9,16,0)</f>
        <v>500</v>
      </c>
      <c r="T292">
        <f>VLOOKUP($A292&amp;"-"&amp;$E292,'DADOS CENARIOS'!$C$2:$S$9,17,0)</f>
        <v>145</v>
      </c>
    </row>
    <row r="293" spans="1:20" x14ac:dyDescent="0.25">
      <c r="A293" t="s">
        <v>1200</v>
      </c>
      <c r="B293">
        <f>VLOOKUP($A293&amp;"-"&amp;$E293,'DADOS CENARIOS'!$C$2:$S$9,2,0)</f>
        <v>9000</v>
      </c>
      <c r="C293">
        <f>VLOOKUP($A293&amp;"-"&amp;$E293,'DADOS CENARIOS'!$C$2:$S$9,3,0)</f>
        <v>5</v>
      </c>
      <c r="D293">
        <f>VLOOKUP($A293&amp;"-"&amp;$E293,'DADOS CENARIOS'!$C$2:$S$9,4,0)</f>
        <v>18</v>
      </c>
      <c r="E293" s="43" t="s">
        <v>1</v>
      </c>
      <c r="F293" s="43" t="s">
        <v>1195</v>
      </c>
      <c r="G293" s="43" t="s">
        <v>1</v>
      </c>
      <c r="H293">
        <f>VLOOKUP($A293&amp;"-"&amp;$E293,'DADOS CENARIOS'!$C$2:$S$9,5,0)</f>
        <v>107</v>
      </c>
      <c r="I293">
        <f>VLOOKUP($A293&amp;"-"&amp;$E293,'DADOS CENARIOS'!$C$2:$S$9,6,0)</f>
        <v>12020</v>
      </c>
      <c r="J293">
        <f>VLOOKUP($A293&amp;"-"&amp;$E293,'DADOS CENARIOS'!$C$2:$S$9,7,0)</f>
        <v>8216</v>
      </c>
      <c r="K293">
        <f>VLOOKUP($A293&amp;"-"&amp;$E293,'DADOS CENARIOS'!$C$2:$S$9,8,0)</f>
        <v>612.29999999999995</v>
      </c>
      <c r="L293">
        <f>VLOOKUP($A293&amp;"-"&amp;$E293,'DADOS CENARIOS'!$C$2:$S$9,9,0)</f>
        <v>306.2</v>
      </c>
      <c r="M293">
        <f>VLOOKUP($A293&amp;"-"&amp;$E293,'DADOS CENARIOS'!$C$2:$S$9,10,0)</f>
        <v>11</v>
      </c>
      <c r="N293">
        <f>VLOOKUP($A293&amp;"-"&amp;$E293,'DADOS CENARIOS'!$C$2:$S$9,11,0)</f>
        <v>10</v>
      </c>
      <c r="O293">
        <f>VLOOKUP($A293&amp;"-"&amp;$E293,'DADOS CENARIOS'!$C$2:$S$9,12,0)</f>
        <v>6</v>
      </c>
      <c r="P293">
        <f>VLOOKUP($A293&amp;"-"&amp;$E293,'DADOS CENARIOS'!$C$2:$S$9,13,0)</f>
        <v>4</v>
      </c>
      <c r="Q293">
        <f>VLOOKUP($A293&amp;"-"&amp;$E293,'DADOS CENARIOS'!$C$2:$S$9,14,0)</f>
        <v>3000</v>
      </c>
      <c r="R293">
        <f>VLOOKUP($A293&amp;"-"&amp;$E293,'DADOS CENARIOS'!$C$2:$S$9,15,0)</f>
        <v>800</v>
      </c>
      <c r="S293">
        <f>VLOOKUP($A293&amp;"-"&amp;$E293,'DADOS CENARIOS'!$C$2:$S$9,16,0)</f>
        <v>500</v>
      </c>
      <c r="T293">
        <f>VLOOKUP($A293&amp;"-"&amp;$E293,'DADOS CENARIOS'!$C$2:$S$9,17,0)</f>
        <v>145</v>
      </c>
    </row>
    <row r="294" spans="1:20" x14ac:dyDescent="0.25">
      <c r="A294" t="s">
        <v>1200</v>
      </c>
      <c r="B294">
        <f>VLOOKUP($A294&amp;"-"&amp;$E294,'DADOS CENARIOS'!$C$2:$S$9,2,0)</f>
        <v>9000</v>
      </c>
      <c r="C294">
        <f>VLOOKUP($A294&amp;"-"&amp;$E294,'DADOS CENARIOS'!$C$2:$S$9,3,0)</f>
        <v>5</v>
      </c>
      <c r="D294">
        <f>VLOOKUP($A294&amp;"-"&amp;$E294,'DADOS CENARIOS'!$C$2:$S$9,4,0)</f>
        <v>18</v>
      </c>
      <c r="E294" s="43" t="s">
        <v>1</v>
      </c>
      <c r="F294" s="43" t="s">
        <v>1196</v>
      </c>
      <c r="G294" s="43" t="s">
        <v>1</v>
      </c>
      <c r="H294">
        <f>VLOOKUP($A294&amp;"-"&amp;$E294,'DADOS CENARIOS'!$C$2:$S$9,5,0)</f>
        <v>107</v>
      </c>
      <c r="I294">
        <f>VLOOKUP($A294&amp;"-"&amp;$E294,'DADOS CENARIOS'!$C$2:$S$9,6,0)</f>
        <v>12020</v>
      </c>
      <c r="J294">
        <f>VLOOKUP($A294&amp;"-"&amp;$E294,'DADOS CENARIOS'!$C$2:$S$9,7,0)</f>
        <v>8216</v>
      </c>
      <c r="K294">
        <f>VLOOKUP($A294&amp;"-"&amp;$E294,'DADOS CENARIOS'!$C$2:$S$9,8,0)</f>
        <v>612.29999999999995</v>
      </c>
      <c r="L294">
        <f>VLOOKUP($A294&amp;"-"&amp;$E294,'DADOS CENARIOS'!$C$2:$S$9,9,0)</f>
        <v>306.2</v>
      </c>
      <c r="M294">
        <f>VLOOKUP($A294&amp;"-"&amp;$E294,'DADOS CENARIOS'!$C$2:$S$9,10,0)</f>
        <v>11</v>
      </c>
      <c r="N294">
        <f>VLOOKUP($A294&amp;"-"&amp;$E294,'DADOS CENARIOS'!$C$2:$S$9,11,0)</f>
        <v>10</v>
      </c>
      <c r="O294">
        <f>VLOOKUP($A294&amp;"-"&amp;$E294,'DADOS CENARIOS'!$C$2:$S$9,12,0)</f>
        <v>6</v>
      </c>
      <c r="P294">
        <f>VLOOKUP($A294&amp;"-"&amp;$E294,'DADOS CENARIOS'!$C$2:$S$9,13,0)</f>
        <v>4</v>
      </c>
      <c r="Q294">
        <f>VLOOKUP($A294&amp;"-"&amp;$E294,'DADOS CENARIOS'!$C$2:$S$9,14,0)</f>
        <v>3000</v>
      </c>
      <c r="R294">
        <f>VLOOKUP($A294&amp;"-"&amp;$E294,'DADOS CENARIOS'!$C$2:$S$9,15,0)</f>
        <v>800</v>
      </c>
      <c r="S294">
        <f>VLOOKUP($A294&amp;"-"&amp;$E294,'DADOS CENARIOS'!$C$2:$S$9,16,0)</f>
        <v>500</v>
      </c>
      <c r="T294">
        <f>VLOOKUP($A294&amp;"-"&amp;$E294,'DADOS CENARIOS'!$C$2:$S$9,17,0)</f>
        <v>145</v>
      </c>
    </row>
    <row r="295" spans="1:20" x14ac:dyDescent="0.25">
      <c r="A295" t="s">
        <v>1200</v>
      </c>
      <c r="B295">
        <f>VLOOKUP($A295&amp;"-"&amp;$E295,'DADOS CENARIOS'!$C$2:$S$9,2,0)</f>
        <v>9000</v>
      </c>
      <c r="C295">
        <f>VLOOKUP($A295&amp;"-"&amp;$E295,'DADOS CENARIOS'!$C$2:$S$9,3,0)</f>
        <v>5</v>
      </c>
      <c r="D295">
        <f>VLOOKUP($A295&amp;"-"&amp;$E295,'DADOS CENARIOS'!$C$2:$S$9,4,0)</f>
        <v>18</v>
      </c>
      <c r="E295" s="43" t="s">
        <v>1</v>
      </c>
      <c r="F295" s="43" t="s">
        <v>1197</v>
      </c>
      <c r="G295" s="43" t="s">
        <v>1</v>
      </c>
      <c r="H295">
        <f>VLOOKUP($A295&amp;"-"&amp;$E295,'DADOS CENARIOS'!$C$2:$S$9,5,0)</f>
        <v>107</v>
      </c>
      <c r="I295">
        <f>VLOOKUP($A295&amp;"-"&amp;$E295,'DADOS CENARIOS'!$C$2:$S$9,6,0)</f>
        <v>12020</v>
      </c>
      <c r="J295">
        <f>VLOOKUP($A295&amp;"-"&amp;$E295,'DADOS CENARIOS'!$C$2:$S$9,7,0)</f>
        <v>8216</v>
      </c>
      <c r="K295">
        <f>VLOOKUP($A295&amp;"-"&amp;$E295,'DADOS CENARIOS'!$C$2:$S$9,8,0)</f>
        <v>612.29999999999995</v>
      </c>
      <c r="L295">
        <f>VLOOKUP($A295&amp;"-"&amp;$E295,'DADOS CENARIOS'!$C$2:$S$9,9,0)</f>
        <v>306.2</v>
      </c>
      <c r="M295">
        <f>VLOOKUP($A295&amp;"-"&amp;$E295,'DADOS CENARIOS'!$C$2:$S$9,10,0)</f>
        <v>11</v>
      </c>
      <c r="N295">
        <f>VLOOKUP($A295&amp;"-"&amp;$E295,'DADOS CENARIOS'!$C$2:$S$9,11,0)</f>
        <v>10</v>
      </c>
      <c r="O295">
        <f>VLOOKUP($A295&amp;"-"&amp;$E295,'DADOS CENARIOS'!$C$2:$S$9,12,0)</f>
        <v>6</v>
      </c>
      <c r="P295">
        <f>VLOOKUP($A295&amp;"-"&amp;$E295,'DADOS CENARIOS'!$C$2:$S$9,13,0)</f>
        <v>4</v>
      </c>
      <c r="Q295">
        <f>VLOOKUP($A295&amp;"-"&amp;$E295,'DADOS CENARIOS'!$C$2:$S$9,14,0)</f>
        <v>3000</v>
      </c>
      <c r="R295">
        <f>VLOOKUP($A295&amp;"-"&amp;$E295,'DADOS CENARIOS'!$C$2:$S$9,15,0)</f>
        <v>800</v>
      </c>
      <c r="S295">
        <f>VLOOKUP($A295&amp;"-"&amp;$E295,'DADOS CENARIOS'!$C$2:$S$9,16,0)</f>
        <v>500</v>
      </c>
      <c r="T295">
        <f>VLOOKUP($A295&amp;"-"&amp;$E295,'DADOS CENARIOS'!$C$2:$S$9,17,0)</f>
        <v>145</v>
      </c>
    </row>
    <row r="296" spans="1:20" x14ac:dyDescent="0.25">
      <c r="A296" t="s">
        <v>1200</v>
      </c>
      <c r="B296">
        <f>VLOOKUP($A296&amp;"-"&amp;$E296,'DADOS CENARIOS'!$C$2:$S$9,2,0)</f>
        <v>9000</v>
      </c>
      <c r="C296">
        <f>VLOOKUP($A296&amp;"-"&amp;$E296,'DADOS CENARIOS'!$C$2:$S$9,3,0)</f>
        <v>5</v>
      </c>
      <c r="D296">
        <f>VLOOKUP($A296&amp;"-"&amp;$E296,'DADOS CENARIOS'!$C$2:$S$9,4,0)</f>
        <v>18</v>
      </c>
      <c r="E296" s="43" t="s">
        <v>1199</v>
      </c>
      <c r="F296" s="43" t="s">
        <v>43</v>
      </c>
      <c r="G296" s="43" t="s">
        <v>1199</v>
      </c>
      <c r="H296">
        <f>VLOOKUP($A296&amp;"-"&amp;$E296,'DADOS CENARIOS'!$C$2:$S$9,5,0)</f>
        <v>107</v>
      </c>
      <c r="I296">
        <f>VLOOKUP($A296&amp;"-"&amp;$E296,'DADOS CENARIOS'!$C$2:$S$9,6,0)</f>
        <v>12020</v>
      </c>
      <c r="J296">
        <f>VLOOKUP($A296&amp;"-"&amp;$E296,'DADOS CENARIOS'!$C$2:$S$9,7,0)</f>
        <v>8216</v>
      </c>
      <c r="K296">
        <f>VLOOKUP($A296&amp;"-"&amp;$E296,'DADOS CENARIOS'!$C$2:$S$9,8,0)</f>
        <v>612.29999999999995</v>
      </c>
      <c r="L296">
        <f>VLOOKUP($A296&amp;"-"&amp;$E296,'DADOS CENARIOS'!$C$2:$S$9,9,0)</f>
        <v>306.2</v>
      </c>
      <c r="M296">
        <f>VLOOKUP($A296&amp;"-"&amp;$E296,'DADOS CENARIOS'!$C$2:$S$9,10,0)</f>
        <v>11</v>
      </c>
      <c r="N296">
        <f>VLOOKUP($A296&amp;"-"&amp;$E296,'DADOS CENARIOS'!$C$2:$S$9,11,0)</f>
        <v>10</v>
      </c>
      <c r="O296">
        <f>VLOOKUP($A296&amp;"-"&amp;$E296,'DADOS CENARIOS'!$C$2:$S$9,12,0)</f>
        <v>6</v>
      </c>
      <c r="P296">
        <f>VLOOKUP($A296&amp;"-"&amp;$E296,'DADOS CENARIOS'!$C$2:$S$9,13,0)</f>
        <v>4</v>
      </c>
      <c r="Q296">
        <f>VLOOKUP($A296&amp;"-"&amp;$E296,'DADOS CENARIOS'!$C$2:$S$9,14,0)</f>
        <v>3000</v>
      </c>
      <c r="R296">
        <f>VLOOKUP($A296&amp;"-"&amp;$E296,'DADOS CENARIOS'!$C$2:$S$9,15,0)</f>
        <v>800</v>
      </c>
      <c r="S296">
        <f>VLOOKUP($A296&amp;"-"&amp;$E296,'DADOS CENARIOS'!$C$2:$S$9,16,0)</f>
        <v>500</v>
      </c>
      <c r="T296">
        <f>VLOOKUP($A296&amp;"-"&amp;$E296,'DADOS CENARIOS'!$C$2:$S$9,17,0)</f>
        <v>145</v>
      </c>
    </row>
    <row r="297" spans="1:20" x14ac:dyDescent="0.25">
      <c r="A297" t="s">
        <v>1200</v>
      </c>
      <c r="B297">
        <f>VLOOKUP($A297&amp;"-"&amp;$E297,'DADOS CENARIOS'!$C$2:$S$9,2,0)</f>
        <v>9000</v>
      </c>
      <c r="C297">
        <f>VLOOKUP($A297&amp;"-"&amp;$E297,'DADOS CENARIOS'!$C$2:$S$9,3,0)</f>
        <v>5</v>
      </c>
      <c r="D297">
        <f>VLOOKUP($A297&amp;"-"&amp;$E297,'DADOS CENARIOS'!$C$2:$S$9,4,0)</f>
        <v>18</v>
      </c>
      <c r="E297" s="43" t="s">
        <v>1199</v>
      </c>
      <c r="F297" s="43" t="s">
        <v>44</v>
      </c>
      <c r="G297" s="43" t="s">
        <v>1199</v>
      </c>
      <c r="H297">
        <f>VLOOKUP($A297&amp;"-"&amp;$E297,'DADOS CENARIOS'!$C$2:$S$9,5,0)</f>
        <v>107</v>
      </c>
      <c r="I297">
        <f>VLOOKUP($A297&amp;"-"&amp;$E297,'DADOS CENARIOS'!$C$2:$S$9,6,0)</f>
        <v>12020</v>
      </c>
      <c r="J297">
        <f>VLOOKUP($A297&amp;"-"&amp;$E297,'DADOS CENARIOS'!$C$2:$S$9,7,0)</f>
        <v>8216</v>
      </c>
      <c r="K297">
        <f>VLOOKUP($A297&amp;"-"&amp;$E297,'DADOS CENARIOS'!$C$2:$S$9,8,0)</f>
        <v>612.29999999999995</v>
      </c>
      <c r="L297">
        <f>VLOOKUP($A297&amp;"-"&amp;$E297,'DADOS CENARIOS'!$C$2:$S$9,9,0)</f>
        <v>306.2</v>
      </c>
      <c r="M297">
        <f>VLOOKUP($A297&amp;"-"&amp;$E297,'DADOS CENARIOS'!$C$2:$S$9,10,0)</f>
        <v>11</v>
      </c>
      <c r="N297">
        <f>VLOOKUP($A297&amp;"-"&amp;$E297,'DADOS CENARIOS'!$C$2:$S$9,11,0)</f>
        <v>10</v>
      </c>
      <c r="O297">
        <f>VLOOKUP($A297&amp;"-"&amp;$E297,'DADOS CENARIOS'!$C$2:$S$9,12,0)</f>
        <v>6</v>
      </c>
      <c r="P297">
        <f>VLOOKUP($A297&amp;"-"&amp;$E297,'DADOS CENARIOS'!$C$2:$S$9,13,0)</f>
        <v>4</v>
      </c>
      <c r="Q297">
        <f>VLOOKUP($A297&amp;"-"&amp;$E297,'DADOS CENARIOS'!$C$2:$S$9,14,0)</f>
        <v>3000</v>
      </c>
      <c r="R297">
        <f>VLOOKUP($A297&amp;"-"&amp;$E297,'DADOS CENARIOS'!$C$2:$S$9,15,0)</f>
        <v>800</v>
      </c>
      <c r="S297">
        <f>VLOOKUP($A297&amp;"-"&amp;$E297,'DADOS CENARIOS'!$C$2:$S$9,16,0)</f>
        <v>500</v>
      </c>
      <c r="T297">
        <f>VLOOKUP($A297&amp;"-"&amp;$E297,'DADOS CENARIOS'!$C$2:$S$9,17,0)</f>
        <v>145</v>
      </c>
    </row>
    <row r="298" spans="1:20" x14ac:dyDescent="0.25">
      <c r="A298" t="s">
        <v>1200</v>
      </c>
      <c r="B298">
        <f>VLOOKUP($A298&amp;"-"&amp;$E298,'DADOS CENARIOS'!$C$2:$S$9,2,0)</f>
        <v>9000</v>
      </c>
      <c r="C298">
        <f>VLOOKUP($A298&amp;"-"&amp;$E298,'DADOS CENARIOS'!$C$2:$S$9,3,0)</f>
        <v>5</v>
      </c>
      <c r="D298">
        <f>VLOOKUP($A298&amp;"-"&amp;$E298,'DADOS CENARIOS'!$C$2:$S$9,4,0)</f>
        <v>18</v>
      </c>
      <c r="E298" s="43" t="s">
        <v>1199</v>
      </c>
      <c r="F298" s="43" t="s">
        <v>45</v>
      </c>
      <c r="G298" s="43" t="s">
        <v>1199</v>
      </c>
      <c r="H298">
        <f>VLOOKUP($A298&amp;"-"&amp;$E298,'DADOS CENARIOS'!$C$2:$S$9,5,0)</f>
        <v>107</v>
      </c>
      <c r="I298">
        <f>VLOOKUP($A298&amp;"-"&amp;$E298,'DADOS CENARIOS'!$C$2:$S$9,6,0)</f>
        <v>12020</v>
      </c>
      <c r="J298">
        <f>VLOOKUP($A298&amp;"-"&amp;$E298,'DADOS CENARIOS'!$C$2:$S$9,7,0)</f>
        <v>8216</v>
      </c>
      <c r="K298">
        <f>VLOOKUP($A298&amp;"-"&amp;$E298,'DADOS CENARIOS'!$C$2:$S$9,8,0)</f>
        <v>612.29999999999995</v>
      </c>
      <c r="L298">
        <f>VLOOKUP($A298&amp;"-"&amp;$E298,'DADOS CENARIOS'!$C$2:$S$9,9,0)</f>
        <v>306.2</v>
      </c>
      <c r="M298">
        <f>VLOOKUP($A298&amp;"-"&amp;$E298,'DADOS CENARIOS'!$C$2:$S$9,10,0)</f>
        <v>11</v>
      </c>
      <c r="N298">
        <f>VLOOKUP($A298&amp;"-"&amp;$E298,'DADOS CENARIOS'!$C$2:$S$9,11,0)</f>
        <v>10</v>
      </c>
      <c r="O298">
        <f>VLOOKUP($A298&amp;"-"&amp;$E298,'DADOS CENARIOS'!$C$2:$S$9,12,0)</f>
        <v>6</v>
      </c>
      <c r="P298">
        <f>VLOOKUP($A298&amp;"-"&amp;$E298,'DADOS CENARIOS'!$C$2:$S$9,13,0)</f>
        <v>4</v>
      </c>
      <c r="Q298">
        <f>VLOOKUP($A298&amp;"-"&amp;$E298,'DADOS CENARIOS'!$C$2:$S$9,14,0)</f>
        <v>3000</v>
      </c>
      <c r="R298">
        <f>VLOOKUP($A298&amp;"-"&amp;$E298,'DADOS CENARIOS'!$C$2:$S$9,15,0)</f>
        <v>800</v>
      </c>
      <c r="S298">
        <f>VLOOKUP($A298&amp;"-"&amp;$E298,'DADOS CENARIOS'!$C$2:$S$9,16,0)</f>
        <v>500</v>
      </c>
      <c r="T298">
        <f>VLOOKUP($A298&amp;"-"&amp;$E298,'DADOS CENARIOS'!$C$2:$S$9,17,0)</f>
        <v>145</v>
      </c>
    </row>
    <row r="299" spans="1:20" x14ac:dyDescent="0.25">
      <c r="A299" t="s">
        <v>1200</v>
      </c>
      <c r="B299">
        <f>VLOOKUP($A299&amp;"-"&amp;$E299,'DADOS CENARIOS'!$C$2:$S$9,2,0)</f>
        <v>9000</v>
      </c>
      <c r="C299">
        <f>VLOOKUP($A299&amp;"-"&amp;$E299,'DADOS CENARIOS'!$C$2:$S$9,3,0)</f>
        <v>5</v>
      </c>
      <c r="D299">
        <f>VLOOKUP($A299&amp;"-"&amp;$E299,'DADOS CENARIOS'!$C$2:$S$9,4,0)</f>
        <v>18</v>
      </c>
      <c r="E299" s="43" t="s">
        <v>1199</v>
      </c>
      <c r="F299" s="43" t="s">
        <v>46</v>
      </c>
      <c r="G299" s="43" t="s">
        <v>1199</v>
      </c>
      <c r="H299">
        <f>VLOOKUP($A299&amp;"-"&amp;$E299,'DADOS CENARIOS'!$C$2:$S$9,5,0)</f>
        <v>107</v>
      </c>
      <c r="I299">
        <f>VLOOKUP($A299&amp;"-"&amp;$E299,'DADOS CENARIOS'!$C$2:$S$9,6,0)</f>
        <v>12020</v>
      </c>
      <c r="J299">
        <f>VLOOKUP($A299&amp;"-"&amp;$E299,'DADOS CENARIOS'!$C$2:$S$9,7,0)</f>
        <v>8216</v>
      </c>
      <c r="K299">
        <f>VLOOKUP($A299&amp;"-"&amp;$E299,'DADOS CENARIOS'!$C$2:$S$9,8,0)</f>
        <v>612.29999999999995</v>
      </c>
      <c r="L299">
        <f>VLOOKUP($A299&amp;"-"&amp;$E299,'DADOS CENARIOS'!$C$2:$S$9,9,0)</f>
        <v>306.2</v>
      </c>
      <c r="M299">
        <f>VLOOKUP($A299&amp;"-"&amp;$E299,'DADOS CENARIOS'!$C$2:$S$9,10,0)</f>
        <v>11</v>
      </c>
      <c r="N299">
        <f>VLOOKUP($A299&amp;"-"&amp;$E299,'DADOS CENARIOS'!$C$2:$S$9,11,0)</f>
        <v>10</v>
      </c>
      <c r="O299">
        <f>VLOOKUP($A299&amp;"-"&amp;$E299,'DADOS CENARIOS'!$C$2:$S$9,12,0)</f>
        <v>6</v>
      </c>
      <c r="P299">
        <f>VLOOKUP($A299&amp;"-"&amp;$E299,'DADOS CENARIOS'!$C$2:$S$9,13,0)</f>
        <v>4</v>
      </c>
      <c r="Q299">
        <f>VLOOKUP($A299&amp;"-"&amp;$E299,'DADOS CENARIOS'!$C$2:$S$9,14,0)</f>
        <v>3000</v>
      </c>
      <c r="R299">
        <f>VLOOKUP($A299&amp;"-"&amp;$E299,'DADOS CENARIOS'!$C$2:$S$9,15,0)</f>
        <v>800</v>
      </c>
      <c r="S299">
        <f>VLOOKUP($A299&amp;"-"&amp;$E299,'DADOS CENARIOS'!$C$2:$S$9,16,0)</f>
        <v>500</v>
      </c>
      <c r="T299">
        <f>VLOOKUP($A299&amp;"-"&amp;$E299,'DADOS CENARIOS'!$C$2:$S$9,17,0)</f>
        <v>145</v>
      </c>
    </row>
    <row r="300" spans="1:20" x14ac:dyDescent="0.25">
      <c r="A300" t="s">
        <v>1200</v>
      </c>
      <c r="B300">
        <f>VLOOKUP($A300&amp;"-"&amp;$E300,'DADOS CENARIOS'!$C$2:$S$9,2,0)</f>
        <v>9000</v>
      </c>
      <c r="C300">
        <f>VLOOKUP($A300&amp;"-"&amp;$E300,'DADOS CENARIOS'!$C$2:$S$9,3,0)</f>
        <v>5</v>
      </c>
      <c r="D300">
        <f>VLOOKUP($A300&amp;"-"&amp;$E300,'DADOS CENARIOS'!$C$2:$S$9,4,0)</f>
        <v>18</v>
      </c>
      <c r="E300" s="43" t="s">
        <v>1199</v>
      </c>
      <c r="F300" s="43" t="s">
        <v>47</v>
      </c>
      <c r="G300" s="43" t="s">
        <v>1199</v>
      </c>
      <c r="H300">
        <f>VLOOKUP($A300&amp;"-"&amp;$E300,'DADOS CENARIOS'!$C$2:$S$9,5,0)</f>
        <v>107</v>
      </c>
      <c r="I300">
        <f>VLOOKUP($A300&amp;"-"&amp;$E300,'DADOS CENARIOS'!$C$2:$S$9,6,0)</f>
        <v>12020</v>
      </c>
      <c r="J300">
        <f>VLOOKUP($A300&amp;"-"&amp;$E300,'DADOS CENARIOS'!$C$2:$S$9,7,0)</f>
        <v>8216</v>
      </c>
      <c r="K300">
        <f>VLOOKUP($A300&amp;"-"&amp;$E300,'DADOS CENARIOS'!$C$2:$S$9,8,0)</f>
        <v>612.29999999999995</v>
      </c>
      <c r="L300">
        <f>VLOOKUP($A300&amp;"-"&amp;$E300,'DADOS CENARIOS'!$C$2:$S$9,9,0)</f>
        <v>306.2</v>
      </c>
      <c r="M300">
        <f>VLOOKUP($A300&amp;"-"&amp;$E300,'DADOS CENARIOS'!$C$2:$S$9,10,0)</f>
        <v>11</v>
      </c>
      <c r="N300">
        <f>VLOOKUP($A300&amp;"-"&amp;$E300,'DADOS CENARIOS'!$C$2:$S$9,11,0)</f>
        <v>10</v>
      </c>
      <c r="O300">
        <f>VLOOKUP($A300&amp;"-"&amp;$E300,'DADOS CENARIOS'!$C$2:$S$9,12,0)</f>
        <v>6</v>
      </c>
      <c r="P300">
        <f>VLOOKUP($A300&amp;"-"&amp;$E300,'DADOS CENARIOS'!$C$2:$S$9,13,0)</f>
        <v>4</v>
      </c>
      <c r="Q300">
        <f>VLOOKUP($A300&amp;"-"&amp;$E300,'DADOS CENARIOS'!$C$2:$S$9,14,0)</f>
        <v>3000</v>
      </c>
      <c r="R300">
        <f>VLOOKUP($A300&amp;"-"&amp;$E300,'DADOS CENARIOS'!$C$2:$S$9,15,0)</f>
        <v>800</v>
      </c>
      <c r="S300">
        <f>VLOOKUP($A300&amp;"-"&amp;$E300,'DADOS CENARIOS'!$C$2:$S$9,16,0)</f>
        <v>500</v>
      </c>
      <c r="T300">
        <f>VLOOKUP($A300&amp;"-"&amp;$E300,'DADOS CENARIOS'!$C$2:$S$9,17,0)</f>
        <v>145</v>
      </c>
    </row>
    <row r="301" spans="1:20" x14ac:dyDescent="0.25">
      <c r="A301" t="s">
        <v>1200</v>
      </c>
      <c r="B301">
        <f>VLOOKUP($A301&amp;"-"&amp;$E301,'DADOS CENARIOS'!$C$2:$S$9,2,0)</f>
        <v>9000</v>
      </c>
      <c r="C301">
        <f>VLOOKUP($A301&amp;"-"&amp;$E301,'DADOS CENARIOS'!$C$2:$S$9,3,0)</f>
        <v>5</v>
      </c>
      <c r="D301">
        <f>VLOOKUP($A301&amp;"-"&amp;$E301,'DADOS CENARIOS'!$C$2:$S$9,4,0)</f>
        <v>18</v>
      </c>
      <c r="E301" s="43" t="s">
        <v>1199</v>
      </c>
      <c r="F301" s="43" t="s">
        <v>48</v>
      </c>
      <c r="G301" s="43" t="s">
        <v>1199</v>
      </c>
      <c r="H301">
        <f>VLOOKUP($A301&amp;"-"&amp;$E301,'DADOS CENARIOS'!$C$2:$S$9,5,0)</f>
        <v>107</v>
      </c>
      <c r="I301">
        <f>VLOOKUP($A301&amp;"-"&amp;$E301,'DADOS CENARIOS'!$C$2:$S$9,6,0)</f>
        <v>12020</v>
      </c>
      <c r="J301">
        <f>VLOOKUP($A301&amp;"-"&amp;$E301,'DADOS CENARIOS'!$C$2:$S$9,7,0)</f>
        <v>8216</v>
      </c>
      <c r="K301">
        <f>VLOOKUP($A301&amp;"-"&amp;$E301,'DADOS CENARIOS'!$C$2:$S$9,8,0)</f>
        <v>612.29999999999995</v>
      </c>
      <c r="L301">
        <f>VLOOKUP($A301&amp;"-"&amp;$E301,'DADOS CENARIOS'!$C$2:$S$9,9,0)</f>
        <v>306.2</v>
      </c>
      <c r="M301">
        <f>VLOOKUP($A301&amp;"-"&amp;$E301,'DADOS CENARIOS'!$C$2:$S$9,10,0)</f>
        <v>11</v>
      </c>
      <c r="N301">
        <f>VLOOKUP($A301&amp;"-"&amp;$E301,'DADOS CENARIOS'!$C$2:$S$9,11,0)</f>
        <v>10</v>
      </c>
      <c r="O301">
        <f>VLOOKUP($A301&amp;"-"&amp;$E301,'DADOS CENARIOS'!$C$2:$S$9,12,0)</f>
        <v>6</v>
      </c>
      <c r="P301">
        <f>VLOOKUP($A301&amp;"-"&amp;$E301,'DADOS CENARIOS'!$C$2:$S$9,13,0)</f>
        <v>4</v>
      </c>
      <c r="Q301">
        <f>VLOOKUP($A301&amp;"-"&amp;$E301,'DADOS CENARIOS'!$C$2:$S$9,14,0)</f>
        <v>3000</v>
      </c>
      <c r="R301">
        <f>VLOOKUP($A301&amp;"-"&amp;$E301,'DADOS CENARIOS'!$C$2:$S$9,15,0)</f>
        <v>800</v>
      </c>
      <c r="S301">
        <f>VLOOKUP($A301&amp;"-"&amp;$E301,'DADOS CENARIOS'!$C$2:$S$9,16,0)</f>
        <v>500</v>
      </c>
      <c r="T301">
        <f>VLOOKUP($A301&amp;"-"&amp;$E301,'DADOS CENARIOS'!$C$2:$S$9,17,0)</f>
        <v>145</v>
      </c>
    </row>
    <row r="302" spans="1:20" x14ac:dyDescent="0.25">
      <c r="A302" t="s">
        <v>1200</v>
      </c>
      <c r="B302">
        <f>VLOOKUP($A302&amp;"-"&amp;$E302,'DADOS CENARIOS'!$C$2:$S$9,2,0)</f>
        <v>9000</v>
      </c>
      <c r="C302">
        <f>VLOOKUP($A302&amp;"-"&amp;$E302,'DADOS CENARIOS'!$C$2:$S$9,3,0)</f>
        <v>5</v>
      </c>
      <c r="D302">
        <f>VLOOKUP($A302&amp;"-"&amp;$E302,'DADOS CENARIOS'!$C$2:$S$9,4,0)</f>
        <v>18</v>
      </c>
      <c r="E302" s="43" t="s">
        <v>1199</v>
      </c>
      <c r="F302" s="43" t="s">
        <v>49</v>
      </c>
      <c r="G302" s="43" t="s">
        <v>1199</v>
      </c>
      <c r="H302">
        <f>VLOOKUP($A302&amp;"-"&amp;$E302,'DADOS CENARIOS'!$C$2:$S$9,5,0)</f>
        <v>107</v>
      </c>
      <c r="I302">
        <f>VLOOKUP($A302&amp;"-"&amp;$E302,'DADOS CENARIOS'!$C$2:$S$9,6,0)</f>
        <v>12020</v>
      </c>
      <c r="J302">
        <f>VLOOKUP($A302&amp;"-"&amp;$E302,'DADOS CENARIOS'!$C$2:$S$9,7,0)</f>
        <v>8216</v>
      </c>
      <c r="K302">
        <f>VLOOKUP($A302&amp;"-"&amp;$E302,'DADOS CENARIOS'!$C$2:$S$9,8,0)</f>
        <v>612.29999999999995</v>
      </c>
      <c r="L302">
        <f>VLOOKUP($A302&amp;"-"&amp;$E302,'DADOS CENARIOS'!$C$2:$S$9,9,0)</f>
        <v>306.2</v>
      </c>
      <c r="M302">
        <f>VLOOKUP($A302&amp;"-"&amp;$E302,'DADOS CENARIOS'!$C$2:$S$9,10,0)</f>
        <v>11</v>
      </c>
      <c r="N302">
        <f>VLOOKUP($A302&amp;"-"&amp;$E302,'DADOS CENARIOS'!$C$2:$S$9,11,0)</f>
        <v>10</v>
      </c>
      <c r="O302">
        <f>VLOOKUP($A302&amp;"-"&amp;$E302,'DADOS CENARIOS'!$C$2:$S$9,12,0)</f>
        <v>6</v>
      </c>
      <c r="P302">
        <f>VLOOKUP($A302&amp;"-"&amp;$E302,'DADOS CENARIOS'!$C$2:$S$9,13,0)</f>
        <v>4</v>
      </c>
      <c r="Q302">
        <f>VLOOKUP($A302&amp;"-"&amp;$E302,'DADOS CENARIOS'!$C$2:$S$9,14,0)</f>
        <v>3000</v>
      </c>
      <c r="R302">
        <f>VLOOKUP($A302&amp;"-"&amp;$E302,'DADOS CENARIOS'!$C$2:$S$9,15,0)</f>
        <v>800</v>
      </c>
      <c r="S302">
        <f>VLOOKUP($A302&amp;"-"&amp;$E302,'DADOS CENARIOS'!$C$2:$S$9,16,0)</f>
        <v>500</v>
      </c>
      <c r="T302">
        <f>VLOOKUP($A302&amp;"-"&amp;$E302,'DADOS CENARIOS'!$C$2:$S$9,17,0)</f>
        <v>145</v>
      </c>
    </row>
    <row r="303" spans="1:20" x14ac:dyDescent="0.25">
      <c r="A303" t="s">
        <v>1200</v>
      </c>
      <c r="B303">
        <f>VLOOKUP($A303&amp;"-"&amp;$E303,'DADOS CENARIOS'!$C$2:$S$9,2,0)</f>
        <v>9000</v>
      </c>
      <c r="C303">
        <f>VLOOKUP($A303&amp;"-"&amp;$E303,'DADOS CENARIOS'!$C$2:$S$9,3,0)</f>
        <v>5</v>
      </c>
      <c r="D303">
        <f>VLOOKUP($A303&amp;"-"&amp;$E303,'DADOS CENARIOS'!$C$2:$S$9,4,0)</f>
        <v>18</v>
      </c>
      <c r="E303" s="43" t="s">
        <v>1199</v>
      </c>
      <c r="F303" s="43" t="s">
        <v>50</v>
      </c>
      <c r="G303" s="43" t="s">
        <v>1199</v>
      </c>
      <c r="H303">
        <f>VLOOKUP($A303&amp;"-"&amp;$E303,'DADOS CENARIOS'!$C$2:$S$9,5,0)</f>
        <v>107</v>
      </c>
      <c r="I303">
        <f>VLOOKUP($A303&amp;"-"&amp;$E303,'DADOS CENARIOS'!$C$2:$S$9,6,0)</f>
        <v>12020</v>
      </c>
      <c r="J303">
        <f>VLOOKUP($A303&amp;"-"&amp;$E303,'DADOS CENARIOS'!$C$2:$S$9,7,0)</f>
        <v>8216</v>
      </c>
      <c r="K303">
        <f>VLOOKUP($A303&amp;"-"&amp;$E303,'DADOS CENARIOS'!$C$2:$S$9,8,0)</f>
        <v>612.29999999999995</v>
      </c>
      <c r="L303">
        <f>VLOOKUP($A303&amp;"-"&amp;$E303,'DADOS CENARIOS'!$C$2:$S$9,9,0)</f>
        <v>306.2</v>
      </c>
      <c r="M303">
        <f>VLOOKUP($A303&amp;"-"&amp;$E303,'DADOS CENARIOS'!$C$2:$S$9,10,0)</f>
        <v>11</v>
      </c>
      <c r="N303">
        <f>VLOOKUP($A303&amp;"-"&amp;$E303,'DADOS CENARIOS'!$C$2:$S$9,11,0)</f>
        <v>10</v>
      </c>
      <c r="O303">
        <f>VLOOKUP($A303&amp;"-"&amp;$E303,'DADOS CENARIOS'!$C$2:$S$9,12,0)</f>
        <v>6</v>
      </c>
      <c r="P303">
        <f>VLOOKUP($A303&amp;"-"&amp;$E303,'DADOS CENARIOS'!$C$2:$S$9,13,0)</f>
        <v>4</v>
      </c>
      <c r="Q303">
        <f>VLOOKUP($A303&amp;"-"&amp;$E303,'DADOS CENARIOS'!$C$2:$S$9,14,0)</f>
        <v>3000</v>
      </c>
      <c r="R303">
        <f>VLOOKUP($A303&amp;"-"&amp;$E303,'DADOS CENARIOS'!$C$2:$S$9,15,0)</f>
        <v>800</v>
      </c>
      <c r="S303">
        <f>VLOOKUP($A303&amp;"-"&amp;$E303,'DADOS CENARIOS'!$C$2:$S$9,16,0)</f>
        <v>500</v>
      </c>
      <c r="T303">
        <f>VLOOKUP($A303&amp;"-"&amp;$E303,'DADOS CENARIOS'!$C$2:$S$9,17,0)</f>
        <v>145</v>
      </c>
    </row>
    <row r="304" spans="1:20" x14ac:dyDescent="0.25">
      <c r="A304" t="s">
        <v>1200</v>
      </c>
      <c r="B304">
        <f>VLOOKUP($A304&amp;"-"&amp;$E304,'DADOS CENARIOS'!$C$2:$S$9,2,0)</f>
        <v>9000</v>
      </c>
      <c r="C304">
        <f>VLOOKUP($A304&amp;"-"&amp;$E304,'DADOS CENARIOS'!$C$2:$S$9,3,0)</f>
        <v>5</v>
      </c>
      <c r="D304">
        <f>VLOOKUP($A304&amp;"-"&amp;$E304,'DADOS CENARIOS'!$C$2:$S$9,4,0)</f>
        <v>18</v>
      </c>
      <c r="E304" s="43" t="s">
        <v>1199</v>
      </c>
      <c r="F304" s="43" t="s">
        <v>51</v>
      </c>
      <c r="G304" s="43" t="s">
        <v>1199</v>
      </c>
      <c r="H304">
        <f>VLOOKUP($A304&amp;"-"&amp;$E304,'DADOS CENARIOS'!$C$2:$S$9,5,0)</f>
        <v>107</v>
      </c>
      <c r="I304">
        <f>VLOOKUP($A304&amp;"-"&amp;$E304,'DADOS CENARIOS'!$C$2:$S$9,6,0)</f>
        <v>12020</v>
      </c>
      <c r="J304">
        <f>VLOOKUP($A304&amp;"-"&amp;$E304,'DADOS CENARIOS'!$C$2:$S$9,7,0)</f>
        <v>8216</v>
      </c>
      <c r="K304">
        <f>VLOOKUP($A304&amp;"-"&amp;$E304,'DADOS CENARIOS'!$C$2:$S$9,8,0)</f>
        <v>612.29999999999995</v>
      </c>
      <c r="L304">
        <f>VLOOKUP($A304&amp;"-"&amp;$E304,'DADOS CENARIOS'!$C$2:$S$9,9,0)</f>
        <v>306.2</v>
      </c>
      <c r="M304">
        <f>VLOOKUP($A304&amp;"-"&amp;$E304,'DADOS CENARIOS'!$C$2:$S$9,10,0)</f>
        <v>11</v>
      </c>
      <c r="N304">
        <f>VLOOKUP($A304&amp;"-"&amp;$E304,'DADOS CENARIOS'!$C$2:$S$9,11,0)</f>
        <v>10</v>
      </c>
      <c r="O304">
        <f>VLOOKUP($A304&amp;"-"&amp;$E304,'DADOS CENARIOS'!$C$2:$S$9,12,0)</f>
        <v>6</v>
      </c>
      <c r="P304">
        <f>VLOOKUP($A304&amp;"-"&amp;$E304,'DADOS CENARIOS'!$C$2:$S$9,13,0)</f>
        <v>4</v>
      </c>
      <c r="Q304">
        <f>VLOOKUP($A304&amp;"-"&amp;$E304,'DADOS CENARIOS'!$C$2:$S$9,14,0)</f>
        <v>3000</v>
      </c>
      <c r="R304">
        <f>VLOOKUP($A304&amp;"-"&amp;$E304,'DADOS CENARIOS'!$C$2:$S$9,15,0)</f>
        <v>800</v>
      </c>
      <c r="S304">
        <f>VLOOKUP($A304&amp;"-"&amp;$E304,'DADOS CENARIOS'!$C$2:$S$9,16,0)</f>
        <v>500</v>
      </c>
      <c r="T304">
        <f>VLOOKUP($A304&amp;"-"&amp;$E304,'DADOS CENARIOS'!$C$2:$S$9,17,0)</f>
        <v>145</v>
      </c>
    </row>
    <row r="305" spans="1:20" x14ac:dyDescent="0.25">
      <c r="A305" t="s">
        <v>1200</v>
      </c>
      <c r="B305">
        <f>VLOOKUP($A305&amp;"-"&amp;$E305,'DADOS CENARIOS'!$C$2:$S$9,2,0)</f>
        <v>9000</v>
      </c>
      <c r="C305">
        <f>VLOOKUP($A305&amp;"-"&amp;$E305,'DADOS CENARIOS'!$C$2:$S$9,3,0)</f>
        <v>5</v>
      </c>
      <c r="D305">
        <f>VLOOKUP($A305&amp;"-"&amp;$E305,'DADOS CENARIOS'!$C$2:$S$9,4,0)</f>
        <v>18</v>
      </c>
      <c r="E305" s="43" t="s">
        <v>1199</v>
      </c>
      <c r="F305" s="43" t="s">
        <v>24</v>
      </c>
      <c r="G305" s="43" t="s">
        <v>1199</v>
      </c>
      <c r="H305">
        <f>VLOOKUP($A305&amp;"-"&amp;$E305,'DADOS CENARIOS'!$C$2:$S$9,5,0)</f>
        <v>107</v>
      </c>
      <c r="I305">
        <f>VLOOKUP($A305&amp;"-"&amp;$E305,'DADOS CENARIOS'!$C$2:$S$9,6,0)</f>
        <v>12020</v>
      </c>
      <c r="J305">
        <f>VLOOKUP($A305&amp;"-"&amp;$E305,'DADOS CENARIOS'!$C$2:$S$9,7,0)</f>
        <v>8216</v>
      </c>
      <c r="K305">
        <f>VLOOKUP($A305&amp;"-"&amp;$E305,'DADOS CENARIOS'!$C$2:$S$9,8,0)</f>
        <v>612.29999999999995</v>
      </c>
      <c r="L305">
        <f>VLOOKUP($A305&amp;"-"&amp;$E305,'DADOS CENARIOS'!$C$2:$S$9,9,0)</f>
        <v>306.2</v>
      </c>
      <c r="M305">
        <f>VLOOKUP($A305&amp;"-"&amp;$E305,'DADOS CENARIOS'!$C$2:$S$9,10,0)</f>
        <v>11</v>
      </c>
      <c r="N305">
        <f>VLOOKUP($A305&amp;"-"&amp;$E305,'DADOS CENARIOS'!$C$2:$S$9,11,0)</f>
        <v>10</v>
      </c>
      <c r="O305">
        <f>VLOOKUP($A305&amp;"-"&amp;$E305,'DADOS CENARIOS'!$C$2:$S$9,12,0)</f>
        <v>6</v>
      </c>
      <c r="P305">
        <f>VLOOKUP($A305&amp;"-"&amp;$E305,'DADOS CENARIOS'!$C$2:$S$9,13,0)</f>
        <v>4</v>
      </c>
      <c r="Q305">
        <f>VLOOKUP($A305&amp;"-"&amp;$E305,'DADOS CENARIOS'!$C$2:$S$9,14,0)</f>
        <v>3000</v>
      </c>
      <c r="R305">
        <f>VLOOKUP($A305&amp;"-"&amp;$E305,'DADOS CENARIOS'!$C$2:$S$9,15,0)</f>
        <v>800</v>
      </c>
      <c r="S305">
        <f>VLOOKUP($A305&amp;"-"&amp;$E305,'DADOS CENARIOS'!$C$2:$S$9,16,0)</f>
        <v>500</v>
      </c>
      <c r="T305">
        <f>VLOOKUP($A305&amp;"-"&amp;$E305,'DADOS CENARIOS'!$C$2:$S$9,17,0)</f>
        <v>145</v>
      </c>
    </row>
    <row r="306" spans="1:20" x14ac:dyDescent="0.25">
      <c r="A306" t="s">
        <v>1200</v>
      </c>
      <c r="B306">
        <f>VLOOKUP($A306&amp;"-"&amp;$E306,'DADOS CENARIOS'!$C$2:$S$9,2,0)</f>
        <v>9000</v>
      </c>
      <c r="C306">
        <f>VLOOKUP($A306&amp;"-"&amp;$E306,'DADOS CENARIOS'!$C$2:$S$9,3,0)</f>
        <v>5</v>
      </c>
      <c r="D306">
        <f>VLOOKUP($A306&amp;"-"&amp;$E306,'DADOS CENARIOS'!$C$2:$S$9,4,0)</f>
        <v>18</v>
      </c>
      <c r="E306" s="43" t="s">
        <v>1199</v>
      </c>
      <c r="F306" s="43" t="s">
        <v>25</v>
      </c>
      <c r="G306" s="43" t="s">
        <v>1199</v>
      </c>
      <c r="H306">
        <f>VLOOKUP($A306&amp;"-"&amp;$E306,'DADOS CENARIOS'!$C$2:$S$9,5,0)</f>
        <v>107</v>
      </c>
      <c r="I306">
        <f>VLOOKUP($A306&amp;"-"&amp;$E306,'DADOS CENARIOS'!$C$2:$S$9,6,0)</f>
        <v>12020</v>
      </c>
      <c r="J306">
        <f>VLOOKUP($A306&amp;"-"&amp;$E306,'DADOS CENARIOS'!$C$2:$S$9,7,0)</f>
        <v>8216</v>
      </c>
      <c r="K306">
        <f>VLOOKUP($A306&amp;"-"&amp;$E306,'DADOS CENARIOS'!$C$2:$S$9,8,0)</f>
        <v>612.29999999999995</v>
      </c>
      <c r="L306">
        <f>VLOOKUP($A306&amp;"-"&amp;$E306,'DADOS CENARIOS'!$C$2:$S$9,9,0)</f>
        <v>306.2</v>
      </c>
      <c r="M306">
        <f>VLOOKUP($A306&amp;"-"&amp;$E306,'DADOS CENARIOS'!$C$2:$S$9,10,0)</f>
        <v>11</v>
      </c>
      <c r="N306">
        <f>VLOOKUP($A306&amp;"-"&amp;$E306,'DADOS CENARIOS'!$C$2:$S$9,11,0)</f>
        <v>10</v>
      </c>
      <c r="O306">
        <f>VLOOKUP($A306&amp;"-"&amp;$E306,'DADOS CENARIOS'!$C$2:$S$9,12,0)</f>
        <v>6</v>
      </c>
      <c r="P306">
        <f>VLOOKUP($A306&amp;"-"&amp;$E306,'DADOS CENARIOS'!$C$2:$S$9,13,0)</f>
        <v>4</v>
      </c>
      <c r="Q306">
        <f>VLOOKUP($A306&amp;"-"&amp;$E306,'DADOS CENARIOS'!$C$2:$S$9,14,0)</f>
        <v>3000</v>
      </c>
      <c r="R306">
        <f>VLOOKUP($A306&amp;"-"&amp;$E306,'DADOS CENARIOS'!$C$2:$S$9,15,0)</f>
        <v>800</v>
      </c>
      <c r="S306">
        <f>VLOOKUP($A306&amp;"-"&amp;$E306,'DADOS CENARIOS'!$C$2:$S$9,16,0)</f>
        <v>500</v>
      </c>
      <c r="T306">
        <f>VLOOKUP($A306&amp;"-"&amp;$E306,'DADOS CENARIOS'!$C$2:$S$9,17,0)</f>
        <v>145</v>
      </c>
    </row>
    <row r="307" spans="1:20" x14ac:dyDescent="0.25">
      <c r="A307" t="s">
        <v>1200</v>
      </c>
      <c r="B307">
        <f>VLOOKUP($A307&amp;"-"&amp;$E307,'DADOS CENARIOS'!$C$2:$S$9,2,0)</f>
        <v>9000</v>
      </c>
      <c r="C307">
        <f>VLOOKUP($A307&amp;"-"&amp;$E307,'DADOS CENARIOS'!$C$2:$S$9,3,0)</f>
        <v>5</v>
      </c>
      <c r="D307">
        <f>VLOOKUP($A307&amp;"-"&amp;$E307,'DADOS CENARIOS'!$C$2:$S$9,4,0)</f>
        <v>18</v>
      </c>
      <c r="E307" s="43" t="s">
        <v>1199</v>
      </c>
      <c r="F307" s="43" t="s">
        <v>52</v>
      </c>
      <c r="G307" s="43" t="s">
        <v>1199</v>
      </c>
      <c r="H307">
        <f>VLOOKUP($A307&amp;"-"&amp;$E307,'DADOS CENARIOS'!$C$2:$S$9,5,0)</f>
        <v>107</v>
      </c>
      <c r="I307">
        <f>VLOOKUP($A307&amp;"-"&amp;$E307,'DADOS CENARIOS'!$C$2:$S$9,6,0)</f>
        <v>12020</v>
      </c>
      <c r="J307">
        <f>VLOOKUP($A307&amp;"-"&amp;$E307,'DADOS CENARIOS'!$C$2:$S$9,7,0)</f>
        <v>8216</v>
      </c>
      <c r="K307">
        <f>VLOOKUP($A307&amp;"-"&amp;$E307,'DADOS CENARIOS'!$C$2:$S$9,8,0)</f>
        <v>612.29999999999995</v>
      </c>
      <c r="L307">
        <f>VLOOKUP($A307&amp;"-"&amp;$E307,'DADOS CENARIOS'!$C$2:$S$9,9,0)</f>
        <v>306.2</v>
      </c>
      <c r="M307">
        <f>VLOOKUP($A307&amp;"-"&amp;$E307,'DADOS CENARIOS'!$C$2:$S$9,10,0)</f>
        <v>11</v>
      </c>
      <c r="N307">
        <f>VLOOKUP($A307&amp;"-"&amp;$E307,'DADOS CENARIOS'!$C$2:$S$9,11,0)</f>
        <v>10</v>
      </c>
      <c r="O307">
        <f>VLOOKUP($A307&amp;"-"&amp;$E307,'DADOS CENARIOS'!$C$2:$S$9,12,0)</f>
        <v>6</v>
      </c>
      <c r="P307">
        <f>VLOOKUP($A307&amp;"-"&amp;$E307,'DADOS CENARIOS'!$C$2:$S$9,13,0)</f>
        <v>4</v>
      </c>
      <c r="Q307">
        <f>VLOOKUP($A307&amp;"-"&amp;$E307,'DADOS CENARIOS'!$C$2:$S$9,14,0)</f>
        <v>3000</v>
      </c>
      <c r="R307">
        <f>VLOOKUP($A307&amp;"-"&amp;$E307,'DADOS CENARIOS'!$C$2:$S$9,15,0)</f>
        <v>800</v>
      </c>
      <c r="S307">
        <f>VLOOKUP($A307&amp;"-"&amp;$E307,'DADOS CENARIOS'!$C$2:$S$9,16,0)</f>
        <v>500</v>
      </c>
      <c r="T307">
        <f>VLOOKUP($A307&amp;"-"&amp;$E307,'DADOS CENARIOS'!$C$2:$S$9,17,0)</f>
        <v>145</v>
      </c>
    </row>
    <row r="308" spans="1:20" x14ac:dyDescent="0.25">
      <c r="A308" t="s">
        <v>1200</v>
      </c>
      <c r="B308">
        <f>VLOOKUP($A308&amp;"-"&amp;$E308,'DADOS CENARIOS'!$C$2:$S$9,2,0)</f>
        <v>9000</v>
      </c>
      <c r="C308">
        <f>VLOOKUP($A308&amp;"-"&amp;$E308,'DADOS CENARIOS'!$C$2:$S$9,3,0)</f>
        <v>5</v>
      </c>
      <c r="D308">
        <f>VLOOKUP($A308&amp;"-"&amp;$E308,'DADOS CENARIOS'!$C$2:$S$9,4,0)</f>
        <v>18</v>
      </c>
      <c r="E308" s="43" t="s">
        <v>1199</v>
      </c>
      <c r="F308" s="43" t="s">
        <v>53</v>
      </c>
      <c r="G308" s="43" t="s">
        <v>1199</v>
      </c>
      <c r="H308">
        <f>VLOOKUP($A308&amp;"-"&amp;$E308,'DADOS CENARIOS'!$C$2:$S$9,5,0)</f>
        <v>107</v>
      </c>
      <c r="I308">
        <f>VLOOKUP($A308&amp;"-"&amp;$E308,'DADOS CENARIOS'!$C$2:$S$9,6,0)</f>
        <v>12020</v>
      </c>
      <c r="J308">
        <f>VLOOKUP($A308&amp;"-"&amp;$E308,'DADOS CENARIOS'!$C$2:$S$9,7,0)</f>
        <v>8216</v>
      </c>
      <c r="K308">
        <f>VLOOKUP($A308&amp;"-"&amp;$E308,'DADOS CENARIOS'!$C$2:$S$9,8,0)</f>
        <v>612.29999999999995</v>
      </c>
      <c r="L308">
        <f>VLOOKUP($A308&amp;"-"&amp;$E308,'DADOS CENARIOS'!$C$2:$S$9,9,0)</f>
        <v>306.2</v>
      </c>
      <c r="M308">
        <f>VLOOKUP($A308&amp;"-"&amp;$E308,'DADOS CENARIOS'!$C$2:$S$9,10,0)</f>
        <v>11</v>
      </c>
      <c r="N308">
        <f>VLOOKUP($A308&amp;"-"&amp;$E308,'DADOS CENARIOS'!$C$2:$S$9,11,0)</f>
        <v>10</v>
      </c>
      <c r="O308">
        <f>VLOOKUP($A308&amp;"-"&amp;$E308,'DADOS CENARIOS'!$C$2:$S$9,12,0)</f>
        <v>6</v>
      </c>
      <c r="P308">
        <f>VLOOKUP($A308&amp;"-"&amp;$E308,'DADOS CENARIOS'!$C$2:$S$9,13,0)</f>
        <v>4</v>
      </c>
      <c r="Q308">
        <f>VLOOKUP($A308&amp;"-"&amp;$E308,'DADOS CENARIOS'!$C$2:$S$9,14,0)</f>
        <v>3000</v>
      </c>
      <c r="R308">
        <f>VLOOKUP($A308&amp;"-"&amp;$E308,'DADOS CENARIOS'!$C$2:$S$9,15,0)</f>
        <v>800</v>
      </c>
      <c r="S308">
        <f>VLOOKUP($A308&amp;"-"&amp;$E308,'DADOS CENARIOS'!$C$2:$S$9,16,0)</f>
        <v>500</v>
      </c>
      <c r="T308">
        <f>VLOOKUP($A308&amp;"-"&amp;$E308,'DADOS CENARIOS'!$C$2:$S$9,17,0)</f>
        <v>145</v>
      </c>
    </row>
    <row r="309" spans="1:20" x14ac:dyDescent="0.25">
      <c r="A309" t="s">
        <v>1200</v>
      </c>
      <c r="B309">
        <f>VLOOKUP($A309&amp;"-"&amp;$E309,'DADOS CENARIOS'!$C$2:$S$9,2,0)</f>
        <v>9000</v>
      </c>
      <c r="C309">
        <f>VLOOKUP($A309&amp;"-"&amp;$E309,'DADOS CENARIOS'!$C$2:$S$9,3,0)</f>
        <v>5</v>
      </c>
      <c r="D309">
        <f>VLOOKUP($A309&amp;"-"&amp;$E309,'DADOS CENARIOS'!$C$2:$S$9,4,0)</f>
        <v>18</v>
      </c>
      <c r="E309" s="43" t="s">
        <v>1199</v>
      </c>
      <c r="F309" s="43" t="s">
        <v>54</v>
      </c>
      <c r="G309" s="43" t="s">
        <v>1199</v>
      </c>
      <c r="H309">
        <f>VLOOKUP($A309&amp;"-"&amp;$E309,'DADOS CENARIOS'!$C$2:$S$9,5,0)</f>
        <v>107</v>
      </c>
      <c r="I309">
        <f>VLOOKUP($A309&amp;"-"&amp;$E309,'DADOS CENARIOS'!$C$2:$S$9,6,0)</f>
        <v>12020</v>
      </c>
      <c r="J309">
        <f>VLOOKUP($A309&amp;"-"&amp;$E309,'DADOS CENARIOS'!$C$2:$S$9,7,0)</f>
        <v>8216</v>
      </c>
      <c r="K309">
        <f>VLOOKUP($A309&amp;"-"&amp;$E309,'DADOS CENARIOS'!$C$2:$S$9,8,0)</f>
        <v>612.29999999999995</v>
      </c>
      <c r="L309">
        <f>VLOOKUP($A309&amp;"-"&amp;$E309,'DADOS CENARIOS'!$C$2:$S$9,9,0)</f>
        <v>306.2</v>
      </c>
      <c r="M309">
        <f>VLOOKUP($A309&amp;"-"&amp;$E309,'DADOS CENARIOS'!$C$2:$S$9,10,0)</f>
        <v>11</v>
      </c>
      <c r="N309">
        <f>VLOOKUP($A309&amp;"-"&amp;$E309,'DADOS CENARIOS'!$C$2:$S$9,11,0)</f>
        <v>10</v>
      </c>
      <c r="O309">
        <f>VLOOKUP($A309&amp;"-"&amp;$E309,'DADOS CENARIOS'!$C$2:$S$9,12,0)</f>
        <v>6</v>
      </c>
      <c r="P309">
        <f>VLOOKUP($A309&amp;"-"&amp;$E309,'DADOS CENARIOS'!$C$2:$S$9,13,0)</f>
        <v>4</v>
      </c>
      <c r="Q309">
        <f>VLOOKUP($A309&amp;"-"&amp;$E309,'DADOS CENARIOS'!$C$2:$S$9,14,0)</f>
        <v>3000</v>
      </c>
      <c r="R309">
        <f>VLOOKUP($A309&amp;"-"&amp;$E309,'DADOS CENARIOS'!$C$2:$S$9,15,0)</f>
        <v>800</v>
      </c>
      <c r="S309">
        <f>VLOOKUP($A309&amp;"-"&amp;$E309,'DADOS CENARIOS'!$C$2:$S$9,16,0)</f>
        <v>500</v>
      </c>
      <c r="T309">
        <f>VLOOKUP($A309&amp;"-"&amp;$E309,'DADOS CENARIOS'!$C$2:$S$9,17,0)</f>
        <v>145</v>
      </c>
    </row>
    <row r="310" spans="1:20" x14ac:dyDescent="0.25">
      <c r="A310" t="s">
        <v>1200</v>
      </c>
      <c r="B310">
        <f>VLOOKUP($A310&amp;"-"&amp;$E310,'DADOS CENARIOS'!$C$2:$S$9,2,0)</f>
        <v>9000</v>
      </c>
      <c r="C310">
        <f>VLOOKUP($A310&amp;"-"&amp;$E310,'DADOS CENARIOS'!$C$2:$S$9,3,0)</f>
        <v>5</v>
      </c>
      <c r="D310">
        <f>VLOOKUP($A310&amp;"-"&amp;$E310,'DADOS CENARIOS'!$C$2:$S$9,4,0)</f>
        <v>18</v>
      </c>
      <c r="E310" s="43" t="s">
        <v>1199</v>
      </c>
      <c r="F310" s="43" t="s">
        <v>55</v>
      </c>
      <c r="G310" s="43" t="s">
        <v>1199</v>
      </c>
      <c r="H310">
        <f>VLOOKUP($A310&amp;"-"&amp;$E310,'DADOS CENARIOS'!$C$2:$S$9,5,0)</f>
        <v>107</v>
      </c>
      <c r="I310">
        <f>VLOOKUP($A310&amp;"-"&amp;$E310,'DADOS CENARIOS'!$C$2:$S$9,6,0)</f>
        <v>12020</v>
      </c>
      <c r="J310">
        <f>VLOOKUP($A310&amp;"-"&amp;$E310,'DADOS CENARIOS'!$C$2:$S$9,7,0)</f>
        <v>8216</v>
      </c>
      <c r="K310">
        <f>VLOOKUP($A310&amp;"-"&amp;$E310,'DADOS CENARIOS'!$C$2:$S$9,8,0)</f>
        <v>612.29999999999995</v>
      </c>
      <c r="L310">
        <f>VLOOKUP($A310&amp;"-"&amp;$E310,'DADOS CENARIOS'!$C$2:$S$9,9,0)</f>
        <v>306.2</v>
      </c>
      <c r="M310">
        <f>VLOOKUP($A310&amp;"-"&amp;$E310,'DADOS CENARIOS'!$C$2:$S$9,10,0)</f>
        <v>11</v>
      </c>
      <c r="N310">
        <f>VLOOKUP($A310&amp;"-"&amp;$E310,'DADOS CENARIOS'!$C$2:$S$9,11,0)</f>
        <v>10</v>
      </c>
      <c r="O310">
        <f>VLOOKUP($A310&amp;"-"&amp;$E310,'DADOS CENARIOS'!$C$2:$S$9,12,0)</f>
        <v>6</v>
      </c>
      <c r="P310">
        <f>VLOOKUP($A310&amp;"-"&amp;$E310,'DADOS CENARIOS'!$C$2:$S$9,13,0)</f>
        <v>4</v>
      </c>
      <c r="Q310">
        <f>VLOOKUP($A310&amp;"-"&amp;$E310,'DADOS CENARIOS'!$C$2:$S$9,14,0)</f>
        <v>3000</v>
      </c>
      <c r="R310">
        <f>VLOOKUP($A310&amp;"-"&amp;$E310,'DADOS CENARIOS'!$C$2:$S$9,15,0)</f>
        <v>800</v>
      </c>
      <c r="S310">
        <f>VLOOKUP($A310&amp;"-"&amp;$E310,'DADOS CENARIOS'!$C$2:$S$9,16,0)</f>
        <v>500</v>
      </c>
      <c r="T310">
        <f>VLOOKUP($A310&amp;"-"&amp;$E310,'DADOS CENARIOS'!$C$2:$S$9,17,0)</f>
        <v>145</v>
      </c>
    </row>
    <row r="311" spans="1:20" x14ac:dyDescent="0.25">
      <c r="A311" t="s">
        <v>1200</v>
      </c>
      <c r="B311">
        <f>VLOOKUP($A311&amp;"-"&amp;$E311,'DADOS CENARIOS'!$C$2:$S$9,2,0)</f>
        <v>9000</v>
      </c>
      <c r="C311">
        <f>VLOOKUP($A311&amp;"-"&amp;$E311,'DADOS CENARIOS'!$C$2:$S$9,3,0)</f>
        <v>5</v>
      </c>
      <c r="D311">
        <f>VLOOKUP($A311&amp;"-"&amp;$E311,'DADOS CENARIOS'!$C$2:$S$9,4,0)</f>
        <v>18</v>
      </c>
      <c r="E311" s="43" t="s">
        <v>1199</v>
      </c>
      <c r="F311" s="43" t="s">
        <v>56</v>
      </c>
      <c r="G311" s="43" t="s">
        <v>1199</v>
      </c>
      <c r="H311">
        <f>VLOOKUP($A311&amp;"-"&amp;$E311,'DADOS CENARIOS'!$C$2:$S$9,5,0)</f>
        <v>107</v>
      </c>
      <c r="I311">
        <f>VLOOKUP($A311&amp;"-"&amp;$E311,'DADOS CENARIOS'!$C$2:$S$9,6,0)</f>
        <v>12020</v>
      </c>
      <c r="J311">
        <f>VLOOKUP($A311&amp;"-"&amp;$E311,'DADOS CENARIOS'!$C$2:$S$9,7,0)</f>
        <v>8216</v>
      </c>
      <c r="K311">
        <f>VLOOKUP($A311&amp;"-"&amp;$E311,'DADOS CENARIOS'!$C$2:$S$9,8,0)</f>
        <v>612.29999999999995</v>
      </c>
      <c r="L311">
        <f>VLOOKUP($A311&amp;"-"&amp;$E311,'DADOS CENARIOS'!$C$2:$S$9,9,0)</f>
        <v>306.2</v>
      </c>
      <c r="M311">
        <f>VLOOKUP($A311&amp;"-"&amp;$E311,'DADOS CENARIOS'!$C$2:$S$9,10,0)</f>
        <v>11</v>
      </c>
      <c r="N311">
        <f>VLOOKUP($A311&amp;"-"&amp;$E311,'DADOS CENARIOS'!$C$2:$S$9,11,0)</f>
        <v>10</v>
      </c>
      <c r="O311">
        <f>VLOOKUP($A311&amp;"-"&amp;$E311,'DADOS CENARIOS'!$C$2:$S$9,12,0)</f>
        <v>6</v>
      </c>
      <c r="P311">
        <f>VLOOKUP($A311&amp;"-"&amp;$E311,'DADOS CENARIOS'!$C$2:$S$9,13,0)</f>
        <v>4</v>
      </c>
      <c r="Q311">
        <f>VLOOKUP($A311&amp;"-"&amp;$E311,'DADOS CENARIOS'!$C$2:$S$9,14,0)</f>
        <v>3000</v>
      </c>
      <c r="R311">
        <f>VLOOKUP($A311&amp;"-"&amp;$E311,'DADOS CENARIOS'!$C$2:$S$9,15,0)</f>
        <v>800</v>
      </c>
      <c r="S311">
        <f>VLOOKUP($A311&amp;"-"&amp;$E311,'DADOS CENARIOS'!$C$2:$S$9,16,0)</f>
        <v>500</v>
      </c>
      <c r="T311">
        <f>VLOOKUP($A311&amp;"-"&amp;$E311,'DADOS CENARIOS'!$C$2:$S$9,17,0)</f>
        <v>145</v>
      </c>
    </row>
    <row r="312" spans="1:20" x14ac:dyDescent="0.25">
      <c r="A312" t="s">
        <v>1200</v>
      </c>
      <c r="B312">
        <f>VLOOKUP($A312&amp;"-"&amp;$E312,'DADOS CENARIOS'!$C$2:$S$9,2,0)</f>
        <v>9000</v>
      </c>
      <c r="C312">
        <f>VLOOKUP($A312&amp;"-"&amp;$E312,'DADOS CENARIOS'!$C$2:$S$9,3,0)</f>
        <v>5</v>
      </c>
      <c r="D312">
        <f>VLOOKUP($A312&amp;"-"&amp;$E312,'DADOS CENARIOS'!$C$2:$S$9,4,0)</f>
        <v>18</v>
      </c>
      <c r="E312" s="43" t="s">
        <v>1199</v>
      </c>
      <c r="F312" s="43" t="s">
        <v>57</v>
      </c>
      <c r="G312" s="43" t="s">
        <v>1199</v>
      </c>
      <c r="H312">
        <f>VLOOKUP($A312&amp;"-"&amp;$E312,'DADOS CENARIOS'!$C$2:$S$9,5,0)</f>
        <v>107</v>
      </c>
      <c r="I312">
        <f>VLOOKUP($A312&amp;"-"&amp;$E312,'DADOS CENARIOS'!$C$2:$S$9,6,0)</f>
        <v>12020</v>
      </c>
      <c r="J312">
        <f>VLOOKUP($A312&amp;"-"&amp;$E312,'DADOS CENARIOS'!$C$2:$S$9,7,0)</f>
        <v>8216</v>
      </c>
      <c r="K312">
        <f>VLOOKUP($A312&amp;"-"&amp;$E312,'DADOS CENARIOS'!$C$2:$S$9,8,0)</f>
        <v>612.29999999999995</v>
      </c>
      <c r="L312">
        <f>VLOOKUP($A312&amp;"-"&amp;$E312,'DADOS CENARIOS'!$C$2:$S$9,9,0)</f>
        <v>306.2</v>
      </c>
      <c r="M312">
        <f>VLOOKUP($A312&amp;"-"&amp;$E312,'DADOS CENARIOS'!$C$2:$S$9,10,0)</f>
        <v>11</v>
      </c>
      <c r="N312">
        <f>VLOOKUP($A312&amp;"-"&amp;$E312,'DADOS CENARIOS'!$C$2:$S$9,11,0)</f>
        <v>10</v>
      </c>
      <c r="O312">
        <f>VLOOKUP($A312&amp;"-"&amp;$E312,'DADOS CENARIOS'!$C$2:$S$9,12,0)</f>
        <v>6</v>
      </c>
      <c r="P312">
        <f>VLOOKUP($A312&amp;"-"&amp;$E312,'DADOS CENARIOS'!$C$2:$S$9,13,0)</f>
        <v>4</v>
      </c>
      <c r="Q312">
        <f>VLOOKUP($A312&amp;"-"&amp;$E312,'DADOS CENARIOS'!$C$2:$S$9,14,0)</f>
        <v>3000</v>
      </c>
      <c r="R312">
        <f>VLOOKUP($A312&amp;"-"&amp;$E312,'DADOS CENARIOS'!$C$2:$S$9,15,0)</f>
        <v>800</v>
      </c>
      <c r="S312">
        <f>VLOOKUP($A312&amp;"-"&amp;$E312,'DADOS CENARIOS'!$C$2:$S$9,16,0)</f>
        <v>500</v>
      </c>
      <c r="T312">
        <f>VLOOKUP($A312&amp;"-"&amp;$E312,'DADOS CENARIOS'!$C$2:$S$9,17,0)</f>
        <v>145</v>
      </c>
    </row>
    <row r="313" spans="1:20" x14ac:dyDescent="0.25">
      <c r="A313" t="s">
        <v>1200</v>
      </c>
      <c r="B313">
        <f>VLOOKUP($A313&amp;"-"&amp;$E313,'DADOS CENARIOS'!$C$2:$S$9,2,0)</f>
        <v>9000</v>
      </c>
      <c r="C313">
        <f>VLOOKUP($A313&amp;"-"&amp;$E313,'DADOS CENARIOS'!$C$2:$S$9,3,0)</f>
        <v>5</v>
      </c>
      <c r="D313">
        <f>VLOOKUP($A313&amp;"-"&amp;$E313,'DADOS CENARIOS'!$C$2:$S$9,4,0)</f>
        <v>18</v>
      </c>
      <c r="E313" s="43" t="s">
        <v>1199</v>
      </c>
      <c r="F313" s="43" t="s">
        <v>58</v>
      </c>
      <c r="G313" s="43" t="s">
        <v>1199</v>
      </c>
      <c r="H313">
        <f>VLOOKUP($A313&amp;"-"&amp;$E313,'DADOS CENARIOS'!$C$2:$S$9,5,0)</f>
        <v>107</v>
      </c>
      <c r="I313">
        <f>VLOOKUP($A313&amp;"-"&amp;$E313,'DADOS CENARIOS'!$C$2:$S$9,6,0)</f>
        <v>12020</v>
      </c>
      <c r="J313">
        <f>VLOOKUP($A313&amp;"-"&amp;$E313,'DADOS CENARIOS'!$C$2:$S$9,7,0)</f>
        <v>8216</v>
      </c>
      <c r="K313">
        <f>VLOOKUP($A313&amp;"-"&amp;$E313,'DADOS CENARIOS'!$C$2:$S$9,8,0)</f>
        <v>612.29999999999995</v>
      </c>
      <c r="L313">
        <f>VLOOKUP($A313&amp;"-"&amp;$E313,'DADOS CENARIOS'!$C$2:$S$9,9,0)</f>
        <v>306.2</v>
      </c>
      <c r="M313">
        <f>VLOOKUP($A313&amp;"-"&amp;$E313,'DADOS CENARIOS'!$C$2:$S$9,10,0)</f>
        <v>11</v>
      </c>
      <c r="N313">
        <f>VLOOKUP($A313&amp;"-"&amp;$E313,'DADOS CENARIOS'!$C$2:$S$9,11,0)</f>
        <v>10</v>
      </c>
      <c r="O313">
        <f>VLOOKUP($A313&amp;"-"&amp;$E313,'DADOS CENARIOS'!$C$2:$S$9,12,0)</f>
        <v>6</v>
      </c>
      <c r="P313">
        <f>VLOOKUP($A313&amp;"-"&amp;$E313,'DADOS CENARIOS'!$C$2:$S$9,13,0)</f>
        <v>4</v>
      </c>
      <c r="Q313">
        <f>VLOOKUP($A313&amp;"-"&amp;$E313,'DADOS CENARIOS'!$C$2:$S$9,14,0)</f>
        <v>3000</v>
      </c>
      <c r="R313">
        <f>VLOOKUP($A313&amp;"-"&amp;$E313,'DADOS CENARIOS'!$C$2:$S$9,15,0)</f>
        <v>800</v>
      </c>
      <c r="S313">
        <f>VLOOKUP($A313&amp;"-"&amp;$E313,'DADOS CENARIOS'!$C$2:$S$9,16,0)</f>
        <v>500</v>
      </c>
      <c r="T313">
        <f>VLOOKUP($A313&amp;"-"&amp;$E313,'DADOS CENARIOS'!$C$2:$S$9,17,0)</f>
        <v>145</v>
      </c>
    </row>
    <row r="314" spans="1:20" x14ac:dyDescent="0.25">
      <c r="A314" t="s">
        <v>1200</v>
      </c>
      <c r="B314">
        <f>VLOOKUP($A314&amp;"-"&amp;$E314,'DADOS CENARIOS'!$C$2:$S$9,2,0)</f>
        <v>9000</v>
      </c>
      <c r="C314">
        <f>VLOOKUP($A314&amp;"-"&amp;$E314,'DADOS CENARIOS'!$C$2:$S$9,3,0)</f>
        <v>5</v>
      </c>
      <c r="D314">
        <f>VLOOKUP($A314&amp;"-"&amp;$E314,'DADOS CENARIOS'!$C$2:$S$9,4,0)</f>
        <v>18</v>
      </c>
      <c r="E314" s="43" t="s">
        <v>1199</v>
      </c>
      <c r="F314" s="43" t="s">
        <v>59</v>
      </c>
      <c r="G314" s="43" t="s">
        <v>1199</v>
      </c>
      <c r="H314">
        <f>VLOOKUP($A314&amp;"-"&amp;$E314,'DADOS CENARIOS'!$C$2:$S$9,5,0)</f>
        <v>107</v>
      </c>
      <c r="I314">
        <f>VLOOKUP($A314&amp;"-"&amp;$E314,'DADOS CENARIOS'!$C$2:$S$9,6,0)</f>
        <v>12020</v>
      </c>
      <c r="J314">
        <f>VLOOKUP($A314&amp;"-"&amp;$E314,'DADOS CENARIOS'!$C$2:$S$9,7,0)</f>
        <v>8216</v>
      </c>
      <c r="K314">
        <f>VLOOKUP($A314&amp;"-"&amp;$E314,'DADOS CENARIOS'!$C$2:$S$9,8,0)</f>
        <v>612.29999999999995</v>
      </c>
      <c r="L314">
        <f>VLOOKUP($A314&amp;"-"&amp;$E314,'DADOS CENARIOS'!$C$2:$S$9,9,0)</f>
        <v>306.2</v>
      </c>
      <c r="M314">
        <f>VLOOKUP($A314&amp;"-"&amp;$E314,'DADOS CENARIOS'!$C$2:$S$9,10,0)</f>
        <v>11</v>
      </c>
      <c r="N314">
        <f>VLOOKUP($A314&amp;"-"&amp;$E314,'DADOS CENARIOS'!$C$2:$S$9,11,0)</f>
        <v>10</v>
      </c>
      <c r="O314">
        <f>VLOOKUP($A314&amp;"-"&amp;$E314,'DADOS CENARIOS'!$C$2:$S$9,12,0)</f>
        <v>6</v>
      </c>
      <c r="P314">
        <f>VLOOKUP($A314&amp;"-"&amp;$E314,'DADOS CENARIOS'!$C$2:$S$9,13,0)</f>
        <v>4</v>
      </c>
      <c r="Q314">
        <f>VLOOKUP($A314&amp;"-"&amp;$E314,'DADOS CENARIOS'!$C$2:$S$9,14,0)</f>
        <v>3000</v>
      </c>
      <c r="R314">
        <f>VLOOKUP($A314&amp;"-"&amp;$E314,'DADOS CENARIOS'!$C$2:$S$9,15,0)</f>
        <v>800</v>
      </c>
      <c r="S314">
        <f>VLOOKUP($A314&amp;"-"&amp;$E314,'DADOS CENARIOS'!$C$2:$S$9,16,0)</f>
        <v>500</v>
      </c>
      <c r="T314">
        <f>VLOOKUP($A314&amp;"-"&amp;$E314,'DADOS CENARIOS'!$C$2:$S$9,17,0)</f>
        <v>145</v>
      </c>
    </row>
    <row r="315" spans="1:20" x14ac:dyDescent="0.25">
      <c r="A315" t="s">
        <v>1200</v>
      </c>
      <c r="B315">
        <f>VLOOKUP($A315&amp;"-"&amp;$E315,'DADOS CENARIOS'!$C$2:$S$9,2,0)</f>
        <v>9000</v>
      </c>
      <c r="C315">
        <f>VLOOKUP($A315&amp;"-"&amp;$E315,'DADOS CENARIOS'!$C$2:$S$9,3,0)</f>
        <v>5</v>
      </c>
      <c r="D315">
        <f>VLOOKUP($A315&amp;"-"&amp;$E315,'DADOS CENARIOS'!$C$2:$S$9,4,0)</f>
        <v>18</v>
      </c>
      <c r="E315" s="43" t="s">
        <v>1199</v>
      </c>
      <c r="F315" s="43" t="s">
        <v>60</v>
      </c>
      <c r="G315" s="43" t="s">
        <v>1199</v>
      </c>
      <c r="H315">
        <f>VLOOKUP($A315&amp;"-"&amp;$E315,'DADOS CENARIOS'!$C$2:$S$9,5,0)</f>
        <v>107</v>
      </c>
      <c r="I315">
        <f>VLOOKUP($A315&amp;"-"&amp;$E315,'DADOS CENARIOS'!$C$2:$S$9,6,0)</f>
        <v>12020</v>
      </c>
      <c r="J315">
        <f>VLOOKUP($A315&amp;"-"&amp;$E315,'DADOS CENARIOS'!$C$2:$S$9,7,0)</f>
        <v>8216</v>
      </c>
      <c r="K315">
        <f>VLOOKUP($A315&amp;"-"&amp;$E315,'DADOS CENARIOS'!$C$2:$S$9,8,0)</f>
        <v>612.29999999999995</v>
      </c>
      <c r="L315">
        <f>VLOOKUP($A315&amp;"-"&amp;$E315,'DADOS CENARIOS'!$C$2:$S$9,9,0)</f>
        <v>306.2</v>
      </c>
      <c r="M315">
        <f>VLOOKUP($A315&amp;"-"&amp;$E315,'DADOS CENARIOS'!$C$2:$S$9,10,0)</f>
        <v>11</v>
      </c>
      <c r="N315">
        <f>VLOOKUP($A315&amp;"-"&amp;$E315,'DADOS CENARIOS'!$C$2:$S$9,11,0)</f>
        <v>10</v>
      </c>
      <c r="O315">
        <f>VLOOKUP($A315&amp;"-"&amp;$E315,'DADOS CENARIOS'!$C$2:$S$9,12,0)</f>
        <v>6</v>
      </c>
      <c r="P315">
        <f>VLOOKUP($A315&amp;"-"&amp;$E315,'DADOS CENARIOS'!$C$2:$S$9,13,0)</f>
        <v>4</v>
      </c>
      <c r="Q315">
        <f>VLOOKUP($A315&amp;"-"&amp;$E315,'DADOS CENARIOS'!$C$2:$S$9,14,0)</f>
        <v>3000</v>
      </c>
      <c r="R315">
        <f>VLOOKUP($A315&amp;"-"&amp;$E315,'DADOS CENARIOS'!$C$2:$S$9,15,0)</f>
        <v>800</v>
      </c>
      <c r="S315">
        <f>VLOOKUP($A315&amp;"-"&amp;$E315,'DADOS CENARIOS'!$C$2:$S$9,16,0)</f>
        <v>500</v>
      </c>
      <c r="T315">
        <f>VLOOKUP($A315&amp;"-"&amp;$E315,'DADOS CENARIOS'!$C$2:$S$9,17,0)</f>
        <v>145</v>
      </c>
    </row>
    <row r="316" spans="1:20" x14ac:dyDescent="0.25">
      <c r="A316" t="s">
        <v>1200</v>
      </c>
      <c r="B316">
        <f>VLOOKUP($A316&amp;"-"&amp;$E316,'DADOS CENARIOS'!$C$2:$S$9,2,0)</f>
        <v>9000</v>
      </c>
      <c r="C316">
        <f>VLOOKUP($A316&amp;"-"&amp;$E316,'DADOS CENARIOS'!$C$2:$S$9,3,0)</f>
        <v>5</v>
      </c>
      <c r="D316">
        <f>VLOOKUP($A316&amp;"-"&amp;$E316,'DADOS CENARIOS'!$C$2:$S$9,4,0)</f>
        <v>18</v>
      </c>
      <c r="E316" s="43" t="s">
        <v>1199</v>
      </c>
      <c r="F316" s="43" t="s">
        <v>5</v>
      </c>
      <c r="G316" s="43" t="s">
        <v>1199</v>
      </c>
      <c r="H316">
        <f>VLOOKUP($A316&amp;"-"&amp;$E316,'DADOS CENARIOS'!$C$2:$S$9,5,0)</f>
        <v>107</v>
      </c>
      <c r="I316">
        <f>VLOOKUP($A316&amp;"-"&amp;$E316,'DADOS CENARIOS'!$C$2:$S$9,6,0)</f>
        <v>12020</v>
      </c>
      <c r="J316">
        <f>VLOOKUP($A316&amp;"-"&amp;$E316,'DADOS CENARIOS'!$C$2:$S$9,7,0)</f>
        <v>8216</v>
      </c>
      <c r="K316">
        <f>VLOOKUP($A316&amp;"-"&amp;$E316,'DADOS CENARIOS'!$C$2:$S$9,8,0)</f>
        <v>612.29999999999995</v>
      </c>
      <c r="L316">
        <f>VLOOKUP($A316&amp;"-"&amp;$E316,'DADOS CENARIOS'!$C$2:$S$9,9,0)</f>
        <v>306.2</v>
      </c>
      <c r="M316">
        <f>VLOOKUP($A316&amp;"-"&amp;$E316,'DADOS CENARIOS'!$C$2:$S$9,10,0)</f>
        <v>11</v>
      </c>
      <c r="N316">
        <f>VLOOKUP($A316&amp;"-"&amp;$E316,'DADOS CENARIOS'!$C$2:$S$9,11,0)</f>
        <v>10</v>
      </c>
      <c r="O316">
        <f>VLOOKUP($A316&amp;"-"&amp;$E316,'DADOS CENARIOS'!$C$2:$S$9,12,0)</f>
        <v>6</v>
      </c>
      <c r="P316">
        <f>VLOOKUP($A316&amp;"-"&amp;$E316,'DADOS CENARIOS'!$C$2:$S$9,13,0)</f>
        <v>4</v>
      </c>
      <c r="Q316">
        <f>VLOOKUP($A316&amp;"-"&amp;$E316,'DADOS CENARIOS'!$C$2:$S$9,14,0)</f>
        <v>3000</v>
      </c>
      <c r="R316">
        <f>VLOOKUP($A316&amp;"-"&amp;$E316,'DADOS CENARIOS'!$C$2:$S$9,15,0)</f>
        <v>800</v>
      </c>
      <c r="S316">
        <f>VLOOKUP($A316&amp;"-"&amp;$E316,'DADOS CENARIOS'!$C$2:$S$9,16,0)</f>
        <v>500</v>
      </c>
      <c r="T316">
        <f>VLOOKUP($A316&amp;"-"&amp;$E316,'DADOS CENARIOS'!$C$2:$S$9,17,0)</f>
        <v>145</v>
      </c>
    </row>
    <row r="317" spans="1:20" x14ac:dyDescent="0.25">
      <c r="A317" t="s">
        <v>1200</v>
      </c>
      <c r="B317">
        <f>VLOOKUP($A317&amp;"-"&amp;$E317,'DADOS CENARIOS'!$C$2:$S$9,2,0)</f>
        <v>9000</v>
      </c>
      <c r="C317">
        <f>VLOOKUP($A317&amp;"-"&amp;$E317,'DADOS CENARIOS'!$C$2:$S$9,3,0)</f>
        <v>5</v>
      </c>
      <c r="D317">
        <f>VLOOKUP($A317&amp;"-"&amp;$E317,'DADOS CENARIOS'!$C$2:$S$9,4,0)</f>
        <v>18</v>
      </c>
      <c r="E317" s="43" t="s">
        <v>1199</v>
      </c>
      <c r="F317" s="43" t="s">
        <v>6</v>
      </c>
      <c r="G317" s="43" t="s">
        <v>1199</v>
      </c>
      <c r="H317">
        <f>VLOOKUP($A317&amp;"-"&amp;$E317,'DADOS CENARIOS'!$C$2:$S$9,5,0)</f>
        <v>107</v>
      </c>
      <c r="I317">
        <f>VLOOKUP($A317&amp;"-"&amp;$E317,'DADOS CENARIOS'!$C$2:$S$9,6,0)</f>
        <v>12020</v>
      </c>
      <c r="J317">
        <f>VLOOKUP($A317&amp;"-"&amp;$E317,'DADOS CENARIOS'!$C$2:$S$9,7,0)</f>
        <v>8216</v>
      </c>
      <c r="K317">
        <f>VLOOKUP($A317&amp;"-"&amp;$E317,'DADOS CENARIOS'!$C$2:$S$9,8,0)</f>
        <v>612.29999999999995</v>
      </c>
      <c r="L317">
        <f>VLOOKUP($A317&amp;"-"&amp;$E317,'DADOS CENARIOS'!$C$2:$S$9,9,0)</f>
        <v>306.2</v>
      </c>
      <c r="M317">
        <f>VLOOKUP($A317&amp;"-"&amp;$E317,'DADOS CENARIOS'!$C$2:$S$9,10,0)</f>
        <v>11</v>
      </c>
      <c r="N317">
        <f>VLOOKUP($A317&amp;"-"&amp;$E317,'DADOS CENARIOS'!$C$2:$S$9,11,0)</f>
        <v>10</v>
      </c>
      <c r="O317">
        <f>VLOOKUP($A317&amp;"-"&amp;$E317,'DADOS CENARIOS'!$C$2:$S$9,12,0)</f>
        <v>6</v>
      </c>
      <c r="P317">
        <f>VLOOKUP($A317&amp;"-"&amp;$E317,'DADOS CENARIOS'!$C$2:$S$9,13,0)</f>
        <v>4</v>
      </c>
      <c r="Q317">
        <f>VLOOKUP($A317&amp;"-"&amp;$E317,'DADOS CENARIOS'!$C$2:$S$9,14,0)</f>
        <v>3000</v>
      </c>
      <c r="R317">
        <f>VLOOKUP($A317&amp;"-"&amp;$E317,'DADOS CENARIOS'!$C$2:$S$9,15,0)</f>
        <v>800</v>
      </c>
      <c r="S317">
        <f>VLOOKUP($A317&amp;"-"&amp;$E317,'DADOS CENARIOS'!$C$2:$S$9,16,0)</f>
        <v>500</v>
      </c>
      <c r="T317">
        <f>VLOOKUP($A317&amp;"-"&amp;$E317,'DADOS CENARIOS'!$C$2:$S$9,17,0)</f>
        <v>145</v>
      </c>
    </row>
    <row r="318" spans="1:20" x14ac:dyDescent="0.25">
      <c r="A318" t="s">
        <v>1200</v>
      </c>
      <c r="B318">
        <f>VLOOKUP($A318&amp;"-"&amp;$E318,'DADOS CENARIOS'!$C$2:$S$9,2,0)</f>
        <v>9000</v>
      </c>
      <c r="C318">
        <f>VLOOKUP($A318&amp;"-"&amp;$E318,'DADOS CENARIOS'!$C$2:$S$9,3,0)</f>
        <v>5</v>
      </c>
      <c r="D318">
        <f>VLOOKUP($A318&amp;"-"&amp;$E318,'DADOS CENARIOS'!$C$2:$S$9,4,0)</f>
        <v>18</v>
      </c>
      <c r="E318" s="43" t="s">
        <v>1199</v>
      </c>
      <c r="F318" s="43" t="s">
        <v>7</v>
      </c>
      <c r="G318" s="43" t="s">
        <v>1199</v>
      </c>
      <c r="H318">
        <f>VLOOKUP($A318&amp;"-"&amp;$E318,'DADOS CENARIOS'!$C$2:$S$9,5,0)</f>
        <v>107</v>
      </c>
      <c r="I318">
        <f>VLOOKUP($A318&amp;"-"&amp;$E318,'DADOS CENARIOS'!$C$2:$S$9,6,0)</f>
        <v>12020</v>
      </c>
      <c r="J318">
        <f>VLOOKUP($A318&amp;"-"&amp;$E318,'DADOS CENARIOS'!$C$2:$S$9,7,0)</f>
        <v>8216</v>
      </c>
      <c r="K318">
        <f>VLOOKUP($A318&amp;"-"&amp;$E318,'DADOS CENARIOS'!$C$2:$S$9,8,0)</f>
        <v>612.29999999999995</v>
      </c>
      <c r="L318">
        <f>VLOOKUP($A318&amp;"-"&amp;$E318,'DADOS CENARIOS'!$C$2:$S$9,9,0)</f>
        <v>306.2</v>
      </c>
      <c r="M318">
        <f>VLOOKUP($A318&amp;"-"&amp;$E318,'DADOS CENARIOS'!$C$2:$S$9,10,0)</f>
        <v>11</v>
      </c>
      <c r="N318">
        <f>VLOOKUP($A318&amp;"-"&amp;$E318,'DADOS CENARIOS'!$C$2:$S$9,11,0)</f>
        <v>10</v>
      </c>
      <c r="O318">
        <f>VLOOKUP($A318&amp;"-"&amp;$E318,'DADOS CENARIOS'!$C$2:$S$9,12,0)</f>
        <v>6</v>
      </c>
      <c r="P318">
        <f>VLOOKUP($A318&amp;"-"&amp;$E318,'DADOS CENARIOS'!$C$2:$S$9,13,0)</f>
        <v>4</v>
      </c>
      <c r="Q318">
        <f>VLOOKUP($A318&amp;"-"&amp;$E318,'DADOS CENARIOS'!$C$2:$S$9,14,0)</f>
        <v>3000</v>
      </c>
      <c r="R318">
        <f>VLOOKUP($A318&amp;"-"&amp;$E318,'DADOS CENARIOS'!$C$2:$S$9,15,0)</f>
        <v>800</v>
      </c>
      <c r="S318">
        <f>VLOOKUP($A318&amp;"-"&amp;$E318,'DADOS CENARIOS'!$C$2:$S$9,16,0)</f>
        <v>500</v>
      </c>
      <c r="T318">
        <f>VLOOKUP($A318&amp;"-"&amp;$E318,'DADOS CENARIOS'!$C$2:$S$9,17,0)</f>
        <v>145</v>
      </c>
    </row>
    <row r="319" spans="1:20" x14ac:dyDescent="0.25">
      <c r="A319" t="s">
        <v>1200</v>
      </c>
      <c r="B319">
        <f>VLOOKUP($A319&amp;"-"&amp;$E319,'DADOS CENARIOS'!$C$2:$S$9,2,0)</f>
        <v>9000</v>
      </c>
      <c r="C319">
        <f>VLOOKUP($A319&amp;"-"&amp;$E319,'DADOS CENARIOS'!$C$2:$S$9,3,0)</f>
        <v>5</v>
      </c>
      <c r="D319">
        <f>VLOOKUP($A319&amp;"-"&amp;$E319,'DADOS CENARIOS'!$C$2:$S$9,4,0)</f>
        <v>18</v>
      </c>
      <c r="E319" s="43" t="s">
        <v>1199</v>
      </c>
      <c r="F319" s="43" t="s">
        <v>61</v>
      </c>
      <c r="G319" s="43" t="s">
        <v>1199</v>
      </c>
      <c r="H319">
        <f>VLOOKUP($A319&amp;"-"&amp;$E319,'DADOS CENARIOS'!$C$2:$S$9,5,0)</f>
        <v>107</v>
      </c>
      <c r="I319">
        <f>VLOOKUP($A319&amp;"-"&amp;$E319,'DADOS CENARIOS'!$C$2:$S$9,6,0)</f>
        <v>12020</v>
      </c>
      <c r="J319">
        <f>VLOOKUP($A319&amp;"-"&amp;$E319,'DADOS CENARIOS'!$C$2:$S$9,7,0)</f>
        <v>8216</v>
      </c>
      <c r="K319">
        <f>VLOOKUP($A319&amp;"-"&amp;$E319,'DADOS CENARIOS'!$C$2:$S$9,8,0)</f>
        <v>612.29999999999995</v>
      </c>
      <c r="L319">
        <f>VLOOKUP($A319&amp;"-"&amp;$E319,'DADOS CENARIOS'!$C$2:$S$9,9,0)</f>
        <v>306.2</v>
      </c>
      <c r="M319">
        <f>VLOOKUP($A319&amp;"-"&amp;$E319,'DADOS CENARIOS'!$C$2:$S$9,10,0)</f>
        <v>11</v>
      </c>
      <c r="N319">
        <f>VLOOKUP($A319&amp;"-"&amp;$E319,'DADOS CENARIOS'!$C$2:$S$9,11,0)</f>
        <v>10</v>
      </c>
      <c r="O319">
        <f>VLOOKUP($A319&amp;"-"&amp;$E319,'DADOS CENARIOS'!$C$2:$S$9,12,0)</f>
        <v>6</v>
      </c>
      <c r="P319">
        <f>VLOOKUP($A319&amp;"-"&amp;$E319,'DADOS CENARIOS'!$C$2:$S$9,13,0)</f>
        <v>4</v>
      </c>
      <c r="Q319">
        <f>VLOOKUP($A319&amp;"-"&amp;$E319,'DADOS CENARIOS'!$C$2:$S$9,14,0)</f>
        <v>3000</v>
      </c>
      <c r="R319">
        <f>VLOOKUP($A319&amp;"-"&amp;$E319,'DADOS CENARIOS'!$C$2:$S$9,15,0)</f>
        <v>800</v>
      </c>
      <c r="S319">
        <f>VLOOKUP($A319&amp;"-"&amp;$E319,'DADOS CENARIOS'!$C$2:$S$9,16,0)</f>
        <v>500</v>
      </c>
      <c r="T319">
        <f>VLOOKUP($A319&amp;"-"&amp;$E319,'DADOS CENARIOS'!$C$2:$S$9,17,0)</f>
        <v>145</v>
      </c>
    </row>
    <row r="320" spans="1:20" x14ac:dyDescent="0.25">
      <c r="A320" t="s">
        <v>1200</v>
      </c>
      <c r="B320">
        <f>VLOOKUP($A320&amp;"-"&amp;$E320,'DADOS CENARIOS'!$C$2:$S$9,2,0)</f>
        <v>9000</v>
      </c>
      <c r="C320">
        <f>VLOOKUP($A320&amp;"-"&amp;$E320,'DADOS CENARIOS'!$C$2:$S$9,3,0)</f>
        <v>5</v>
      </c>
      <c r="D320">
        <f>VLOOKUP($A320&amp;"-"&amp;$E320,'DADOS CENARIOS'!$C$2:$S$9,4,0)</f>
        <v>18</v>
      </c>
      <c r="E320" s="43" t="s">
        <v>1199</v>
      </c>
      <c r="F320" s="43" t="s">
        <v>62</v>
      </c>
      <c r="G320" s="43" t="s">
        <v>1199</v>
      </c>
      <c r="H320">
        <f>VLOOKUP($A320&amp;"-"&amp;$E320,'DADOS CENARIOS'!$C$2:$S$9,5,0)</f>
        <v>107</v>
      </c>
      <c r="I320">
        <f>VLOOKUP($A320&amp;"-"&amp;$E320,'DADOS CENARIOS'!$C$2:$S$9,6,0)</f>
        <v>12020</v>
      </c>
      <c r="J320">
        <f>VLOOKUP($A320&amp;"-"&amp;$E320,'DADOS CENARIOS'!$C$2:$S$9,7,0)</f>
        <v>8216</v>
      </c>
      <c r="K320">
        <f>VLOOKUP($A320&amp;"-"&amp;$E320,'DADOS CENARIOS'!$C$2:$S$9,8,0)</f>
        <v>612.29999999999995</v>
      </c>
      <c r="L320">
        <f>VLOOKUP($A320&amp;"-"&amp;$E320,'DADOS CENARIOS'!$C$2:$S$9,9,0)</f>
        <v>306.2</v>
      </c>
      <c r="M320">
        <f>VLOOKUP($A320&amp;"-"&amp;$E320,'DADOS CENARIOS'!$C$2:$S$9,10,0)</f>
        <v>11</v>
      </c>
      <c r="N320">
        <f>VLOOKUP($A320&amp;"-"&amp;$E320,'DADOS CENARIOS'!$C$2:$S$9,11,0)</f>
        <v>10</v>
      </c>
      <c r="O320">
        <f>VLOOKUP($A320&amp;"-"&amp;$E320,'DADOS CENARIOS'!$C$2:$S$9,12,0)</f>
        <v>6</v>
      </c>
      <c r="P320">
        <f>VLOOKUP($A320&amp;"-"&amp;$E320,'DADOS CENARIOS'!$C$2:$S$9,13,0)</f>
        <v>4</v>
      </c>
      <c r="Q320">
        <f>VLOOKUP($A320&amp;"-"&amp;$E320,'DADOS CENARIOS'!$C$2:$S$9,14,0)</f>
        <v>3000</v>
      </c>
      <c r="R320">
        <f>VLOOKUP($A320&amp;"-"&amp;$E320,'DADOS CENARIOS'!$C$2:$S$9,15,0)</f>
        <v>800</v>
      </c>
      <c r="S320">
        <f>VLOOKUP($A320&amp;"-"&amp;$E320,'DADOS CENARIOS'!$C$2:$S$9,16,0)</f>
        <v>500</v>
      </c>
      <c r="T320">
        <f>VLOOKUP($A320&amp;"-"&amp;$E320,'DADOS CENARIOS'!$C$2:$S$9,17,0)</f>
        <v>145</v>
      </c>
    </row>
    <row r="321" spans="1:20" x14ac:dyDescent="0.25">
      <c r="A321" t="s">
        <v>1200</v>
      </c>
      <c r="B321">
        <f>VLOOKUP($A321&amp;"-"&amp;$E321,'DADOS CENARIOS'!$C$2:$S$9,2,0)</f>
        <v>9000</v>
      </c>
      <c r="C321">
        <f>VLOOKUP($A321&amp;"-"&amp;$E321,'DADOS CENARIOS'!$C$2:$S$9,3,0)</f>
        <v>5</v>
      </c>
      <c r="D321">
        <f>VLOOKUP($A321&amp;"-"&amp;$E321,'DADOS CENARIOS'!$C$2:$S$9,4,0)</f>
        <v>18</v>
      </c>
      <c r="E321" s="43" t="s">
        <v>1199</v>
      </c>
      <c r="F321" s="43" t="s">
        <v>63</v>
      </c>
      <c r="G321" s="43" t="s">
        <v>1199</v>
      </c>
      <c r="H321">
        <f>VLOOKUP($A321&amp;"-"&amp;$E321,'DADOS CENARIOS'!$C$2:$S$9,5,0)</f>
        <v>107</v>
      </c>
      <c r="I321">
        <f>VLOOKUP($A321&amp;"-"&amp;$E321,'DADOS CENARIOS'!$C$2:$S$9,6,0)</f>
        <v>12020</v>
      </c>
      <c r="J321">
        <f>VLOOKUP($A321&amp;"-"&amp;$E321,'DADOS CENARIOS'!$C$2:$S$9,7,0)</f>
        <v>8216</v>
      </c>
      <c r="K321">
        <f>VLOOKUP($A321&amp;"-"&amp;$E321,'DADOS CENARIOS'!$C$2:$S$9,8,0)</f>
        <v>612.29999999999995</v>
      </c>
      <c r="L321">
        <f>VLOOKUP($A321&amp;"-"&amp;$E321,'DADOS CENARIOS'!$C$2:$S$9,9,0)</f>
        <v>306.2</v>
      </c>
      <c r="M321">
        <f>VLOOKUP($A321&amp;"-"&amp;$E321,'DADOS CENARIOS'!$C$2:$S$9,10,0)</f>
        <v>11</v>
      </c>
      <c r="N321">
        <f>VLOOKUP($A321&amp;"-"&amp;$E321,'DADOS CENARIOS'!$C$2:$S$9,11,0)</f>
        <v>10</v>
      </c>
      <c r="O321">
        <f>VLOOKUP($A321&amp;"-"&amp;$E321,'DADOS CENARIOS'!$C$2:$S$9,12,0)</f>
        <v>6</v>
      </c>
      <c r="P321">
        <f>VLOOKUP($A321&amp;"-"&amp;$E321,'DADOS CENARIOS'!$C$2:$S$9,13,0)</f>
        <v>4</v>
      </c>
      <c r="Q321">
        <f>VLOOKUP($A321&amp;"-"&amp;$E321,'DADOS CENARIOS'!$C$2:$S$9,14,0)</f>
        <v>3000</v>
      </c>
      <c r="R321">
        <f>VLOOKUP($A321&amp;"-"&amp;$E321,'DADOS CENARIOS'!$C$2:$S$9,15,0)</f>
        <v>800</v>
      </c>
      <c r="S321">
        <f>VLOOKUP($A321&amp;"-"&amp;$E321,'DADOS CENARIOS'!$C$2:$S$9,16,0)</f>
        <v>500</v>
      </c>
      <c r="T321">
        <f>VLOOKUP($A321&amp;"-"&amp;$E321,'DADOS CENARIOS'!$C$2:$S$9,17,0)</f>
        <v>145</v>
      </c>
    </row>
    <row r="322" spans="1:20" x14ac:dyDescent="0.25">
      <c r="A322" t="s">
        <v>1200</v>
      </c>
      <c r="B322">
        <f>VLOOKUP($A322&amp;"-"&amp;$E322,'DADOS CENARIOS'!$C$2:$S$9,2,0)</f>
        <v>9000</v>
      </c>
      <c r="C322">
        <f>VLOOKUP($A322&amp;"-"&amp;$E322,'DADOS CENARIOS'!$C$2:$S$9,3,0)</f>
        <v>5</v>
      </c>
      <c r="D322">
        <f>VLOOKUP($A322&amp;"-"&amp;$E322,'DADOS CENARIOS'!$C$2:$S$9,4,0)</f>
        <v>18</v>
      </c>
      <c r="E322" s="43" t="s">
        <v>1199</v>
      </c>
      <c r="F322" s="43" t="s">
        <v>64</v>
      </c>
      <c r="G322" s="43" t="s">
        <v>1199</v>
      </c>
      <c r="H322">
        <f>VLOOKUP($A322&amp;"-"&amp;$E322,'DADOS CENARIOS'!$C$2:$S$9,5,0)</f>
        <v>107</v>
      </c>
      <c r="I322">
        <f>VLOOKUP($A322&amp;"-"&amp;$E322,'DADOS CENARIOS'!$C$2:$S$9,6,0)</f>
        <v>12020</v>
      </c>
      <c r="J322">
        <f>VLOOKUP($A322&amp;"-"&amp;$E322,'DADOS CENARIOS'!$C$2:$S$9,7,0)</f>
        <v>8216</v>
      </c>
      <c r="K322">
        <f>VLOOKUP($A322&amp;"-"&amp;$E322,'DADOS CENARIOS'!$C$2:$S$9,8,0)</f>
        <v>612.29999999999995</v>
      </c>
      <c r="L322">
        <f>VLOOKUP($A322&amp;"-"&amp;$E322,'DADOS CENARIOS'!$C$2:$S$9,9,0)</f>
        <v>306.2</v>
      </c>
      <c r="M322">
        <f>VLOOKUP($A322&amp;"-"&amp;$E322,'DADOS CENARIOS'!$C$2:$S$9,10,0)</f>
        <v>11</v>
      </c>
      <c r="N322">
        <f>VLOOKUP($A322&amp;"-"&amp;$E322,'DADOS CENARIOS'!$C$2:$S$9,11,0)</f>
        <v>10</v>
      </c>
      <c r="O322">
        <f>VLOOKUP($A322&amp;"-"&amp;$E322,'DADOS CENARIOS'!$C$2:$S$9,12,0)</f>
        <v>6</v>
      </c>
      <c r="P322">
        <f>VLOOKUP($A322&amp;"-"&amp;$E322,'DADOS CENARIOS'!$C$2:$S$9,13,0)</f>
        <v>4</v>
      </c>
      <c r="Q322">
        <f>VLOOKUP($A322&amp;"-"&amp;$E322,'DADOS CENARIOS'!$C$2:$S$9,14,0)</f>
        <v>3000</v>
      </c>
      <c r="R322">
        <f>VLOOKUP($A322&amp;"-"&amp;$E322,'DADOS CENARIOS'!$C$2:$S$9,15,0)</f>
        <v>800</v>
      </c>
      <c r="S322">
        <f>VLOOKUP($A322&amp;"-"&amp;$E322,'DADOS CENARIOS'!$C$2:$S$9,16,0)</f>
        <v>500</v>
      </c>
      <c r="T322">
        <f>VLOOKUP($A322&amp;"-"&amp;$E322,'DADOS CENARIOS'!$C$2:$S$9,17,0)</f>
        <v>145</v>
      </c>
    </row>
    <row r="323" spans="1:20" x14ac:dyDescent="0.25">
      <c r="A323" t="s">
        <v>1200</v>
      </c>
      <c r="B323">
        <f>VLOOKUP($A323&amp;"-"&amp;$E323,'DADOS CENARIOS'!$C$2:$S$9,2,0)</f>
        <v>9000</v>
      </c>
      <c r="C323">
        <f>VLOOKUP($A323&amp;"-"&amp;$E323,'DADOS CENARIOS'!$C$2:$S$9,3,0)</f>
        <v>5</v>
      </c>
      <c r="D323">
        <f>VLOOKUP($A323&amp;"-"&amp;$E323,'DADOS CENARIOS'!$C$2:$S$9,4,0)</f>
        <v>18</v>
      </c>
      <c r="E323" s="43" t="s">
        <v>1199</v>
      </c>
      <c r="F323" s="43" t="s">
        <v>65</v>
      </c>
      <c r="G323" s="43" t="s">
        <v>1199</v>
      </c>
      <c r="H323">
        <f>VLOOKUP($A323&amp;"-"&amp;$E323,'DADOS CENARIOS'!$C$2:$S$9,5,0)</f>
        <v>107</v>
      </c>
      <c r="I323">
        <f>VLOOKUP($A323&amp;"-"&amp;$E323,'DADOS CENARIOS'!$C$2:$S$9,6,0)</f>
        <v>12020</v>
      </c>
      <c r="J323">
        <f>VLOOKUP($A323&amp;"-"&amp;$E323,'DADOS CENARIOS'!$C$2:$S$9,7,0)</f>
        <v>8216</v>
      </c>
      <c r="K323">
        <f>VLOOKUP($A323&amp;"-"&amp;$E323,'DADOS CENARIOS'!$C$2:$S$9,8,0)</f>
        <v>612.29999999999995</v>
      </c>
      <c r="L323">
        <f>VLOOKUP($A323&amp;"-"&amp;$E323,'DADOS CENARIOS'!$C$2:$S$9,9,0)</f>
        <v>306.2</v>
      </c>
      <c r="M323">
        <f>VLOOKUP($A323&amp;"-"&amp;$E323,'DADOS CENARIOS'!$C$2:$S$9,10,0)</f>
        <v>11</v>
      </c>
      <c r="N323">
        <f>VLOOKUP($A323&amp;"-"&amp;$E323,'DADOS CENARIOS'!$C$2:$S$9,11,0)</f>
        <v>10</v>
      </c>
      <c r="O323">
        <f>VLOOKUP($A323&amp;"-"&amp;$E323,'DADOS CENARIOS'!$C$2:$S$9,12,0)</f>
        <v>6</v>
      </c>
      <c r="P323">
        <f>VLOOKUP($A323&amp;"-"&amp;$E323,'DADOS CENARIOS'!$C$2:$S$9,13,0)</f>
        <v>4</v>
      </c>
      <c r="Q323">
        <f>VLOOKUP($A323&amp;"-"&amp;$E323,'DADOS CENARIOS'!$C$2:$S$9,14,0)</f>
        <v>3000</v>
      </c>
      <c r="R323">
        <f>VLOOKUP($A323&amp;"-"&amp;$E323,'DADOS CENARIOS'!$C$2:$S$9,15,0)</f>
        <v>800</v>
      </c>
      <c r="S323">
        <f>VLOOKUP($A323&amp;"-"&amp;$E323,'DADOS CENARIOS'!$C$2:$S$9,16,0)</f>
        <v>500</v>
      </c>
      <c r="T323">
        <f>VLOOKUP($A323&amp;"-"&amp;$E323,'DADOS CENARIOS'!$C$2:$S$9,17,0)</f>
        <v>145</v>
      </c>
    </row>
    <row r="324" spans="1:20" x14ac:dyDescent="0.25">
      <c r="A324" t="s">
        <v>1200</v>
      </c>
      <c r="B324">
        <f>VLOOKUP($A324&amp;"-"&amp;$E324,'DADOS CENARIOS'!$C$2:$S$9,2,0)</f>
        <v>9000</v>
      </c>
      <c r="C324">
        <f>VLOOKUP($A324&amp;"-"&amp;$E324,'DADOS CENARIOS'!$C$2:$S$9,3,0)</f>
        <v>5</v>
      </c>
      <c r="D324">
        <f>VLOOKUP($A324&amp;"-"&amp;$E324,'DADOS CENARIOS'!$C$2:$S$9,4,0)</f>
        <v>18</v>
      </c>
      <c r="E324" s="43" t="s">
        <v>1199</v>
      </c>
      <c r="F324" s="43" t="s">
        <v>66</v>
      </c>
      <c r="G324" s="43" t="s">
        <v>1199</v>
      </c>
      <c r="H324">
        <f>VLOOKUP($A324&amp;"-"&amp;$E324,'DADOS CENARIOS'!$C$2:$S$9,5,0)</f>
        <v>107</v>
      </c>
      <c r="I324">
        <f>VLOOKUP($A324&amp;"-"&amp;$E324,'DADOS CENARIOS'!$C$2:$S$9,6,0)</f>
        <v>12020</v>
      </c>
      <c r="J324">
        <f>VLOOKUP($A324&amp;"-"&amp;$E324,'DADOS CENARIOS'!$C$2:$S$9,7,0)</f>
        <v>8216</v>
      </c>
      <c r="K324">
        <f>VLOOKUP($A324&amp;"-"&amp;$E324,'DADOS CENARIOS'!$C$2:$S$9,8,0)</f>
        <v>612.29999999999995</v>
      </c>
      <c r="L324">
        <f>VLOOKUP($A324&amp;"-"&amp;$E324,'DADOS CENARIOS'!$C$2:$S$9,9,0)</f>
        <v>306.2</v>
      </c>
      <c r="M324">
        <f>VLOOKUP($A324&amp;"-"&amp;$E324,'DADOS CENARIOS'!$C$2:$S$9,10,0)</f>
        <v>11</v>
      </c>
      <c r="N324">
        <f>VLOOKUP($A324&amp;"-"&amp;$E324,'DADOS CENARIOS'!$C$2:$S$9,11,0)</f>
        <v>10</v>
      </c>
      <c r="O324">
        <f>VLOOKUP($A324&amp;"-"&amp;$E324,'DADOS CENARIOS'!$C$2:$S$9,12,0)</f>
        <v>6</v>
      </c>
      <c r="P324">
        <f>VLOOKUP($A324&amp;"-"&amp;$E324,'DADOS CENARIOS'!$C$2:$S$9,13,0)</f>
        <v>4</v>
      </c>
      <c r="Q324">
        <f>VLOOKUP($A324&amp;"-"&amp;$E324,'DADOS CENARIOS'!$C$2:$S$9,14,0)</f>
        <v>3000</v>
      </c>
      <c r="R324">
        <f>VLOOKUP($A324&amp;"-"&amp;$E324,'DADOS CENARIOS'!$C$2:$S$9,15,0)</f>
        <v>800</v>
      </c>
      <c r="S324">
        <f>VLOOKUP($A324&amp;"-"&amp;$E324,'DADOS CENARIOS'!$C$2:$S$9,16,0)</f>
        <v>500</v>
      </c>
      <c r="T324">
        <f>VLOOKUP($A324&amp;"-"&amp;$E324,'DADOS CENARIOS'!$C$2:$S$9,17,0)</f>
        <v>145</v>
      </c>
    </row>
    <row r="325" spans="1:20" x14ac:dyDescent="0.25">
      <c r="A325" t="s">
        <v>1200</v>
      </c>
      <c r="B325">
        <f>VLOOKUP($A325&amp;"-"&amp;$E325,'DADOS CENARIOS'!$C$2:$S$9,2,0)</f>
        <v>9000</v>
      </c>
      <c r="C325">
        <f>VLOOKUP($A325&amp;"-"&amp;$E325,'DADOS CENARIOS'!$C$2:$S$9,3,0)</f>
        <v>5</v>
      </c>
      <c r="D325">
        <f>VLOOKUP($A325&amp;"-"&amp;$E325,'DADOS CENARIOS'!$C$2:$S$9,4,0)</f>
        <v>18</v>
      </c>
      <c r="E325" s="43" t="s">
        <v>1199</v>
      </c>
      <c r="F325" s="43" t="s">
        <v>67</v>
      </c>
      <c r="G325" s="43" t="s">
        <v>1199</v>
      </c>
      <c r="H325">
        <f>VLOOKUP($A325&amp;"-"&amp;$E325,'DADOS CENARIOS'!$C$2:$S$9,5,0)</f>
        <v>107</v>
      </c>
      <c r="I325">
        <f>VLOOKUP($A325&amp;"-"&amp;$E325,'DADOS CENARIOS'!$C$2:$S$9,6,0)</f>
        <v>12020</v>
      </c>
      <c r="J325">
        <f>VLOOKUP($A325&amp;"-"&amp;$E325,'DADOS CENARIOS'!$C$2:$S$9,7,0)</f>
        <v>8216</v>
      </c>
      <c r="K325">
        <f>VLOOKUP($A325&amp;"-"&amp;$E325,'DADOS CENARIOS'!$C$2:$S$9,8,0)</f>
        <v>612.29999999999995</v>
      </c>
      <c r="L325">
        <f>VLOOKUP($A325&amp;"-"&amp;$E325,'DADOS CENARIOS'!$C$2:$S$9,9,0)</f>
        <v>306.2</v>
      </c>
      <c r="M325">
        <f>VLOOKUP($A325&amp;"-"&amp;$E325,'DADOS CENARIOS'!$C$2:$S$9,10,0)</f>
        <v>11</v>
      </c>
      <c r="N325">
        <f>VLOOKUP($A325&amp;"-"&amp;$E325,'DADOS CENARIOS'!$C$2:$S$9,11,0)</f>
        <v>10</v>
      </c>
      <c r="O325">
        <f>VLOOKUP($A325&amp;"-"&amp;$E325,'DADOS CENARIOS'!$C$2:$S$9,12,0)</f>
        <v>6</v>
      </c>
      <c r="P325">
        <f>VLOOKUP($A325&amp;"-"&amp;$E325,'DADOS CENARIOS'!$C$2:$S$9,13,0)</f>
        <v>4</v>
      </c>
      <c r="Q325">
        <f>VLOOKUP($A325&amp;"-"&amp;$E325,'DADOS CENARIOS'!$C$2:$S$9,14,0)</f>
        <v>3000</v>
      </c>
      <c r="R325">
        <f>VLOOKUP($A325&amp;"-"&amp;$E325,'DADOS CENARIOS'!$C$2:$S$9,15,0)</f>
        <v>800</v>
      </c>
      <c r="S325">
        <f>VLOOKUP($A325&amp;"-"&amp;$E325,'DADOS CENARIOS'!$C$2:$S$9,16,0)</f>
        <v>500</v>
      </c>
      <c r="T325">
        <f>VLOOKUP($A325&amp;"-"&amp;$E325,'DADOS CENARIOS'!$C$2:$S$9,17,0)</f>
        <v>145</v>
      </c>
    </row>
    <row r="326" spans="1:20" x14ac:dyDescent="0.25">
      <c r="A326" t="s">
        <v>1200</v>
      </c>
      <c r="B326">
        <f>VLOOKUP($A326&amp;"-"&amp;$E326,'DADOS CENARIOS'!$C$2:$S$9,2,0)</f>
        <v>9000</v>
      </c>
      <c r="C326">
        <f>VLOOKUP($A326&amp;"-"&amp;$E326,'DADOS CENARIOS'!$C$2:$S$9,3,0)</f>
        <v>5</v>
      </c>
      <c r="D326">
        <f>VLOOKUP($A326&amp;"-"&amp;$E326,'DADOS CENARIOS'!$C$2:$S$9,4,0)</f>
        <v>18</v>
      </c>
      <c r="E326" s="43" t="s">
        <v>1199</v>
      </c>
      <c r="F326" s="43" t="s">
        <v>68</v>
      </c>
      <c r="G326" s="43" t="s">
        <v>1199</v>
      </c>
      <c r="H326">
        <f>VLOOKUP($A326&amp;"-"&amp;$E326,'DADOS CENARIOS'!$C$2:$S$9,5,0)</f>
        <v>107</v>
      </c>
      <c r="I326">
        <f>VLOOKUP($A326&amp;"-"&amp;$E326,'DADOS CENARIOS'!$C$2:$S$9,6,0)</f>
        <v>12020</v>
      </c>
      <c r="J326">
        <f>VLOOKUP($A326&amp;"-"&amp;$E326,'DADOS CENARIOS'!$C$2:$S$9,7,0)</f>
        <v>8216</v>
      </c>
      <c r="K326">
        <f>VLOOKUP($A326&amp;"-"&amp;$E326,'DADOS CENARIOS'!$C$2:$S$9,8,0)</f>
        <v>612.29999999999995</v>
      </c>
      <c r="L326">
        <f>VLOOKUP($A326&amp;"-"&amp;$E326,'DADOS CENARIOS'!$C$2:$S$9,9,0)</f>
        <v>306.2</v>
      </c>
      <c r="M326">
        <f>VLOOKUP($A326&amp;"-"&amp;$E326,'DADOS CENARIOS'!$C$2:$S$9,10,0)</f>
        <v>11</v>
      </c>
      <c r="N326">
        <f>VLOOKUP($A326&amp;"-"&amp;$E326,'DADOS CENARIOS'!$C$2:$S$9,11,0)</f>
        <v>10</v>
      </c>
      <c r="O326">
        <f>VLOOKUP($A326&amp;"-"&amp;$E326,'DADOS CENARIOS'!$C$2:$S$9,12,0)</f>
        <v>6</v>
      </c>
      <c r="P326">
        <f>VLOOKUP($A326&amp;"-"&amp;$E326,'DADOS CENARIOS'!$C$2:$S$9,13,0)</f>
        <v>4</v>
      </c>
      <c r="Q326">
        <f>VLOOKUP($A326&amp;"-"&amp;$E326,'DADOS CENARIOS'!$C$2:$S$9,14,0)</f>
        <v>3000</v>
      </c>
      <c r="R326">
        <f>VLOOKUP($A326&amp;"-"&amp;$E326,'DADOS CENARIOS'!$C$2:$S$9,15,0)</f>
        <v>800</v>
      </c>
      <c r="S326">
        <f>VLOOKUP($A326&amp;"-"&amp;$E326,'DADOS CENARIOS'!$C$2:$S$9,16,0)</f>
        <v>500</v>
      </c>
      <c r="T326">
        <f>VLOOKUP($A326&amp;"-"&amp;$E326,'DADOS CENARIOS'!$C$2:$S$9,17,0)</f>
        <v>145</v>
      </c>
    </row>
    <row r="327" spans="1:20" x14ac:dyDescent="0.25">
      <c r="A327" t="s">
        <v>1200</v>
      </c>
      <c r="B327">
        <f>VLOOKUP($A327&amp;"-"&amp;$E327,'DADOS CENARIOS'!$C$2:$S$9,2,0)</f>
        <v>9000</v>
      </c>
      <c r="C327">
        <f>VLOOKUP($A327&amp;"-"&amp;$E327,'DADOS CENARIOS'!$C$2:$S$9,3,0)</f>
        <v>5</v>
      </c>
      <c r="D327">
        <f>VLOOKUP($A327&amp;"-"&amp;$E327,'DADOS CENARIOS'!$C$2:$S$9,4,0)</f>
        <v>18</v>
      </c>
      <c r="E327" s="43" t="s">
        <v>1199</v>
      </c>
      <c r="F327" s="43" t="s">
        <v>69</v>
      </c>
      <c r="G327" s="43" t="s">
        <v>1199</v>
      </c>
      <c r="H327">
        <f>VLOOKUP($A327&amp;"-"&amp;$E327,'DADOS CENARIOS'!$C$2:$S$9,5,0)</f>
        <v>107</v>
      </c>
      <c r="I327">
        <f>VLOOKUP($A327&amp;"-"&amp;$E327,'DADOS CENARIOS'!$C$2:$S$9,6,0)</f>
        <v>12020</v>
      </c>
      <c r="J327">
        <f>VLOOKUP($A327&amp;"-"&amp;$E327,'DADOS CENARIOS'!$C$2:$S$9,7,0)</f>
        <v>8216</v>
      </c>
      <c r="K327">
        <f>VLOOKUP($A327&amp;"-"&amp;$E327,'DADOS CENARIOS'!$C$2:$S$9,8,0)</f>
        <v>612.29999999999995</v>
      </c>
      <c r="L327">
        <f>VLOOKUP($A327&amp;"-"&amp;$E327,'DADOS CENARIOS'!$C$2:$S$9,9,0)</f>
        <v>306.2</v>
      </c>
      <c r="M327">
        <f>VLOOKUP($A327&amp;"-"&amp;$E327,'DADOS CENARIOS'!$C$2:$S$9,10,0)</f>
        <v>11</v>
      </c>
      <c r="N327">
        <f>VLOOKUP($A327&amp;"-"&amp;$E327,'DADOS CENARIOS'!$C$2:$S$9,11,0)</f>
        <v>10</v>
      </c>
      <c r="O327">
        <f>VLOOKUP($A327&amp;"-"&amp;$E327,'DADOS CENARIOS'!$C$2:$S$9,12,0)</f>
        <v>6</v>
      </c>
      <c r="P327">
        <f>VLOOKUP($A327&amp;"-"&amp;$E327,'DADOS CENARIOS'!$C$2:$S$9,13,0)</f>
        <v>4</v>
      </c>
      <c r="Q327">
        <f>VLOOKUP($A327&amp;"-"&amp;$E327,'DADOS CENARIOS'!$C$2:$S$9,14,0)</f>
        <v>3000</v>
      </c>
      <c r="R327">
        <f>VLOOKUP($A327&amp;"-"&amp;$E327,'DADOS CENARIOS'!$C$2:$S$9,15,0)</f>
        <v>800</v>
      </c>
      <c r="S327">
        <f>VLOOKUP($A327&amp;"-"&amp;$E327,'DADOS CENARIOS'!$C$2:$S$9,16,0)</f>
        <v>500</v>
      </c>
      <c r="T327">
        <f>VLOOKUP($A327&amp;"-"&amp;$E327,'DADOS CENARIOS'!$C$2:$S$9,17,0)</f>
        <v>145</v>
      </c>
    </row>
    <row r="328" spans="1:20" x14ac:dyDescent="0.25">
      <c r="A328" t="s">
        <v>1200</v>
      </c>
      <c r="B328">
        <f>VLOOKUP($A328&amp;"-"&amp;$E328,'DADOS CENARIOS'!$C$2:$S$9,2,0)</f>
        <v>9000</v>
      </c>
      <c r="C328">
        <f>VLOOKUP($A328&amp;"-"&amp;$E328,'DADOS CENARIOS'!$C$2:$S$9,3,0)</f>
        <v>5</v>
      </c>
      <c r="D328">
        <f>VLOOKUP($A328&amp;"-"&amp;$E328,'DADOS CENARIOS'!$C$2:$S$9,4,0)</f>
        <v>18</v>
      </c>
      <c r="E328" s="43" t="s">
        <v>1199</v>
      </c>
      <c r="F328" s="43" t="s">
        <v>70</v>
      </c>
      <c r="G328" s="43" t="s">
        <v>1199</v>
      </c>
      <c r="H328">
        <f>VLOOKUP($A328&amp;"-"&amp;$E328,'DADOS CENARIOS'!$C$2:$S$9,5,0)</f>
        <v>107</v>
      </c>
      <c r="I328">
        <f>VLOOKUP($A328&amp;"-"&amp;$E328,'DADOS CENARIOS'!$C$2:$S$9,6,0)</f>
        <v>12020</v>
      </c>
      <c r="J328">
        <f>VLOOKUP($A328&amp;"-"&amp;$E328,'DADOS CENARIOS'!$C$2:$S$9,7,0)</f>
        <v>8216</v>
      </c>
      <c r="K328">
        <f>VLOOKUP($A328&amp;"-"&amp;$E328,'DADOS CENARIOS'!$C$2:$S$9,8,0)</f>
        <v>612.29999999999995</v>
      </c>
      <c r="L328">
        <f>VLOOKUP($A328&amp;"-"&amp;$E328,'DADOS CENARIOS'!$C$2:$S$9,9,0)</f>
        <v>306.2</v>
      </c>
      <c r="M328">
        <f>VLOOKUP($A328&amp;"-"&amp;$E328,'DADOS CENARIOS'!$C$2:$S$9,10,0)</f>
        <v>11</v>
      </c>
      <c r="N328">
        <f>VLOOKUP($A328&amp;"-"&amp;$E328,'DADOS CENARIOS'!$C$2:$S$9,11,0)</f>
        <v>10</v>
      </c>
      <c r="O328">
        <f>VLOOKUP($A328&amp;"-"&amp;$E328,'DADOS CENARIOS'!$C$2:$S$9,12,0)</f>
        <v>6</v>
      </c>
      <c r="P328">
        <f>VLOOKUP($A328&amp;"-"&amp;$E328,'DADOS CENARIOS'!$C$2:$S$9,13,0)</f>
        <v>4</v>
      </c>
      <c r="Q328">
        <f>VLOOKUP($A328&amp;"-"&amp;$E328,'DADOS CENARIOS'!$C$2:$S$9,14,0)</f>
        <v>3000</v>
      </c>
      <c r="R328">
        <f>VLOOKUP($A328&amp;"-"&amp;$E328,'DADOS CENARIOS'!$C$2:$S$9,15,0)</f>
        <v>800</v>
      </c>
      <c r="S328">
        <f>VLOOKUP($A328&amp;"-"&amp;$E328,'DADOS CENARIOS'!$C$2:$S$9,16,0)</f>
        <v>500</v>
      </c>
      <c r="T328">
        <f>VLOOKUP($A328&amp;"-"&amp;$E328,'DADOS CENARIOS'!$C$2:$S$9,17,0)</f>
        <v>145</v>
      </c>
    </row>
    <row r="329" spans="1:20" x14ac:dyDescent="0.25">
      <c r="A329" t="s">
        <v>1200</v>
      </c>
      <c r="B329">
        <f>VLOOKUP($A329&amp;"-"&amp;$E329,'DADOS CENARIOS'!$C$2:$S$9,2,0)</f>
        <v>9000</v>
      </c>
      <c r="C329">
        <f>VLOOKUP($A329&amp;"-"&amp;$E329,'DADOS CENARIOS'!$C$2:$S$9,3,0)</f>
        <v>5</v>
      </c>
      <c r="D329">
        <f>VLOOKUP($A329&amp;"-"&amp;$E329,'DADOS CENARIOS'!$C$2:$S$9,4,0)</f>
        <v>18</v>
      </c>
      <c r="E329" s="43" t="s">
        <v>1199</v>
      </c>
      <c r="F329" s="43" t="s">
        <v>71</v>
      </c>
      <c r="G329" s="43" t="s">
        <v>1199</v>
      </c>
      <c r="H329">
        <f>VLOOKUP($A329&amp;"-"&amp;$E329,'DADOS CENARIOS'!$C$2:$S$9,5,0)</f>
        <v>107</v>
      </c>
      <c r="I329">
        <f>VLOOKUP($A329&amp;"-"&amp;$E329,'DADOS CENARIOS'!$C$2:$S$9,6,0)</f>
        <v>12020</v>
      </c>
      <c r="J329">
        <f>VLOOKUP($A329&amp;"-"&amp;$E329,'DADOS CENARIOS'!$C$2:$S$9,7,0)</f>
        <v>8216</v>
      </c>
      <c r="K329">
        <f>VLOOKUP($A329&amp;"-"&amp;$E329,'DADOS CENARIOS'!$C$2:$S$9,8,0)</f>
        <v>612.29999999999995</v>
      </c>
      <c r="L329">
        <f>VLOOKUP($A329&amp;"-"&amp;$E329,'DADOS CENARIOS'!$C$2:$S$9,9,0)</f>
        <v>306.2</v>
      </c>
      <c r="M329">
        <f>VLOOKUP($A329&amp;"-"&amp;$E329,'DADOS CENARIOS'!$C$2:$S$9,10,0)</f>
        <v>11</v>
      </c>
      <c r="N329">
        <f>VLOOKUP($A329&amp;"-"&amp;$E329,'DADOS CENARIOS'!$C$2:$S$9,11,0)</f>
        <v>10</v>
      </c>
      <c r="O329">
        <f>VLOOKUP($A329&amp;"-"&amp;$E329,'DADOS CENARIOS'!$C$2:$S$9,12,0)</f>
        <v>6</v>
      </c>
      <c r="P329">
        <f>VLOOKUP($A329&amp;"-"&amp;$E329,'DADOS CENARIOS'!$C$2:$S$9,13,0)</f>
        <v>4</v>
      </c>
      <c r="Q329">
        <f>VLOOKUP($A329&amp;"-"&amp;$E329,'DADOS CENARIOS'!$C$2:$S$9,14,0)</f>
        <v>3000</v>
      </c>
      <c r="R329">
        <f>VLOOKUP($A329&amp;"-"&amp;$E329,'DADOS CENARIOS'!$C$2:$S$9,15,0)</f>
        <v>800</v>
      </c>
      <c r="S329">
        <f>VLOOKUP($A329&amp;"-"&amp;$E329,'DADOS CENARIOS'!$C$2:$S$9,16,0)</f>
        <v>500</v>
      </c>
      <c r="T329">
        <f>VLOOKUP($A329&amp;"-"&amp;$E329,'DADOS CENARIOS'!$C$2:$S$9,17,0)</f>
        <v>145</v>
      </c>
    </row>
    <row r="330" spans="1:20" x14ac:dyDescent="0.25">
      <c r="A330" t="s">
        <v>1200</v>
      </c>
      <c r="B330">
        <f>VLOOKUP($A330&amp;"-"&amp;$E330,'DADOS CENARIOS'!$C$2:$S$9,2,0)</f>
        <v>9000</v>
      </c>
      <c r="C330">
        <f>VLOOKUP($A330&amp;"-"&amp;$E330,'DADOS CENARIOS'!$C$2:$S$9,3,0)</f>
        <v>5</v>
      </c>
      <c r="D330">
        <f>VLOOKUP($A330&amp;"-"&amp;$E330,'DADOS CENARIOS'!$C$2:$S$9,4,0)</f>
        <v>18</v>
      </c>
      <c r="E330" s="43" t="s">
        <v>1199</v>
      </c>
      <c r="F330" s="43" t="s">
        <v>1190</v>
      </c>
      <c r="G330" s="43" t="s">
        <v>1199</v>
      </c>
      <c r="H330">
        <f>VLOOKUP($A330&amp;"-"&amp;$E330,'DADOS CENARIOS'!$C$2:$S$9,5,0)</f>
        <v>107</v>
      </c>
      <c r="I330">
        <f>VLOOKUP($A330&amp;"-"&amp;$E330,'DADOS CENARIOS'!$C$2:$S$9,6,0)</f>
        <v>12020</v>
      </c>
      <c r="J330">
        <f>VLOOKUP($A330&amp;"-"&amp;$E330,'DADOS CENARIOS'!$C$2:$S$9,7,0)</f>
        <v>8216</v>
      </c>
      <c r="K330">
        <f>VLOOKUP($A330&amp;"-"&amp;$E330,'DADOS CENARIOS'!$C$2:$S$9,8,0)</f>
        <v>612.29999999999995</v>
      </c>
      <c r="L330">
        <f>VLOOKUP($A330&amp;"-"&amp;$E330,'DADOS CENARIOS'!$C$2:$S$9,9,0)</f>
        <v>306.2</v>
      </c>
      <c r="M330">
        <f>VLOOKUP($A330&amp;"-"&amp;$E330,'DADOS CENARIOS'!$C$2:$S$9,10,0)</f>
        <v>11</v>
      </c>
      <c r="N330">
        <f>VLOOKUP($A330&amp;"-"&amp;$E330,'DADOS CENARIOS'!$C$2:$S$9,11,0)</f>
        <v>10</v>
      </c>
      <c r="O330">
        <f>VLOOKUP($A330&amp;"-"&amp;$E330,'DADOS CENARIOS'!$C$2:$S$9,12,0)</f>
        <v>6</v>
      </c>
      <c r="P330">
        <f>VLOOKUP($A330&amp;"-"&amp;$E330,'DADOS CENARIOS'!$C$2:$S$9,13,0)</f>
        <v>4</v>
      </c>
      <c r="Q330">
        <f>VLOOKUP($A330&amp;"-"&amp;$E330,'DADOS CENARIOS'!$C$2:$S$9,14,0)</f>
        <v>3000</v>
      </c>
      <c r="R330">
        <f>VLOOKUP($A330&amp;"-"&amp;$E330,'DADOS CENARIOS'!$C$2:$S$9,15,0)</f>
        <v>800</v>
      </c>
      <c r="S330">
        <f>VLOOKUP($A330&amp;"-"&amp;$E330,'DADOS CENARIOS'!$C$2:$S$9,16,0)</f>
        <v>500</v>
      </c>
      <c r="T330">
        <f>VLOOKUP($A330&amp;"-"&amp;$E330,'DADOS CENARIOS'!$C$2:$S$9,17,0)</f>
        <v>145</v>
      </c>
    </row>
    <row r="331" spans="1:20" x14ac:dyDescent="0.25">
      <c r="A331" t="s">
        <v>1200</v>
      </c>
      <c r="B331">
        <f>VLOOKUP($A331&amp;"-"&amp;$E331,'DADOS CENARIOS'!$C$2:$S$9,2,0)</f>
        <v>9000</v>
      </c>
      <c r="C331">
        <f>VLOOKUP($A331&amp;"-"&amp;$E331,'DADOS CENARIOS'!$C$2:$S$9,3,0)</f>
        <v>5</v>
      </c>
      <c r="D331">
        <f>VLOOKUP($A331&amp;"-"&amp;$E331,'DADOS CENARIOS'!$C$2:$S$9,4,0)</f>
        <v>18</v>
      </c>
      <c r="E331" s="43" t="s">
        <v>1199</v>
      </c>
      <c r="F331" s="43" t="s">
        <v>1191</v>
      </c>
      <c r="G331" s="43" t="s">
        <v>1199</v>
      </c>
      <c r="H331">
        <f>VLOOKUP($A331&amp;"-"&amp;$E331,'DADOS CENARIOS'!$C$2:$S$9,5,0)</f>
        <v>107</v>
      </c>
      <c r="I331">
        <f>VLOOKUP($A331&amp;"-"&amp;$E331,'DADOS CENARIOS'!$C$2:$S$9,6,0)</f>
        <v>12020</v>
      </c>
      <c r="J331">
        <f>VLOOKUP($A331&amp;"-"&amp;$E331,'DADOS CENARIOS'!$C$2:$S$9,7,0)</f>
        <v>8216</v>
      </c>
      <c r="K331">
        <f>VLOOKUP($A331&amp;"-"&amp;$E331,'DADOS CENARIOS'!$C$2:$S$9,8,0)</f>
        <v>612.29999999999995</v>
      </c>
      <c r="L331">
        <f>VLOOKUP($A331&amp;"-"&amp;$E331,'DADOS CENARIOS'!$C$2:$S$9,9,0)</f>
        <v>306.2</v>
      </c>
      <c r="M331">
        <f>VLOOKUP($A331&amp;"-"&amp;$E331,'DADOS CENARIOS'!$C$2:$S$9,10,0)</f>
        <v>11</v>
      </c>
      <c r="N331">
        <f>VLOOKUP($A331&amp;"-"&amp;$E331,'DADOS CENARIOS'!$C$2:$S$9,11,0)</f>
        <v>10</v>
      </c>
      <c r="O331">
        <f>VLOOKUP($A331&amp;"-"&amp;$E331,'DADOS CENARIOS'!$C$2:$S$9,12,0)</f>
        <v>6</v>
      </c>
      <c r="P331">
        <f>VLOOKUP($A331&amp;"-"&amp;$E331,'DADOS CENARIOS'!$C$2:$S$9,13,0)</f>
        <v>4</v>
      </c>
      <c r="Q331">
        <f>VLOOKUP($A331&amp;"-"&amp;$E331,'DADOS CENARIOS'!$C$2:$S$9,14,0)</f>
        <v>3000</v>
      </c>
      <c r="R331">
        <f>VLOOKUP($A331&amp;"-"&amp;$E331,'DADOS CENARIOS'!$C$2:$S$9,15,0)</f>
        <v>800</v>
      </c>
      <c r="S331">
        <f>VLOOKUP($A331&amp;"-"&amp;$E331,'DADOS CENARIOS'!$C$2:$S$9,16,0)</f>
        <v>500</v>
      </c>
      <c r="T331">
        <f>VLOOKUP($A331&amp;"-"&amp;$E331,'DADOS CENARIOS'!$C$2:$S$9,17,0)</f>
        <v>145</v>
      </c>
    </row>
    <row r="332" spans="1:20" x14ac:dyDescent="0.25">
      <c r="A332" t="s">
        <v>1200</v>
      </c>
      <c r="B332">
        <f>VLOOKUP($A332&amp;"-"&amp;$E332,'DADOS CENARIOS'!$C$2:$S$9,2,0)</f>
        <v>9000</v>
      </c>
      <c r="C332">
        <f>VLOOKUP($A332&amp;"-"&amp;$E332,'DADOS CENARIOS'!$C$2:$S$9,3,0)</f>
        <v>5</v>
      </c>
      <c r="D332">
        <f>VLOOKUP($A332&amp;"-"&amp;$E332,'DADOS CENARIOS'!$C$2:$S$9,4,0)</f>
        <v>18</v>
      </c>
      <c r="E332" s="43" t="s">
        <v>1199</v>
      </c>
      <c r="F332" s="43" t="s">
        <v>1192</v>
      </c>
      <c r="G332" s="43" t="s">
        <v>1199</v>
      </c>
      <c r="H332">
        <f>VLOOKUP($A332&amp;"-"&amp;$E332,'DADOS CENARIOS'!$C$2:$S$9,5,0)</f>
        <v>107</v>
      </c>
      <c r="I332">
        <f>VLOOKUP($A332&amp;"-"&amp;$E332,'DADOS CENARIOS'!$C$2:$S$9,6,0)</f>
        <v>12020</v>
      </c>
      <c r="J332">
        <f>VLOOKUP($A332&amp;"-"&amp;$E332,'DADOS CENARIOS'!$C$2:$S$9,7,0)</f>
        <v>8216</v>
      </c>
      <c r="K332">
        <f>VLOOKUP($A332&amp;"-"&amp;$E332,'DADOS CENARIOS'!$C$2:$S$9,8,0)</f>
        <v>612.29999999999995</v>
      </c>
      <c r="L332">
        <f>VLOOKUP($A332&amp;"-"&amp;$E332,'DADOS CENARIOS'!$C$2:$S$9,9,0)</f>
        <v>306.2</v>
      </c>
      <c r="M332">
        <f>VLOOKUP($A332&amp;"-"&amp;$E332,'DADOS CENARIOS'!$C$2:$S$9,10,0)</f>
        <v>11</v>
      </c>
      <c r="N332">
        <f>VLOOKUP($A332&amp;"-"&amp;$E332,'DADOS CENARIOS'!$C$2:$S$9,11,0)</f>
        <v>10</v>
      </c>
      <c r="O332">
        <f>VLOOKUP($A332&amp;"-"&amp;$E332,'DADOS CENARIOS'!$C$2:$S$9,12,0)</f>
        <v>6</v>
      </c>
      <c r="P332">
        <f>VLOOKUP($A332&amp;"-"&amp;$E332,'DADOS CENARIOS'!$C$2:$S$9,13,0)</f>
        <v>4</v>
      </c>
      <c r="Q332">
        <f>VLOOKUP($A332&amp;"-"&amp;$E332,'DADOS CENARIOS'!$C$2:$S$9,14,0)</f>
        <v>3000</v>
      </c>
      <c r="R332">
        <f>VLOOKUP($A332&amp;"-"&amp;$E332,'DADOS CENARIOS'!$C$2:$S$9,15,0)</f>
        <v>800</v>
      </c>
      <c r="S332">
        <f>VLOOKUP($A332&amp;"-"&amp;$E332,'DADOS CENARIOS'!$C$2:$S$9,16,0)</f>
        <v>500</v>
      </c>
      <c r="T332">
        <f>VLOOKUP($A332&amp;"-"&amp;$E332,'DADOS CENARIOS'!$C$2:$S$9,17,0)</f>
        <v>145</v>
      </c>
    </row>
    <row r="333" spans="1:20" x14ac:dyDescent="0.25">
      <c r="A333" t="s">
        <v>1200</v>
      </c>
      <c r="B333">
        <f>VLOOKUP($A333&amp;"-"&amp;$E333,'DADOS CENARIOS'!$C$2:$S$9,2,0)</f>
        <v>9000</v>
      </c>
      <c r="C333">
        <f>VLOOKUP($A333&amp;"-"&amp;$E333,'DADOS CENARIOS'!$C$2:$S$9,3,0)</f>
        <v>5</v>
      </c>
      <c r="D333">
        <f>VLOOKUP($A333&amp;"-"&amp;$E333,'DADOS CENARIOS'!$C$2:$S$9,4,0)</f>
        <v>18</v>
      </c>
      <c r="E333" s="43" t="s">
        <v>1199</v>
      </c>
      <c r="F333" s="43" t="s">
        <v>1193</v>
      </c>
      <c r="G333" s="43" t="s">
        <v>1199</v>
      </c>
      <c r="H333">
        <f>VLOOKUP($A333&amp;"-"&amp;$E333,'DADOS CENARIOS'!$C$2:$S$9,5,0)</f>
        <v>107</v>
      </c>
      <c r="I333">
        <f>VLOOKUP($A333&amp;"-"&amp;$E333,'DADOS CENARIOS'!$C$2:$S$9,6,0)</f>
        <v>12020</v>
      </c>
      <c r="J333">
        <f>VLOOKUP($A333&amp;"-"&amp;$E333,'DADOS CENARIOS'!$C$2:$S$9,7,0)</f>
        <v>8216</v>
      </c>
      <c r="K333">
        <f>VLOOKUP($A333&amp;"-"&amp;$E333,'DADOS CENARIOS'!$C$2:$S$9,8,0)</f>
        <v>612.29999999999995</v>
      </c>
      <c r="L333">
        <f>VLOOKUP($A333&amp;"-"&amp;$E333,'DADOS CENARIOS'!$C$2:$S$9,9,0)</f>
        <v>306.2</v>
      </c>
      <c r="M333">
        <f>VLOOKUP($A333&amp;"-"&amp;$E333,'DADOS CENARIOS'!$C$2:$S$9,10,0)</f>
        <v>11</v>
      </c>
      <c r="N333">
        <f>VLOOKUP($A333&amp;"-"&amp;$E333,'DADOS CENARIOS'!$C$2:$S$9,11,0)</f>
        <v>10</v>
      </c>
      <c r="O333">
        <f>VLOOKUP($A333&amp;"-"&amp;$E333,'DADOS CENARIOS'!$C$2:$S$9,12,0)</f>
        <v>6</v>
      </c>
      <c r="P333">
        <f>VLOOKUP($A333&amp;"-"&amp;$E333,'DADOS CENARIOS'!$C$2:$S$9,13,0)</f>
        <v>4</v>
      </c>
      <c r="Q333">
        <f>VLOOKUP($A333&amp;"-"&amp;$E333,'DADOS CENARIOS'!$C$2:$S$9,14,0)</f>
        <v>3000</v>
      </c>
      <c r="R333">
        <f>VLOOKUP($A333&amp;"-"&amp;$E333,'DADOS CENARIOS'!$C$2:$S$9,15,0)</f>
        <v>800</v>
      </c>
      <c r="S333">
        <f>VLOOKUP($A333&amp;"-"&amp;$E333,'DADOS CENARIOS'!$C$2:$S$9,16,0)</f>
        <v>500</v>
      </c>
      <c r="T333">
        <f>VLOOKUP($A333&amp;"-"&amp;$E333,'DADOS CENARIOS'!$C$2:$S$9,17,0)</f>
        <v>145</v>
      </c>
    </row>
    <row r="334" spans="1:20" x14ac:dyDescent="0.25">
      <c r="A334" t="s">
        <v>1200</v>
      </c>
      <c r="B334">
        <f>VLOOKUP($A334&amp;"-"&amp;$E334,'DADOS CENARIOS'!$C$2:$S$9,2,0)</f>
        <v>9000</v>
      </c>
      <c r="C334">
        <f>VLOOKUP($A334&amp;"-"&amp;$E334,'DADOS CENARIOS'!$C$2:$S$9,3,0)</f>
        <v>5</v>
      </c>
      <c r="D334">
        <f>VLOOKUP($A334&amp;"-"&amp;$E334,'DADOS CENARIOS'!$C$2:$S$9,4,0)</f>
        <v>18</v>
      </c>
      <c r="E334" s="43" t="s">
        <v>1199</v>
      </c>
      <c r="F334" s="43" t="s">
        <v>1194</v>
      </c>
      <c r="G334" s="43" t="s">
        <v>1199</v>
      </c>
      <c r="H334">
        <f>VLOOKUP($A334&amp;"-"&amp;$E334,'DADOS CENARIOS'!$C$2:$S$9,5,0)</f>
        <v>107</v>
      </c>
      <c r="I334">
        <f>VLOOKUP($A334&amp;"-"&amp;$E334,'DADOS CENARIOS'!$C$2:$S$9,6,0)</f>
        <v>12020</v>
      </c>
      <c r="J334">
        <f>VLOOKUP($A334&amp;"-"&amp;$E334,'DADOS CENARIOS'!$C$2:$S$9,7,0)</f>
        <v>8216</v>
      </c>
      <c r="K334">
        <f>VLOOKUP($A334&amp;"-"&amp;$E334,'DADOS CENARIOS'!$C$2:$S$9,8,0)</f>
        <v>612.29999999999995</v>
      </c>
      <c r="L334">
        <f>VLOOKUP($A334&amp;"-"&amp;$E334,'DADOS CENARIOS'!$C$2:$S$9,9,0)</f>
        <v>306.2</v>
      </c>
      <c r="M334">
        <f>VLOOKUP($A334&amp;"-"&amp;$E334,'DADOS CENARIOS'!$C$2:$S$9,10,0)</f>
        <v>11</v>
      </c>
      <c r="N334">
        <f>VLOOKUP($A334&amp;"-"&amp;$E334,'DADOS CENARIOS'!$C$2:$S$9,11,0)</f>
        <v>10</v>
      </c>
      <c r="O334">
        <f>VLOOKUP($A334&amp;"-"&amp;$E334,'DADOS CENARIOS'!$C$2:$S$9,12,0)</f>
        <v>6</v>
      </c>
      <c r="P334">
        <f>VLOOKUP($A334&amp;"-"&amp;$E334,'DADOS CENARIOS'!$C$2:$S$9,13,0)</f>
        <v>4</v>
      </c>
      <c r="Q334">
        <f>VLOOKUP($A334&amp;"-"&amp;$E334,'DADOS CENARIOS'!$C$2:$S$9,14,0)</f>
        <v>3000</v>
      </c>
      <c r="R334">
        <f>VLOOKUP($A334&amp;"-"&amp;$E334,'DADOS CENARIOS'!$C$2:$S$9,15,0)</f>
        <v>800</v>
      </c>
      <c r="S334">
        <f>VLOOKUP($A334&amp;"-"&amp;$E334,'DADOS CENARIOS'!$C$2:$S$9,16,0)</f>
        <v>500</v>
      </c>
      <c r="T334">
        <f>VLOOKUP($A334&amp;"-"&amp;$E334,'DADOS CENARIOS'!$C$2:$S$9,17,0)</f>
        <v>145</v>
      </c>
    </row>
    <row r="335" spans="1:20" x14ac:dyDescent="0.25">
      <c r="A335" t="s">
        <v>1200</v>
      </c>
      <c r="B335">
        <f>VLOOKUP($A335&amp;"-"&amp;$E335,'DADOS CENARIOS'!$C$2:$S$9,2,0)</f>
        <v>9000</v>
      </c>
      <c r="C335">
        <f>VLOOKUP($A335&amp;"-"&amp;$E335,'DADOS CENARIOS'!$C$2:$S$9,3,0)</f>
        <v>5</v>
      </c>
      <c r="D335">
        <f>VLOOKUP($A335&amp;"-"&amp;$E335,'DADOS CENARIOS'!$C$2:$S$9,4,0)</f>
        <v>18</v>
      </c>
      <c r="E335" s="43" t="s">
        <v>1199</v>
      </c>
      <c r="F335" s="43" t="s">
        <v>1195</v>
      </c>
      <c r="G335" s="43" t="s">
        <v>1199</v>
      </c>
      <c r="H335">
        <f>VLOOKUP($A335&amp;"-"&amp;$E335,'DADOS CENARIOS'!$C$2:$S$9,5,0)</f>
        <v>107</v>
      </c>
      <c r="I335">
        <f>VLOOKUP($A335&amp;"-"&amp;$E335,'DADOS CENARIOS'!$C$2:$S$9,6,0)</f>
        <v>12020</v>
      </c>
      <c r="J335">
        <f>VLOOKUP($A335&amp;"-"&amp;$E335,'DADOS CENARIOS'!$C$2:$S$9,7,0)</f>
        <v>8216</v>
      </c>
      <c r="K335">
        <f>VLOOKUP($A335&amp;"-"&amp;$E335,'DADOS CENARIOS'!$C$2:$S$9,8,0)</f>
        <v>612.29999999999995</v>
      </c>
      <c r="L335">
        <f>VLOOKUP($A335&amp;"-"&amp;$E335,'DADOS CENARIOS'!$C$2:$S$9,9,0)</f>
        <v>306.2</v>
      </c>
      <c r="M335">
        <f>VLOOKUP($A335&amp;"-"&amp;$E335,'DADOS CENARIOS'!$C$2:$S$9,10,0)</f>
        <v>11</v>
      </c>
      <c r="N335">
        <f>VLOOKUP($A335&amp;"-"&amp;$E335,'DADOS CENARIOS'!$C$2:$S$9,11,0)</f>
        <v>10</v>
      </c>
      <c r="O335">
        <f>VLOOKUP($A335&amp;"-"&amp;$E335,'DADOS CENARIOS'!$C$2:$S$9,12,0)</f>
        <v>6</v>
      </c>
      <c r="P335">
        <f>VLOOKUP($A335&amp;"-"&amp;$E335,'DADOS CENARIOS'!$C$2:$S$9,13,0)</f>
        <v>4</v>
      </c>
      <c r="Q335">
        <f>VLOOKUP($A335&amp;"-"&amp;$E335,'DADOS CENARIOS'!$C$2:$S$9,14,0)</f>
        <v>3000</v>
      </c>
      <c r="R335">
        <f>VLOOKUP($A335&amp;"-"&amp;$E335,'DADOS CENARIOS'!$C$2:$S$9,15,0)</f>
        <v>800</v>
      </c>
      <c r="S335">
        <f>VLOOKUP($A335&amp;"-"&amp;$E335,'DADOS CENARIOS'!$C$2:$S$9,16,0)</f>
        <v>500</v>
      </c>
      <c r="T335">
        <f>VLOOKUP($A335&amp;"-"&amp;$E335,'DADOS CENARIOS'!$C$2:$S$9,17,0)</f>
        <v>145</v>
      </c>
    </row>
    <row r="336" spans="1:20" x14ac:dyDescent="0.25">
      <c r="A336" t="s">
        <v>1200</v>
      </c>
      <c r="B336">
        <f>VLOOKUP($A336&amp;"-"&amp;$E336,'DADOS CENARIOS'!$C$2:$S$9,2,0)</f>
        <v>9000</v>
      </c>
      <c r="C336">
        <f>VLOOKUP($A336&amp;"-"&amp;$E336,'DADOS CENARIOS'!$C$2:$S$9,3,0)</f>
        <v>5</v>
      </c>
      <c r="D336">
        <f>VLOOKUP($A336&amp;"-"&amp;$E336,'DADOS CENARIOS'!$C$2:$S$9,4,0)</f>
        <v>18</v>
      </c>
      <c r="E336" s="43" t="s">
        <v>1199</v>
      </c>
      <c r="F336" s="43" t="s">
        <v>1196</v>
      </c>
      <c r="G336" s="43" t="s">
        <v>1199</v>
      </c>
      <c r="H336">
        <f>VLOOKUP($A336&amp;"-"&amp;$E336,'DADOS CENARIOS'!$C$2:$S$9,5,0)</f>
        <v>107</v>
      </c>
      <c r="I336">
        <f>VLOOKUP($A336&amp;"-"&amp;$E336,'DADOS CENARIOS'!$C$2:$S$9,6,0)</f>
        <v>12020</v>
      </c>
      <c r="J336">
        <f>VLOOKUP($A336&amp;"-"&amp;$E336,'DADOS CENARIOS'!$C$2:$S$9,7,0)</f>
        <v>8216</v>
      </c>
      <c r="K336">
        <f>VLOOKUP($A336&amp;"-"&amp;$E336,'DADOS CENARIOS'!$C$2:$S$9,8,0)</f>
        <v>612.29999999999995</v>
      </c>
      <c r="L336">
        <f>VLOOKUP($A336&amp;"-"&amp;$E336,'DADOS CENARIOS'!$C$2:$S$9,9,0)</f>
        <v>306.2</v>
      </c>
      <c r="M336">
        <f>VLOOKUP($A336&amp;"-"&amp;$E336,'DADOS CENARIOS'!$C$2:$S$9,10,0)</f>
        <v>11</v>
      </c>
      <c r="N336">
        <f>VLOOKUP($A336&amp;"-"&amp;$E336,'DADOS CENARIOS'!$C$2:$S$9,11,0)</f>
        <v>10</v>
      </c>
      <c r="O336">
        <f>VLOOKUP($A336&amp;"-"&amp;$E336,'DADOS CENARIOS'!$C$2:$S$9,12,0)</f>
        <v>6</v>
      </c>
      <c r="P336">
        <f>VLOOKUP($A336&amp;"-"&amp;$E336,'DADOS CENARIOS'!$C$2:$S$9,13,0)</f>
        <v>4</v>
      </c>
      <c r="Q336">
        <f>VLOOKUP($A336&amp;"-"&amp;$E336,'DADOS CENARIOS'!$C$2:$S$9,14,0)</f>
        <v>3000</v>
      </c>
      <c r="R336">
        <f>VLOOKUP($A336&amp;"-"&amp;$E336,'DADOS CENARIOS'!$C$2:$S$9,15,0)</f>
        <v>800</v>
      </c>
      <c r="S336">
        <f>VLOOKUP($A336&amp;"-"&amp;$E336,'DADOS CENARIOS'!$C$2:$S$9,16,0)</f>
        <v>500</v>
      </c>
      <c r="T336">
        <f>VLOOKUP($A336&amp;"-"&amp;$E336,'DADOS CENARIOS'!$C$2:$S$9,17,0)</f>
        <v>145</v>
      </c>
    </row>
    <row r="337" spans="1:20" x14ac:dyDescent="0.25">
      <c r="A337" t="s">
        <v>1200</v>
      </c>
      <c r="B337">
        <f>VLOOKUP($A337&amp;"-"&amp;$E337,'DADOS CENARIOS'!$C$2:$S$9,2,0)</f>
        <v>9000</v>
      </c>
      <c r="C337">
        <f>VLOOKUP($A337&amp;"-"&amp;$E337,'DADOS CENARIOS'!$C$2:$S$9,3,0)</f>
        <v>5</v>
      </c>
      <c r="D337">
        <f>VLOOKUP($A337&amp;"-"&amp;$E337,'DADOS CENARIOS'!$C$2:$S$9,4,0)</f>
        <v>18</v>
      </c>
      <c r="E337" s="43" t="s">
        <v>1199</v>
      </c>
      <c r="F337" s="43" t="s">
        <v>1197</v>
      </c>
      <c r="G337" s="43" t="s">
        <v>1199</v>
      </c>
      <c r="H337">
        <f>VLOOKUP($A337&amp;"-"&amp;$E337,'DADOS CENARIOS'!$C$2:$S$9,5,0)</f>
        <v>107</v>
      </c>
      <c r="I337">
        <f>VLOOKUP($A337&amp;"-"&amp;$E337,'DADOS CENARIOS'!$C$2:$S$9,6,0)</f>
        <v>12020</v>
      </c>
      <c r="J337">
        <f>VLOOKUP($A337&amp;"-"&amp;$E337,'DADOS CENARIOS'!$C$2:$S$9,7,0)</f>
        <v>8216</v>
      </c>
      <c r="K337">
        <f>VLOOKUP($A337&amp;"-"&amp;$E337,'DADOS CENARIOS'!$C$2:$S$9,8,0)</f>
        <v>612.29999999999995</v>
      </c>
      <c r="L337">
        <f>VLOOKUP($A337&amp;"-"&amp;$E337,'DADOS CENARIOS'!$C$2:$S$9,9,0)</f>
        <v>306.2</v>
      </c>
      <c r="M337">
        <f>VLOOKUP($A337&amp;"-"&amp;$E337,'DADOS CENARIOS'!$C$2:$S$9,10,0)</f>
        <v>11</v>
      </c>
      <c r="N337">
        <f>VLOOKUP($A337&amp;"-"&amp;$E337,'DADOS CENARIOS'!$C$2:$S$9,11,0)</f>
        <v>10</v>
      </c>
      <c r="O337">
        <f>VLOOKUP($A337&amp;"-"&amp;$E337,'DADOS CENARIOS'!$C$2:$S$9,12,0)</f>
        <v>6</v>
      </c>
      <c r="P337">
        <f>VLOOKUP($A337&amp;"-"&amp;$E337,'DADOS CENARIOS'!$C$2:$S$9,13,0)</f>
        <v>4</v>
      </c>
      <c r="Q337">
        <f>VLOOKUP($A337&amp;"-"&amp;$E337,'DADOS CENARIOS'!$C$2:$S$9,14,0)</f>
        <v>3000</v>
      </c>
      <c r="R337">
        <f>VLOOKUP($A337&amp;"-"&amp;$E337,'DADOS CENARIOS'!$C$2:$S$9,15,0)</f>
        <v>800</v>
      </c>
      <c r="S337">
        <f>VLOOKUP($A337&amp;"-"&amp;$E337,'DADOS CENARIOS'!$C$2:$S$9,16,0)</f>
        <v>500</v>
      </c>
      <c r="T337">
        <f>VLOOKUP($A337&amp;"-"&amp;$E337,'DADOS CENARIOS'!$C$2:$S$9,17,0)</f>
        <v>145</v>
      </c>
    </row>
  </sheetData>
  <autoFilter ref="A1:AL337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ORIENTAÇÕES</vt:lpstr>
      <vt:lpstr>DADOS CENARIOS</vt:lpstr>
      <vt:lpstr>gpn 16.06.21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2021-06-19T13:54:16Z</dcterms:modified>
</cp:coreProperties>
</file>