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BCL\0_Espaces personnels\Nadia\Data-Drees\ASE\mise en ligne 2022\à publier\"/>
    </mc:Choice>
  </mc:AlternateContent>
  <bookViews>
    <workbookView xWindow="0" yWindow="0" windowWidth="25200" windowHeight="11850" tabRatio="664"/>
  </bookViews>
  <sheets>
    <sheet name="Présentation et méthode" sheetId="56" r:id="rId1"/>
    <sheet name="Sommaire" sheetId="55" r:id="rId2"/>
    <sheet name="tab1-ase" sheetId="44" r:id="rId3"/>
    <sheet name="tab2-ase" sheetId="45" r:id="rId4"/>
    <sheet name="tab3-ase" sheetId="46" r:id="rId5"/>
    <sheet name="tab4-ase" sheetId="47" r:id="rId6"/>
    <sheet name="tab5-ase" sheetId="48" r:id="rId7"/>
    <sheet name="tab6-ase" sheetId="49" r:id="rId8"/>
    <sheet name="tab7-ase" sheetId="50" r:id="rId9"/>
    <sheet name="tab8-ase" sheetId="51" r:id="rId10"/>
    <sheet name="tab9-ase" sheetId="52" r:id="rId11"/>
    <sheet name="tab10-ase" sheetId="53" r:id="rId12"/>
    <sheet name="graph11" sheetId="14" r:id="rId13"/>
    <sheet name="graph12" sheetId="18" r:id="rId14"/>
    <sheet name="tableau 5" sheetId="17" r:id="rId15"/>
  </sheets>
  <definedNames>
    <definedName name="_Toc125276053" localSheetId="1">Sommaire!#REF!</definedName>
    <definedName name="_Toc323137636" localSheetId="1">Sommaire!#REF!</definedName>
    <definedName name="_Toc323137637" localSheetId="1">Sommaire!#REF!</definedName>
    <definedName name="_Toc342641293" localSheetId="1">Sommaire!#REF!</definedName>
    <definedName name="_Toc342641294" localSheetId="1">Sommaire!#REF!</definedName>
    <definedName name="_Toc342641295" localSheetId="1">Sommaire!#REF!</definedName>
    <definedName name="_Toc342641299" localSheetId="1">Sommaire!#REF!</definedName>
    <definedName name="_Toc343607958" localSheetId="1">Sommaire!#REF!</definedName>
    <definedName name="_Toc343607960" localSheetId="1">Sommaire!#REF!</definedName>
    <definedName name="_Toc343607961" localSheetId="1">Sommaire!#REF!</definedName>
    <definedName name="_Toc343607964" localSheetId="1">Sommaire!#REF!</definedName>
    <definedName name="_Toc343607965" localSheetId="1">Sommaire!#REF!</definedName>
    <definedName name="_Toc343607966" localSheetId="1">Sommaire!#REF!</definedName>
    <definedName name="_Toc343607968" localSheetId="1">Sommaire!#REF!</definedName>
    <definedName name="_Toc343607969" localSheetId="1">Sommaire!#REF!</definedName>
    <definedName name="_Toc343607970" localSheetId="1">Sommaire!#REF!</definedName>
    <definedName name="_Toc58212127" localSheetId="1">Sommaire!#REF!</definedName>
    <definedName name="_Toc58731077" localSheetId="1">Sommaire!#REF!</definedName>
    <definedName name="_Toc62544523" localSheetId="1">Sommaire!#REF!</definedName>
    <definedName name="_xlnm.Print_Area" localSheetId="2">'tab1-ase'!$A$1:$K$110</definedName>
    <definedName name="_xlnm.Print_Area" localSheetId="3">'tab2-ase'!$A$1:$H$111</definedName>
    <definedName name="_xlnm.Print_Area" localSheetId="4">'tab3-ase'!$A$1:$R$116</definedName>
    <definedName name="_xlnm.Print_Area" localSheetId="5">'tab4-ase'!$A$1:$Q$114</definedName>
    <definedName name="_xlnm.Print_Area" localSheetId="7">'tab6-ase'!$A$1:$P$113</definedName>
    <definedName name="_xlnm.Print_Area" localSheetId="8">'tab7-ase'!$A$1:$N$111</definedName>
    <definedName name="_xlnm.Print_Area" localSheetId="9">'tab8-ase'!$A$1:$J$115</definedName>
    <definedName name="_xlnm.Print_Area" localSheetId="10">'tab9-ase'!$A$1:$I$111</definedName>
  </definedNames>
  <calcPr calcId="162913"/>
</workbook>
</file>

<file path=xl/calcChain.xml><?xml version="1.0" encoding="utf-8"?>
<calcChain xmlns="http://schemas.openxmlformats.org/spreadsheetml/2006/main">
  <c r="C108" i="53" l="1"/>
  <c r="C110" i="53" s="1"/>
  <c r="E108" i="53"/>
  <c r="G108" i="53"/>
  <c r="C109" i="53"/>
  <c r="E109" i="53"/>
  <c r="G109" i="53"/>
  <c r="G4" i="52"/>
  <c r="G5" i="52"/>
  <c r="G6" i="52"/>
  <c r="G7" i="52"/>
  <c r="G8" i="52"/>
  <c r="G9" i="52"/>
  <c r="G10" i="52"/>
  <c r="G11" i="52"/>
  <c r="G12" i="52"/>
  <c r="G13" i="52"/>
  <c r="G14" i="52"/>
  <c r="G15" i="52"/>
  <c r="G16" i="52"/>
  <c r="G17" i="52"/>
  <c r="G18" i="52"/>
  <c r="G19" i="52"/>
  <c r="G20" i="52"/>
  <c r="G21" i="52"/>
  <c r="G22" i="52"/>
  <c r="G23" i="52"/>
  <c r="G24" i="52"/>
  <c r="G25" i="52"/>
  <c r="G26" i="52"/>
  <c r="G27" i="52"/>
  <c r="G28" i="52"/>
  <c r="G29" i="52"/>
  <c r="G30" i="52"/>
  <c r="G31" i="52"/>
  <c r="G32" i="52"/>
  <c r="G33" i="52"/>
  <c r="G34" i="52"/>
  <c r="G35" i="52"/>
  <c r="G36" i="52"/>
  <c r="G37" i="52"/>
  <c r="G38" i="52"/>
  <c r="G39" i="52"/>
  <c r="G40" i="52"/>
  <c r="G41" i="52"/>
  <c r="G42" i="52"/>
  <c r="G43" i="52"/>
  <c r="G44" i="52"/>
  <c r="G45" i="52"/>
  <c r="G46" i="52"/>
  <c r="G47" i="52"/>
  <c r="G48" i="52"/>
  <c r="G49" i="52"/>
  <c r="G50" i="52"/>
  <c r="G51" i="52"/>
  <c r="G52" i="52"/>
  <c r="G53" i="52"/>
  <c r="G54" i="52"/>
  <c r="G55" i="52"/>
  <c r="G56" i="52"/>
  <c r="G60" i="52"/>
  <c r="G61" i="52"/>
  <c r="G62" i="52"/>
  <c r="G63" i="52"/>
  <c r="G64" i="52"/>
  <c r="G65" i="52"/>
  <c r="G66" i="52"/>
  <c r="G67" i="52"/>
  <c r="G68" i="52"/>
  <c r="G69" i="52"/>
  <c r="G70" i="52"/>
  <c r="G71" i="52"/>
  <c r="G72" i="52"/>
  <c r="G73" i="52"/>
  <c r="G74" i="52"/>
  <c r="G75" i="52"/>
  <c r="G76" i="52"/>
  <c r="G77" i="52"/>
  <c r="G78" i="52"/>
  <c r="G79" i="52"/>
  <c r="G80" i="52"/>
  <c r="G81" i="52"/>
  <c r="G82" i="52"/>
  <c r="G83" i="52"/>
  <c r="G84" i="52"/>
  <c r="G85" i="52"/>
  <c r="G86" i="52"/>
  <c r="G87" i="52"/>
  <c r="G88" i="52"/>
  <c r="G89" i="52"/>
  <c r="G90" i="52"/>
  <c r="G91" i="52"/>
  <c r="G92" i="52"/>
  <c r="G93" i="52"/>
  <c r="G94" i="52"/>
  <c r="G95" i="52"/>
  <c r="G96" i="52"/>
  <c r="G97" i="52"/>
  <c r="G98" i="52"/>
  <c r="G99" i="52"/>
  <c r="G100" i="52"/>
  <c r="G101" i="52"/>
  <c r="G102" i="52"/>
  <c r="G103" i="52"/>
  <c r="G104" i="52"/>
  <c r="G105" i="52"/>
  <c r="G106" i="52"/>
  <c r="C108" i="52"/>
  <c r="E108" i="52"/>
  <c r="E110" i="52" s="1"/>
  <c r="C109" i="52"/>
  <c r="E109" i="52"/>
  <c r="I4" i="51"/>
  <c r="I5" i="51"/>
  <c r="I6" i="51"/>
  <c r="I7" i="51"/>
  <c r="I8" i="51"/>
  <c r="I9" i="51"/>
  <c r="I10" i="51"/>
  <c r="I11" i="51"/>
  <c r="I12" i="51"/>
  <c r="I13" i="51"/>
  <c r="I14" i="51"/>
  <c r="I15" i="51"/>
  <c r="I16" i="51"/>
  <c r="I17" i="51"/>
  <c r="I18" i="51"/>
  <c r="I19" i="51"/>
  <c r="I20" i="51"/>
  <c r="I21" i="51"/>
  <c r="I22" i="51"/>
  <c r="I23" i="51"/>
  <c r="I24" i="51"/>
  <c r="I25" i="51"/>
  <c r="I26" i="51"/>
  <c r="I27" i="51"/>
  <c r="I28" i="51"/>
  <c r="I29" i="51"/>
  <c r="I30" i="51"/>
  <c r="I31" i="51"/>
  <c r="I32" i="51"/>
  <c r="I33" i="51"/>
  <c r="I34" i="51"/>
  <c r="I35" i="51"/>
  <c r="I36" i="51"/>
  <c r="I37" i="51"/>
  <c r="I38" i="51"/>
  <c r="I39" i="51"/>
  <c r="I40" i="51"/>
  <c r="I41" i="51"/>
  <c r="I42" i="51"/>
  <c r="I43" i="51"/>
  <c r="I44" i="51"/>
  <c r="I45" i="51"/>
  <c r="I46" i="51"/>
  <c r="I47" i="51"/>
  <c r="I48" i="51"/>
  <c r="I49" i="51"/>
  <c r="I50" i="51"/>
  <c r="I51" i="51"/>
  <c r="I52" i="51"/>
  <c r="I53" i="51"/>
  <c r="I54" i="51"/>
  <c r="I55" i="51"/>
  <c r="I56" i="51"/>
  <c r="I60" i="51"/>
  <c r="I61" i="51"/>
  <c r="I62" i="51"/>
  <c r="I63" i="51"/>
  <c r="I64" i="51"/>
  <c r="I65" i="51"/>
  <c r="I66" i="51"/>
  <c r="I67" i="51"/>
  <c r="I68" i="51"/>
  <c r="I69" i="51"/>
  <c r="I70" i="51"/>
  <c r="I71" i="51"/>
  <c r="I72" i="51"/>
  <c r="I73" i="51"/>
  <c r="I74" i="51"/>
  <c r="I75" i="51"/>
  <c r="I76" i="51"/>
  <c r="I77" i="51"/>
  <c r="I78" i="51"/>
  <c r="I79" i="51"/>
  <c r="I80" i="51"/>
  <c r="I81" i="51"/>
  <c r="I82" i="51"/>
  <c r="I83" i="51"/>
  <c r="I84" i="51"/>
  <c r="I85" i="51"/>
  <c r="I86" i="51"/>
  <c r="I87" i="51"/>
  <c r="I88" i="51"/>
  <c r="I89" i="51"/>
  <c r="I90" i="51"/>
  <c r="I91" i="51"/>
  <c r="I92" i="51"/>
  <c r="I93" i="51"/>
  <c r="I94" i="51"/>
  <c r="I95" i="51"/>
  <c r="I96" i="51"/>
  <c r="I97" i="51"/>
  <c r="I98" i="51"/>
  <c r="I99" i="51"/>
  <c r="I100" i="51"/>
  <c r="I101" i="51"/>
  <c r="I102" i="51"/>
  <c r="I103" i="51"/>
  <c r="I104" i="51"/>
  <c r="I105" i="51"/>
  <c r="I109" i="51" s="1"/>
  <c r="I106" i="51"/>
  <c r="C108" i="51"/>
  <c r="E108" i="51"/>
  <c r="G108" i="51"/>
  <c r="G110" i="51" s="1"/>
  <c r="C109" i="51"/>
  <c r="E109" i="51"/>
  <c r="G109" i="51"/>
  <c r="C110" i="51"/>
  <c r="M4" i="50"/>
  <c r="O4" i="50"/>
  <c r="P4" i="50" s="1"/>
  <c r="M5" i="50"/>
  <c r="O5" i="50"/>
  <c r="P5" i="50" s="1"/>
  <c r="M6" i="50"/>
  <c r="O6" i="50"/>
  <c r="P6" i="50" s="1"/>
  <c r="M7" i="50"/>
  <c r="O7" i="50"/>
  <c r="P7" i="50" s="1"/>
  <c r="M8" i="50"/>
  <c r="O8" i="50"/>
  <c r="P8" i="50" s="1"/>
  <c r="M9" i="50"/>
  <c r="O9" i="50"/>
  <c r="P9" i="50" s="1"/>
  <c r="M10" i="50"/>
  <c r="O10" i="50"/>
  <c r="P10" i="50" s="1"/>
  <c r="M11" i="50"/>
  <c r="O11" i="50"/>
  <c r="P11" i="50"/>
  <c r="M12" i="50"/>
  <c r="O12" i="50"/>
  <c r="P12" i="50" s="1"/>
  <c r="M13" i="50"/>
  <c r="O13" i="50"/>
  <c r="P13" i="50" s="1"/>
  <c r="M14" i="50"/>
  <c r="O14" i="50"/>
  <c r="P14" i="50" s="1"/>
  <c r="M15" i="50"/>
  <c r="O15" i="50"/>
  <c r="P15" i="50"/>
  <c r="M16" i="50"/>
  <c r="O16" i="50"/>
  <c r="P16" i="50" s="1"/>
  <c r="M17" i="50"/>
  <c r="O17" i="50"/>
  <c r="P17" i="50" s="1"/>
  <c r="M18" i="50"/>
  <c r="O18" i="50"/>
  <c r="P18" i="50" s="1"/>
  <c r="M19" i="50"/>
  <c r="O19" i="50"/>
  <c r="P19" i="50"/>
  <c r="M20" i="50"/>
  <c r="O20" i="50"/>
  <c r="P20" i="50" s="1"/>
  <c r="M21" i="50"/>
  <c r="O21" i="50"/>
  <c r="P21" i="50" s="1"/>
  <c r="M22" i="50"/>
  <c r="O22" i="50"/>
  <c r="P22" i="50" s="1"/>
  <c r="M23" i="50"/>
  <c r="O23" i="50"/>
  <c r="P23" i="50" s="1"/>
  <c r="M24" i="50"/>
  <c r="O24" i="50"/>
  <c r="P24" i="50" s="1"/>
  <c r="M25" i="50"/>
  <c r="O25" i="50"/>
  <c r="P25" i="50" s="1"/>
  <c r="M26" i="50"/>
  <c r="O26" i="50"/>
  <c r="P26" i="50" s="1"/>
  <c r="M27" i="50"/>
  <c r="O27" i="50"/>
  <c r="P27" i="50"/>
  <c r="M28" i="50"/>
  <c r="O28" i="50"/>
  <c r="P28" i="50" s="1"/>
  <c r="M29" i="50"/>
  <c r="O29" i="50"/>
  <c r="P29" i="50" s="1"/>
  <c r="M30" i="50"/>
  <c r="O30" i="50"/>
  <c r="P30" i="50" s="1"/>
  <c r="M31" i="50"/>
  <c r="O31" i="50"/>
  <c r="P31" i="50"/>
  <c r="M32" i="50"/>
  <c r="O32" i="50"/>
  <c r="P32" i="50" s="1"/>
  <c r="M33" i="50"/>
  <c r="O33" i="50"/>
  <c r="P33" i="50" s="1"/>
  <c r="M34" i="50"/>
  <c r="O34" i="50"/>
  <c r="P34" i="50"/>
  <c r="M35" i="50"/>
  <c r="O35" i="50"/>
  <c r="P35" i="50" s="1"/>
  <c r="M36" i="50"/>
  <c r="O36" i="50"/>
  <c r="P36" i="50" s="1"/>
  <c r="M37" i="50"/>
  <c r="O37" i="50"/>
  <c r="P37" i="50" s="1"/>
  <c r="M38" i="50"/>
  <c r="O38" i="50"/>
  <c r="P38" i="50"/>
  <c r="M39" i="50"/>
  <c r="O39" i="50"/>
  <c r="P39" i="50" s="1"/>
  <c r="M40" i="50"/>
  <c r="O40" i="50"/>
  <c r="P40" i="50" s="1"/>
  <c r="M41" i="50"/>
  <c r="O41" i="50"/>
  <c r="P41" i="50" s="1"/>
  <c r="M42" i="50"/>
  <c r="O42" i="50"/>
  <c r="P42" i="50"/>
  <c r="M43" i="50"/>
  <c r="O43" i="50"/>
  <c r="P43" i="50" s="1"/>
  <c r="M44" i="50"/>
  <c r="O44" i="50"/>
  <c r="P44" i="50" s="1"/>
  <c r="M45" i="50"/>
  <c r="O45" i="50"/>
  <c r="P45" i="50" s="1"/>
  <c r="M46" i="50"/>
  <c r="O46" i="50"/>
  <c r="P46" i="50" s="1"/>
  <c r="M47" i="50"/>
  <c r="O47" i="50"/>
  <c r="P47" i="50" s="1"/>
  <c r="M48" i="50"/>
  <c r="O48" i="50"/>
  <c r="P48" i="50" s="1"/>
  <c r="M49" i="50"/>
  <c r="O49" i="50"/>
  <c r="P49" i="50" s="1"/>
  <c r="M50" i="50"/>
  <c r="O50" i="50"/>
  <c r="P50" i="50"/>
  <c r="M51" i="50"/>
  <c r="O51" i="50"/>
  <c r="P51" i="50" s="1"/>
  <c r="M52" i="50"/>
  <c r="O52" i="50"/>
  <c r="P52" i="50" s="1"/>
  <c r="M53" i="50"/>
  <c r="O53" i="50"/>
  <c r="P53" i="50" s="1"/>
  <c r="M54" i="50"/>
  <c r="O54" i="50"/>
  <c r="P54" i="50"/>
  <c r="M55" i="50"/>
  <c r="O55" i="50"/>
  <c r="P55" i="50" s="1"/>
  <c r="M56" i="50"/>
  <c r="O56" i="50"/>
  <c r="P56" i="50" s="1"/>
  <c r="M60" i="50"/>
  <c r="O60" i="50"/>
  <c r="M61" i="50"/>
  <c r="O61" i="50"/>
  <c r="P61" i="50"/>
  <c r="M62" i="50"/>
  <c r="O62" i="50"/>
  <c r="P62" i="50" s="1"/>
  <c r="M63" i="50"/>
  <c r="O63" i="50"/>
  <c r="M64" i="50"/>
  <c r="O64" i="50"/>
  <c r="P64" i="50" s="1"/>
  <c r="M65" i="50"/>
  <c r="O65" i="50"/>
  <c r="M66" i="50"/>
  <c r="O66" i="50"/>
  <c r="P66" i="50" s="1"/>
  <c r="M67" i="50"/>
  <c r="O67" i="50"/>
  <c r="M68" i="50"/>
  <c r="O68" i="50"/>
  <c r="P68" i="50" s="1"/>
  <c r="M69" i="50"/>
  <c r="O69" i="50"/>
  <c r="P69" i="50" s="1"/>
  <c r="M70" i="50"/>
  <c r="O70" i="50"/>
  <c r="M71" i="50"/>
  <c r="O71" i="50"/>
  <c r="P71" i="50" s="1"/>
  <c r="M72" i="50"/>
  <c r="O72" i="50"/>
  <c r="P72" i="50" s="1"/>
  <c r="M73" i="50"/>
  <c r="O73" i="50"/>
  <c r="M74" i="50"/>
  <c r="O74" i="50"/>
  <c r="P74" i="50" s="1"/>
  <c r="M75" i="50"/>
  <c r="O75" i="50"/>
  <c r="M76" i="50"/>
  <c r="O76" i="50"/>
  <c r="P76" i="50" s="1"/>
  <c r="M77" i="50"/>
  <c r="O77" i="50"/>
  <c r="M78" i="50"/>
  <c r="O78" i="50"/>
  <c r="M79" i="50"/>
  <c r="P79" i="50" s="1"/>
  <c r="O79" i="50"/>
  <c r="M80" i="50"/>
  <c r="O80" i="50"/>
  <c r="P80" i="50" s="1"/>
  <c r="M81" i="50"/>
  <c r="O81" i="50"/>
  <c r="M82" i="50"/>
  <c r="O82" i="50"/>
  <c r="P82" i="50" s="1"/>
  <c r="M83" i="50"/>
  <c r="O83" i="50"/>
  <c r="P83" i="50" s="1"/>
  <c r="M84" i="50"/>
  <c r="O84" i="50"/>
  <c r="M85" i="50"/>
  <c r="O85" i="50"/>
  <c r="P85" i="50"/>
  <c r="M86" i="50"/>
  <c r="O86" i="50"/>
  <c r="M87" i="50"/>
  <c r="O87" i="50"/>
  <c r="M88" i="50"/>
  <c r="O88" i="50"/>
  <c r="M89" i="50"/>
  <c r="O89" i="50"/>
  <c r="M90" i="50"/>
  <c r="O90" i="50"/>
  <c r="M91" i="50"/>
  <c r="O91" i="50"/>
  <c r="P91" i="50" s="1"/>
  <c r="M92" i="50"/>
  <c r="O92" i="50"/>
  <c r="M93" i="50"/>
  <c r="O93" i="50"/>
  <c r="P93" i="50"/>
  <c r="M94" i="50"/>
  <c r="O94" i="50"/>
  <c r="P94" i="50" s="1"/>
  <c r="M95" i="50"/>
  <c r="O95" i="50"/>
  <c r="M96" i="50"/>
  <c r="O96" i="50"/>
  <c r="P96" i="50" s="1"/>
  <c r="M97" i="50"/>
  <c r="O97" i="50"/>
  <c r="M98" i="50"/>
  <c r="O98" i="50"/>
  <c r="P98" i="50" s="1"/>
  <c r="M99" i="50"/>
  <c r="O99" i="50"/>
  <c r="M100" i="50"/>
  <c r="O100" i="50"/>
  <c r="P100" i="50" s="1"/>
  <c r="M101" i="50"/>
  <c r="O101" i="50"/>
  <c r="P101" i="50" s="1"/>
  <c r="M102" i="50"/>
  <c r="O102" i="50"/>
  <c r="M103" i="50"/>
  <c r="O103" i="50"/>
  <c r="M104" i="50"/>
  <c r="O104" i="50"/>
  <c r="M105" i="50"/>
  <c r="O105" i="50"/>
  <c r="M106" i="50"/>
  <c r="O106" i="50"/>
  <c r="P106" i="50"/>
  <c r="C108" i="50"/>
  <c r="E108" i="50"/>
  <c r="G108" i="50"/>
  <c r="I108" i="50"/>
  <c r="K108" i="50"/>
  <c r="K110" i="50" s="1"/>
  <c r="C109" i="50"/>
  <c r="E109" i="50"/>
  <c r="G109" i="50"/>
  <c r="G110" i="50" s="1"/>
  <c r="I109" i="50"/>
  <c r="I110" i="50" s="1"/>
  <c r="K109" i="50"/>
  <c r="E110" i="50"/>
  <c r="O4" i="49"/>
  <c r="O5" i="49"/>
  <c r="O6" i="49"/>
  <c r="O7" i="49"/>
  <c r="O8" i="49"/>
  <c r="O9" i="49"/>
  <c r="O10" i="49"/>
  <c r="O11" i="49"/>
  <c r="O12" i="49"/>
  <c r="O13" i="49"/>
  <c r="O14" i="49"/>
  <c r="O15" i="49"/>
  <c r="O16" i="49"/>
  <c r="O17" i="49"/>
  <c r="O18" i="49"/>
  <c r="O19" i="49"/>
  <c r="O20" i="49"/>
  <c r="O21" i="49"/>
  <c r="O22" i="49"/>
  <c r="O23" i="49"/>
  <c r="O24" i="49"/>
  <c r="O25" i="49"/>
  <c r="O26" i="49"/>
  <c r="O27" i="49"/>
  <c r="O28" i="49"/>
  <c r="O29" i="49"/>
  <c r="O30" i="49"/>
  <c r="O31" i="49"/>
  <c r="O32" i="49"/>
  <c r="O33" i="49"/>
  <c r="O34" i="49"/>
  <c r="O35" i="49"/>
  <c r="O36" i="49"/>
  <c r="O37" i="49"/>
  <c r="O38" i="49"/>
  <c r="O39" i="49"/>
  <c r="O40" i="49"/>
  <c r="O41" i="49"/>
  <c r="O42" i="49"/>
  <c r="O43" i="49"/>
  <c r="O44" i="49"/>
  <c r="O45" i="49"/>
  <c r="O46" i="49"/>
  <c r="O47" i="49"/>
  <c r="O48" i="49"/>
  <c r="O49" i="49"/>
  <c r="O50" i="49"/>
  <c r="O51" i="49"/>
  <c r="O52" i="49"/>
  <c r="O53" i="49"/>
  <c r="O54" i="49"/>
  <c r="O55" i="49"/>
  <c r="O56" i="49"/>
  <c r="O60" i="49"/>
  <c r="O61" i="49"/>
  <c r="O62" i="49"/>
  <c r="O63" i="49"/>
  <c r="O64" i="49"/>
  <c r="O65" i="49"/>
  <c r="O66" i="49"/>
  <c r="O67" i="49"/>
  <c r="O68" i="49"/>
  <c r="O69" i="49"/>
  <c r="O70" i="49"/>
  <c r="O71" i="49"/>
  <c r="O72" i="49"/>
  <c r="O73" i="49"/>
  <c r="O74" i="49"/>
  <c r="O75" i="49"/>
  <c r="O76" i="49"/>
  <c r="O77" i="49"/>
  <c r="O78" i="49"/>
  <c r="O79" i="49"/>
  <c r="O80" i="49"/>
  <c r="O81" i="49"/>
  <c r="O82" i="49"/>
  <c r="O83" i="49"/>
  <c r="O84" i="49"/>
  <c r="O85" i="49"/>
  <c r="O86" i="49"/>
  <c r="O87" i="49"/>
  <c r="O88" i="49"/>
  <c r="O89" i="49"/>
  <c r="O90" i="49"/>
  <c r="O91" i="49"/>
  <c r="O92" i="49"/>
  <c r="O93" i="49"/>
  <c r="O94" i="49"/>
  <c r="O95" i="49"/>
  <c r="O96" i="49"/>
  <c r="O97" i="49"/>
  <c r="O98" i="49"/>
  <c r="O99" i="49"/>
  <c r="O100" i="49"/>
  <c r="O101" i="49"/>
  <c r="O102" i="49"/>
  <c r="O103" i="49"/>
  <c r="O104" i="49"/>
  <c r="O105" i="49"/>
  <c r="O106" i="49"/>
  <c r="C108" i="49"/>
  <c r="E108" i="49"/>
  <c r="G108" i="49"/>
  <c r="I108" i="49"/>
  <c r="K108" i="49"/>
  <c r="M108" i="49"/>
  <c r="C109" i="49"/>
  <c r="E109" i="49"/>
  <c r="G109" i="49"/>
  <c r="I109" i="49"/>
  <c r="I110" i="49" s="1"/>
  <c r="K109" i="49"/>
  <c r="M109" i="49"/>
  <c r="C108" i="48"/>
  <c r="C110" i="48" s="1"/>
  <c r="E108" i="48"/>
  <c r="G108" i="48"/>
  <c r="I108" i="48"/>
  <c r="K108" i="48"/>
  <c r="K110" i="48" s="1"/>
  <c r="C109" i="48"/>
  <c r="E109" i="48"/>
  <c r="E110" i="48" s="1"/>
  <c r="G109" i="48"/>
  <c r="G110" i="48" s="1"/>
  <c r="I109" i="48"/>
  <c r="K109" i="48"/>
  <c r="I110" i="48"/>
  <c r="K4" i="47"/>
  <c r="K5" i="47"/>
  <c r="K6" i="47"/>
  <c r="K7" i="47"/>
  <c r="K8" i="47"/>
  <c r="K9" i="47"/>
  <c r="K10" i="47"/>
  <c r="K11" i="47"/>
  <c r="K12" i="47"/>
  <c r="K13" i="47"/>
  <c r="K14" i="47"/>
  <c r="K15" i="47"/>
  <c r="K16" i="47"/>
  <c r="K17" i="47"/>
  <c r="K18" i="47"/>
  <c r="K19" i="47"/>
  <c r="K20" i="47"/>
  <c r="K21" i="47"/>
  <c r="K22" i="47"/>
  <c r="K23" i="47"/>
  <c r="K24" i="47"/>
  <c r="K25" i="47"/>
  <c r="K26" i="47"/>
  <c r="K27" i="47"/>
  <c r="K28" i="47"/>
  <c r="K29" i="47"/>
  <c r="K30" i="47"/>
  <c r="K31" i="47"/>
  <c r="K32" i="47"/>
  <c r="K33" i="47"/>
  <c r="K34" i="47"/>
  <c r="K35" i="47"/>
  <c r="K36" i="47"/>
  <c r="K37" i="47"/>
  <c r="K38" i="47"/>
  <c r="K39" i="47"/>
  <c r="K40" i="47"/>
  <c r="K41" i="47"/>
  <c r="K42" i="47"/>
  <c r="K43" i="47"/>
  <c r="K44" i="47"/>
  <c r="K45" i="47"/>
  <c r="K46" i="47"/>
  <c r="K47" i="47"/>
  <c r="K48" i="47"/>
  <c r="K49" i="47"/>
  <c r="K50" i="47"/>
  <c r="K51" i="47"/>
  <c r="K52" i="47"/>
  <c r="K53" i="47"/>
  <c r="K54" i="47"/>
  <c r="K55" i="47"/>
  <c r="K56" i="47"/>
  <c r="K60" i="47"/>
  <c r="K61" i="47"/>
  <c r="K62" i="47"/>
  <c r="K63" i="47"/>
  <c r="K64" i="47"/>
  <c r="K65" i="47"/>
  <c r="K66" i="47"/>
  <c r="K67" i="47"/>
  <c r="K68" i="47"/>
  <c r="K69" i="47"/>
  <c r="K70" i="47"/>
  <c r="K71" i="47"/>
  <c r="K72" i="47"/>
  <c r="K73" i="47"/>
  <c r="K74" i="47"/>
  <c r="K75" i="47"/>
  <c r="K76" i="47"/>
  <c r="K77" i="47"/>
  <c r="K78" i="47"/>
  <c r="K79" i="47"/>
  <c r="K80" i="47"/>
  <c r="K81" i="47"/>
  <c r="K82" i="47"/>
  <c r="K83" i="47"/>
  <c r="K84" i="47"/>
  <c r="K85" i="47"/>
  <c r="K86" i="47"/>
  <c r="K87" i="47"/>
  <c r="K88" i="47"/>
  <c r="K89" i="47"/>
  <c r="K90" i="47"/>
  <c r="K91" i="47"/>
  <c r="K92" i="47"/>
  <c r="K93" i="47"/>
  <c r="K94" i="47"/>
  <c r="K95" i="47"/>
  <c r="K96" i="47"/>
  <c r="K97" i="47"/>
  <c r="K98" i="47"/>
  <c r="K99" i="47"/>
  <c r="K100" i="47"/>
  <c r="K101" i="47"/>
  <c r="K102" i="47"/>
  <c r="K103" i="47"/>
  <c r="K104" i="47"/>
  <c r="K105" i="47"/>
  <c r="K109" i="47" s="1"/>
  <c r="K106" i="47"/>
  <c r="C108" i="47"/>
  <c r="E108" i="47"/>
  <c r="G108" i="47"/>
  <c r="I108" i="47"/>
  <c r="C109" i="47"/>
  <c r="C110" i="47" s="1"/>
  <c r="E109" i="47"/>
  <c r="G109" i="47"/>
  <c r="I109" i="47"/>
  <c r="Q5" i="46"/>
  <c r="R5" i="46"/>
  <c r="S5" i="46"/>
  <c r="Q6" i="46"/>
  <c r="R6" i="46"/>
  <c r="S6" i="46"/>
  <c r="T6" i="46" s="1"/>
  <c r="Q7" i="46"/>
  <c r="R7" i="46"/>
  <c r="S7" i="46"/>
  <c r="Q8" i="46"/>
  <c r="R8" i="46"/>
  <c r="S8" i="46"/>
  <c r="Q9" i="46"/>
  <c r="R9" i="46"/>
  <c r="S9" i="46"/>
  <c r="Q10" i="46"/>
  <c r="R10" i="46"/>
  <c r="S10" i="46"/>
  <c r="T10" i="46" s="1"/>
  <c r="Q11" i="46"/>
  <c r="R11" i="46"/>
  <c r="S11" i="46"/>
  <c r="Q12" i="46"/>
  <c r="R12" i="46"/>
  <c r="S12" i="46"/>
  <c r="Q13" i="46"/>
  <c r="R13" i="46"/>
  <c r="S13" i="46"/>
  <c r="Q14" i="46"/>
  <c r="R14" i="46"/>
  <c r="S14" i="46"/>
  <c r="T14" i="46" s="1"/>
  <c r="Q15" i="46"/>
  <c r="R15" i="46"/>
  <c r="S15" i="46"/>
  <c r="Q16" i="46"/>
  <c r="R16" i="46"/>
  <c r="S16" i="46"/>
  <c r="Q17" i="46"/>
  <c r="R17" i="46"/>
  <c r="S17" i="46"/>
  <c r="Q18" i="46"/>
  <c r="R18" i="46"/>
  <c r="S18" i="46"/>
  <c r="T18" i="46" s="1"/>
  <c r="Q19" i="46"/>
  <c r="R19" i="46"/>
  <c r="S19" i="46"/>
  <c r="Q20" i="46"/>
  <c r="R20" i="46"/>
  <c r="S20" i="46"/>
  <c r="Q21" i="46"/>
  <c r="R21" i="46"/>
  <c r="S21" i="46"/>
  <c r="Q22" i="46"/>
  <c r="R22" i="46"/>
  <c r="S22" i="46"/>
  <c r="T22" i="46" s="1"/>
  <c r="Q23" i="46"/>
  <c r="R23" i="46"/>
  <c r="S23" i="46"/>
  <c r="Q24" i="46"/>
  <c r="R24" i="46"/>
  <c r="S24" i="46"/>
  <c r="Q25" i="46"/>
  <c r="R25" i="46"/>
  <c r="S25" i="46"/>
  <c r="Q26" i="46"/>
  <c r="R26" i="46"/>
  <c r="S26" i="46"/>
  <c r="T26" i="46" s="1"/>
  <c r="Q27" i="46"/>
  <c r="R27" i="46"/>
  <c r="S27" i="46"/>
  <c r="Q28" i="46"/>
  <c r="R28" i="46"/>
  <c r="S28" i="46"/>
  <c r="Q29" i="46"/>
  <c r="R29" i="46"/>
  <c r="S29" i="46"/>
  <c r="Q30" i="46"/>
  <c r="R30" i="46"/>
  <c r="S30" i="46"/>
  <c r="T30" i="46" s="1"/>
  <c r="Q31" i="46"/>
  <c r="R31" i="46"/>
  <c r="S31" i="46"/>
  <c r="Q32" i="46"/>
  <c r="R32" i="46"/>
  <c r="S32" i="46"/>
  <c r="Q33" i="46"/>
  <c r="R33" i="46"/>
  <c r="S33" i="46"/>
  <c r="Q34" i="46"/>
  <c r="R34" i="46"/>
  <c r="S34" i="46"/>
  <c r="T34" i="46" s="1"/>
  <c r="Q35" i="46"/>
  <c r="R35" i="46"/>
  <c r="S35" i="46"/>
  <c r="Q36" i="46"/>
  <c r="R36" i="46"/>
  <c r="S36" i="46"/>
  <c r="Q37" i="46"/>
  <c r="R37" i="46"/>
  <c r="S37" i="46"/>
  <c r="Q38" i="46"/>
  <c r="R38" i="46"/>
  <c r="S38" i="46"/>
  <c r="T38" i="46" s="1"/>
  <c r="Q39" i="46"/>
  <c r="R39" i="46"/>
  <c r="S39" i="46"/>
  <c r="Q40" i="46"/>
  <c r="R40" i="46"/>
  <c r="S40" i="46"/>
  <c r="Q41" i="46"/>
  <c r="R41" i="46"/>
  <c r="S41" i="46"/>
  <c r="Q42" i="46"/>
  <c r="R42" i="46"/>
  <c r="S42" i="46"/>
  <c r="T42" i="46" s="1"/>
  <c r="Q43" i="46"/>
  <c r="R43" i="46"/>
  <c r="S43" i="46"/>
  <c r="Q44" i="46"/>
  <c r="R44" i="46"/>
  <c r="S44" i="46"/>
  <c r="Q45" i="46"/>
  <c r="R45" i="46"/>
  <c r="S45" i="46"/>
  <c r="Q46" i="46"/>
  <c r="R46" i="46"/>
  <c r="S46" i="46"/>
  <c r="T46" i="46" s="1"/>
  <c r="Q47" i="46"/>
  <c r="R47" i="46"/>
  <c r="S47" i="46"/>
  <c r="Q48" i="46"/>
  <c r="R48" i="46"/>
  <c r="S48" i="46"/>
  <c r="Q49" i="46"/>
  <c r="R49" i="46"/>
  <c r="S49" i="46"/>
  <c r="T49" i="46" s="1"/>
  <c r="Q50" i="46"/>
  <c r="R50" i="46"/>
  <c r="S50" i="46"/>
  <c r="T50" i="46" s="1"/>
  <c r="Q51" i="46"/>
  <c r="R51" i="46"/>
  <c r="S51" i="46"/>
  <c r="T51" i="46" s="1"/>
  <c r="Q52" i="46"/>
  <c r="R52" i="46"/>
  <c r="S52" i="46"/>
  <c r="T52" i="46" s="1"/>
  <c r="Q53" i="46"/>
  <c r="R53" i="46"/>
  <c r="S53" i="46"/>
  <c r="T53" i="46" s="1"/>
  <c r="Q54" i="46"/>
  <c r="R54" i="46"/>
  <c r="S54" i="46"/>
  <c r="T54" i="46" s="1"/>
  <c r="Q55" i="46"/>
  <c r="R55" i="46"/>
  <c r="S55" i="46"/>
  <c r="T55" i="46" s="1"/>
  <c r="Q56" i="46"/>
  <c r="R56" i="46"/>
  <c r="S56" i="46"/>
  <c r="T56" i="46" s="1"/>
  <c r="Q57" i="46"/>
  <c r="R57" i="46"/>
  <c r="S57" i="46"/>
  <c r="T57" i="46" s="1"/>
  <c r="Q62" i="46"/>
  <c r="R62" i="46"/>
  <c r="S62" i="46"/>
  <c r="T62" i="46" s="1"/>
  <c r="Q63" i="46"/>
  <c r="R63" i="46"/>
  <c r="S63" i="46"/>
  <c r="T63" i="46" s="1"/>
  <c r="Q64" i="46"/>
  <c r="R64" i="46"/>
  <c r="S64" i="46"/>
  <c r="T64" i="46" s="1"/>
  <c r="Q65" i="46"/>
  <c r="R65" i="46"/>
  <c r="S65" i="46"/>
  <c r="T65" i="46" s="1"/>
  <c r="Q66" i="46"/>
  <c r="R66" i="46"/>
  <c r="S66" i="46"/>
  <c r="T66" i="46" s="1"/>
  <c r="Q67" i="46"/>
  <c r="R67" i="46"/>
  <c r="S67" i="46"/>
  <c r="T67" i="46" s="1"/>
  <c r="Q68" i="46"/>
  <c r="S68" i="46"/>
  <c r="T68" i="46" s="1"/>
  <c r="Q69" i="46"/>
  <c r="S69" i="46"/>
  <c r="Q70" i="46"/>
  <c r="R70" i="46"/>
  <c r="S70" i="46"/>
  <c r="T70" i="46" s="1"/>
  <c r="Q71" i="46"/>
  <c r="R71" i="46"/>
  <c r="S71" i="46"/>
  <c r="T71" i="46" s="1"/>
  <c r="Q72" i="46"/>
  <c r="R72" i="46"/>
  <c r="S72" i="46"/>
  <c r="Q73" i="46"/>
  <c r="R73" i="46"/>
  <c r="S73" i="46"/>
  <c r="Q74" i="46"/>
  <c r="R74" i="46"/>
  <c r="S74" i="46"/>
  <c r="T74" i="46" s="1"/>
  <c r="Q75" i="46"/>
  <c r="S75" i="46"/>
  <c r="Q76" i="46"/>
  <c r="R76" i="46"/>
  <c r="S76" i="46"/>
  <c r="Q77" i="46"/>
  <c r="R77" i="46"/>
  <c r="S77" i="46"/>
  <c r="T77" i="46" s="1"/>
  <c r="Q78" i="46"/>
  <c r="R78" i="46"/>
  <c r="S78" i="46"/>
  <c r="T78" i="46" s="1"/>
  <c r="Q79" i="46"/>
  <c r="R79" i="46"/>
  <c r="S79" i="46"/>
  <c r="Q80" i="46"/>
  <c r="R80" i="46"/>
  <c r="S80" i="46"/>
  <c r="Q81" i="46"/>
  <c r="R81" i="46"/>
  <c r="S81" i="46"/>
  <c r="T81" i="46" s="1"/>
  <c r="Q82" i="46"/>
  <c r="R82" i="46"/>
  <c r="S82" i="46"/>
  <c r="T82" i="46" s="1"/>
  <c r="Q83" i="46"/>
  <c r="R83" i="46"/>
  <c r="S83" i="46"/>
  <c r="Q84" i="46"/>
  <c r="R84" i="46"/>
  <c r="S84" i="46"/>
  <c r="Q85" i="46"/>
  <c r="R85" i="46"/>
  <c r="S85" i="46"/>
  <c r="T85" i="46" s="1"/>
  <c r="Q86" i="46"/>
  <c r="R86" i="46"/>
  <c r="S86" i="46"/>
  <c r="T86" i="46" s="1"/>
  <c r="Q87" i="46"/>
  <c r="R87" i="46"/>
  <c r="S87" i="46"/>
  <c r="Q88" i="46"/>
  <c r="R88" i="46"/>
  <c r="S88" i="46"/>
  <c r="Q89" i="46"/>
  <c r="R89" i="46"/>
  <c r="S89" i="46"/>
  <c r="T89" i="46" s="1"/>
  <c r="Q90" i="46"/>
  <c r="R90" i="46"/>
  <c r="S90" i="46"/>
  <c r="T90" i="46" s="1"/>
  <c r="Q91" i="46"/>
  <c r="R91" i="46"/>
  <c r="S91" i="46"/>
  <c r="Q92" i="46"/>
  <c r="R92" i="46"/>
  <c r="S92" i="46"/>
  <c r="Q93" i="46"/>
  <c r="R93" i="46"/>
  <c r="S93" i="46"/>
  <c r="T93" i="46" s="1"/>
  <c r="Q94" i="46"/>
  <c r="R94" i="46"/>
  <c r="S94" i="46"/>
  <c r="T94" i="46" s="1"/>
  <c r="Q95" i="46"/>
  <c r="R95" i="46"/>
  <c r="S95" i="46"/>
  <c r="Q96" i="46"/>
  <c r="R96" i="46"/>
  <c r="S96" i="46"/>
  <c r="Q97" i="46"/>
  <c r="R97" i="46"/>
  <c r="S97" i="46"/>
  <c r="T97" i="46" s="1"/>
  <c r="Q98" i="46"/>
  <c r="R98" i="46"/>
  <c r="S98" i="46"/>
  <c r="T98" i="46" s="1"/>
  <c r="Q99" i="46"/>
  <c r="R99" i="46"/>
  <c r="S99" i="46"/>
  <c r="Q100" i="46"/>
  <c r="R100" i="46"/>
  <c r="S100" i="46"/>
  <c r="Q101" i="46"/>
  <c r="R101" i="46"/>
  <c r="S101" i="46"/>
  <c r="T101" i="46" s="1"/>
  <c r="Q102" i="46"/>
  <c r="R102" i="46"/>
  <c r="S102" i="46"/>
  <c r="T102" i="46" s="1"/>
  <c r="Q103" i="46"/>
  <c r="R103" i="46"/>
  <c r="S103" i="46"/>
  <c r="Q104" i="46"/>
  <c r="R104" i="46"/>
  <c r="S104" i="46"/>
  <c r="Q105" i="46"/>
  <c r="R105" i="46"/>
  <c r="S105" i="46"/>
  <c r="T105" i="46" s="1"/>
  <c r="Q106" i="46"/>
  <c r="R106" i="46"/>
  <c r="S106" i="46"/>
  <c r="T106" i="46" s="1"/>
  <c r="Q107" i="46"/>
  <c r="R107" i="46"/>
  <c r="S107" i="46"/>
  <c r="Q108" i="46"/>
  <c r="R108" i="46"/>
  <c r="S108" i="46"/>
  <c r="C110" i="46"/>
  <c r="E110" i="46"/>
  <c r="G110" i="46"/>
  <c r="G112" i="46" s="1"/>
  <c r="I110" i="46"/>
  <c r="K110" i="46"/>
  <c r="M110" i="46"/>
  <c r="O110" i="46"/>
  <c r="C111" i="46"/>
  <c r="E111" i="46"/>
  <c r="G111" i="46"/>
  <c r="I111" i="46"/>
  <c r="K111" i="46"/>
  <c r="M111" i="46"/>
  <c r="O111" i="46"/>
  <c r="K112" i="46"/>
  <c r="I4" i="45"/>
  <c r="J4" i="45" s="1"/>
  <c r="I5" i="45"/>
  <c r="J5" i="45" s="1"/>
  <c r="I6" i="45"/>
  <c r="J6" i="45" s="1"/>
  <c r="I7" i="45"/>
  <c r="J7" i="45" s="1"/>
  <c r="I8" i="45"/>
  <c r="J8" i="45" s="1"/>
  <c r="I9" i="45"/>
  <c r="J9" i="45" s="1"/>
  <c r="I10" i="45"/>
  <c r="J10" i="45" s="1"/>
  <c r="I11" i="45"/>
  <c r="J11" i="45" s="1"/>
  <c r="I12" i="45"/>
  <c r="J12" i="45" s="1"/>
  <c r="I13" i="45"/>
  <c r="J13" i="45" s="1"/>
  <c r="I14" i="45"/>
  <c r="J14" i="45" s="1"/>
  <c r="I15" i="45"/>
  <c r="J15" i="45" s="1"/>
  <c r="I16" i="45"/>
  <c r="J16" i="45" s="1"/>
  <c r="I17" i="45"/>
  <c r="J17" i="45" s="1"/>
  <c r="I18" i="45"/>
  <c r="J18" i="45" s="1"/>
  <c r="I19" i="45"/>
  <c r="J19" i="45" s="1"/>
  <c r="I20" i="45"/>
  <c r="J20" i="45" s="1"/>
  <c r="I21" i="45"/>
  <c r="J21" i="45" s="1"/>
  <c r="I22" i="45"/>
  <c r="J22" i="45" s="1"/>
  <c r="I23" i="45"/>
  <c r="J23" i="45" s="1"/>
  <c r="I24" i="45"/>
  <c r="J24" i="45" s="1"/>
  <c r="I25" i="45"/>
  <c r="J25" i="45" s="1"/>
  <c r="I26" i="45"/>
  <c r="J26" i="45" s="1"/>
  <c r="I27" i="45"/>
  <c r="J27" i="45" s="1"/>
  <c r="I28" i="45"/>
  <c r="J28" i="45" s="1"/>
  <c r="I29" i="45"/>
  <c r="J29" i="45" s="1"/>
  <c r="I30" i="45"/>
  <c r="J30" i="45" s="1"/>
  <c r="I31" i="45"/>
  <c r="J31" i="45" s="1"/>
  <c r="I32" i="45"/>
  <c r="J32" i="45" s="1"/>
  <c r="I33" i="45"/>
  <c r="J33" i="45" s="1"/>
  <c r="I34" i="45"/>
  <c r="J34" i="45" s="1"/>
  <c r="I35" i="45"/>
  <c r="J35" i="45" s="1"/>
  <c r="I36" i="45"/>
  <c r="J36" i="45" s="1"/>
  <c r="I37" i="45"/>
  <c r="J37" i="45" s="1"/>
  <c r="I38" i="45"/>
  <c r="J38" i="45" s="1"/>
  <c r="I39" i="45"/>
  <c r="J39" i="45" s="1"/>
  <c r="I40" i="45"/>
  <c r="J40" i="45" s="1"/>
  <c r="I41" i="45"/>
  <c r="J41" i="45" s="1"/>
  <c r="I42" i="45"/>
  <c r="J42" i="45" s="1"/>
  <c r="I43" i="45"/>
  <c r="J43" i="45" s="1"/>
  <c r="I44" i="45"/>
  <c r="J44" i="45" s="1"/>
  <c r="I45" i="45"/>
  <c r="J45" i="45" s="1"/>
  <c r="I46" i="45"/>
  <c r="J46" i="45" s="1"/>
  <c r="I47" i="45"/>
  <c r="J47" i="45" s="1"/>
  <c r="I48" i="45"/>
  <c r="J48" i="45" s="1"/>
  <c r="I49" i="45"/>
  <c r="J49" i="45" s="1"/>
  <c r="I50" i="45"/>
  <c r="J50" i="45" s="1"/>
  <c r="I51" i="45"/>
  <c r="J51" i="45" s="1"/>
  <c r="I52" i="45"/>
  <c r="J52" i="45" s="1"/>
  <c r="I53" i="45"/>
  <c r="J53" i="45" s="1"/>
  <c r="I54" i="45"/>
  <c r="J54" i="45" s="1"/>
  <c r="I55" i="45"/>
  <c r="J55" i="45" s="1"/>
  <c r="I56" i="45"/>
  <c r="J56" i="45" s="1"/>
  <c r="I57" i="45"/>
  <c r="J57" i="45" s="1"/>
  <c r="I58" i="45"/>
  <c r="J58" i="45" s="1"/>
  <c r="I59" i="45"/>
  <c r="J59" i="45" s="1"/>
  <c r="I60" i="45"/>
  <c r="J60" i="45" s="1"/>
  <c r="I61" i="45"/>
  <c r="J61" i="45" s="1"/>
  <c r="I62" i="45"/>
  <c r="J62" i="45" s="1"/>
  <c r="I63" i="45"/>
  <c r="J63" i="45" s="1"/>
  <c r="I64" i="45"/>
  <c r="J64" i="45" s="1"/>
  <c r="I65" i="45"/>
  <c r="J65" i="45" s="1"/>
  <c r="I66" i="45"/>
  <c r="J66" i="45" s="1"/>
  <c r="I67" i="45"/>
  <c r="J67" i="45" s="1"/>
  <c r="I68" i="45"/>
  <c r="J68" i="45" s="1"/>
  <c r="I69" i="45"/>
  <c r="J69" i="45" s="1"/>
  <c r="I70" i="45"/>
  <c r="J70" i="45" s="1"/>
  <c r="I71" i="45"/>
  <c r="J71" i="45" s="1"/>
  <c r="I72" i="45"/>
  <c r="J72" i="45" s="1"/>
  <c r="I73" i="45"/>
  <c r="J73" i="45" s="1"/>
  <c r="I74" i="45"/>
  <c r="J74" i="45" s="1"/>
  <c r="I75" i="45"/>
  <c r="J75" i="45" s="1"/>
  <c r="I76" i="45"/>
  <c r="J76" i="45" s="1"/>
  <c r="I77" i="45"/>
  <c r="J77" i="45" s="1"/>
  <c r="I78" i="45"/>
  <c r="J78" i="45" s="1"/>
  <c r="I79" i="45"/>
  <c r="J79" i="45" s="1"/>
  <c r="I80" i="45"/>
  <c r="J80" i="45" s="1"/>
  <c r="I81" i="45"/>
  <c r="J81" i="45" s="1"/>
  <c r="I82" i="45"/>
  <c r="J82" i="45" s="1"/>
  <c r="I83" i="45"/>
  <c r="J83" i="45" s="1"/>
  <c r="I84" i="45"/>
  <c r="J84" i="45" s="1"/>
  <c r="I85" i="45"/>
  <c r="J85" i="45" s="1"/>
  <c r="I86" i="45"/>
  <c r="J86" i="45" s="1"/>
  <c r="I87" i="45"/>
  <c r="J87" i="45" s="1"/>
  <c r="I88" i="45"/>
  <c r="J88" i="45" s="1"/>
  <c r="I89" i="45"/>
  <c r="J89" i="45" s="1"/>
  <c r="I90" i="45"/>
  <c r="J90" i="45" s="1"/>
  <c r="I91" i="45"/>
  <c r="J91" i="45" s="1"/>
  <c r="I92" i="45"/>
  <c r="J92" i="45" s="1"/>
  <c r="I93" i="45"/>
  <c r="J93" i="45" s="1"/>
  <c r="I94" i="45"/>
  <c r="J94" i="45" s="1"/>
  <c r="I95" i="45"/>
  <c r="J95" i="45" s="1"/>
  <c r="I96" i="45"/>
  <c r="J96" i="45" s="1"/>
  <c r="I97" i="45"/>
  <c r="J97" i="45" s="1"/>
  <c r="I98" i="45"/>
  <c r="J98" i="45" s="1"/>
  <c r="I99" i="45"/>
  <c r="J99" i="45" s="1"/>
  <c r="I100" i="45"/>
  <c r="J100" i="45" s="1"/>
  <c r="I101" i="45"/>
  <c r="J101" i="45" s="1"/>
  <c r="I102" i="45"/>
  <c r="J102" i="45" s="1"/>
  <c r="I103" i="45"/>
  <c r="J103" i="45" s="1"/>
  <c r="I104" i="45"/>
  <c r="J104" i="45" s="1"/>
  <c r="I105" i="45"/>
  <c r="J105" i="45" s="1"/>
  <c r="I106" i="45"/>
  <c r="J106" i="45" s="1"/>
  <c r="C108" i="45"/>
  <c r="C110" i="45" s="1"/>
  <c r="E108" i="45"/>
  <c r="G108" i="45"/>
  <c r="C109" i="45"/>
  <c r="E109" i="45"/>
  <c r="E110" i="45" s="1"/>
  <c r="G109" i="45"/>
  <c r="G4" i="44"/>
  <c r="H4" i="44"/>
  <c r="G5" i="44"/>
  <c r="H5" i="44"/>
  <c r="G6" i="44"/>
  <c r="H6" i="44"/>
  <c r="G7" i="44"/>
  <c r="H7" i="44"/>
  <c r="G8" i="44"/>
  <c r="H8" i="44"/>
  <c r="G9" i="44"/>
  <c r="H9" i="44"/>
  <c r="G10" i="44"/>
  <c r="H10" i="44"/>
  <c r="G11" i="44"/>
  <c r="H11" i="44"/>
  <c r="G12" i="44"/>
  <c r="H12" i="44"/>
  <c r="G13" i="44"/>
  <c r="H13" i="44"/>
  <c r="G14" i="44"/>
  <c r="H14" i="44"/>
  <c r="G15" i="44"/>
  <c r="H15" i="44"/>
  <c r="G16" i="44"/>
  <c r="H16" i="44"/>
  <c r="G17" i="44"/>
  <c r="H17" i="44"/>
  <c r="G18" i="44"/>
  <c r="H18" i="44"/>
  <c r="G19" i="44"/>
  <c r="H19" i="44"/>
  <c r="G20" i="44"/>
  <c r="H20" i="44"/>
  <c r="G21" i="44"/>
  <c r="H21" i="44"/>
  <c r="G22" i="44"/>
  <c r="H22" i="44"/>
  <c r="G23" i="44"/>
  <c r="H23" i="44"/>
  <c r="G24" i="44"/>
  <c r="H24" i="44"/>
  <c r="G25" i="44"/>
  <c r="H25" i="44"/>
  <c r="G26" i="44"/>
  <c r="H26" i="44"/>
  <c r="G27" i="44"/>
  <c r="H27" i="44"/>
  <c r="G28" i="44"/>
  <c r="H28" i="44"/>
  <c r="G29" i="44"/>
  <c r="H29" i="44"/>
  <c r="G30" i="44"/>
  <c r="H30" i="44"/>
  <c r="G31" i="44"/>
  <c r="H31" i="44"/>
  <c r="G32" i="44"/>
  <c r="H32" i="44"/>
  <c r="G33" i="44"/>
  <c r="H33" i="44"/>
  <c r="G34" i="44"/>
  <c r="H34" i="44"/>
  <c r="G35" i="44"/>
  <c r="H35" i="44"/>
  <c r="G36" i="44"/>
  <c r="H36" i="44"/>
  <c r="G37" i="44"/>
  <c r="H37" i="44"/>
  <c r="G38" i="44"/>
  <c r="H38" i="44"/>
  <c r="G39" i="44"/>
  <c r="H39" i="44"/>
  <c r="G40" i="44"/>
  <c r="H40" i="44"/>
  <c r="G41" i="44"/>
  <c r="H41" i="44"/>
  <c r="G42" i="44"/>
  <c r="H42" i="44"/>
  <c r="G43" i="44"/>
  <c r="H43" i="44"/>
  <c r="G44" i="44"/>
  <c r="H44" i="44"/>
  <c r="G45" i="44"/>
  <c r="H45" i="44"/>
  <c r="G46" i="44"/>
  <c r="H46" i="44"/>
  <c r="G47" i="44"/>
  <c r="H47" i="44"/>
  <c r="G48" i="44"/>
  <c r="H48" i="44"/>
  <c r="G49" i="44"/>
  <c r="H49" i="44"/>
  <c r="G50" i="44"/>
  <c r="H50" i="44"/>
  <c r="G51" i="44"/>
  <c r="H51" i="44"/>
  <c r="G52" i="44"/>
  <c r="H52" i="44"/>
  <c r="G53" i="44"/>
  <c r="H53" i="44"/>
  <c r="G54" i="44"/>
  <c r="H54" i="44"/>
  <c r="G55" i="44"/>
  <c r="H55" i="44"/>
  <c r="G56" i="44"/>
  <c r="H56" i="44"/>
  <c r="G59" i="44"/>
  <c r="H59" i="44"/>
  <c r="G60" i="44"/>
  <c r="H60" i="44"/>
  <c r="G61" i="44"/>
  <c r="H61" i="44"/>
  <c r="G62" i="44"/>
  <c r="H62" i="44"/>
  <c r="G63" i="44"/>
  <c r="H63" i="44"/>
  <c r="G64" i="44"/>
  <c r="H64" i="44"/>
  <c r="G65" i="44"/>
  <c r="H65" i="44"/>
  <c r="G66" i="44"/>
  <c r="H66" i="44"/>
  <c r="G67" i="44"/>
  <c r="H67" i="44"/>
  <c r="G68" i="44"/>
  <c r="H68" i="44"/>
  <c r="G69" i="44"/>
  <c r="H69" i="44"/>
  <c r="G70" i="44"/>
  <c r="H70" i="44"/>
  <c r="G71" i="44"/>
  <c r="H71" i="44"/>
  <c r="G72" i="44"/>
  <c r="H72" i="44"/>
  <c r="G73" i="44"/>
  <c r="H73" i="44"/>
  <c r="G74" i="44"/>
  <c r="H74" i="44"/>
  <c r="G75" i="44"/>
  <c r="H75" i="44"/>
  <c r="G76" i="44"/>
  <c r="H76" i="44"/>
  <c r="G77" i="44"/>
  <c r="H77" i="44"/>
  <c r="G78" i="44"/>
  <c r="H78" i="44"/>
  <c r="G79" i="44"/>
  <c r="H79" i="44"/>
  <c r="G80" i="44"/>
  <c r="H80" i="44"/>
  <c r="G81" i="44"/>
  <c r="H81" i="44"/>
  <c r="G82" i="44"/>
  <c r="H82" i="44"/>
  <c r="G83" i="44"/>
  <c r="H83" i="44"/>
  <c r="G84" i="44"/>
  <c r="H84" i="44"/>
  <c r="G85" i="44"/>
  <c r="H85" i="44"/>
  <c r="G86" i="44"/>
  <c r="H86" i="44"/>
  <c r="G87" i="44"/>
  <c r="H87" i="44"/>
  <c r="G88" i="44"/>
  <c r="H88" i="44"/>
  <c r="G89" i="44"/>
  <c r="H89" i="44"/>
  <c r="G90" i="44"/>
  <c r="H90" i="44"/>
  <c r="G91" i="44"/>
  <c r="H91" i="44"/>
  <c r="G92" i="44"/>
  <c r="H92" i="44"/>
  <c r="G93" i="44"/>
  <c r="H93" i="44"/>
  <c r="G94" i="44"/>
  <c r="H94" i="44"/>
  <c r="G95" i="44"/>
  <c r="H95" i="44"/>
  <c r="G96" i="44"/>
  <c r="H96" i="44"/>
  <c r="G97" i="44"/>
  <c r="H97" i="44"/>
  <c r="G98" i="44"/>
  <c r="H98" i="44"/>
  <c r="G99" i="44"/>
  <c r="H99" i="44"/>
  <c r="G100" i="44"/>
  <c r="H100" i="44"/>
  <c r="G101" i="44"/>
  <c r="H101" i="44"/>
  <c r="G102" i="44"/>
  <c r="H102" i="44"/>
  <c r="G103" i="44"/>
  <c r="H103" i="44"/>
  <c r="G104" i="44"/>
  <c r="H104" i="44"/>
  <c r="G105" i="44"/>
  <c r="H105" i="44"/>
  <c r="C107" i="44"/>
  <c r="E107" i="44"/>
  <c r="C108" i="44"/>
  <c r="E108" i="44"/>
  <c r="B7" i="18"/>
  <c r="C4" i="18" s="1"/>
  <c r="D7" i="18"/>
  <c r="C8" i="14"/>
  <c r="D4" i="14" s="1"/>
  <c r="E8" i="14"/>
  <c r="C10" i="14"/>
  <c r="C11" i="14"/>
  <c r="C12" i="14"/>
  <c r="F12" i="14"/>
  <c r="C3" i="18"/>
  <c r="D7" i="14"/>
  <c r="D3" i="14"/>
  <c r="G110" i="47" l="1"/>
  <c r="E112" i="46"/>
  <c r="T107" i="46"/>
  <c r="T72" i="46"/>
  <c r="T47" i="46"/>
  <c r="T43" i="46"/>
  <c r="T39" i="46"/>
  <c r="T35" i="46"/>
  <c r="T31" i="46"/>
  <c r="T27" i="46"/>
  <c r="T23" i="46"/>
  <c r="T19" i="46"/>
  <c r="T15" i="46"/>
  <c r="T11" i="46"/>
  <c r="T7" i="46"/>
  <c r="M109" i="48"/>
  <c r="E110" i="51"/>
  <c r="E109" i="44"/>
  <c r="C112" i="46"/>
  <c r="T108" i="46"/>
  <c r="T73" i="46"/>
  <c r="T69" i="46"/>
  <c r="C110" i="50"/>
  <c r="P104" i="50"/>
  <c r="P90" i="50"/>
  <c r="P88" i="50"/>
  <c r="P86" i="50"/>
  <c r="P77" i="50"/>
  <c r="G110" i="45"/>
  <c r="M112" i="46"/>
  <c r="Q111" i="46"/>
  <c r="T75" i="46"/>
  <c r="I110" i="47"/>
  <c r="K108" i="47"/>
  <c r="K110" i="47" s="1"/>
  <c r="M110" i="48"/>
  <c r="M108" i="48"/>
  <c r="K110" i="49"/>
  <c r="G110" i="49"/>
  <c r="O108" i="49"/>
  <c r="P105" i="50"/>
  <c r="P102" i="50"/>
  <c r="P99" i="50"/>
  <c r="P97" i="50"/>
  <c r="P95" i="50"/>
  <c r="P92" i="50"/>
  <c r="P89" i="50"/>
  <c r="P87" i="50"/>
  <c r="P84" i="50"/>
  <c r="P81" i="50"/>
  <c r="P78" i="50"/>
  <c r="P75" i="50"/>
  <c r="P73" i="50"/>
  <c r="P70" i="50"/>
  <c r="P67" i="50"/>
  <c r="P65" i="50"/>
  <c r="P63" i="50"/>
  <c r="P60" i="50"/>
  <c r="I108" i="51"/>
  <c r="I110" i="51" s="1"/>
  <c r="G109" i="52"/>
  <c r="G108" i="52"/>
  <c r="G110" i="52" s="1"/>
  <c r="C109" i="44"/>
  <c r="G108" i="44"/>
  <c r="G107" i="44"/>
  <c r="O112" i="46"/>
  <c r="Q110" i="46"/>
  <c r="Q112" i="46" s="1"/>
  <c r="O109" i="49"/>
  <c r="C110" i="52"/>
  <c r="E110" i="53"/>
  <c r="G110" i="53"/>
  <c r="G109" i="44"/>
  <c r="T103" i="46"/>
  <c r="T99" i="46"/>
  <c r="T95" i="46"/>
  <c r="T91" i="46"/>
  <c r="T87" i="46"/>
  <c r="T83" i="46"/>
  <c r="T79" i="46"/>
  <c r="T48" i="46"/>
  <c r="T44" i="46"/>
  <c r="T40" i="46"/>
  <c r="T36" i="46"/>
  <c r="T32" i="46"/>
  <c r="T28" i="46"/>
  <c r="T24" i="46"/>
  <c r="T20" i="46"/>
  <c r="T16" i="46"/>
  <c r="T12" i="46"/>
  <c r="T8" i="46"/>
  <c r="C110" i="49"/>
  <c r="M109" i="50"/>
  <c r="D6" i="14"/>
  <c r="C6" i="18"/>
  <c r="T104" i="46"/>
  <c r="T100" i="46"/>
  <c r="T96" i="46"/>
  <c r="T92" i="46"/>
  <c r="T88" i="46"/>
  <c r="T84" i="46"/>
  <c r="T80" i="46"/>
  <c r="T76" i="46"/>
  <c r="M108" i="50"/>
  <c r="I112" i="46"/>
  <c r="E110" i="49"/>
  <c r="D5" i="14"/>
  <c r="C5" i="18"/>
  <c r="T45" i="46"/>
  <c r="T41" i="46"/>
  <c r="T37" i="46"/>
  <c r="T33" i="46"/>
  <c r="T29" i="46"/>
  <c r="T25" i="46"/>
  <c r="T21" i="46"/>
  <c r="T17" i="46"/>
  <c r="T13" i="46"/>
  <c r="T9" i="46"/>
  <c r="T5" i="46"/>
  <c r="M110" i="49"/>
  <c r="E110" i="47"/>
  <c r="P103" i="50"/>
  <c r="C7" i="18" l="1"/>
  <c r="D8" i="14"/>
  <c r="M110" i="50"/>
  <c r="O110" i="49"/>
</calcChain>
</file>

<file path=xl/sharedStrings.xml><?xml version="1.0" encoding="utf-8"?>
<sst xmlns="http://schemas.openxmlformats.org/spreadsheetml/2006/main" count="2089" uniqueCount="236">
  <si>
    <t>Aide sociale à l'enfance</t>
  </si>
  <si>
    <t>Total</t>
  </si>
  <si>
    <t>aemo :</t>
  </si>
  <si>
    <t>aed :</t>
  </si>
  <si>
    <t>AEMO</t>
  </si>
  <si>
    <t>AED</t>
  </si>
  <si>
    <t>Placements directs</t>
  </si>
  <si>
    <t>Mesures judiciaires</t>
  </si>
  <si>
    <t>Mesures administratives</t>
  </si>
  <si>
    <t>Graphique 11 - Répartiton des bénéficiaires de l'ASE entre actions éducatives et déplacements au 31-12-2010 - France métropolitaine</t>
  </si>
  <si>
    <t>Part (en %)</t>
  </si>
  <si>
    <t>Effectifs</t>
  </si>
  <si>
    <t>18 ans et plus</t>
  </si>
  <si>
    <t>16 à 17 ans</t>
  </si>
  <si>
    <t>11 à 15 ans</t>
  </si>
  <si>
    <t>6 à 10 ans</t>
  </si>
  <si>
    <t>Moins de 6 ans</t>
  </si>
  <si>
    <t>Autres modes d'hébergement</t>
  </si>
  <si>
    <t>Adolescents et jeunes majeurs autonomes</t>
  </si>
  <si>
    <t>Etablissements</t>
  </si>
  <si>
    <t>Familles d'accueil</t>
  </si>
  <si>
    <t>Graphique 12 - Répartition des enfants confiés à l'Aide sociale à l'enfance par mode d'hébergement au 31-12-2010 - France métropolitaine</t>
  </si>
  <si>
    <t>Total enfants confiés</t>
  </si>
  <si>
    <t>Adolescents autonomes</t>
  </si>
  <si>
    <t>Famille d'accueil</t>
  </si>
  <si>
    <t>TOTAL estimé France entière</t>
  </si>
  <si>
    <t>Estimation DOM</t>
  </si>
  <si>
    <t>TOTAL estimé France métropolitaine</t>
  </si>
  <si>
    <t>Réunion</t>
  </si>
  <si>
    <t>Guyane</t>
  </si>
  <si>
    <t>Martinique</t>
  </si>
  <si>
    <t>Guadeloupe</t>
  </si>
  <si>
    <t>(e)</t>
  </si>
  <si>
    <t>Val-d'Oise</t>
  </si>
  <si>
    <t>Val-de-Marne</t>
  </si>
  <si>
    <t>Seine-Saint-Denis</t>
  </si>
  <si>
    <t>Hauts-de-Seine</t>
  </si>
  <si>
    <t>Essonne</t>
  </si>
  <si>
    <t>Territoire de Belfort</t>
  </si>
  <si>
    <t>Yonne</t>
  </si>
  <si>
    <t>Vosges</t>
  </si>
  <si>
    <t>Haute-Vienne</t>
  </si>
  <si>
    <t>Vienne</t>
  </si>
  <si>
    <t>Vendée</t>
  </si>
  <si>
    <t>Vaucluse</t>
  </si>
  <si>
    <t>Var</t>
  </si>
  <si>
    <t>Tarn-et-Garonne</t>
  </si>
  <si>
    <t>Tarn</t>
  </si>
  <si>
    <t>Somme</t>
  </si>
  <si>
    <t>Deux-Sèvres</t>
  </si>
  <si>
    <t>Yvelines</t>
  </si>
  <si>
    <t>Seine-et-Marne</t>
  </si>
  <si>
    <t>Seine-Maritime</t>
  </si>
  <si>
    <t>Paris</t>
  </si>
  <si>
    <t>Haute-Savoie</t>
  </si>
  <si>
    <t>Savoie</t>
  </si>
  <si>
    <t>Sarthe</t>
  </si>
  <si>
    <t>Saône-et-Loire</t>
  </si>
  <si>
    <t>Haute-Saône</t>
  </si>
  <si>
    <t>Rhône</t>
  </si>
  <si>
    <t>Haut-Rhin</t>
  </si>
  <si>
    <t>Bas-Rhin</t>
  </si>
  <si>
    <t>Pyrénées-Orientales</t>
  </si>
  <si>
    <t>Hautes-Pyrénées</t>
  </si>
  <si>
    <t>Pyrénées-Atlantiques</t>
  </si>
  <si>
    <t>Puy-de-Dôme</t>
  </si>
  <si>
    <t>Pas-de-Calais</t>
  </si>
  <si>
    <t>Orne</t>
  </si>
  <si>
    <t>Oise</t>
  </si>
  <si>
    <t>Nord</t>
  </si>
  <si>
    <t>Nièvre</t>
  </si>
  <si>
    <t>Moselle</t>
  </si>
  <si>
    <t>Morbihan</t>
  </si>
  <si>
    <t>Meuse</t>
  </si>
  <si>
    <t>Meurthe-et-Moselle</t>
  </si>
  <si>
    <t>Mayenne</t>
  </si>
  <si>
    <t>Départements</t>
  </si>
  <si>
    <t>Haute-Marne</t>
  </si>
  <si>
    <t>Marne</t>
  </si>
  <si>
    <t>Manche</t>
  </si>
  <si>
    <t>Maine-et-Loire</t>
  </si>
  <si>
    <t>Lozère</t>
  </si>
  <si>
    <t>Lot-et-Garonne</t>
  </si>
  <si>
    <t>Lot</t>
  </si>
  <si>
    <t>Loiret</t>
  </si>
  <si>
    <t>Loire-Atlantique</t>
  </si>
  <si>
    <t>Haute-Loire</t>
  </si>
  <si>
    <t>Loire</t>
  </si>
  <si>
    <t>Loir-et-Cher</t>
  </si>
  <si>
    <t>Landes</t>
  </si>
  <si>
    <t>Jura</t>
  </si>
  <si>
    <t>Isère</t>
  </si>
  <si>
    <t>Indre-et-Loire</t>
  </si>
  <si>
    <t>Indre</t>
  </si>
  <si>
    <t>Ille-et-Vilaine</t>
  </si>
  <si>
    <t>Hérault</t>
  </si>
  <si>
    <t>Gironde</t>
  </si>
  <si>
    <t>Gers</t>
  </si>
  <si>
    <t>Haute-Garonne</t>
  </si>
  <si>
    <t>Gard</t>
  </si>
  <si>
    <t>Finistère</t>
  </si>
  <si>
    <t>Eure-et-loir</t>
  </si>
  <si>
    <t>Eure</t>
  </si>
  <si>
    <t>Drôme</t>
  </si>
  <si>
    <t>Doubs</t>
  </si>
  <si>
    <t>Dordogne</t>
  </si>
  <si>
    <t>Creuse</t>
  </si>
  <si>
    <t>Côtes-d'Armor</t>
  </si>
  <si>
    <t>Côte-d'Or</t>
  </si>
  <si>
    <t>Haute-Corse</t>
  </si>
  <si>
    <t>2b</t>
  </si>
  <si>
    <t>Corse du Sud</t>
  </si>
  <si>
    <t>2a</t>
  </si>
  <si>
    <t>Corrèze</t>
  </si>
  <si>
    <t>Cher</t>
  </si>
  <si>
    <t>Charente-Maritime</t>
  </si>
  <si>
    <t>Charente</t>
  </si>
  <si>
    <t>Cantal</t>
  </si>
  <si>
    <t>Calvados</t>
  </si>
  <si>
    <t>Bouches-du-Rhône</t>
  </si>
  <si>
    <t>Aveyron</t>
  </si>
  <si>
    <t>Aude</t>
  </si>
  <si>
    <t>Aube</t>
  </si>
  <si>
    <t>Ariège</t>
  </si>
  <si>
    <t>Ardennes</t>
  </si>
  <si>
    <t>Ardèche</t>
  </si>
  <si>
    <t>Alpes-Maritimes</t>
  </si>
  <si>
    <t>Hautes-Alpes</t>
  </si>
  <si>
    <t>Alpes de Haute-Provence</t>
  </si>
  <si>
    <t>Allier</t>
  </si>
  <si>
    <t>Aisne</t>
  </si>
  <si>
    <t>Ain</t>
  </si>
  <si>
    <t>(e) valeur estimée</t>
  </si>
  <si>
    <t>Total des enfants accueillis</t>
  </si>
  <si>
    <t>Total des placements directs</t>
  </si>
  <si>
    <t>Total enfants confiés à l'ASE</t>
  </si>
  <si>
    <t>Tableau 1 - Enfants accueillis à l'ASE
Bénéficiaires au 31 décembre 2010 - France métropolitaine et DOM</t>
  </si>
  <si>
    <t>Tableau 2 - Enfants confiés à l'ASE : mesures administratives et judiciaires
Bénéficiaires au 31 décembre 2010 - France métropolitaine et DOM</t>
  </si>
  <si>
    <t>(3) Délégation de l'autorité parentale</t>
  </si>
  <si>
    <t>(2) Accueil provisoire de jeunes majeurs</t>
  </si>
  <si>
    <t>(1) Accueil provisoire de mineurs</t>
  </si>
  <si>
    <t>Placement ASE (juge)</t>
  </si>
  <si>
    <t>Retrait partiel</t>
  </si>
  <si>
    <t>Tutelle</t>
  </si>
  <si>
    <t>DAP (3)</t>
  </si>
  <si>
    <t>A.P.J. Majeurs (2)</t>
  </si>
  <si>
    <t>A.P. Mineurs (1)</t>
  </si>
  <si>
    <t>Pupilles</t>
  </si>
  <si>
    <t>mesures judiciaires</t>
  </si>
  <si>
    <t>mesures administratives</t>
  </si>
  <si>
    <t>A.P. J. Majeurs (2)</t>
  </si>
  <si>
    <t>Tableau 3 - Enfants confiés à l'ASE par type de mesure détaillé
Bénéficiaires au 31 décembre 2010 - France métropolitaine et DOM</t>
  </si>
  <si>
    <t/>
  </si>
  <si>
    <t>Autres</t>
  </si>
  <si>
    <t>Établissements</t>
  </si>
  <si>
    <t>Tableau 4 - Enfants confiés à l'ASE par mode d'hébergement
Bénéficiaires au 31 décembre 2010 - France métropolitaine et DOM</t>
  </si>
  <si>
    <t>NR : non répondant</t>
  </si>
  <si>
    <t>(**) y compris adolescents et jeunes majeurs autonomes, établissements sanitaires</t>
  </si>
  <si>
    <t>(*) les lieux de vie sont définis par le loi 2002-2 du 2 janv 2002 et son décrét d'application</t>
  </si>
  <si>
    <t>TOTAL France entière</t>
  </si>
  <si>
    <t>DOM</t>
  </si>
  <si>
    <t>NR</t>
  </si>
  <si>
    <t xml:space="preserve">Total </t>
  </si>
  <si>
    <t>Autres modes d'hébergement***</t>
  </si>
  <si>
    <t>Lieux de vie et assimilés**</t>
  </si>
  <si>
    <t>Établissement social</t>
  </si>
  <si>
    <t>Établissement d'éducation spéciale (sans famille d'accueil)</t>
  </si>
  <si>
    <t>Tableau 5 - PLACEMENTS HORS DU DEPARTEMENT * des enfants confiés à l'ASE  - par mode d'hébergement
Bénéficiaires au 31 décembre 2010 - France métropolitaine et DOM</t>
  </si>
  <si>
    <t>(*) Maison d'enfants à caractère social</t>
  </si>
  <si>
    <t>Total établissements</t>
  </si>
  <si>
    <t>Lieu de vie</t>
  </si>
  <si>
    <t>Établissement sanitaire</t>
  </si>
  <si>
    <t>Pouponnière à caractère social</t>
  </si>
  <si>
    <t>Foyer de l'enfance</t>
  </si>
  <si>
    <t>MECS (*)</t>
  </si>
  <si>
    <t>Etablissement d'éducation spéciale</t>
  </si>
  <si>
    <t>Établissement d'éducation spéciale</t>
  </si>
  <si>
    <t>Tableau 6 - Enfants confiés à l'ASE placés en établissement par type d'établissement
Bénéficiaires au 31 décembre 2010- France métropolitaine et DOM</t>
  </si>
  <si>
    <t>Enfants confiés à l'ASE</t>
  </si>
  <si>
    <t>18 ans 
et plus</t>
  </si>
  <si>
    <t>Moins de 
6 ans</t>
  </si>
  <si>
    <t>Tableau 7 - Enfants confiés à l'ASE par âge
Bénéficiaires au 31 décembre 2010 - France métropolitaine et DOM</t>
  </si>
  <si>
    <t>(*) Délégation d'autorité parentale</t>
  </si>
  <si>
    <t>Total placements directs</t>
  </si>
  <si>
    <t>DAP(*) à un particulier ou à un établissement</t>
  </si>
  <si>
    <t>Placement par le juge auprès d'un établissement ou un service</t>
  </si>
  <si>
    <t>Placement par le juge auprès d'un tiers</t>
  </si>
  <si>
    <t>Tableau 8- Placements directs par le juge
Bénéficiaires au 31 décembre 2010 - France métropolitaine et DOM</t>
  </si>
  <si>
    <t>Total des actions éducatives</t>
  </si>
  <si>
    <t>Actions éducatives en milieu ouvert</t>
  </si>
  <si>
    <t>Actions éducatives à domicile</t>
  </si>
  <si>
    <t>Tableau 9 - Actions éducatives
Bénéficiaires au 31 décembre 2010 - France métropolitaine et DOM</t>
  </si>
  <si>
    <t>A.E.D. en faveur 
des jeunes majeurs 
(18 à 21 ans)</t>
  </si>
  <si>
    <t>A.E.D. en faveur des mineurs</t>
  </si>
  <si>
    <t>Tableau 10 - Actions éducatives à domicile (A.E.D.)
mineurs et jeunes majeurs
Bénéficiaires au 31 décembre 2010 - France métropolitaine et DOM</t>
  </si>
  <si>
    <t>Sources : DREES - enquête Aide sociale 2010.</t>
  </si>
  <si>
    <t>Enfants accueillis</t>
  </si>
  <si>
    <t>Enfants confiés</t>
  </si>
  <si>
    <t>Mesures educatives</t>
  </si>
  <si>
    <t>Sommaire</t>
  </si>
  <si>
    <t>Tableau 1 –  Enfants accueillis à l’aide sociale à l’enfance : enfants confiés, placements      directs par le juge.</t>
  </si>
  <si>
    <t>Tableau 2 –  Enfants confiés à l’aide sociale à l’enfance par type de mesures : administratives ou  judiciaires.</t>
  </si>
  <si>
    <t>Tableau 3 –  Enfants confiés à l’aide sociale à l’enfance par type de mesure détaillé.</t>
  </si>
  <si>
    <t>Tableau 4 - Les enfants accueillis à l’ASE au 31.12.2011 - France métropolitaine</t>
  </si>
  <si>
    <t>Tableau 5 –  Les placements hors du département d’origine par mode d’hébergement.</t>
  </si>
  <si>
    <t>Tableau 6 - Modes d’hébergement des enfants confiés à l’ASE au 31.12.2011 - France métropolitaine</t>
  </si>
  <si>
    <t>Tableau 7 –  Enfants confiés à l’ASE par âge (moins de 6 ans, 6/10ans, 11/15 ans, 16/17 ans, 18 ans et plus).</t>
  </si>
  <si>
    <t xml:space="preserve">Tableau 8 –  Placements directs par le juge : placement auprès d’un tiers, placement
auprès d’un établissement, délégation de l’autorité parentale.
</t>
  </si>
  <si>
    <t>Tableau 9 –  Actions éducatives : actions éducatives à domicile, actions éducatives en milieu ouvert.</t>
  </si>
  <si>
    <t>Tableau 10 –  Actions éducatives à domicile : mineurs et jeunes majeurs.</t>
  </si>
  <si>
    <t>Documents de travail, série Statistiques, n° 171 - juillet 2012</t>
  </si>
  <si>
    <t>Graphique 11 - Répartion des bénéficiaires de l'ASE entre actions éducatives et placements au 31.12.2010 - France métropolitaine</t>
  </si>
  <si>
    <t>Graphique 12  - Répartition des enfants confiés à l'ASE par mode d'hébergement au 31.12.2010 - DOM</t>
  </si>
  <si>
    <t>Graphique 13 - Actions éducatives et placements rapportés au total des bénéficiaires de l'ASE au 31.12.10 - DOM</t>
  </si>
  <si>
    <t>Retour au sommaire</t>
  </si>
  <si>
    <t>AVERTISSEMENT :</t>
  </si>
  <si>
    <t xml:space="preserve">Les données transmises par les services des conseils départementaux peuvent être manquantes ou partielles. 
Les données publiées ici peuvent donc avoir fait l'objet d'une estimation ou éventuellement d'une correction, c'est pourquoi les totaux mentionnent le terme "TOTAL estimé".  </t>
  </si>
  <si>
    <t>néant</t>
  </si>
  <si>
    <t>Tableau 5 - Répartition par âge des enfants confiés à l'ASE au 31.12.2010 - France métropolitaine</t>
  </si>
  <si>
    <t>Tableau 5 –  Répartition par âge des enfants confiés à l'ASE au 31.12.2010- France métropolitaine</t>
  </si>
  <si>
    <t>Les bénéficiaires de l'aide sociale à l'enfance en 2010</t>
  </si>
  <si>
    <t xml:space="preserve">Ces données départementales et régionales complètent celles présentées dans l'ouvrage annuel de la DREES sur l'aide et l'action sociales en France, publié au second semestre dans </t>
  </si>
  <si>
    <t>la collection des Panoramas de la Drees</t>
  </si>
  <si>
    <r>
      <t>►</t>
    </r>
    <r>
      <rPr>
        <b/>
        <u/>
        <sz val="12"/>
        <color indexed="8"/>
        <rFont val="Calibri"/>
        <family val="2"/>
        <scheme val="minor"/>
      </rPr>
      <t>Données complémentaires</t>
    </r>
  </si>
  <si>
    <t>Séries longues départementales</t>
  </si>
  <si>
    <r>
      <rPr>
        <b/>
        <sz val="12"/>
        <color indexed="8"/>
        <rFont val="Calibri"/>
        <family val="2"/>
        <scheme val="minor"/>
      </rPr>
      <t>►</t>
    </r>
    <r>
      <rPr>
        <b/>
        <u/>
        <sz val="12"/>
        <color indexed="8"/>
        <rFont val="Calibri"/>
        <family val="2"/>
        <scheme val="minor"/>
      </rPr>
      <t xml:space="preserve">Source : DREES, enquête Aide sociale </t>
    </r>
  </si>
  <si>
    <r>
      <t>La présentati</t>
    </r>
    <r>
      <rPr>
        <sz val="11"/>
        <color theme="1"/>
        <rFont val="Calibri"/>
        <family val="2"/>
        <scheme val="minor"/>
      </rPr>
      <t xml:space="preserve">on de l'enquête "Aide sociale" auprès des conseils départementaux (questionnaires, calendrier, liste des publications) est accessible ici : </t>
    </r>
  </si>
  <si>
    <t>http://drees.solidarites-sante.gouv.fr/etudes-et-statistiques/open-data/aide-et-action-sociale/article/l-enquete-aide-sociale-aupres-des-conseils-departementaux</t>
  </si>
  <si>
    <r>
      <rPr>
        <b/>
        <sz val="12"/>
        <color indexed="8"/>
        <rFont val="Calibri"/>
        <family val="2"/>
        <scheme val="minor"/>
      </rPr>
      <t>►</t>
    </r>
    <r>
      <rPr>
        <b/>
        <u/>
        <sz val="12"/>
        <color indexed="8"/>
        <rFont val="Calibri"/>
        <family val="2"/>
        <scheme val="minor"/>
      </rPr>
      <t>Champ : France métropolitaine et DROM (Hors Mayotte)</t>
    </r>
  </si>
  <si>
    <r>
      <rPr>
        <b/>
        <sz val="12"/>
        <color indexed="8"/>
        <rFont val="Calibri"/>
        <family val="2"/>
        <scheme val="minor"/>
      </rPr>
      <t>►</t>
    </r>
    <r>
      <rPr>
        <b/>
        <u/>
        <sz val="12"/>
        <color indexed="8"/>
        <rFont val="Calibri"/>
        <family val="2"/>
        <scheme val="minor"/>
      </rPr>
      <t xml:space="preserve"> Publications référentes</t>
    </r>
  </si>
  <si>
    <r>
      <rPr>
        <b/>
        <sz val="12"/>
        <rFont val="Calibri"/>
        <family val="2"/>
        <scheme val="minor"/>
      </rPr>
      <t>►</t>
    </r>
    <r>
      <rPr>
        <b/>
        <u/>
        <sz val="12"/>
        <rFont val="Calibri"/>
        <family val="2"/>
        <scheme val="minor"/>
      </rPr>
      <t xml:space="preserve"> Historique des mises à jour</t>
    </r>
  </si>
  <si>
    <t>La plupart de ces indicateurs sont également diffusés en série longue au niveau départemental dans ce même jeu de données sur  :</t>
  </si>
  <si>
    <t>Data.DREES</t>
  </si>
  <si>
    <t>Dépenses d'aide sociale à l'enfance</t>
  </si>
  <si>
    <t>Des données sur les dépenses d'aide sociale à l'enfance sont également diffusées sur  Data.DREES dans le jeu de données :</t>
  </si>
  <si>
    <t>« Les dépenses d’aide sociale départementale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</si>
</sst>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00%"/>
    <numFmt numFmtId="166" formatCode="#,##0.0"/>
    <numFmt numFmtId="167" formatCode="_-* #,##0.00\ [$€]_-;\-* #,##0.00\ [$€]_-;_-* &quot;-&quot;??\ [$€]_-;_-@_-"/>
    <numFmt numFmtId="168" formatCode="_-* #,##0.00\ _F_-;\-* #,##0.00\ _F_-;_-* &quot;-&quot;??\ _F_-;_-@_-"/>
    <numFmt numFmtId="169" formatCode="#,##0&quot;   &quot;"/>
  </numFmts>
  <fonts count="37" x14ac:knownFonts="1">
    <font>
      <sz val="11"/>
      <color theme="1"/>
      <name val="Calibri"/>
      <family val="2"/>
      <scheme val="minor"/>
    </font>
    <font>
      <sz val="10"/>
      <name val="Arial"/>
      <family val="2"/>
    </font>
    <font>
      <sz val="10"/>
      <name val="Arial"/>
      <family val="2"/>
    </font>
    <font>
      <sz val="8"/>
      <name val="Arial"/>
      <family val="2"/>
    </font>
    <font>
      <b/>
      <sz val="8"/>
      <name val="Arial"/>
      <family val="2"/>
    </font>
    <font>
      <sz val="12"/>
      <name val="Arial"/>
      <family val="2"/>
    </font>
    <font>
      <sz val="12"/>
      <name val="Arial"/>
      <family val="2"/>
    </font>
    <font>
      <i/>
      <sz val="8"/>
      <name val="Arial"/>
      <family val="2"/>
    </font>
    <font>
      <sz val="8"/>
      <color indexed="30"/>
      <name val="Arial"/>
      <family val="2"/>
    </font>
    <font>
      <sz val="8"/>
      <color indexed="8"/>
      <name val="Arial"/>
      <family val="2"/>
    </font>
    <font>
      <sz val="10"/>
      <name val="Arial"/>
      <family val="2"/>
    </font>
    <font>
      <sz val="8"/>
      <name val="Calibri"/>
      <family val="2"/>
    </font>
    <font>
      <b/>
      <sz val="12"/>
      <color indexed="8"/>
      <name val="Arial"/>
      <family val="2"/>
    </font>
    <font>
      <u/>
      <sz val="11"/>
      <color theme="10"/>
      <name val="Calibri"/>
      <family val="2"/>
    </font>
    <font>
      <b/>
      <sz val="10"/>
      <color indexed="8"/>
      <name val="Arial"/>
      <family val="2"/>
    </font>
    <font>
      <sz val="10"/>
      <color indexed="8"/>
      <name val="Arial"/>
      <family val="2"/>
    </font>
    <font>
      <b/>
      <sz val="10"/>
      <name val="Arial"/>
      <family val="2"/>
    </font>
    <font>
      <sz val="10"/>
      <color theme="1"/>
      <name val="Arial"/>
      <family val="2"/>
    </font>
    <font>
      <b/>
      <sz val="10"/>
      <color rgb="FFFF0000"/>
      <name val="Arial"/>
      <family val="2"/>
    </font>
    <font>
      <sz val="10"/>
      <color rgb="FF000000"/>
      <name val="Arial"/>
      <family val="2"/>
    </font>
    <font>
      <sz val="11"/>
      <color indexed="8"/>
      <name val="Calibri"/>
      <family val="2"/>
      <scheme val="minor"/>
    </font>
    <font>
      <u/>
      <sz val="10"/>
      <color indexed="12"/>
      <name val="Arial"/>
      <family val="2"/>
    </font>
    <font>
      <u/>
      <sz val="10"/>
      <color theme="10"/>
      <name val="Arial"/>
      <family val="2"/>
    </font>
    <font>
      <sz val="11"/>
      <color theme="1"/>
      <name val="Calibri"/>
      <family val="2"/>
      <scheme val="minor"/>
    </font>
    <font>
      <sz val="11"/>
      <color rgb="FFFF0000"/>
      <name val="Calibri"/>
      <family val="2"/>
      <scheme val="minor"/>
    </font>
    <font>
      <b/>
      <sz val="14"/>
      <name val="Calibri"/>
      <family val="2"/>
      <scheme val="minor"/>
    </font>
    <font>
      <b/>
      <sz val="11"/>
      <color indexed="8"/>
      <name val="Calibri"/>
      <family val="2"/>
      <scheme val="minor"/>
    </font>
    <font>
      <b/>
      <u/>
      <sz val="12"/>
      <color indexed="8"/>
      <name val="Calibri"/>
      <family val="2"/>
      <scheme val="minor"/>
    </font>
    <font>
      <b/>
      <sz val="12"/>
      <color indexed="8"/>
      <name val="Calibri"/>
      <family val="2"/>
      <scheme val="minor"/>
    </font>
    <font>
      <b/>
      <u/>
      <sz val="12"/>
      <name val="Calibri"/>
      <family val="2"/>
      <scheme val="minor"/>
    </font>
    <font>
      <sz val="11"/>
      <name val="Calibri"/>
      <family val="2"/>
      <scheme val="minor"/>
    </font>
    <font>
      <u/>
      <sz val="11"/>
      <color theme="10"/>
      <name val="Calibri"/>
      <family val="2"/>
      <scheme val="minor"/>
    </font>
    <font>
      <b/>
      <sz val="11"/>
      <name val="Calibri"/>
      <family val="2"/>
      <scheme val="minor"/>
    </font>
    <font>
      <u/>
      <sz val="12"/>
      <color theme="10"/>
      <name val="Calibri"/>
      <family val="2"/>
      <scheme val="minor"/>
    </font>
    <font>
      <b/>
      <sz val="12"/>
      <name val="Calibri"/>
      <family val="2"/>
      <scheme val="minor"/>
    </font>
    <font>
      <sz val="12"/>
      <color indexed="8"/>
      <name val="Calibri"/>
      <family val="2"/>
      <scheme val="minor"/>
    </font>
    <font>
      <sz val="12"/>
      <name val="Calibri"/>
      <family val="2"/>
      <scheme val="minor"/>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bgColor indexed="64"/>
      </patternFill>
    </fill>
    <fill>
      <patternFill patternType="solid">
        <fgColor theme="3" tint="0.39997558519241921"/>
        <bgColor indexed="64"/>
      </patternFill>
    </fill>
  </fills>
  <borders count="30">
    <border>
      <left/>
      <right/>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right/>
      <top style="hair">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hair">
        <color indexed="64"/>
      </right>
      <top style="hair">
        <color indexed="64"/>
      </top>
      <bottom style="hair">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top/>
      <bottom/>
      <diagonal/>
    </border>
    <border>
      <left/>
      <right style="thin">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hair">
        <color indexed="64"/>
      </left>
      <right style="thin">
        <color indexed="64"/>
      </right>
      <top/>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s>
  <cellStyleXfs count="23">
    <xf numFmtId="0" fontId="0" fillId="0" borderId="0"/>
    <xf numFmtId="167" fontId="2" fillId="0" borderId="0" applyFont="0" applyFill="0" applyBorder="0" applyAlignment="0" applyProtection="0"/>
    <xf numFmtId="167" fontId="1" fillId="0" borderId="0" applyFont="0" applyFill="0" applyBorder="0" applyAlignment="0" applyProtection="0"/>
    <xf numFmtId="168" fontId="2" fillId="0" borderId="0" applyFont="0" applyFill="0" applyBorder="0" applyAlignment="0" applyProtection="0"/>
    <xf numFmtId="168" fontId="1" fillId="0" borderId="0" applyFont="0" applyFill="0" applyBorder="0" applyAlignment="0" applyProtection="0"/>
    <xf numFmtId="0" fontId="1" fillId="0" borderId="0"/>
    <xf numFmtId="0" fontId="5" fillId="0" borderId="0"/>
    <xf numFmtId="0" fontId="2" fillId="0" borderId="0"/>
    <xf numFmtId="0" fontId="10" fillId="0" borderId="0"/>
    <xf numFmtId="9" fontId="2"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5" fillId="0" borderId="0" applyFont="0" applyFill="0" applyBorder="0" applyAlignment="0" applyProtection="0"/>
    <xf numFmtId="0" fontId="13" fillId="0" borderId="0" applyNumberFormat="0" applyFill="0" applyBorder="0" applyAlignment="0" applyProtection="0">
      <alignment vertical="top"/>
      <protection locked="0"/>
    </xf>
    <xf numFmtId="0" fontId="5" fillId="0" borderId="0"/>
    <xf numFmtId="168" fontId="1" fillId="0" borderId="0" applyFont="0" applyFill="0" applyBorder="0" applyAlignment="0" applyProtection="0"/>
    <xf numFmtId="0" fontId="1" fillId="0" borderId="0"/>
    <xf numFmtId="0" fontId="1" fillId="0" borderId="0"/>
    <xf numFmtId="9" fontId="5" fillId="0" borderId="0" applyFont="0" applyFill="0" applyBorder="0" applyAlignment="0" applyProtection="0"/>
    <xf numFmtId="0" fontId="23" fillId="0" borderId="0"/>
    <xf numFmtId="0" fontId="13" fillId="0" borderId="0" applyNumberFormat="0" applyFill="0" applyBorder="0" applyAlignment="0" applyProtection="0">
      <alignment vertical="top"/>
      <protection locked="0"/>
    </xf>
    <xf numFmtId="0" fontId="23" fillId="0" borderId="0"/>
    <xf numFmtId="0" fontId="5" fillId="0" borderId="0"/>
  </cellStyleXfs>
  <cellXfs count="295">
    <xf numFmtId="0" fontId="0" fillId="0" borderId="0" xfId="0"/>
    <xf numFmtId="0" fontId="3" fillId="0" borderId="0" xfId="7" applyFont="1" applyFill="1"/>
    <xf numFmtId="0" fontId="3" fillId="0" borderId="0" xfId="7" applyFont="1" applyFill="1" applyBorder="1" applyAlignment="1">
      <alignment wrapText="1"/>
    </xf>
    <xf numFmtId="3" fontId="4" fillId="0" borderId="0" xfId="7" applyNumberFormat="1" applyFont="1" applyFill="1" applyBorder="1" applyAlignment="1">
      <alignment horizontal="right" wrapText="1"/>
    </xf>
    <xf numFmtId="3" fontId="4" fillId="0" borderId="0" xfId="7" applyNumberFormat="1" applyFont="1" applyFill="1" applyBorder="1" applyAlignment="1">
      <alignment horizontal="center" wrapText="1"/>
    </xf>
    <xf numFmtId="3" fontId="4" fillId="0" borderId="0" xfId="7" applyNumberFormat="1" applyFont="1" applyFill="1" applyBorder="1" applyAlignment="1">
      <alignment wrapText="1"/>
    </xf>
    <xf numFmtId="0" fontId="3" fillId="0" borderId="0" xfId="7" applyFont="1" applyFill="1" applyAlignment="1">
      <alignment horizontal="center"/>
    </xf>
    <xf numFmtId="0" fontId="3" fillId="0" borderId="0" xfId="7" applyFont="1" applyFill="1" applyAlignment="1">
      <alignment vertical="center"/>
    </xf>
    <xf numFmtId="0" fontId="3" fillId="0" borderId="3" xfId="7" applyFont="1" applyFill="1" applyBorder="1" applyAlignment="1">
      <alignment horizontal="center" vertical="center"/>
    </xf>
    <xf numFmtId="0" fontId="3" fillId="0" borderId="0" xfId="7" applyFont="1" applyFill="1" applyBorder="1" applyAlignment="1">
      <alignment horizontal="left" vertical="center"/>
    </xf>
    <xf numFmtId="3" fontId="3" fillId="0" borderId="3" xfId="7" applyNumberFormat="1" applyFont="1" applyFill="1" applyBorder="1" applyAlignment="1">
      <alignment horizontal="right"/>
    </xf>
    <xf numFmtId="3" fontId="3" fillId="0" borderId="1" xfId="7" applyNumberFormat="1" applyFont="1" applyFill="1" applyBorder="1" applyAlignment="1">
      <alignment horizontal="right" vertical="center"/>
    </xf>
    <xf numFmtId="3" fontId="3" fillId="0" borderId="1" xfId="7" applyNumberFormat="1" applyFont="1" applyFill="1" applyBorder="1" applyAlignment="1">
      <alignment horizontal="center" vertical="center"/>
    </xf>
    <xf numFmtId="3" fontId="3" fillId="0" borderId="0" xfId="9" applyNumberFormat="1" applyFont="1" applyFill="1" applyBorder="1" applyAlignment="1">
      <alignment horizontal="right" vertical="center"/>
    </xf>
    <xf numFmtId="169" fontId="3" fillId="0" borderId="0" xfId="7" applyNumberFormat="1" applyFont="1" applyFill="1" applyAlignment="1">
      <alignment vertical="center"/>
    </xf>
    <xf numFmtId="3" fontId="3" fillId="0" borderId="0" xfId="7" applyNumberFormat="1" applyFont="1" applyFill="1" applyAlignment="1">
      <alignment vertical="center"/>
    </xf>
    <xf numFmtId="3" fontId="3" fillId="0" borderId="3" xfId="9" applyNumberFormat="1" applyFont="1" applyFill="1" applyBorder="1" applyAlignment="1">
      <alignment horizontal="right" vertical="center"/>
    </xf>
    <xf numFmtId="0" fontId="3" fillId="0" borderId="4" xfId="7" applyFont="1" applyFill="1" applyBorder="1" applyAlignment="1">
      <alignment horizontal="center" vertical="center"/>
    </xf>
    <xf numFmtId="0" fontId="3" fillId="0" borderId="5" xfId="7" applyFont="1" applyFill="1" applyBorder="1" applyAlignment="1">
      <alignment horizontal="left" vertical="center"/>
    </xf>
    <xf numFmtId="3" fontId="3" fillId="0" borderId="4" xfId="7" applyNumberFormat="1" applyFont="1" applyFill="1" applyBorder="1" applyAlignment="1">
      <alignment horizontal="right"/>
    </xf>
    <xf numFmtId="3" fontId="3" fillId="0" borderId="6" xfId="7" applyNumberFormat="1" applyFont="1" applyFill="1" applyBorder="1" applyAlignment="1">
      <alignment horizontal="right" vertical="center"/>
    </xf>
    <xf numFmtId="3" fontId="3" fillId="0" borderId="6" xfId="7" applyNumberFormat="1" applyFont="1" applyFill="1" applyBorder="1" applyAlignment="1">
      <alignment horizontal="center" vertical="center"/>
    </xf>
    <xf numFmtId="3" fontId="3" fillId="0" borderId="5" xfId="9" applyNumberFormat="1" applyFont="1" applyFill="1" applyBorder="1" applyAlignment="1">
      <alignment horizontal="right" vertical="center"/>
    </xf>
    <xf numFmtId="0" fontId="3" fillId="0" borderId="0" xfId="7" applyFont="1" applyFill="1" applyBorder="1" applyAlignment="1">
      <alignment horizontal="center" vertical="center"/>
    </xf>
    <xf numFmtId="169" fontId="3" fillId="0" borderId="0" xfId="7" applyNumberFormat="1" applyFont="1" applyFill="1" applyBorder="1" applyAlignment="1">
      <alignment horizontal="right" vertical="center"/>
    </xf>
    <xf numFmtId="169" fontId="3" fillId="0" borderId="0" xfId="7" applyNumberFormat="1" applyFont="1" applyFill="1" applyBorder="1" applyAlignment="1">
      <alignment horizontal="center" vertical="center"/>
    </xf>
    <xf numFmtId="0" fontId="3" fillId="0" borderId="0" xfId="7" applyFont="1" applyFill="1" applyBorder="1" applyAlignment="1">
      <alignment vertical="center"/>
    </xf>
    <xf numFmtId="0" fontId="3" fillId="0" borderId="0" xfId="7" applyFont="1" applyFill="1" applyBorder="1" applyAlignment="1">
      <alignment horizontal="right" vertical="center"/>
    </xf>
    <xf numFmtId="3" fontId="3" fillId="0" borderId="0" xfId="7" applyNumberFormat="1" applyFont="1" applyFill="1" applyBorder="1" applyAlignment="1">
      <alignment horizontal="left" vertical="center"/>
    </xf>
    <xf numFmtId="0" fontId="3" fillId="0" borderId="1" xfId="7" applyFont="1" applyFill="1" applyBorder="1" applyAlignment="1">
      <alignment horizontal="right" vertical="center"/>
    </xf>
    <xf numFmtId="0" fontId="3" fillId="0" borderId="1" xfId="7" applyFont="1" applyFill="1" applyBorder="1" applyAlignment="1">
      <alignment horizontal="center" vertical="center"/>
    </xf>
    <xf numFmtId="3" fontId="3" fillId="0" borderId="0" xfId="7" applyNumberFormat="1" applyFont="1" applyFill="1" applyBorder="1" applyAlignment="1">
      <alignment horizontal="right" vertical="center"/>
    </xf>
    <xf numFmtId="3" fontId="3" fillId="0" borderId="0" xfId="7" applyNumberFormat="1" applyFont="1" applyFill="1" applyBorder="1" applyAlignment="1">
      <alignment horizontal="center" vertical="center"/>
    </xf>
    <xf numFmtId="3" fontId="4" fillId="0" borderId="7" xfId="7" applyNumberFormat="1" applyFont="1" applyFill="1" applyBorder="1" applyAlignment="1">
      <alignment horizontal="right" vertical="center"/>
    </xf>
    <xf numFmtId="3" fontId="4" fillId="0" borderId="8" xfId="7" applyNumberFormat="1" applyFont="1" applyFill="1" applyBorder="1" applyAlignment="1">
      <alignment horizontal="right" vertical="center"/>
    </xf>
    <xf numFmtId="3" fontId="4" fillId="0" borderId="9" xfId="7" applyNumberFormat="1" applyFont="1" applyFill="1" applyBorder="1" applyAlignment="1">
      <alignment horizontal="right" vertical="center"/>
    </xf>
    <xf numFmtId="3" fontId="4" fillId="0" borderId="9" xfId="7" applyNumberFormat="1" applyFont="1" applyFill="1" applyBorder="1" applyAlignment="1">
      <alignment horizontal="center" vertical="center"/>
    </xf>
    <xf numFmtId="3" fontId="4" fillId="0" borderId="7" xfId="7" applyNumberFormat="1" applyFont="1" applyFill="1" applyBorder="1" applyAlignment="1">
      <alignment vertical="center"/>
    </xf>
    <xf numFmtId="3" fontId="4" fillId="0" borderId="8" xfId="7" applyNumberFormat="1" applyFont="1" applyFill="1" applyBorder="1" applyAlignment="1">
      <alignment horizontal="center" vertical="center"/>
    </xf>
    <xf numFmtId="3" fontId="4" fillId="0" borderId="3" xfId="7" applyNumberFormat="1" applyFont="1" applyFill="1" applyBorder="1" applyAlignment="1">
      <alignment horizontal="right" vertical="center"/>
    </xf>
    <xf numFmtId="3" fontId="4" fillId="0" borderId="1" xfId="7" applyNumberFormat="1" applyFont="1" applyFill="1" applyBorder="1" applyAlignment="1">
      <alignment horizontal="right" vertical="center"/>
    </xf>
    <xf numFmtId="3" fontId="4" fillId="0" borderId="0" xfId="7" applyNumberFormat="1" applyFont="1" applyFill="1" applyBorder="1" applyAlignment="1">
      <alignment horizontal="right" vertical="center"/>
    </xf>
    <xf numFmtId="3" fontId="4" fillId="0" borderId="0" xfId="7" applyNumberFormat="1" applyFont="1" applyFill="1" applyBorder="1" applyAlignment="1">
      <alignment horizontal="center" vertical="center"/>
    </xf>
    <xf numFmtId="3" fontId="4" fillId="0" borderId="3" xfId="7" applyNumberFormat="1" applyFont="1" applyFill="1" applyBorder="1" applyAlignment="1">
      <alignment vertical="center"/>
    </xf>
    <xf numFmtId="3" fontId="4" fillId="0" borderId="1" xfId="7" applyNumberFormat="1" applyFont="1" applyFill="1" applyBorder="1" applyAlignment="1">
      <alignment horizontal="center" vertical="center"/>
    </xf>
    <xf numFmtId="3" fontId="4" fillId="0" borderId="4" xfId="7" applyNumberFormat="1" applyFont="1" applyFill="1" applyBorder="1" applyAlignment="1">
      <alignment horizontal="right" vertical="center"/>
    </xf>
    <xf numFmtId="3" fontId="4" fillId="0" borderId="6" xfId="7" applyNumberFormat="1" applyFont="1" applyFill="1" applyBorder="1" applyAlignment="1">
      <alignment horizontal="right" vertical="center"/>
    </xf>
    <xf numFmtId="3" fontId="4" fillId="0" borderId="5" xfId="7" applyNumberFormat="1" applyFont="1" applyFill="1" applyBorder="1" applyAlignment="1">
      <alignment horizontal="right" vertical="center"/>
    </xf>
    <xf numFmtId="3" fontId="4" fillId="0" borderId="5" xfId="7" applyNumberFormat="1" applyFont="1" applyFill="1" applyBorder="1" applyAlignment="1">
      <alignment horizontal="center" vertical="center"/>
    </xf>
    <xf numFmtId="3" fontId="4" fillId="0" borderId="4" xfId="7" applyNumberFormat="1" applyFont="1" applyFill="1" applyBorder="1" applyAlignment="1">
      <alignment vertical="center"/>
    </xf>
    <xf numFmtId="3" fontId="4" fillId="0" borderId="6" xfId="7" applyNumberFormat="1" applyFont="1" applyFill="1" applyBorder="1" applyAlignment="1">
      <alignment horizontal="center" vertical="center"/>
    </xf>
    <xf numFmtId="0" fontId="3" fillId="0" borderId="0" xfId="7" applyFont="1" applyFill="1" applyAlignment="1">
      <alignment horizontal="right" vertical="center"/>
    </xf>
    <xf numFmtId="0" fontId="3" fillId="0" borderId="0" xfId="7" applyFont="1" applyFill="1" applyAlignment="1">
      <alignment horizontal="center" vertical="center"/>
    </xf>
    <xf numFmtId="0" fontId="3" fillId="0" borderId="0" xfId="7" applyFont="1" applyFill="1" applyAlignment="1">
      <alignment horizontal="right"/>
    </xf>
    <xf numFmtId="3" fontId="3" fillId="0" borderId="0" xfId="7" applyNumberFormat="1" applyFont="1" applyFill="1" applyAlignment="1">
      <alignment horizontal="right"/>
    </xf>
    <xf numFmtId="3" fontId="3" fillId="0" borderId="0" xfId="7" applyNumberFormat="1" applyFont="1" applyFill="1" applyAlignment="1">
      <alignment horizontal="center"/>
    </xf>
    <xf numFmtId="3" fontId="3" fillId="0" borderId="0" xfId="7" applyNumberFormat="1" applyFont="1" applyFill="1"/>
    <xf numFmtId="3" fontId="3" fillId="0" borderId="3" xfId="7" applyNumberFormat="1" applyFont="1" applyFill="1" applyBorder="1" applyAlignment="1">
      <alignment horizontal="right" vertical="center"/>
    </xf>
    <xf numFmtId="3" fontId="3" fillId="0" borderId="4" xfId="9" applyNumberFormat="1" applyFont="1" applyFill="1" applyBorder="1" applyAlignment="1">
      <alignment horizontal="right" vertical="center"/>
    </xf>
    <xf numFmtId="3" fontId="3" fillId="0" borderId="5" xfId="7" applyNumberFormat="1" applyFont="1" applyFill="1" applyBorder="1" applyAlignment="1">
      <alignment horizontal="center" vertical="center"/>
    </xf>
    <xf numFmtId="3" fontId="3" fillId="0" borderId="4" xfId="7" applyNumberFormat="1" applyFont="1" applyFill="1" applyBorder="1" applyAlignment="1">
      <alignment horizontal="right" vertical="center"/>
    </xf>
    <xf numFmtId="0" fontId="3" fillId="0" borderId="6" xfId="7" applyFont="1" applyFill="1" applyBorder="1" applyAlignment="1">
      <alignment horizontal="center" vertical="center"/>
    </xf>
    <xf numFmtId="3" fontId="4" fillId="0" borderId="9" xfId="7" applyNumberFormat="1" applyFont="1" applyFill="1" applyBorder="1" applyAlignment="1">
      <alignment vertical="center"/>
    </xf>
    <xf numFmtId="0" fontId="3" fillId="0" borderId="8" xfId="7" applyFont="1" applyFill="1" applyBorder="1" applyAlignment="1">
      <alignment horizontal="center" vertical="center"/>
    </xf>
    <xf numFmtId="3" fontId="4" fillId="0" borderId="0" xfId="7" applyNumberFormat="1" applyFont="1" applyFill="1" applyBorder="1" applyAlignment="1">
      <alignment vertical="center"/>
    </xf>
    <xf numFmtId="3" fontId="4" fillId="0" borderId="5" xfId="7" applyNumberFormat="1" applyFont="1" applyFill="1" applyBorder="1" applyAlignment="1">
      <alignment vertical="center"/>
    </xf>
    <xf numFmtId="3" fontId="3" fillId="0" borderId="0" xfId="7" applyNumberFormat="1" applyFont="1" applyFill="1" applyBorder="1"/>
    <xf numFmtId="3" fontId="3" fillId="0" borderId="0" xfId="7" applyNumberFormat="1" applyFont="1" applyFill="1" applyBorder="1" applyAlignment="1"/>
    <xf numFmtId="3" fontId="3" fillId="0" borderId="0" xfId="7" applyNumberFormat="1" applyFont="1" applyFill="1" applyBorder="1" applyAlignment="1">
      <alignment horizontal="center"/>
    </xf>
    <xf numFmtId="3" fontId="3" fillId="0" borderId="3" xfId="7" applyNumberFormat="1" applyFont="1" applyFill="1" applyBorder="1" applyAlignment="1">
      <alignment horizontal="center" vertical="center"/>
    </xf>
    <xf numFmtId="3" fontId="3" fillId="0" borderId="1" xfId="7" applyNumberFormat="1" applyFont="1" applyFill="1" applyBorder="1" applyAlignment="1">
      <alignment vertical="center"/>
    </xf>
    <xf numFmtId="3" fontId="3" fillId="0" borderId="1" xfId="7" applyNumberFormat="1" applyFont="1" applyFill="1" applyBorder="1" applyAlignment="1">
      <alignment horizontal="left" vertical="center"/>
    </xf>
    <xf numFmtId="3" fontId="3" fillId="0" borderId="4" xfId="7" applyNumberFormat="1" applyFont="1" applyFill="1" applyBorder="1" applyAlignment="1">
      <alignment horizontal="center" vertical="center"/>
    </xf>
    <xf numFmtId="3" fontId="3" fillId="0" borderId="5" xfId="7" applyNumberFormat="1" applyFont="1" applyFill="1" applyBorder="1" applyAlignment="1">
      <alignment horizontal="left" vertical="center"/>
    </xf>
    <xf numFmtId="3" fontId="3" fillId="0" borderId="6" xfId="7" applyNumberFormat="1" applyFont="1" applyFill="1" applyBorder="1" applyAlignment="1">
      <alignment vertical="center"/>
    </xf>
    <xf numFmtId="3" fontId="3" fillId="0" borderId="5" xfId="7" applyNumberFormat="1" applyFont="1" applyFill="1" applyBorder="1" applyAlignment="1">
      <alignment horizontal="right" vertical="center"/>
    </xf>
    <xf numFmtId="3" fontId="3" fillId="0" borderId="0" xfId="7" applyNumberFormat="1" applyFont="1" applyFill="1" applyBorder="1" applyAlignment="1">
      <alignment vertical="center"/>
    </xf>
    <xf numFmtId="3" fontId="3" fillId="0" borderId="11" xfId="7" applyNumberFormat="1" applyFont="1" applyFill="1" applyBorder="1" applyAlignment="1">
      <alignment horizontal="center" vertical="center"/>
    </xf>
    <xf numFmtId="3" fontId="3" fillId="0" borderId="11" xfId="7" applyNumberFormat="1" applyFont="1" applyFill="1" applyBorder="1" applyAlignment="1">
      <alignment horizontal="left" vertical="center"/>
    </xf>
    <xf numFmtId="3" fontId="3" fillId="0" borderId="11" xfId="7" applyNumberFormat="1" applyFont="1" applyFill="1" applyBorder="1" applyAlignment="1">
      <alignment horizontal="right" vertical="center"/>
    </xf>
    <xf numFmtId="3" fontId="3" fillId="0" borderId="11" xfId="7" applyNumberFormat="1" applyFont="1" applyFill="1" applyBorder="1" applyAlignment="1">
      <alignment vertical="center"/>
    </xf>
    <xf numFmtId="3" fontId="4" fillId="0" borderId="8" xfId="7" applyNumberFormat="1" applyFont="1" applyFill="1" applyBorder="1" applyAlignment="1">
      <alignment vertical="center"/>
    </xf>
    <xf numFmtId="3" fontId="4" fillId="0" borderId="1" xfId="7" applyNumberFormat="1" applyFont="1" applyFill="1" applyBorder="1" applyAlignment="1">
      <alignment vertical="center"/>
    </xf>
    <xf numFmtId="3" fontId="4" fillId="0" borderId="6" xfId="7" applyNumberFormat="1" applyFont="1" applyFill="1" applyBorder="1" applyAlignment="1">
      <alignment vertical="center"/>
    </xf>
    <xf numFmtId="3" fontId="3" fillId="0" borderId="0" xfId="9" applyNumberFormat="1" applyFont="1" applyFill="1" applyBorder="1" applyAlignment="1">
      <alignment vertical="center"/>
    </xf>
    <xf numFmtId="3" fontId="3" fillId="0" borderId="0" xfId="9" applyNumberFormat="1" applyFont="1" applyFill="1" applyAlignment="1">
      <alignment vertical="center"/>
    </xf>
    <xf numFmtId="3" fontId="3" fillId="0" borderId="0" xfId="7" applyNumberFormat="1" applyFont="1" applyFill="1" applyAlignment="1"/>
    <xf numFmtId="3" fontId="3" fillId="0" borderId="0" xfId="9" applyNumberFormat="1" applyFont="1" applyFill="1"/>
    <xf numFmtId="3" fontId="3" fillId="0" borderId="3" xfId="7" applyNumberFormat="1" applyFont="1" applyFill="1" applyBorder="1"/>
    <xf numFmtId="3" fontId="3" fillId="0" borderId="4" xfId="7" applyNumberFormat="1" applyFont="1" applyFill="1" applyBorder="1"/>
    <xf numFmtId="3" fontId="3" fillId="0" borderId="5" xfId="7" applyNumberFormat="1" applyFont="1" applyFill="1" applyBorder="1"/>
    <xf numFmtId="3" fontId="3" fillId="0" borderId="5" xfId="7" applyNumberFormat="1" applyFont="1" applyFill="1" applyBorder="1" applyAlignment="1">
      <alignment vertical="center"/>
    </xf>
    <xf numFmtId="3" fontId="3" fillId="0" borderId="0" xfId="7" applyNumberFormat="1" applyFont="1" applyFill="1" applyAlignment="1">
      <alignment horizontal="center" vertical="center"/>
    </xf>
    <xf numFmtId="3" fontId="3" fillId="0" borderId="12" xfId="7" applyNumberFormat="1" applyFont="1" applyFill="1" applyBorder="1" applyAlignment="1">
      <alignment vertical="center"/>
    </xf>
    <xf numFmtId="3" fontId="3" fillId="0" borderId="13" xfId="7" applyNumberFormat="1" applyFont="1" applyFill="1" applyBorder="1" applyAlignment="1">
      <alignment vertical="center"/>
    </xf>
    <xf numFmtId="3" fontId="3" fillId="0" borderId="14" xfId="7" applyNumberFormat="1" applyFont="1" applyFill="1" applyBorder="1" applyAlignment="1">
      <alignment vertical="center"/>
    </xf>
    <xf numFmtId="3" fontId="3" fillId="0" borderId="15" xfId="7" applyNumberFormat="1" applyFont="1" applyFill="1" applyBorder="1" applyAlignment="1">
      <alignment vertical="center"/>
    </xf>
    <xf numFmtId="3" fontId="3" fillId="0" borderId="16" xfId="7" applyNumberFormat="1" applyFont="1" applyFill="1" applyBorder="1" applyAlignment="1">
      <alignment vertical="center"/>
    </xf>
    <xf numFmtId="3" fontId="3" fillId="0" borderId="0" xfId="7" applyNumberFormat="1" applyFont="1" applyFill="1" applyAlignment="1">
      <alignment horizontal="right" vertical="center"/>
    </xf>
    <xf numFmtId="3" fontId="7" fillId="0" borderId="0" xfId="7" applyNumberFormat="1" applyFont="1" applyFill="1" applyBorder="1" applyAlignment="1">
      <alignment horizontal="right" vertical="center"/>
    </xf>
    <xf numFmtId="3" fontId="7" fillId="0" borderId="3" xfId="7" applyNumberFormat="1" applyFont="1" applyFill="1" applyBorder="1" applyAlignment="1">
      <alignment horizontal="right" vertical="center"/>
    </xf>
    <xf numFmtId="3" fontId="3" fillId="0" borderId="9" xfId="7" applyNumberFormat="1" applyFont="1" applyFill="1" applyBorder="1" applyAlignment="1">
      <alignment horizontal="right" vertical="center"/>
    </xf>
    <xf numFmtId="3" fontId="3" fillId="0" borderId="9" xfId="7" applyNumberFormat="1" applyFont="1" applyFill="1" applyBorder="1" applyAlignment="1">
      <alignment vertical="center"/>
    </xf>
    <xf numFmtId="3" fontId="7" fillId="0" borderId="5" xfId="7" applyNumberFormat="1" applyFont="1" applyFill="1" applyBorder="1" applyAlignment="1">
      <alignment horizontal="right" vertical="center"/>
    </xf>
    <xf numFmtId="3" fontId="7" fillId="0" borderId="4" xfId="7" applyNumberFormat="1" applyFont="1" applyFill="1" applyBorder="1" applyAlignment="1">
      <alignment horizontal="right" vertical="center"/>
    </xf>
    <xf numFmtId="0" fontId="4" fillId="0" borderId="0" xfId="7" applyFont="1" applyFill="1" applyBorder="1" applyAlignment="1">
      <alignment horizontal="center" wrapText="1"/>
    </xf>
    <xf numFmtId="0" fontId="3" fillId="0" borderId="0" xfId="7" applyFont="1" applyFill="1" applyAlignment="1"/>
    <xf numFmtId="166" fontId="3" fillId="0" borderId="0" xfId="7" applyNumberFormat="1" applyFont="1" applyFill="1" applyAlignment="1">
      <alignment vertical="center"/>
    </xf>
    <xf numFmtId="169" fontId="3" fillId="0" borderId="0" xfId="7" applyNumberFormat="1" applyFont="1" applyFill="1" applyBorder="1" applyAlignment="1">
      <alignment vertical="center"/>
    </xf>
    <xf numFmtId="0" fontId="4" fillId="0" borderId="0" xfId="7" applyFont="1" applyFill="1" applyBorder="1" applyAlignment="1">
      <alignment horizontal="center" vertical="center" wrapText="1"/>
    </xf>
    <xf numFmtId="3" fontId="4" fillId="0" borderId="0" xfId="7" applyNumberFormat="1" applyFont="1" applyFill="1" applyBorder="1" applyAlignment="1">
      <alignment horizontal="center" vertical="center" wrapText="1"/>
    </xf>
    <xf numFmtId="3" fontId="4" fillId="0" borderId="0" xfId="7" applyNumberFormat="1" applyFont="1" applyFill="1" applyBorder="1" applyAlignment="1">
      <alignment vertical="center" wrapText="1"/>
    </xf>
    <xf numFmtId="3" fontId="3" fillId="0" borderId="3" xfId="7" applyNumberFormat="1" applyFont="1" applyFill="1" applyBorder="1" applyAlignment="1">
      <alignment vertical="center"/>
    </xf>
    <xf numFmtId="3" fontId="3" fillId="0" borderId="4" xfId="7" applyNumberFormat="1" applyFont="1" applyFill="1" applyBorder="1" applyAlignment="1">
      <alignment vertical="center"/>
    </xf>
    <xf numFmtId="3" fontId="3" fillId="0" borderId="0" xfId="7" applyNumberFormat="1" applyFont="1" applyFill="1" applyBorder="1" applyAlignment="1">
      <alignment horizontal="right" vertical="center" wrapText="1"/>
    </xf>
    <xf numFmtId="3" fontId="3" fillId="0" borderId="0" xfId="7" applyNumberFormat="1" applyFont="1" applyFill="1" applyBorder="1" applyAlignment="1">
      <alignment vertical="center" wrapText="1"/>
    </xf>
    <xf numFmtId="0" fontId="4" fillId="0" borderId="8" xfId="7" applyFont="1" applyFill="1" applyBorder="1" applyAlignment="1">
      <alignment vertical="center"/>
    </xf>
    <xf numFmtId="0" fontId="4" fillId="0" borderId="1" xfId="7" applyFont="1" applyFill="1" applyBorder="1" applyAlignment="1">
      <alignment vertical="center"/>
    </xf>
    <xf numFmtId="0" fontId="4" fillId="0" borderId="6" xfId="7" applyFont="1" applyFill="1" applyBorder="1" applyAlignment="1">
      <alignment vertical="center"/>
    </xf>
    <xf numFmtId="0" fontId="3" fillId="0" borderId="7" xfId="7" applyFont="1" applyFill="1" applyBorder="1" applyAlignment="1">
      <alignment horizontal="center" vertical="center"/>
    </xf>
    <xf numFmtId="0" fontId="3" fillId="0" borderId="9" xfId="7" applyFont="1" applyFill="1" applyBorder="1" applyAlignment="1">
      <alignment horizontal="left" vertical="center"/>
    </xf>
    <xf numFmtId="3" fontId="3" fillId="0" borderId="7" xfId="9" applyNumberFormat="1" applyFont="1" applyFill="1" applyBorder="1" applyAlignment="1">
      <alignment horizontal="right" vertical="center"/>
    </xf>
    <xf numFmtId="3" fontId="3" fillId="0" borderId="8" xfId="7" applyNumberFormat="1" applyFont="1" applyFill="1" applyBorder="1" applyAlignment="1">
      <alignment horizontal="center" vertical="center"/>
    </xf>
    <xf numFmtId="3" fontId="3" fillId="0" borderId="9" xfId="9" applyNumberFormat="1" applyFont="1" applyFill="1" applyBorder="1" applyAlignment="1">
      <alignment horizontal="right" vertical="center"/>
    </xf>
    <xf numFmtId="3" fontId="3" fillId="0" borderId="9" xfId="7" applyNumberFormat="1" applyFont="1" applyFill="1" applyBorder="1" applyAlignment="1">
      <alignment horizontal="center" vertical="center"/>
    </xf>
    <xf numFmtId="3" fontId="4" fillId="0" borderId="10" xfId="7" applyNumberFormat="1" applyFont="1" applyFill="1" applyBorder="1" applyAlignment="1">
      <alignment vertical="center"/>
    </xf>
    <xf numFmtId="3" fontId="4" fillId="0" borderId="17" xfId="7" applyNumberFormat="1" applyFont="1" applyFill="1" applyBorder="1" applyAlignment="1">
      <alignment horizontal="center" vertical="center"/>
    </xf>
    <xf numFmtId="3" fontId="3" fillId="0" borderId="0" xfId="7" applyNumberFormat="1" applyFont="1" applyFill="1" applyBorder="1" applyAlignment="1">
      <alignment horizontal="center" wrapText="1"/>
    </xf>
    <xf numFmtId="0" fontId="3" fillId="0" borderId="0" xfId="7" applyFont="1" applyFill="1" applyBorder="1" applyAlignment="1">
      <alignment horizontal="center"/>
    </xf>
    <xf numFmtId="0" fontId="3" fillId="0" borderId="0" xfId="7" applyFont="1" applyFill="1" applyBorder="1" applyAlignment="1">
      <alignment vertical="center" wrapText="1"/>
    </xf>
    <xf numFmtId="3" fontId="4" fillId="0" borderId="0" xfId="7" applyNumberFormat="1" applyFont="1" applyFill="1" applyBorder="1" applyAlignment="1">
      <alignment horizontal="right" vertical="center" wrapText="1"/>
    </xf>
    <xf numFmtId="3" fontId="3" fillId="0" borderId="0" xfId="7" applyNumberFormat="1" applyFont="1" applyFill="1" applyBorder="1" applyAlignment="1">
      <alignment horizontal="center" vertical="center" wrapText="1"/>
    </xf>
    <xf numFmtId="0" fontId="3" fillId="0" borderId="1" xfId="7" applyFont="1" applyFill="1" applyBorder="1" applyAlignment="1">
      <alignment horizontal="left" vertical="center"/>
    </xf>
    <xf numFmtId="0" fontId="3" fillId="0" borderId="6" xfId="7" applyFont="1" applyFill="1" applyBorder="1" applyAlignment="1">
      <alignment horizontal="left" vertical="center"/>
    </xf>
    <xf numFmtId="0" fontId="3" fillId="0" borderId="6" xfId="7" applyFont="1" applyFill="1" applyBorder="1" applyAlignment="1">
      <alignment horizontal="right" vertical="center"/>
    </xf>
    <xf numFmtId="0" fontId="4" fillId="0" borderId="1" xfId="7" applyFont="1" applyFill="1" applyBorder="1" applyAlignment="1">
      <alignment horizontal="center" vertical="center"/>
    </xf>
    <xf numFmtId="0" fontId="4" fillId="0" borderId="6" xfId="7" applyFont="1" applyFill="1" applyBorder="1" applyAlignment="1">
      <alignment horizontal="center" vertical="center"/>
    </xf>
    <xf numFmtId="0" fontId="3" fillId="0" borderId="0" xfId="7" applyFont="1" applyFill="1" applyBorder="1"/>
    <xf numFmtId="3" fontId="3" fillId="0" borderId="3" xfId="9" applyNumberFormat="1" applyFont="1" applyFill="1" applyBorder="1" applyAlignment="1">
      <alignment vertical="center"/>
    </xf>
    <xf numFmtId="1" fontId="3" fillId="0" borderId="3" xfId="9" applyNumberFormat="1" applyFont="1" applyFill="1" applyBorder="1" applyAlignment="1">
      <alignment vertical="center"/>
    </xf>
    <xf numFmtId="3" fontId="3" fillId="0" borderId="0" xfId="9" applyNumberFormat="1" applyFont="1" applyFill="1" applyBorder="1" applyAlignment="1">
      <alignment horizontal="center" vertical="center"/>
    </xf>
    <xf numFmtId="4" fontId="3" fillId="0" borderId="0" xfId="7" applyNumberFormat="1" applyFont="1" applyFill="1" applyBorder="1" applyAlignment="1">
      <alignment vertical="center"/>
    </xf>
    <xf numFmtId="49" fontId="3" fillId="0" borderId="1" xfId="1" applyNumberFormat="1" applyFont="1" applyFill="1" applyBorder="1" applyAlignment="1">
      <alignment vertical="center"/>
    </xf>
    <xf numFmtId="3" fontId="3" fillId="0" borderId="4" xfId="9" applyNumberFormat="1" applyFont="1" applyFill="1" applyBorder="1" applyAlignment="1">
      <alignment vertical="center"/>
    </xf>
    <xf numFmtId="1" fontId="3" fillId="0" borderId="4" xfId="9" applyNumberFormat="1" applyFont="1" applyFill="1" applyBorder="1" applyAlignment="1">
      <alignment vertical="center"/>
    </xf>
    <xf numFmtId="0" fontId="4" fillId="0" borderId="0" xfId="7" applyFont="1" applyFill="1" applyBorder="1" applyAlignment="1">
      <alignment vertical="center" wrapText="1"/>
    </xf>
    <xf numFmtId="0" fontId="4" fillId="0" borderId="8" xfId="7" applyFont="1" applyFill="1" applyBorder="1" applyAlignment="1">
      <alignment horizontal="center" vertical="center"/>
    </xf>
    <xf numFmtId="0" fontId="3" fillId="0" borderId="0" xfId="7" applyFont="1" applyFill="1" applyAlignment="1">
      <alignment vertical="center" wrapText="1"/>
    </xf>
    <xf numFmtId="0" fontId="4" fillId="0" borderId="2" xfId="7" applyFont="1" applyFill="1" applyBorder="1" applyAlignment="1">
      <alignment horizontal="center" vertical="center"/>
    </xf>
    <xf numFmtId="3" fontId="3" fillId="0" borderId="18" xfId="7" applyNumberFormat="1" applyFont="1" applyFill="1" applyBorder="1" applyAlignment="1">
      <alignment horizontal="right" vertical="center"/>
    </xf>
    <xf numFmtId="3" fontId="3" fillId="0" borderId="19" xfId="7" applyNumberFormat="1" applyFont="1" applyFill="1" applyBorder="1" applyAlignment="1">
      <alignment horizontal="right" vertical="center"/>
    </xf>
    <xf numFmtId="3" fontId="4" fillId="0" borderId="2" xfId="7" applyNumberFormat="1" applyFont="1" applyFill="1" applyBorder="1"/>
    <xf numFmtId="0" fontId="4" fillId="0" borderId="0" xfId="7" applyFont="1" applyFill="1" applyAlignment="1">
      <alignment vertical="center"/>
    </xf>
    <xf numFmtId="0" fontId="4" fillId="0" borderId="0" xfId="7" applyFont="1" applyFill="1"/>
    <xf numFmtId="0" fontId="4" fillId="0" borderId="2" xfId="7" applyFont="1" applyFill="1" applyBorder="1" applyAlignment="1">
      <alignment horizontal="left" vertical="center"/>
    </xf>
    <xf numFmtId="3" fontId="3" fillId="0" borderId="2" xfId="7" applyNumberFormat="1" applyFont="1" applyFill="1" applyBorder="1" applyAlignment="1">
      <alignment horizontal="right" vertical="center"/>
    </xf>
    <xf numFmtId="166" fontId="3" fillId="0" borderId="2" xfId="9" applyNumberFormat="1" applyFont="1" applyFill="1" applyBorder="1"/>
    <xf numFmtId="0" fontId="3" fillId="0" borderId="2" xfId="7" applyFont="1" applyFill="1" applyBorder="1"/>
    <xf numFmtId="3" fontId="3" fillId="0" borderId="2" xfId="7" applyNumberFormat="1" applyFont="1" applyFill="1" applyBorder="1"/>
    <xf numFmtId="0" fontId="3" fillId="0" borderId="2" xfId="7" applyFont="1" applyFill="1" applyBorder="1" applyAlignment="1">
      <alignment horizontal="center" vertical="center"/>
    </xf>
    <xf numFmtId="0" fontId="3" fillId="0" borderId="2" xfId="7" applyFont="1" applyFill="1" applyBorder="1" applyAlignment="1">
      <alignment horizontal="left" vertical="center"/>
    </xf>
    <xf numFmtId="3" fontId="3" fillId="0" borderId="2" xfId="7" applyNumberFormat="1" applyFont="1" applyFill="1" applyBorder="1" applyAlignment="1">
      <alignment horizontal="center" vertical="center"/>
    </xf>
    <xf numFmtId="166" fontId="3" fillId="0" borderId="0" xfId="7" applyNumberFormat="1" applyFont="1" applyFill="1"/>
    <xf numFmtId="9" fontId="4" fillId="0" borderId="2" xfId="9" applyFont="1" applyFill="1" applyBorder="1" applyAlignment="1">
      <alignment horizontal="center" vertical="center"/>
    </xf>
    <xf numFmtId="0" fontId="4" fillId="0" borderId="23" xfId="7" applyFont="1" applyFill="1" applyBorder="1"/>
    <xf numFmtId="2" fontId="3" fillId="0" borderId="0" xfId="7" applyNumberFormat="1" applyFont="1" applyFill="1"/>
    <xf numFmtId="0" fontId="8" fillId="0" borderId="0" xfId="7" applyFont="1" applyFill="1" applyAlignment="1">
      <alignment vertical="center"/>
    </xf>
    <xf numFmtId="0" fontId="4" fillId="0" borderId="20" xfId="7" applyFont="1" applyFill="1" applyBorder="1" applyAlignment="1">
      <alignment horizontal="center"/>
    </xf>
    <xf numFmtId="0" fontId="4" fillId="0" borderId="20" xfId="7" applyFont="1" applyFill="1" applyBorder="1"/>
    <xf numFmtId="165" fontId="3" fillId="0" borderId="20" xfId="9" applyNumberFormat="1" applyFont="1" applyFill="1" applyBorder="1"/>
    <xf numFmtId="166" fontId="3" fillId="0" borderId="20" xfId="9" applyNumberFormat="1" applyFont="1" applyFill="1" applyBorder="1"/>
    <xf numFmtId="3" fontId="4" fillId="0" borderId="0" xfId="7" applyNumberFormat="1" applyFont="1" applyFill="1"/>
    <xf numFmtId="0" fontId="4" fillId="0" borderId="18" xfId="7" applyFont="1" applyFill="1" applyBorder="1" applyAlignment="1">
      <alignment horizontal="center"/>
    </xf>
    <xf numFmtId="0" fontId="4" fillId="0" borderId="18" xfId="7" applyFont="1" applyFill="1" applyBorder="1"/>
    <xf numFmtId="165" fontId="3" fillId="0" borderId="18" xfId="9" applyNumberFormat="1" applyFont="1" applyFill="1" applyBorder="1"/>
    <xf numFmtId="166" fontId="3" fillId="0" borderId="18" xfId="9" applyNumberFormat="1" applyFont="1" applyFill="1" applyBorder="1"/>
    <xf numFmtId="3" fontId="4" fillId="0" borderId="18" xfId="7" applyNumberFormat="1" applyFont="1" applyFill="1" applyBorder="1"/>
    <xf numFmtId="0" fontId="4" fillId="0" borderId="19" xfId="7" applyFont="1" applyFill="1" applyBorder="1" applyAlignment="1">
      <alignment horizontal="center"/>
    </xf>
    <xf numFmtId="3" fontId="4" fillId="0" borderId="19" xfId="7" applyNumberFormat="1" applyFont="1" applyFill="1" applyBorder="1"/>
    <xf numFmtId="10" fontId="4" fillId="0" borderId="19" xfId="7" applyNumberFormat="1" applyFont="1" applyFill="1" applyBorder="1"/>
    <xf numFmtId="3" fontId="3" fillId="0" borderId="20" xfId="7" applyNumberFormat="1" applyFont="1" applyFill="1" applyBorder="1"/>
    <xf numFmtId="0" fontId="3" fillId="0" borderId="20" xfId="7" applyFont="1" applyFill="1" applyBorder="1"/>
    <xf numFmtId="0" fontId="4" fillId="0" borderId="18" xfId="7" applyFont="1" applyFill="1" applyBorder="1" applyAlignment="1">
      <alignment horizontal="center" vertical="center"/>
    </xf>
    <xf numFmtId="10" fontId="3" fillId="0" borderId="18" xfId="9" applyNumberFormat="1" applyFont="1" applyFill="1" applyBorder="1" applyAlignment="1">
      <alignment horizontal="right" vertical="center"/>
    </xf>
    <xf numFmtId="0" fontId="3" fillId="0" borderId="18" xfId="7" applyFont="1" applyFill="1" applyBorder="1"/>
    <xf numFmtId="0" fontId="4" fillId="0" borderId="19" xfId="7" applyFont="1" applyFill="1" applyBorder="1" applyAlignment="1">
      <alignment horizontal="center" vertical="center"/>
    </xf>
    <xf numFmtId="10" fontId="3" fillId="0" borderId="19" xfId="9" applyNumberFormat="1" applyFont="1" applyFill="1" applyBorder="1" applyAlignment="1">
      <alignment horizontal="right" vertical="center"/>
    </xf>
    <xf numFmtId="0" fontId="3" fillId="0" borderId="19" xfId="7" applyFont="1" applyFill="1" applyBorder="1"/>
    <xf numFmtId="2" fontId="3" fillId="0" borderId="19" xfId="7" applyNumberFormat="1" applyFont="1" applyFill="1" applyBorder="1"/>
    <xf numFmtId="164" fontId="3" fillId="0" borderId="2" xfId="9" applyNumberFormat="1" applyFont="1" applyFill="1" applyBorder="1"/>
    <xf numFmtId="0" fontId="9" fillId="3" borderId="0" xfId="0" applyFont="1" applyFill="1"/>
    <xf numFmtId="0" fontId="12" fillId="2" borderId="0" xfId="0" applyFont="1" applyFill="1"/>
    <xf numFmtId="0" fontId="9" fillId="3" borderId="0" xfId="0" applyFont="1" applyFill="1" applyBorder="1"/>
    <xf numFmtId="0" fontId="13" fillId="0" borderId="0" xfId="13" applyFill="1" applyAlignment="1" applyProtection="1"/>
    <xf numFmtId="0" fontId="9" fillId="0" borderId="0" xfId="0" applyFont="1" applyFill="1" applyAlignment="1">
      <alignment vertical="center" wrapText="1"/>
    </xf>
    <xf numFmtId="0" fontId="15" fillId="2" borderId="0" xfId="5" applyFont="1" applyFill="1"/>
    <xf numFmtId="0" fontId="17" fillId="2" borderId="0" xfId="5" applyFont="1" applyFill="1"/>
    <xf numFmtId="0" fontId="18" fillId="2" borderId="0" xfId="5" applyFont="1" applyFill="1"/>
    <xf numFmtId="0" fontId="20" fillId="2" borderId="0" xfId="5" applyFont="1" applyFill="1"/>
    <xf numFmtId="0" fontId="15" fillId="3" borderId="0" xfId="0" applyFont="1" applyFill="1"/>
    <xf numFmtId="0" fontId="16" fillId="3" borderId="0" xfId="0" applyFont="1" applyFill="1"/>
    <xf numFmtId="0" fontId="21" fillId="3" borderId="0" xfId="13" applyFont="1" applyFill="1" applyAlignment="1" applyProtection="1">
      <alignment horizontal="left"/>
    </xf>
    <xf numFmtId="0" fontId="15" fillId="3" borderId="0" xfId="0" applyFont="1" applyFill="1" applyAlignment="1">
      <alignment horizontal="left"/>
    </xf>
    <xf numFmtId="0" fontId="15" fillId="3" borderId="0" xfId="0" applyFont="1" applyFill="1" applyAlignment="1"/>
    <xf numFmtId="0" fontId="21" fillId="3" borderId="0" xfId="13" applyFont="1" applyFill="1" applyBorder="1" applyAlignment="1" applyProtection="1"/>
    <xf numFmtId="0" fontId="15" fillId="3" borderId="0" xfId="0" applyFont="1" applyFill="1" applyBorder="1" applyAlignment="1"/>
    <xf numFmtId="0" fontId="21" fillId="0" borderId="0" xfId="13" applyFont="1" applyFill="1" applyBorder="1" applyAlignment="1" applyProtection="1"/>
    <xf numFmtId="0" fontId="15" fillId="0" borderId="0" xfId="0" applyFont="1" applyFill="1" applyBorder="1" applyAlignment="1"/>
    <xf numFmtId="0" fontId="21" fillId="0" borderId="0" xfId="13" applyFont="1" applyAlignment="1" applyProtection="1"/>
    <xf numFmtId="0" fontId="15" fillId="0" borderId="0" xfId="0" applyFont="1"/>
    <xf numFmtId="0" fontId="15" fillId="3" borderId="0" xfId="0" applyFont="1" applyFill="1" applyBorder="1"/>
    <xf numFmtId="0" fontId="13" fillId="3" borderId="0" xfId="13" applyFill="1" applyAlignment="1" applyProtection="1"/>
    <xf numFmtId="0" fontId="9" fillId="3" borderId="0" xfId="0" applyFont="1" applyFill="1" applyBorder="1"/>
    <xf numFmtId="0" fontId="15" fillId="3" borderId="0" xfId="0" applyFont="1" applyFill="1"/>
    <xf numFmtId="0" fontId="21" fillId="3" borderId="0" xfId="13" applyFont="1" applyFill="1" applyAlignment="1" applyProtection="1">
      <alignment horizontal="left"/>
    </xf>
    <xf numFmtId="0" fontId="15" fillId="3" borderId="0" xfId="0" applyFont="1" applyFill="1" applyAlignment="1">
      <alignment horizontal="left"/>
    </xf>
    <xf numFmtId="0" fontId="15" fillId="4" borderId="0" xfId="0" applyFont="1" applyFill="1"/>
    <xf numFmtId="0" fontId="0" fillId="2" borderId="0" xfId="0" applyFill="1"/>
    <xf numFmtId="0" fontId="26" fillId="2" borderId="0" xfId="5" applyFont="1" applyFill="1" applyAlignment="1">
      <alignment horizontal="left"/>
    </xf>
    <xf numFmtId="0" fontId="27" fillId="2" borderId="0" xfId="5" applyFont="1" applyFill="1" applyAlignment="1">
      <alignment horizontal="left"/>
    </xf>
    <xf numFmtId="0" fontId="29" fillId="2" borderId="0" xfId="5" applyFont="1" applyFill="1" applyAlignment="1">
      <alignment vertical="center" wrapText="1"/>
    </xf>
    <xf numFmtId="0" fontId="9" fillId="2" borderId="0" xfId="19" applyFont="1" applyFill="1"/>
    <xf numFmtId="0" fontId="30" fillId="2" borderId="0" xfId="5" applyFont="1" applyFill="1" applyAlignment="1">
      <alignment horizontal="left" vertical="center" wrapText="1"/>
    </xf>
    <xf numFmtId="0" fontId="28" fillId="2" borderId="0" xfId="5" applyFont="1" applyFill="1" applyAlignment="1">
      <alignment horizontal="left"/>
    </xf>
    <xf numFmtId="0" fontId="32" fillId="2" borderId="0" xfId="5" applyFont="1" applyFill="1" applyAlignment="1">
      <alignment horizontal="left" vertical="center" wrapText="1"/>
    </xf>
    <xf numFmtId="0" fontId="1" fillId="2" borderId="0" xfId="0" applyFont="1" applyFill="1" applyAlignment="1">
      <alignment horizontal="left" vertical="center"/>
    </xf>
    <xf numFmtId="0" fontId="16" fillId="2" borderId="0" xfId="19" applyFont="1" applyFill="1" applyAlignment="1">
      <alignment horizontal="left" vertical="center" wrapText="1"/>
    </xf>
    <xf numFmtId="0" fontId="30" fillId="2" borderId="0" xfId="21" applyFont="1" applyFill="1" applyAlignment="1">
      <alignment horizontal="left" vertical="center" wrapText="1"/>
    </xf>
    <xf numFmtId="49" fontId="32" fillId="2" borderId="0" xfId="22" applyNumberFormat="1" applyFont="1" applyFill="1" applyBorder="1" applyAlignment="1">
      <alignment vertical="center"/>
    </xf>
    <xf numFmtId="0" fontId="31" fillId="2" borderId="0" xfId="20" applyFont="1" applyFill="1" applyAlignment="1" applyProtection="1">
      <alignment horizontal="left" vertical="center"/>
    </xf>
    <xf numFmtId="0" fontId="33" fillId="2" borderId="0" xfId="20" applyFont="1" applyFill="1" applyAlignment="1" applyProtection="1">
      <alignment horizontal="left" vertical="center"/>
    </xf>
    <xf numFmtId="0" fontId="31" fillId="2" borderId="0" xfId="20" applyFont="1" applyFill="1" applyAlignment="1" applyProtection="1">
      <alignment vertical="center"/>
    </xf>
    <xf numFmtId="49" fontId="34" fillId="2" borderId="0" xfId="22" applyNumberFormat="1" applyFont="1" applyFill="1" applyBorder="1" applyAlignment="1">
      <alignment horizontal="left" vertical="center"/>
    </xf>
    <xf numFmtId="49" fontId="32" fillId="2" borderId="0" xfId="22" applyNumberFormat="1" applyFont="1" applyFill="1" applyBorder="1" applyAlignment="1">
      <alignment horizontal="left" vertical="center"/>
    </xf>
    <xf numFmtId="49" fontId="30" fillId="2" borderId="0" xfId="22" applyNumberFormat="1" applyFont="1" applyFill="1" applyBorder="1" applyAlignment="1">
      <alignment horizontal="left" vertical="center"/>
    </xf>
    <xf numFmtId="0" fontId="23" fillId="2" borderId="0" xfId="5" applyFont="1" applyFill="1"/>
    <xf numFmtId="0" fontId="20" fillId="2" borderId="0" xfId="5" quotePrefix="1" applyFont="1" applyFill="1"/>
    <xf numFmtId="17" fontId="30" fillId="2" borderId="0" xfId="5" quotePrefix="1" applyNumberFormat="1" applyFont="1" applyFill="1" applyAlignment="1">
      <alignment horizontal="left" vertical="center"/>
    </xf>
    <xf numFmtId="17" fontId="24" fillId="2" borderId="0" xfId="5" quotePrefix="1" applyNumberFormat="1" applyFont="1" applyFill="1" applyAlignment="1">
      <alignment horizontal="left" vertical="center"/>
    </xf>
    <xf numFmtId="0" fontId="30" fillId="2" borderId="0" xfId="5" applyFont="1" applyFill="1"/>
    <xf numFmtId="0" fontId="13" fillId="2" borderId="0" xfId="13" applyFill="1" applyAlignment="1" applyProtection="1">
      <alignment horizontal="left"/>
    </xf>
    <xf numFmtId="0" fontId="35" fillId="2" borderId="0" xfId="5" applyFont="1" applyFill="1"/>
    <xf numFmtId="0" fontId="13" fillId="2" borderId="0" xfId="13" applyFill="1" applyAlignment="1" applyProtection="1">
      <alignment vertical="center" wrapText="1"/>
    </xf>
    <xf numFmtId="0" fontId="36" fillId="2" borderId="0" xfId="5" applyFont="1" applyFill="1" applyAlignment="1">
      <alignment vertical="center" wrapText="1"/>
    </xf>
    <xf numFmtId="0" fontId="15" fillId="2" borderId="0" xfId="19" applyFont="1" applyFill="1"/>
    <xf numFmtId="0" fontId="1" fillId="2" borderId="0" xfId="19" applyFont="1" applyFill="1" applyAlignment="1">
      <alignment vertical="center" wrapText="1"/>
    </xf>
    <xf numFmtId="0" fontId="19" fillId="2" borderId="0" xfId="5" applyFont="1" applyFill="1" applyAlignment="1">
      <alignment horizontal="justify" vertical="center" wrapText="1"/>
    </xf>
    <xf numFmtId="0" fontId="19" fillId="2" borderId="0" xfId="5" applyFont="1" applyFill="1" applyAlignment="1">
      <alignment horizontal="justify" vertical="center"/>
    </xf>
    <xf numFmtId="0" fontId="25" fillId="2" borderId="0" xfId="5" applyFont="1" applyFill="1" applyAlignment="1">
      <alignment horizontal="left"/>
    </xf>
    <xf numFmtId="0" fontId="30" fillId="2" borderId="0" xfId="5" applyFont="1" applyFill="1" applyAlignment="1">
      <alignment horizontal="left" vertical="center" wrapText="1"/>
    </xf>
    <xf numFmtId="0" fontId="30" fillId="2" borderId="0" xfId="5" applyFont="1" applyFill="1" applyAlignment="1">
      <alignment horizontal="left" vertical="center"/>
    </xf>
    <xf numFmtId="0" fontId="13" fillId="2" borderId="0" xfId="13" applyFill="1" applyAlignment="1" applyProtection="1">
      <alignment horizontal="left"/>
    </xf>
    <xf numFmtId="0" fontId="30" fillId="2" borderId="0" xfId="0" applyFont="1" applyFill="1" applyAlignment="1">
      <alignment horizontal="left" vertical="center"/>
    </xf>
    <xf numFmtId="0" fontId="31" fillId="0" borderId="0" xfId="20" applyFont="1" applyAlignment="1" applyProtection="1">
      <alignment horizontal="left"/>
    </xf>
    <xf numFmtId="0" fontId="14" fillId="5" borderId="0" xfId="0" applyFont="1" applyFill="1" applyAlignment="1">
      <alignment horizontal="left"/>
    </xf>
    <xf numFmtId="0" fontId="21" fillId="0" borderId="0" xfId="13" applyFont="1" applyAlignment="1" applyProtection="1"/>
    <xf numFmtId="0" fontId="21" fillId="3" borderId="0" xfId="13" applyFont="1" applyFill="1" applyAlignment="1" applyProtection="1">
      <alignment horizontal="left"/>
    </xf>
    <xf numFmtId="0" fontId="22" fillId="3" borderId="0" xfId="13" applyFont="1" applyFill="1" applyAlignment="1" applyProtection="1">
      <alignment horizontal="left"/>
    </xf>
    <xf numFmtId="0" fontId="21" fillId="3" borderId="0" xfId="13" applyFont="1" applyFill="1" applyBorder="1" applyAlignment="1" applyProtection="1"/>
    <xf numFmtId="0" fontId="4" fillId="0" borderId="7" xfId="7" applyFont="1" applyFill="1" applyBorder="1" applyAlignment="1">
      <alignment horizontal="left" vertical="center"/>
    </xf>
    <xf numFmtId="0" fontId="4" fillId="0" borderId="9" xfId="7" applyFont="1" applyFill="1" applyBorder="1" applyAlignment="1">
      <alignment horizontal="left" vertical="center"/>
    </xf>
    <xf numFmtId="0" fontId="4" fillId="0" borderId="3" xfId="7" applyFont="1" applyFill="1" applyBorder="1" applyAlignment="1">
      <alignment horizontal="left" vertical="center"/>
    </xf>
    <xf numFmtId="0" fontId="4" fillId="0" borderId="0" xfId="7" applyFont="1" applyFill="1" applyBorder="1" applyAlignment="1">
      <alignment horizontal="left" vertical="center"/>
    </xf>
    <xf numFmtId="0" fontId="4" fillId="0" borderId="4" xfId="7" applyFont="1" applyFill="1" applyBorder="1" applyAlignment="1">
      <alignment horizontal="left" vertical="center"/>
    </xf>
    <xf numFmtId="0" fontId="4" fillId="0" borderId="5" xfId="7" applyFont="1" applyFill="1" applyBorder="1" applyAlignment="1">
      <alignment horizontal="left" vertical="center"/>
    </xf>
    <xf numFmtId="0" fontId="4" fillId="0" borderId="10" xfId="7" applyFont="1" applyFill="1" applyBorder="1" applyAlignment="1">
      <alignment horizontal="center" vertical="center" wrapText="1"/>
    </xf>
    <xf numFmtId="0" fontId="4" fillId="0" borderId="11" xfId="7" applyFont="1" applyFill="1" applyBorder="1" applyAlignment="1">
      <alignment horizontal="center" vertical="center" wrapText="1"/>
    </xf>
    <xf numFmtId="0" fontId="4" fillId="0" borderId="0" xfId="7" applyFont="1" applyFill="1" applyBorder="1" applyAlignment="1">
      <alignment horizontal="left" vertical="center" wrapText="1"/>
    </xf>
    <xf numFmtId="0" fontId="4" fillId="0" borderId="11" xfId="7" applyNumberFormat="1" applyFont="1" applyFill="1" applyBorder="1" applyAlignment="1">
      <alignment horizontal="center" vertical="center" wrapText="1"/>
    </xf>
    <xf numFmtId="0" fontId="4" fillId="0" borderId="17" xfId="7" applyNumberFormat="1" applyFont="1" applyFill="1" applyBorder="1" applyAlignment="1">
      <alignment horizontal="center" vertical="center" wrapText="1"/>
    </xf>
    <xf numFmtId="3" fontId="4" fillId="0" borderId="10" xfId="7" applyNumberFormat="1" applyFont="1" applyFill="1" applyBorder="1" applyAlignment="1">
      <alignment horizontal="center" vertical="center" wrapText="1"/>
    </xf>
    <xf numFmtId="3" fontId="4" fillId="0" borderId="17" xfId="7" applyNumberFormat="1" applyFont="1" applyFill="1" applyBorder="1" applyAlignment="1">
      <alignment horizontal="center" vertical="center" wrapText="1"/>
    </xf>
    <xf numFmtId="0" fontId="4" fillId="0" borderId="17" xfId="7" applyFont="1" applyFill="1" applyBorder="1" applyAlignment="1">
      <alignment horizontal="center" vertical="center" wrapText="1"/>
    </xf>
    <xf numFmtId="0" fontId="4" fillId="0" borderId="10" xfId="7" applyNumberFormat="1" applyFont="1" applyFill="1" applyBorder="1" applyAlignment="1">
      <alignment horizontal="center" vertical="center" wrapText="1"/>
    </xf>
    <xf numFmtId="3" fontId="4" fillId="0" borderId="11" xfId="7" applyNumberFormat="1" applyFont="1" applyFill="1" applyBorder="1" applyAlignment="1">
      <alignment horizontal="center" vertical="center" wrapText="1"/>
    </xf>
    <xf numFmtId="3" fontId="4" fillId="0" borderId="10" xfId="7" applyNumberFormat="1" applyFont="1" applyFill="1" applyBorder="1" applyAlignment="1">
      <alignment horizontal="center" vertical="center"/>
    </xf>
    <xf numFmtId="3" fontId="4" fillId="0" borderId="17" xfId="7" applyNumberFormat="1" applyFont="1" applyFill="1" applyBorder="1" applyAlignment="1">
      <alignment horizontal="center" vertical="center"/>
    </xf>
    <xf numFmtId="3" fontId="4" fillId="0" borderId="22" xfId="7" applyNumberFormat="1" applyFont="1" applyFill="1" applyBorder="1" applyAlignment="1">
      <alignment horizontal="center" vertical="center" wrapText="1"/>
    </xf>
    <xf numFmtId="3" fontId="4" fillId="0" borderId="29" xfId="7" applyNumberFormat="1" applyFont="1" applyFill="1" applyBorder="1" applyAlignment="1">
      <alignment horizontal="center" vertical="center" wrapText="1"/>
    </xf>
    <xf numFmtId="3" fontId="4" fillId="0" borderId="0" xfId="7" applyNumberFormat="1" applyFont="1" applyFill="1" applyBorder="1" applyAlignment="1">
      <alignment horizontal="left" vertical="top" wrapText="1"/>
    </xf>
    <xf numFmtId="3" fontId="4" fillId="0" borderId="27" xfId="7" applyNumberFormat="1" applyFont="1" applyFill="1" applyBorder="1" applyAlignment="1">
      <alignment horizontal="center" vertical="center" wrapText="1"/>
    </xf>
    <xf numFmtId="3" fontId="4" fillId="0" borderId="28" xfId="7" applyNumberFormat="1" applyFont="1" applyFill="1" applyBorder="1" applyAlignment="1">
      <alignment horizontal="center" vertical="center" wrapText="1"/>
    </xf>
    <xf numFmtId="3" fontId="4" fillId="0" borderId="3" xfId="7" applyNumberFormat="1" applyFont="1" applyFill="1" applyBorder="1" applyAlignment="1">
      <alignment horizontal="left" vertical="center"/>
    </xf>
    <xf numFmtId="3" fontId="4" fillId="0" borderId="0" xfId="7" applyNumberFormat="1" applyFont="1" applyFill="1" applyBorder="1" applyAlignment="1">
      <alignment horizontal="left" vertical="center"/>
    </xf>
    <xf numFmtId="3" fontId="4" fillId="0" borderId="4" xfId="7" applyNumberFormat="1" applyFont="1" applyFill="1" applyBorder="1" applyAlignment="1">
      <alignment horizontal="left" vertical="center"/>
    </xf>
    <xf numFmtId="3" fontId="4" fillId="0" borderId="5" xfId="7" applyNumberFormat="1" applyFont="1" applyFill="1" applyBorder="1" applyAlignment="1">
      <alignment horizontal="left" vertical="center"/>
    </xf>
    <xf numFmtId="3" fontId="4" fillId="0" borderId="0" xfId="7" applyNumberFormat="1" applyFont="1" applyFill="1" applyBorder="1" applyAlignment="1">
      <alignment horizontal="left" vertical="center" wrapText="1"/>
    </xf>
    <xf numFmtId="3" fontId="4" fillId="0" borderId="11" xfId="7" applyNumberFormat="1" applyFont="1" applyFill="1" applyBorder="1" applyAlignment="1">
      <alignment horizontal="center" vertical="center"/>
    </xf>
    <xf numFmtId="3" fontId="4" fillId="0" borderId="0" xfId="7" applyNumberFormat="1" applyFont="1" applyFill="1" applyAlignment="1">
      <alignment horizontal="left" vertical="center" wrapText="1"/>
    </xf>
    <xf numFmtId="3" fontId="4" fillId="0" borderId="0" xfId="7" applyNumberFormat="1" applyFont="1" applyFill="1" applyAlignment="1">
      <alignment horizontal="left" vertical="center"/>
    </xf>
    <xf numFmtId="3" fontId="4" fillId="0" borderId="25" xfId="7" applyNumberFormat="1" applyFont="1" applyFill="1" applyBorder="1" applyAlignment="1">
      <alignment horizontal="left" vertical="center"/>
    </xf>
    <xf numFmtId="3" fontId="4" fillId="0" borderId="26" xfId="7" applyNumberFormat="1" applyFont="1" applyFill="1" applyBorder="1" applyAlignment="1">
      <alignment horizontal="left" vertical="center"/>
    </xf>
    <xf numFmtId="3" fontId="4" fillId="0" borderId="24" xfId="7" applyNumberFormat="1" applyFont="1" applyFill="1" applyBorder="1" applyAlignment="1">
      <alignment horizontal="left" vertical="center"/>
    </xf>
    <xf numFmtId="3" fontId="4" fillId="0" borderId="21" xfId="7" applyNumberFormat="1" applyFont="1" applyFill="1" applyBorder="1" applyAlignment="1">
      <alignment horizontal="left" vertical="center"/>
    </xf>
    <xf numFmtId="0" fontId="4" fillId="0" borderId="0" xfId="7" applyFont="1" applyFill="1" applyAlignment="1">
      <alignment horizontal="left" vertical="center"/>
    </xf>
  </cellXfs>
  <cellStyles count="23">
    <cellStyle name="Euro" xfId="1"/>
    <cellStyle name="Euro 2" xfId="2"/>
    <cellStyle name="Lien hypertexte" xfId="13" builtinId="8"/>
    <cellStyle name="Lien hypertexte 2" xfId="20"/>
    <cellStyle name="Milliers 2" xfId="3"/>
    <cellStyle name="Milliers 2 2" xfId="15"/>
    <cellStyle name="Milliers 3" xfId="4"/>
    <cellStyle name="Normal" xfId="0" builtinId="0"/>
    <cellStyle name="Normal 2" xfId="5"/>
    <cellStyle name="Normal 2 2" xfId="14"/>
    <cellStyle name="Normal 3" xfId="6"/>
    <cellStyle name="Normal 4" xfId="7"/>
    <cellStyle name="Normal 4 2" xfId="16"/>
    <cellStyle name="Normal 5" xfId="8"/>
    <cellStyle name="Normal 5 2" xfId="17"/>
    <cellStyle name="Normal 7" xfId="21"/>
    <cellStyle name="Normal 9" xfId="19"/>
    <cellStyle name="Normal_BDPHAM_DST" xfId="22"/>
    <cellStyle name="Pourcentage 2" xfId="9"/>
    <cellStyle name="Pourcentage 2 2" xfId="10"/>
    <cellStyle name="Pourcentage 3" xfId="11"/>
    <cellStyle name="Pourcentage 3 2" xfId="18"/>
    <cellStyle name="Pourcentage 4" xfId="12"/>
  </cellStyles>
  <dxfs count="225">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ata.drees.solidarites-sante.gouv.fr/explore/dataset/les-beneficiaires-de-l-aide-sociale-a-l-enfance/information/" TargetMode="External"/><Relationship Id="rId7" Type="http://schemas.openxmlformats.org/officeDocument/2006/relationships/hyperlink" Target="https://data.drees.solidarites-sante.gouv.fr/explore/dataset/376_les-depenses-d-aide-sociale-departementale/information/" TargetMode="External"/><Relationship Id="rId2" Type="http://schemas.openxmlformats.org/officeDocument/2006/relationships/hyperlink" Target="https://drees.solidarites-sante.gouv.fr/publications-documents-de-reference/panoramas-de-la-drees/laide-et-laction-sociales-en-france-perte" TargetMode="External"/><Relationship Id="rId1" Type="http://schemas.openxmlformats.org/officeDocument/2006/relationships/hyperlink" Target="http://drees.solidarites-sante.gouv.fr/etudes-et-statistiques/open-data/aide-et-action-sociale/article/l-enquete-aide-sociale-aupres-des-conseils-departementaux" TargetMode="External"/><Relationship Id="rId6" Type="http://schemas.openxmlformats.org/officeDocument/2006/relationships/hyperlink" Target="http://www.data.drees.sante.gouv.fr/ReportFolders/reportFolders.aspx?IF_ActivePath=P,371,376" TargetMode="External"/><Relationship Id="rId5" Type="http://schemas.openxmlformats.org/officeDocument/2006/relationships/hyperlink" Target="https://data.drees.solidarites-sante.gouv.fr/explore/dataset/376_les-depenses-d-aide-sociale-departementale/information/" TargetMode="External"/><Relationship Id="rId4" Type="http://schemas.openxmlformats.org/officeDocument/2006/relationships/hyperlink" Target="https://drees.solidarites-sante.gouv.fr/sites/default/files/2020-10/dt171.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workbookViewId="0">
      <selection activeCell="F14" sqref="F14"/>
    </sheetView>
  </sheetViews>
  <sheetFormatPr baseColWidth="10" defaultRowHeight="15" x14ac:dyDescent="0.25"/>
  <cols>
    <col min="1" max="2" width="2.140625" style="198" customWidth="1"/>
    <col min="3" max="3" width="33.7109375" style="198" customWidth="1"/>
    <col min="4" max="4" width="37.140625" style="198" customWidth="1"/>
    <col min="5" max="5" width="47.28515625" style="198" customWidth="1"/>
    <col min="6" max="6" width="60.140625" style="198" customWidth="1"/>
    <col min="7" max="16384" width="11.42578125" style="217"/>
  </cols>
  <sheetData>
    <row r="1" spans="1:7" ht="18.75" x14ac:dyDescent="0.3">
      <c r="A1" s="248" t="s">
        <v>220</v>
      </c>
      <c r="B1" s="248"/>
      <c r="C1" s="248"/>
      <c r="D1" s="248"/>
      <c r="E1" s="248"/>
      <c r="F1" s="248"/>
    </row>
    <row r="2" spans="1:7" x14ac:dyDescent="0.25">
      <c r="A2" s="218"/>
      <c r="B2" s="218"/>
      <c r="C2" s="218"/>
      <c r="D2" s="218"/>
      <c r="E2" s="218"/>
      <c r="F2" s="218"/>
    </row>
    <row r="3" spans="1:7" ht="15.75" x14ac:dyDescent="0.25">
      <c r="A3" s="218"/>
      <c r="B3" s="219" t="s">
        <v>229</v>
      </c>
      <c r="C3" s="220"/>
      <c r="D3" s="218"/>
      <c r="E3" s="218"/>
      <c r="F3" s="218"/>
    </row>
    <row r="4" spans="1:7" ht="15.75" x14ac:dyDescent="0.25">
      <c r="A4" s="218"/>
      <c r="B4" s="219"/>
      <c r="C4" s="220"/>
      <c r="D4" s="218"/>
      <c r="E4" s="218"/>
      <c r="F4" s="218"/>
    </row>
    <row r="5" spans="1:7" x14ac:dyDescent="0.25">
      <c r="C5" s="211" t="s">
        <v>210</v>
      </c>
      <c r="D5" s="222"/>
      <c r="E5" s="222"/>
      <c r="F5" s="222"/>
    </row>
    <row r="6" spans="1:7" x14ac:dyDescent="0.25">
      <c r="A6" s="218"/>
      <c r="B6" s="218"/>
      <c r="D6" s="218"/>
      <c r="E6" s="218"/>
      <c r="F6" s="218"/>
    </row>
    <row r="7" spans="1:7" x14ac:dyDescent="0.25">
      <c r="C7" s="249" t="s">
        <v>221</v>
      </c>
      <c r="D7" s="250"/>
      <c r="E7" s="250"/>
      <c r="F7" s="250"/>
    </row>
    <row r="8" spans="1:7" x14ac:dyDescent="0.25">
      <c r="A8" s="221"/>
      <c r="B8" s="221"/>
      <c r="C8" s="251" t="s">
        <v>222</v>
      </c>
      <c r="D8" s="251"/>
      <c r="E8" s="217"/>
      <c r="F8" s="217"/>
    </row>
    <row r="9" spans="1:7" x14ac:dyDescent="0.25">
      <c r="A9" s="221"/>
      <c r="B9" s="221"/>
      <c r="C9" s="240"/>
      <c r="D9" s="240"/>
      <c r="E9" s="217"/>
      <c r="F9" s="217"/>
    </row>
    <row r="10" spans="1:7" x14ac:dyDescent="0.25">
      <c r="C10" s="211"/>
      <c r="D10" s="222"/>
      <c r="E10" s="222"/>
      <c r="F10" s="222"/>
    </row>
    <row r="11" spans="1:7" ht="15.75" x14ac:dyDescent="0.25">
      <c r="B11" s="223" t="s">
        <v>223</v>
      </c>
      <c r="C11" s="220"/>
      <c r="D11" s="220"/>
      <c r="E11" s="220"/>
      <c r="F11" s="222"/>
    </row>
    <row r="12" spans="1:7" x14ac:dyDescent="0.25">
      <c r="B12" s="224"/>
      <c r="C12" s="224"/>
      <c r="D12" s="224"/>
      <c r="E12" s="224"/>
      <c r="F12" s="222"/>
    </row>
    <row r="13" spans="1:7" x14ac:dyDescent="0.25">
      <c r="C13" s="224" t="s">
        <v>224</v>
      </c>
      <c r="D13" s="222"/>
      <c r="E13" s="222"/>
      <c r="F13" s="222"/>
    </row>
    <row r="14" spans="1:7" x14ac:dyDescent="0.25">
      <c r="C14" s="252" t="s">
        <v>231</v>
      </c>
      <c r="D14" s="252"/>
      <c r="E14" s="252"/>
      <c r="F14" s="242" t="s">
        <v>232</v>
      </c>
    </row>
    <row r="15" spans="1:7" x14ac:dyDescent="0.25">
      <c r="C15" s="225"/>
      <c r="D15" s="225"/>
      <c r="E15" s="225"/>
      <c r="F15" s="242"/>
    </row>
    <row r="16" spans="1:7" s="241" customFormat="1" ht="15.75" x14ac:dyDescent="0.25">
      <c r="C16" s="224" t="s">
        <v>233</v>
      </c>
      <c r="D16" s="222"/>
      <c r="E16" s="222"/>
      <c r="F16" s="222"/>
      <c r="G16" s="243"/>
    </row>
    <row r="17" spans="1:9" s="241" customFormat="1" ht="15.75" x14ac:dyDescent="0.25">
      <c r="C17" s="249" t="s">
        <v>234</v>
      </c>
      <c r="D17" s="249"/>
      <c r="E17" s="249"/>
      <c r="F17" s="249"/>
      <c r="G17" s="243"/>
    </row>
    <row r="18" spans="1:9" s="244" customFormat="1" ht="15.75" customHeight="1" x14ac:dyDescent="0.25">
      <c r="C18" s="251" t="s">
        <v>235</v>
      </c>
      <c r="D18" s="251"/>
      <c r="E18" s="251"/>
      <c r="F18" s="251"/>
      <c r="G18" s="245"/>
    </row>
    <row r="19" spans="1:9" x14ac:dyDescent="0.25">
      <c r="A19" s="221"/>
      <c r="B19" s="226"/>
      <c r="C19" s="253"/>
      <c r="D19" s="253"/>
      <c r="E19" s="227"/>
      <c r="F19" s="227"/>
    </row>
    <row r="20" spans="1:9" x14ac:dyDescent="0.25">
      <c r="C20" s="222"/>
      <c r="D20" s="222"/>
      <c r="E20" s="222"/>
      <c r="F20" s="222"/>
    </row>
    <row r="21" spans="1:9" ht="15.75" x14ac:dyDescent="0.25">
      <c r="A21" s="228"/>
      <c r="B21" s="219" t="s">
        <v>225</v>
      </c>
      <c r="C21" s="220"/>
      <c r="D21" s="228"/>
      <c r="E21" s="228"/>
      <c r="F21" s="228"/>
    </row>
    <row r="22" spans="1:9" x14ac:dyDescent="0.25">
      <c r="A22" s="228"/>
      <c r="B22" s="228"/>
      <c r="D22" s="228"/>
      <c r="E22" s="228"/>
      <c r="F22" s="228"/>
    </row>
    <row r="23" spans="1:9" x14ac:dyDescent="0.25">
      <c r="A23" s="229"/>
      <c r="B23" s="229"/>
      <c r="C23" s="249" t="s">
        <v>226</v>
      </c>
      <c r="D23" s="249"/>
      <c r="E23" s="249"/>
      <c r="F23" s="249"/>
    </row>
    <row r="24" spans="1:9" ht="15.75" x14ac:dyDescent="0.25">
      <c r="A24" s="230"/>
      <c r="B24" s="230"/>
      <c r="C24" s="231" t="s">
        <v>227</v>
      </c>
      <c r="D24" s="222"/>
      <c r="E24" s="222"/>
      <c r="F24" s="231"/>
    </row>
    <row r="26" spans="1:9" ht="15.75" x14ac:dyDescent="0.25">
      <c r="B26" s="219" t="s">
        <v>228</v>
      </c>
      <c r="C26" s="232"/>
      <c r="D26" s="233"/>
      <c r="E26" s="233"/>
      <c r="F26" s="233"/>
    </row>
    <row r="27" spans="1:9" x14ac:dyDescent="0.25">
      <c r="C27" s="234"/>
      <c r="D27" s="234"/>
      <c r="E27" s="234"/>
      <c r="F27" s="234"/>
    </row>
    <row r="28" spans="1:9" ht="15.75" x14ac:dyDescent="0.25">
      <c r="B28" s="219" t="s">
        <v>230</v>
      </c>
      <c r="C28" s="241"/>
      <c r="D28" s="235"/>
      <c r="E28" s="235"/>
      <c r="F28" s="235"/>
    </row>
    <row r="29" spans="1:9" x14ac:dyDescent="0.25">
      <c r="C29" s="236" t="s">
        <v>217</v>
      </c>
      <c r="D29" s="235"/>
      <c r="E29" s="235"/>
      <c r="F29" s="235"/>
    </row>
    <row r="30" spans="1:9" x14ac:dyDescent="0.25">
      <c r="C30" s="237"/>
      <c r="D30" s="235"/>
      <c r="E30" s="235"/>
      <c r="F30" s="235"/>
    </row>
    <row r="31" spans="1:9" x14ac:dyDescent="0.25">
      <c r="C31" s="238"/>
      <c r="D31" s="235"/>
      <c r="E31" s="235"/>
      <c r="F31" s="235"/>
    </row>
    <row r="32" spans="1:9" x14ac:dyDescent="0.25">
      <c r="B32" s="197" t="s">
        <v>215</v>
      </c>
      <c r="C32" s="196"/>
      <c r="D32" s="196"/>
      <c r="E32" s="196"/>
      <c r="F32" s="196"/>
      <c r="G32" s="196"/>
      <c r="H32" s="196"/>
      <c r="I32" s="196"/>
    </row>
    <row r="33" spans="2:9" ht="27.75" customHeight="1" x14ac:dyDescent="0.25">
      <c r="B33" s="246" t="s">
        <v>216</v>
      </c>
      <c r="C33" s="247"/>
      <c r="D33" s="247"/>
      <c r="E33" s="247"/>
      <c r="F33" s="247"/>
      <c r="G33" s="247"/>
      <c r="H33" s="247"/>
      <c r="I33" s="247"/>
    </row>
    <row r="34" spans="2:9" x14ac:dyDescent="0.25">
      <c r="C34" s="239"/>
    </row>
  </sheetData>
  <mergeCells count="9">
    <mergeCell ref="B33:I33"/>
    <mergeCell ref="A1:F1"/>
    <mergeCell ref="C7:F7"/>
    <mergeCell ref="C8:D8"/>
    <mergeCell ref="C14:E14"/>
    <mergeCell ref="C19:D19"/>
    <mergeCell ref="C23:F23"/>
    <mergeCell ref="C17:F17"/>
    <mergeCell ref="C18:F18"/>
  </mergeCells>
  <hyperlinks>
    <hyperlink ref="C24" r:id="rId1"/>
    <hyperlink ref="C8" r:id="rId2"/>
    <hyperlink ref="F14" r:id="rId3"/>
    <hyperlink ref="C5" r:id="rId4"/>
    <hyperlink ref="C18" r:id="rId5" display="« Système de protection sociale &gt; Les bénéficiaires d’aide sociale départementale »"/>
    <hyperlink ref="C18:E18" r:id="rId6" display="« Aide et action sociale &gt; Les dépenses d’aide sociale départementale »"/>
    <hyperlink ref="C18:F18" r:id="rId7" display="« Système de protection sociale &gt; Les dépenses d’aide sociale départementale »"/>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4"/>
  <sheetViews>
    <sheetView showGridLines="0" zoomScaleNormal="100" workbookViewId="0">
      <selection activeCell="L1" sqref="L1"/>
    </sheetView>
  </sheetViews>
  <sheetFormatPr baseColWidth="10" defaultRowHeight="11.25" x14ac:dyDescent="0.2"/>
  <cols>
    <col min="1" max="1" width="4" style="56" customWidth="1"/>
    <col min="2" max="2" width="25.42578125" style="56" customWidth="1"/>
    <col min="3" max="3" width="9.42578125" style="56" customWidth="1"/>
    <col min="4" max="4" width="3" style="86" customWidth="1"/>
    <col min="5" max="5" width="11.140625" style="56" customWidth="1"/>
    <col min="6" max="6" width="3" style="55" customWidth="1"/>
    <col min="7" max="7" width="9.5703125" style="56" customWidth="1"/>
    <col min="8" max="8" width="5.5703125" style="55" customWidth="1"/>
    <col min="9" max="9" width="8.42578125" style="56" customWidth="1"/>
    <col min="10" max="10" width="3" style="55" customWidth="1"/>
    <col min="11" max="11" width="6.5703125" style="56" customWidth="1"/>
    <col min="12" max="12" width="6.85546875" style="56" customWidth="1"/>
    <col min="13" max="14" width="5.42578125" style="56" customWidth="1"/>
    <col min="15" max="15" width="7.28515625" style="56" customWidth="1"/>
    <col min="16" max="16" width="5.42578125" style="56" customWidth="1"/>
    <col min="17" max="16384" width="11.42578125" style="56"/>
  </cols>
  <sheetData>
    <row r="1" spans="1:12" ht="28.5" customHeight="1" x14ac:dyDescent="0.25">
      <c r="A1" s="286" t="s">
        <v>187</v>
      </c>
      <c r="B1" s="286"/>
      <c r="C1" s="286"/>
      <c r="D1" s="286"/>
      <c r="E1" s="286"/>
      <c r="F1" s="286"/>
      <c r="G1" s="286"/>
      <c r="H1" s="286"/>
      <c r="I1" s="286"/>
      <c r="J1" s="286"/>
      <c r="L1" s="193" t="s">
        <v>214</v>
      </c>
    </row>
    <row r="2" spans="1:12" ht="9.75" customHeight="1" x14ac:dyDescent="0.2">
      <c r="A2" s="66"/>
      <c r="B2" s="66"/>
      <c r="C2" s="66"/>
      <c r="D2" s="67"/>
      <c r="E2" s="66"/>
      <c r="F2" s="68"/>
      <c r="G2" s="66"/>
      <c r="H2" s="68"/>
      <c r="I2" s="66"/>
    </row>
    <row r="3" spans="1:12" s="15" customFormat="1" ht="50.25" customHeight="1" x14ac:dyDescent="0.25">
      <c r="A3" s="270" t="s">
        <v>76</v>
      </c>
      <c r="B3" s="274"/>
      <c r="C3" s="270" t="s">
        <v>186</v>
      </c>
      <c r="D3" s="271"/>
      <c r="E3" s="274" t="s">
        <v>185</v>
      </c>
      <c r="F3" s="274"/>
      <c r="G3" s="270" t="s">
        <v>184</v>
      </c>
      <c r="H3" s="271"/>
      <c r="I3" s="274" t="s">
        <v>183</v>
      </c>
      <c r="J3" s="271"/>
    </row>
    <row r="4" spans="1:12" s="15" customFormat="1" ht="12.75" customHeight="1" x14ac:dyDescent="0.25">
      <c r="A4" s="69">
        <v>1</v>
      </c>
      <c r="B4" s="28" t="s">
        <v>131</v>
      </c>
      <c r="C4" s="16">
        <v>58</v>
      </c>
      <c r="D4" s="70"/>
      <c r="E4" s="13">
        <v>31</v>
      </c>
      <c r="F4" s="32"/>
      <c r="G4" s="16">
        <v>0</v>
      </c>
      <c r="H4" s="12"/>
      <c r="I4" s="31">
        <f t="shared" ref="I4:I35" si="0">SUM(C4:H4)</f>
        <v>89</v>
      </c>
      <c r="J4" s="12" t="s">
        <v>152</v>
      </c>
    </row>
    <row r="5" spans="1:12" s="15" customFormat="1" ht="12.75" customHeight="1" x14ac:dyDescent="0.25">
      <c r="A5" s="69">
        <v>2</v>
      </c>
      <c r="B5" s="28" t="s">
        <v>130</v>
      </c>
      <c r="C5" s="16">
        <v>140</v>
      </c>
      <c r="D5" s="70"/>
      <c r="E5" s="13">
        <v>0</v>
      </c>
      <c r="F5" s="32"/>
      <c r="G5" s="16">
        <v>0</v>
      </c>
      <c r="H5" s="12"/>
      <c r="I5" s="31">
        <f t="shared" si="0"/>
        <v>140</v>
      </c>
      <c r="J5" s="12" t="s">
        <v>152</v>
      </c>
    </row>
    <row r="6" spans="1:12" s="15" customFormat="1" ht="12.75" customHeight="1" x14ac:dyDescent="0.25">
      <c r="A6" s="69">
        <v>3</v>
      </c>
      <c r="B6" s="28" t="s">
        <v>129</v>
      </c>
      <c r="C6" s="16">
        <v>82</v>
      </c>
      <c r="D6" s="70"/>
      <c r="E6" s="13">
        <v>13</v>
      </c>
      <c r="F6" s="32"/>
      <c r="G6" s="16">
        <v>9</v>
      </c>
      <c r="H6" s="12"/>
      <c r="I6" s="31">
        <f t="shared" si="0"/>
        <v>104</v>
      </c>
      <c r="J6" s="12" t="s">
        <v>152</v>
      </c>
    </row>
    <row r="7" spans="1:12" s="15" customFormat="1" ht="12.75" customHeight="1" x14ac:dyDescent="0.25">
      <c r="A7" s="69">
        <v>4</v>
      </c>
      <c r="B7" s="28" t="s">
        <v>128</v>
      </c>
      <c r="C7" s="16">
        <v>35</v>
      </c>
      <c r="D7" s="70"/>
      <c r="E7" s="13">
        <v>1</v>
      </c>
      <c r="F7" s="32"/>
      <c r="G7" s="16">
        <v>0</v>
      </c>
      <c r="H7" s="12"/>
      <c r="I7" s="31">
        <f t="shared" si="0"/>
        <v>36</v>
      </c>
      <c r="J7" s="12" t="s">
        <v>152</v>
      </c>
    </row>
    <row r="8" spans="1:12" s="15" customFormat="1" ht="12.75" customHeight="1" x14ac:dyDescent="0.25">
      <c r="A8" s="69">
        <v>5</v>
      </c>
      <c r="B8" s="28" t="s">
        <v>127</v>
      </c>
      <c r="C8" s="16">
        <v>7</v>
      </c>
      <c r="D8" s="70"/>
      <c r="E8" s="13">
        <v>0</v>
      </c>
      <c r="F8" s="32"/>
      <c r="G8" s="16">
        <v>0</v>
      </c>
      <c r="H8" s="12"/>
      <c r="I8" s="31">
        <f t="shared" si="0"/>
        <v>7</v>
      </c>
      <c r="J8" s="12" t="s">
        <v>152</v>
      </c>
    </row>
    <row r="9" spans="1:12" s="15" customFormat="1" ht="12.75" customHeight="1" x14ac:dyDescent="0.25">
      <c r="A9" s="69">
        <v>6</v>
      </c>
      <c r="B9" s="28" t="s">
        <v>126</v>
      </c>
      <c r="C9" s="16">
        <v>176</v>
      </c>
      <c r="D9" s="70"/>
      <c r="E9" s="13">
        <v>26</v>
      </c>
      <c r="F9" s="32"/>
      <c r="G9" s="16">
        <v>0</v>
      </c>
      <c r="H9" s="12"/>
      <c r="I9" s="31">
        <f t="shared" si="0"/>
        <v>202</v>
      </c>
      <c r="J9" s="12" t="s">
        <v>152</v>
      </c>
    </row>
    <row r="10" spans="1:12" s="15" customFormat="1" ht="12.75" customHeight="1" x14ac:dyDescent="0.25">
      <c r="A10" s="69">
        <v>7</v>
      </c>
      <c r="B10" s="28" t="s">
        <v>125</v>
      </c>
      <c r="C10" s="16">
        <v>15</v>
      </c>
      <c r="D10" s="70"/>
      <c r="E10" s="13">
        <v>31</v>
      </c>
      <c r="F10" s="32"/>
      <c r="G10" s="16">
        <v>5</v>
      </c>
      <c r="H10" s="12"/>
      <c r="I10" s="31">
        <f t="shared" si="0"/>
        <v>51</v>
      </c>
      <c r="J10" s="12" t="s">
        <v>152</v>
      </c>
    </row>
    <row r="11" spans="1:12" s="15" customFormat="1" ht="12.75" customHeight="1" x14ac:dyDescent="0.25">
      <c r="A11" s="69">
        <v>8</v>
      </c>
      <c r="B11" s="28" t="s">
        <v>124</v>
      </c>
      <c r="C11" s="16">
        <v>64</v>
      </c>
      <c r="D11" s="70"/>
      <c r="E11" s="13">
        <v>17</v>
      </c>
      <c r="F11" s="32"/>
      <c r="G11" s="16">
        <v>9</v>
      </c>
      <c r="H11" s="12"/>
      <c r="I11" s="31">
        <f t="shared" si="0"/>
        <v>90</v>
      </c>
      <c r="J11" s="12" t="s">
        <v>152</v>
      </c>
    </row>
    <row r="12" spans="1:12" s="15" customFormat="1" ht="12.75" customHeight="1" x14ac:dyDescent="0.25">
      <c r="A12" s="69">
        <v>9</v>
      </c>
      <c r="B12" s="28" t="s">
        <v>123</v>
      </c>
      <c r="C12" s="16">
        <v>21</v>
      </c>
      <c r="D12" s="70"/>
      <c r="E12" s="13">
        <v>0</v>
      </c>
      <c r="F12" s="32"/>
      <c r="G12" s="16">
        <v>0</v>
      </c>
      <c r="H12" s="12"/>
      <c r="I12" s="31">
        <f t="shared" si="0"/>
        <v>21</v>
      </c>
      <c r="J12" s="12" t="s">
        <v>152</v>
      </c>
    </row>
    <row r="13" spans="1:12" s="15" customFormat="1" ht="12.75" customHeight="1" x14ac:dyDescent="0.25">
      <c r="A13" s="69">
        <v>10</v>
      </c>
      <c r="B13" s="28" t="s">
        <v>122</v>
      </c>
      <c r="C13" s="16">
        <v>76</v>
      </c>
      <c r="D13" s="70"/>
      <c r="E13" s="13">
        <v>1</v>
      </c>
      <c r="F13" s="32"/>
      <c r="G13" s="16">
        <v>0</v>
      </c>
      <c r="H13" s="12"/>
      <c r="I13" s="31">
        <f t="shared" si="0"/>
        <v>77</v>
      </c>
      <c r="J13" s="12" t="s">
        <v>152</v>
      </c>
    </row>
    <row r="14" spans="1:12" s="15" customFormat="1" ht="12.75" customHeight="1" x14ac:dyDescent="0.25">
      <c r="A14" s="69">
        <v>11</v>
      </c>
      <c r="B14" s="28" t="s">
        <v>121</v>
      </c>
      <c r="C14" s="16">
        <v>88</v>
      </c>
      <c r="D14" s="70"/>
      <c r="E14" s="13">
        <v>58</v>
      </c>
      <c r="F14" s="32"/>
      <c r="G14" s="16">
        <v>0</v>
      </c>
      <c r="H14" s="12"/>
      <c r="I14" s="31">
        <f t="shared" si="0"/>
        <v>146</v>
      </c>
      <c r="J14" s="12" t="s">
        <v>152</v>
      </c>
    </row>
    <row r="15" spans="1:12" s="15" customFormat="1" ht="12.75" customHeight="1" x14ac:dyDescent="0.25">
      <c r="A15" s="69">
        <v>12</v>
      </c>
      <c r="B15" s="28" t="s">
        <v>120</v>
      </c>
      <c r="C15" s="16">
        <v>7</v>
      </c>
      <c r="D15" s="71" t="s">
        <v>32</v>
      </c>
      <c r="E15" s="13">
        <v>0</v>
      </c>
      <c r="F15" s="32"/>
      <c r="G15" s="16">
        <v>0</v>
      </c>
      <c r="H15" s="12"/>
      <c r="I15" s="31">
        <f t="shared" si="0"/>
        <v>7</v>
      </c>
      <c r="J15" s="71" t="s">
        <v>32</v>
      </c>
    </row>
    <row r="16" spans="1:12" s="15" customFormat="1" ht="12.75" customHeight="1" x14ac:dyDescent="0.25">
      <c r="A16" s="69">
        <v>13</v>
      </c>
      <c r="B16" s="28" t="s">
        <v>119</v>
      </c>
      <c r="C16" s="16">
        <v>388</v>
      </c>
      <c r="D16" s="70"/>
      <c r="E16" s="13">
        <v>126</v>
      </c>
      <c r="F16" s="32"/>
      <c r="G16" s="16">
        <v>64</v>
      </c>
      <c r="H16" s="12"/>
      <c r="I16" s="31">
        <f t="shared" si="0"/>
        <v>578</v>
      </c>
      <c r="J16" s="12" t="s">
        <v>152</v>
      </c>
    </row>
    <row r="17" spans="1:10" s="15" customFormat="1" ht="12.75" customHeight="1" x14ac:dyDescent="0.25">
      <c r="A17" s="69">
        <v>14</v>
      </c>
      <c r="B17" s="28" t="s">
        <v>118</v>
      </c>
      <c r="C17" s="16">
        <v>101</v>
      </c>
      <c r="D17" s="70"/>
      <c r="E17" s="13">
        <v>57</v>
      </c>
      <c r="F17" s="32"/>
      <c r="G17" s="16">
        <v>2</v>
      </c>
      <c r="H17" s="12"/>
      <c r="I17" s="31">
        <f t="shared" si="0"/>
        <v>160</v>
      </c>
      <c r="J17" s="12" t="s">
        <v>152</v>
      </c>
    </row>
    <row r="18" spans="1:10" s="15" customFormat="1" ht="12.75" customHeight="1" x14ac:dyDescent="0.25">
      <c r="A18" s="69">
        <v>15</v>
      </c>
      <c r="B18" s="28" t="s">
        <v>117</v>
      </c>
      <c r="C18" s="16">
        <v>16</v>
      </c>
      <c r="D18" s="70"/>
      <c r="E18" s="13">
        <v>34</v>
      </c>
      <c r="F18" s="32"/>
      <c r="G18" s="16">
        <v>0</v>
      </c>
      <c r="H18" s="12"/>
      <c r="I18" s="31">
        <f t="shared" si="0"/>
        <v>50</v>
      </c>
      <c r="J18" s="12" t="s">
        <v>152</v>
      </c>
    </row>
    <row r="19" spans="1:10" s="15" customFormat="1" ht="12.75" customHeight="1" x14ac:dyDescent="0.25">
      <c r="A19" s="69">
        <v>16</v>
      </c>
      <c r="B19" s="28" t="s">
        <v>116</v>
      </c>
      <c r="C19" s="16">
        <v>61</v>
      </c>
      <c r="D19" s="70"/>
      <c r="E19" s="13">
        <v>14</v>
      </c>
      <c r="F19" s="32"/>
      <c r="G19" s="16">
        <v>0</v>
      </c>
      <c r="H19" s="12"/>
      <c r="I19" s="31">
        <f t="shared" si="0"/>
        <v>75</v>
      </c>
      <c r="J19" s="12" t="s">
        <v>152</v>
      </c>
    </row>
    <row r="20" spans="1:10" s="15" customFormat="1" ht="12.75" customHeight="1" x14ac:dyDescent="0.25">
      <c r="A20" s="69">
        <v>17</v>
      </c>
      <c r="B20" s="28" t="s">
        <v>115</v>
      </c>
      <c r="C20" s="16">
        <v>61</v>
      </c>
      <c r="D20" s="70"/>
      <c r="E20" s="13">
        <v>55</v>
      </c>
      <c r="F20" s="32"/>
      <c r="G20" s="16">
        <v>0</v>
      </c>
      <c r="H20" s="71"/>
      <c r="I20" s="31">
        <f t="shared" si="0"/>
        <v>116</v>
      </c>
      <c r="J20" s="71"/>
    </row>
    <row r="21" spans="1:10" s="15" customFormat="1" ht="12.75" customHeight="1" x14ac:dyDescent="0.25">
      <c r="A21" s="69">
        <v>18</v>
      </c>
      <c r="B21" s="28" t="s">
        <v>114</v>
      </c>
      <c r="C21" s="16">
        <v>63</v>
      </c>
      <c r="D21" s="70"/>
      <c r="E21" s="13">
        <v>6</v>
      </c>
      <c r="F21" s="32"/>
      <c r="G21" s="16">
        <v>2</v>
      </c>
      <c r="H21" s="12"/>
      <c r="I21" s="31">
        <f t="shared" si="0"/>
        <v>71</v>
      </c>
      <c r="J21" s="12" t="s">
        <v>152</v>
      </c>
    </row>
    <row r="22" spans="1:10" s="15" customFormat="1" ht="12.75" customHeight="1" x14ac:dyDescent="0.25">
      <c r="A22" s="69">
        <v>19</v>
      </c>
      <c r="B22" s="28" t="s">
        <v>113</v>
      </c>
      <c r="C22" s="16">
        <v>24</v>
      </c>
      <c r="D22" s="70"/>
      <c r="E22" s="13">
        <v>48</v>
      </c>
      <c r="F22" s="32"/>
      <c r="G22" s="16">
        <v>0</v>
      </c>
      <c r="H22" s="12"/>
      <c r="I22" s="31">
        <f t="shared" si="0"/>
        <v>72</v>
      </c>
      <c r="J22" s="12" t="s">
        <v>152</v>
      </c>
    </row>
    <row r="23" spans="1:10" s="15" customFormat="1" ht="12.75" customHeight="1" x14ac:dyDescent="0.25">
      <c r="A23" s="69" t="s">
        <v>112</v>
      </c>
      <c r="B23" s="28" t="s">
        <v>111</v>
      </c>
      <c r="C23" s="16">
        <v>29</v>
      </c>
      <c r="D23" s="70"/>
      <c r="E23" s="13">
        <v>4</v>
      </c>
      <c r="F23" s="32"/>
      <c r="G23" s="16">
        <v>0</v>
      </c>
      <c r="H23" s="12"/>
      <c r="I23" s="31">
        <f t="shared" si="0"/>
        <v>33</v>
      </c>
      <c r="J23" s="12" t="s">
        <v>152</v>
      </c>
    </row>
    <row r="24" spans="1:10" s="15" customFormat="1" ht="12.75" customHeight="1" x14ac:dyDescent="0.25">
      <c r="A24" s="69" t="s">
        <v>110</v>
      </c>
      <c r="B24" s="28" t="s">
        <v>109</v>
      </c>
      <c r="C24" s="16">
        <v>8</v>
      </c>
      <c r="D24" s="70" t="s">
        <v>32</v>
      </c>
      <c r="E24" s="13">
        <v>0</v>
      </c>
      <c r="F24" s="32" t="s">
        <v>32</v>
      </c>
      <c r="G24" s="16">
        <v>0</v>
      </c>
      <c r="H24" s="71" t="s">
        <v>32</v>
      </c>
      <c r="I24" s="31">
        <f t="shared" si="0"/>
        <v>8</v>
      </c>
      <c r="J24" s="71" t="s">
        <v>32</v>
      </c>
    </row>
    <row r="25" spans="1:10" s="15" customFormat="1" ht="12.75" customHeight="1" x14ac:dyDescent="0.25">
      <c r="A25" s="69">
        <v>21</v>
      </c>
      <c r="B25" s="28" t="s">
        <v>108</v>
      </c>
      <c r="C25" s="16">
        <v>86</v>
      </c>
      <c r="D25" s="70"/>
      <c r="E25" s="13">
        <v>153</v>
      </c>
      <c r="F25" s="32"/>
      <c r="G25" s="16">
        <v>0</v>
      </c>
      <c r="H25" s="12"/>
      <c r="I25" s="31">
        <f t="shared" si="0"/>
        <v>239</v>
      </c>
      <c r="J25" s="12" t="s">
        <v>152</v>
      </c>
    </row>
    <row r="26" spans="1:10" s="15" customFormat="1" ht="12.75" customHeight="1" x14ac:dyDescent="0.25">
      <c r="A26" s="69">
        <v>22</v>
      </c>
      <c r="B26" s="28" t="s">
        <v>107</v>
      </c>
      <c r="C26" s="16">
        <v>65</v>
      </c>
      <c r="D26" s="70"/>
      <c r="E26" s="13">
        <v>0</v>
      </c>
      <c r="F26" s="32"/>
      <c r="G26" s="16">
        <v>0</v>
      </c>
      <c r="H26" s="12"/>
      <c r="I26" s="31">
        <f t="shared" si="0"/>
        <v>65</v>
      </c>
      <c r="J26" s="12" t="s">
        <v>152</v>
      </c>
    </row>
    <row r="27" spans="1:10" s="15" customFormat="1" ht="12.75" customHeight="1" x14ac:dyDescent="0.25">
      <c r="A27" s="69">
        <v>23</v>
      </c>
      <c r="B27" s="28" t="s">
        <v>106</v>
      </c>
      <c r="C27" s="16">
        <v>28</v>
      </c>
      <c r="D27" s="70"/>
      <c r="E27" s="13">
        <v>17</v>
      </c>
      <c r="F27" s="32"/>
      <c r="G27" s="16">
        <v>0</v>
      </c>
      <c r="H27" s="12"/>
      <c r="I27" s="31">
        <f t="shared" si="0"/>
        <v>45</v>
      </c>
      <c r="J27" s="12" t="s">
        <v>152</v>
      </c>
    </row>
    <row r="28" spans="1:10" s="15" customFormat="1" ht="12.75" customHeight="1" x14ac:dyDescent="0.25">
      <c r="A28" s="69">
        <v>24</v>
      </c>
      <c r="B28" s="28" t="s">
        <v>105</v>
      </c>
      <c r="C28" s="16">
        <v>68</v>
      </c>
      <c r="D28" s="70"/>
      <c r="E28" s="13">
        <v>125</v>
      </c>
      <c r="F28" s="32"/>
      <c r="G28" s="16">
        <v>0</v>
      </c>
      <c r="H28" s="12"/>
      <c r="I28" s="31">
        <f t="shared" si="0"/>
        <v>193</v>
      </c>
      <c r="J28" s="12" t="s">
        <v>152</v>
      </c>
    </row>
    <row r="29" spans="1:10" s="15" customFormat="1" ht="12.75" customHeight="1" x14ac:dyDescent="0.25">
      <c r="A29" s="69">
        <v>25</v>
      </c>
      <c r="B29" s="28" t="s">
        <v>104</v>
      </c>
      <c r="C29" s="16">
        <v>58</v>
      </c>
      <c r="D29" s="70"/>
      <c r="E29" s="13">
        <v>38</v>
      </c>
      <c r="F29" s="32"/>
      <c r="G29" s="16">
        <v>10</v>
      </c>
      <c r="H29" s="12"/>
      <c r="I29" s="31">
        <f t="shared" si="0"/>
        <v>106</v>
      </c>
      <c r="J29" s="12" t="s">
        <v>152</v>
      </c>
    </row>
    <row r="30" spans="1:10" s="15" customFormat="1" ht="12.75" customHeight="1" x14ac:dyDescent="0.25">
      <c r="A30" s="69">
        <v>26</v>
      </c>
      <c r="B30" s="28" t="s">
        <v>103</v>
      </c>
      <c r="C30" s="16">
        <v>79</v>
      </c>
      <c r="D30" s="70"/>
      <c r="E30" s="13">
        <v>132</v>
      </c>
      <c r="F30" s="32"/>
      <c r="G30" s="16">
        <v>0</v>
      </c>
      <c r="H30" s="12"/>
      <c r="I30" s="31">
        <f t="shared" si="0"/>
        <v>211</v>
      </c>
      <c r="J30" s="12" t="s">
        <v>152</v>
      </c>
    </row>
    <row r="31" spans="1:10" s="15" customFormat="1" ht="12.75" customHeight="1" x14ac:dyDescent="0.25">
      <c r="A31" s="69">
        <v>27</v>
      </c>
      <c r="B31" s="28" t="s">
        <v>102</v>
      </c>
      <c r="C31" s="16">
        <v>121</v>
      </c>
      <c r="D31" s="70"/>
      <c r="E31" s="13">
        <v>20</v>
      </c>
      <c r="F31" s="32"/>
      <c r="G31" s="16">
        <v>0</v>
      </c>
      <c r="H31" s="12"/>
      <c r="I31" s="31">
        <f t="shared" si="0"/>
        <v>141</v>
      </c>
      <c r="J31" s="12" t="s">
        <v>152</v>
      </c>
    </row>
    <row r="32" spans="1:10" s="15" customFormat="1" ht="12.75" customHeight="1" x14ac:dyDescent="0.25">
      <c r="A32" s="69">
        <v>28</v>
      </c>
      <c r="B32" s="28" t="s">
        <v>101</v>
      </c>
      <c r="C32" s="16">
        <v>64</v>
      </c>
      <c r="D32" s="70"/>
      <c r="E32" s="13">
        <v>9</v>
      </c>
      <c r="F32" s="32"/>
      <c r="G32" s="16">
        <v>0</v>
      </c>
      <c r="H32" s="12"/>
      <c r="I32" s="31">
        <f t="shared" si="0"/>
        <v>73</v>
      </c>
      <c r="J32" s="12" t="s">
        <v>152</v>
      </c>
    </row>
    <row r="33" spans="1:10" s="15" customFormat="1" ht="12.75" customHeight="1" x14ac:dyDescent="0.25">
      <c r="A33" s="69">
        <v>29</v>
      </c>
      <c r="B33" s="28" t="s">
        <v>100</v>
      </c>
      <c r="C33" s="16">
        <v>136</v>
      </c>
      <c r="D33" s="70"/>
      <c r="E33" s="13">
        <v>24</v>
      </c>
      <c r="F33" s="32"/>
      <c r="G33" s="16">
        <v>0</v>
      </c>
      <c r="H33" s="12"/>
      <c r="I33" s="31">
        <f t="shared" si="0"/>
        <v>160</v>
      </c>
      <c r="J33" s="12" t="s">
        <v>152</v>
      </c>
    </row>
    <row r="34" spans="1:10" s="15" customFormat="1" ht="12.75" customHeight="1" x14ac:dyDescent="0.25">
      <c r="A34" s="69">
        <v>30</v>
      </c>
      <c r="B34" s="28" t="s">
        <v>99</v>
      </c>
      <c r="C34" s="16">
        <v>96</v>
      </c>
      <c r="D34" s="70"/>
      <c r="E34" s="13">
        <v>70</v>
      </c>
      <c r="F34" s="32"/>
      <c r="G34" s="16">
        <v>1</v>
      </c>
      <c r="H34" s="12"/>
      <c r="I34" s="31">
        <f t="shared" si="0"/>
        <v>167</v>
      </c>
      <c r="J34" s="12" t="s">
        <v>152</v>
      </c>
    </row>
    <row r="35" spans="1:10" s="15" customFormat="1" ht="12.75" customHeight="1" x14ac:dyDescent="0.25">
      <c r="A35" s="69">
        <v>31</v>
      </c>
      <c r="B35" s="28" t="s">
        <v>98</v>
      </c>
      <c r="C35" s="16">
        <v>190</v>
      </c>
      <c r="D35" s="70"/>
      <c r="E35" s="13">
        <v>96</v>
      </c>
      <c r="F35" s="32"/>
      <c r="G35" s="16">
        <v>6</v>
      </c>
      <c r="H35" s="12"/>
      <c r="I35" s="31">
        <f t="shared" si="0"/>
        <v>292</v>
      </c>
      <c r="J35" s="12" t="s">
        <v>152</v>
      </c>
    </row>
    <row r="36" spans="1:10" s="15" customFormat="1" ht="12.75" customHeight="1" x14ac:dyDescent="0.25">
      <c r="A36" s="69">
        <v>32</v>
      </c>
      <c r="B36" s="28" t="s">
        <v>97</v>
      </c>
      <c r="C36" s="16">
        <v>42</v>
      </c>
      <c r="D36" s="70"/>
      <c r="E36" s="13">
        <v>0</v>
      </c>
      <c r="F36" s="32"/>
      <c r="G36" s="16">
        <v>0</v>
      </c>
      <c r="H36" s="12"/>
      <c r="I36" s="31">
        <f t="shared" ref="I36:I56" si="1">SUM(C36:H36)</f>
        <v>42</v>
      </c>
      <c r="J36" s="12" t="s">
        <v>152</v>
      </c>
    </row>
    <row r="37" spans="1:10" s="15" customFormat="1" ht="12.75" customHeight="1" x14ac:dyDescent="0.25">
      <c r="A37" s="69">
        <v>33</v>
      </c>
      <c r="B37" s="28" t="s">
        <v>96</v>
      </c>
      <c r="C37" s="16">
        <v>200</v>
      </c>
      <c r="D37" s="70"/>
      <c r="E37" s="13">
        <v>228</v>
      </c>
      <c r="F37" s="32"/>
      <c r="G37" s="16">
        <v>25</v>
      </c>
      <c r="H37" s="12"/>
      <c r="I37" s="31">
        <f t="shared" si="1"/>
        <v>453</v>
      </c>
      <c r="J37" s="12" t="s">
        <v>152</v>
      </c>
    </row>
    <row r="38" spans="1:10" s="15" customFormat="1" ht="12.75" customHeight="1" x14ac:dyDescent="0.25">
      <c r="A38" s="69">
        <v>34</v>
      </c>
      <c r="B38" s="28" t="s">
        <v>95</v>
      </c>
      <c r="C38" s="16">
        <v>164</v>
      </c>
      <c r="D38" s="70"/>
      <c r="E38" s="13">
        <v>16</v>
      </c>
      <c r="F38" s="32"/>
      <c r="G38" s="16">
        <v>0</v>
      </c>
      <c r="H38" s="12"/>
      <c r="I38" s="31">
        <f t="shared" si="1"/>
        <v>180</v>
      </c>
      <c r="J38" s="12" t="s">
        <v>152</v>
      </c>
    </row>
    <row r="39" spans="1:10" s="15" customFormat="1" ht="12.75" customHeight="1" x14ac:dyDescent="0.25">
      <c r="A39" s="69">
        <v>35</v>
      </c>
      <c r="B39" s="28" t="s">
        <v>94</v>
      </c>
      <c r="C39" s="16">
        <v>97</v>
      </c>
      <c r="D39" s="70"/>
      <c r="E39" s="13">
        <v>122</v>
      </c>
      <c r="F39" s="32"/>
      <c r="G39" s="16">
        <v>20</v>
      </c>
      <c r="H39" s="12"/>
      <c r="I39" s="31">
        <f t="shared" si="1"/>
        <v>239</v>
      </c>
      <c r="J39" s="12" t="s">
        <v>152</v>
      </c>
    </row>
    <row r="40" spans="1:10" s="15" customFormat="1" ht="12.75" customHeight="1" x14ac:dyDescent="0.25">
      <c r="A40" s="69">
        <v>36</v>
      </c>
      <c r="B40" s="28" t="s">
        <v>93</v>
      </c>
      <c r="C40" s="16">
        <v>24</v>
      </c>
      <c r="D40" s="70"/>
      <c r="E40" s="13">
        <v>10</v>
      </c>
      <c r="F40" s="32"/>
      <c r="G40" s="16">
        <v>1</v>
      </c>
      <c r="H40" s="12"/>
      <c r="I40" s="31">
        <f t="shared" si="1"/>
        <v>35</v>
      </c>
      <c r="J40" s="12" t="s">
        <v>152</v>
      </c>
    </row>
    <row r="41" spans="1:10" s="15" customFormat="1" ht="12.75" customHeight="1" x14ac:dyDescent="0.25">
      <c r="A41" s="69">
        <v>37</v>
      </c>
      <c r="B41" s="28" t="s">
        <v>92</v>
      </c>
      <c r="C41" s="16">
        <v>44</v>
      </c>
      <c r="D41" s="70"/>
      <c r="E41" s="13">
        <v>32</v>
      </c>
      <c r="F41" s="32"/>
      <c r="G41" s="16">
        <v>0</v>
      </c>
      <c r="H41" s="12"/>
      <c r="I41" s="31">
        <f t="shared" si="1"/>
        <v>76</v>
      </c>
      <c r="J41" s="12" t="s">
        <v>152</v>
      </c>
    </row>
    <row r="42" spans="1:10" s="15" customFormat="1" ht="12.75" customHeight="1" x14ac:dyDescent="0.25">
      <c r="A42" s="69">
        <v>38</v>
      </c>
      <c r="B42" s="28" t="s">
        <v>91</v>
      </c>
      <c r="C42" s="16">
        <v>238</v>
      </c>
      <c r="D42" s="70"/>
      <c r="E42" s="13">
        <v>203</v>
      </c>
      <c r="F42" s="32"/>
      <c r="G42" s="16">
        <v>0</v>
      </c>
      <c r="H42" s="12"/>
      <c r="I42" s="31">
        <f t="shared" si="1"/>
        <v>441</v>
      </c>
      <c r="J42" s="12" t="s">
        <v>152</v>
      </c>
    </row>
    <row r="43" spans="1:10" s="15" customFormat="1" ht="12.75" customHeight="1" x14ac:dyDescent="0.25">
      <c r="A43" s="69">
        <v>39</v>
      </c>
      <c r="B43" s="28" t="s">
        <v>90</v>
      </c>
      <c r="C43" s="16">
        <v>56</v>
      </c>
      <c r="D43" s="70"/>
      <c r="E43" s="13">
        <v>4</v>
      </c>
      <c r="F43" s="32"/>
      <c r="G43" s="16">
        <v>5</v>
      </c>
      <c r="H43" s="12"/>
      <c r="I43" s="31">
        <f t="shared" si="1"/>
        <v>65</v>
      </c>
      <c r="J43" s="12" t="s">
        <v>152</v>
      </c>
    </row>
    <row r="44" spans="1:10" s="15" customFormat="1" ht="12.75" customHeight="1" x14ac:dyDescent="0.25">
      <c r="A44" s="69">
        <v>40</v>
      </c>
      <c r="B44" s="28" t="s">
        <v>89</v>
      </c>
      <c r="C44" s="16">
        <v>37</v>
      </c>
      <c r="D44" s="70"/>
      <c r="E44" s="13">
        <v>25</v>
      </c>
      <c r="F44" s="32"/>
      <c r="G44" s="16">
        <v>0</v>
      </c>
      <c r="H44" s="12"/>
      <c r="I44" s="31">
        <f t="shared" si="1"/>
        <v>62</v>
      </c>
      <c r="J44" s="12" t="s">
        <v>152</v>
      </c>
    </row>
    <row r="45" spans="1:10" s="15" customFormat="1" ht="12.75" customHeight="1" x14ac:dyDescent="0.25">
      <c r="A45" s="69">
        <v>41</v>
      </c>
      <c r="B45" s="28" t="s">
        <v>88</v>
      </c>
      <c r="C45" s="16">
        <v>33</v>
      </c>
      <c r="D45" s="70"/>
      <c r="E45" s="13">
        <v>55</v>
      </c>
      <c r="F45" s="32"/>
      <c r="G45" s="16">
        <v>0</v>
      </c>
      <c r="H45" s="12"/>
      <c r="I45" s="31">
        <f t="shared" si="1"/>
        <v>88</v>
      </c>
      <c r="J45" s="12" t="s">
        <v>152</v>
      </c>
    </row>
    <row r="46" spans="1:10" s="15" customFormat="1" ht="12.75" customHeight="1" x14ac:dyDescent="0.25">
      <c r="A46" s="69">
        <v>42</v>
      </c>
      <c r="B46" s="28" t="s">
        <v>87</v>
      </c>
      <c r="C46" s="16">
        <v>172</v>
      </c>
      <c r="D46" s="70"/>
      <c r="E46" s="13">
        <v>279</v>
      </c>
      <c r="F46" s="32"/>
      <c r="G46" s="16">
        <v>0</v>
      </c>
      <c r="H46" s="12"/>
      <c r="I46" s="31">
        <f t="shared" si="1"/>
        <v>451</v>
      </c>
      <c r="J46" s="12" t="s">
        <v>152</v>
      </c>
    </row>
    <row r="47" spans="1:10" s="15" customFormat="1" ht="12.75" customHeight="1" x14ac:dyDescent="0.25">
      <c r="A47" s="69">
        <v>43</v>
      </c>
      <c r="B47" s="28" t="s">
        <v>86</v>
      </c>
      <c r="C47" s="16">
        <v>14</v>
      </c>
      <c r="D47" s="71" t="s">
        <v>32</v>
      </c>
      <c r="E47" s="13">
        <v>121</v>
      </c>
      <c r="F47" s="28" t="s">
        <v>32</v>
      </c>
      <c r="G47" s="16">
        <v>0</v>
      </c>
      <c r="H47" s="71" t="s">
        <v>32</v>
      </c>
      <c r="I47" s="31">
        <f t="shared" si="1"/>
        <v>135</v>
      </c>
      <c r="J47" s="71" t="s">
        <v>32</v>
      </c>
    </row>
    <row r="48" spans="1:10" s="15" customFormat="1" ht="12.75" customHeight="1" x14ac:dyDescent="0.25">
      <c r="A48" s="69">
        <v>44</v>
      </c>
      <c r="B48" s="28" t="s">
        <v>85</v>
      </c>
      <c r="C48" s="16">
        <v>169</v>
      </c>
      <c r="D48" s="70"/>
      <c r="E48" s="13">
        <v>239</v>
      </c>
      <c r="F48" s="28"/>
      <c r="G48" s="16">
        <v>2</v>
      </c>
      <c r="H48" s="12"/>
      <c r="I48" s="31">
        <f t="shared" si="1"/>
        <v>410</v>
      </c>
      <c r="J48" s="12" t="s">
        <v>152</v>
      </c>
    </row>
    <row r="49" spans="1:10" s="15" customFormat="1" ht="12.75" customHeight="1" x14ac:dyDescent="0.25">
      <c r="A49" s="69">
        <v>45</v>
      </c>
      <c r="B49" s="28" t="s">
        <v>84</v>
      </c>
      <c r="C49" s="16">
        <v>104</v>
      </c>
      <c r="D49" s="70"/>
      <c r="E49" s="13">
        <v>9</v>
      </c>
      <c r="F49" s="28"/>
      <c r="G49" s="16">
        <v>0</v>
      </c>
      <c r="H49" s="71"/>
      <c r="I49" s="31">
        <f t="shared" si="1"/>
        <v>113</v>
      </c>
      <c r="J49" s="71"/>
    </row>
    <row r="50" spans="1:10" s="15" customFormat="1" ht="12.75" customHeight="1" x14ac:dyDescent="0.25">
      <c r="A50" s="69">
        <v>46</v>
      </c>
      <c r="B50" s="28" t="s">
        <v>83</v>
      </c>
      <c r="C50" s="16">
        <v>5</v>
      </c>
      <c r="D50" s="71" t="s">
        <v>32</v>
      </c>
      <c r="E50" s="13">
        <v>18</v>
      </c>
      <c r="F50" s="32"/>
      <c r="G50" s="16">
        <v>0</v>
      </c>
      <c r="H50" s="12"/>
      <c r="I50" s="31">
        <f t="shared" si="1"/>
        <v>23</v>
      </c>
      <c r="J50" s="71" t="s">
        <v>32</v>
      </c>
    </row>
    <row r="51" spans="1:10" s="15" customFormat="1" ht="12.75" customHeight="1" x14ac:dyDescent="0.25">
      <c r="A51" s="69">
        <v>47</v>
      </c>
      <c r="B51" s="28" t="s">
        <v>82</v>
      </c>
      <c r="C51" s="16">
        <v>63</v>
      </c>
      <c r="D51" s="70"/>
      <c r="E51" s="13">
        <v>284</v>
      </c>
      <c r="F51" s="32"/>
      <c r="G51" s="16">
        <v>0</v>
      </c>
      <c r="H51" s="12"/>
      <c r="I51" s="31">
        <f t="shared" si="1"/>
        <v>347</v>
      </c>
      <c r="J51" s="12" t="s">
        <v>152</v>
      </c>
    </row>
    <row r="52" spans="1:10" s="15" customFormat="1" ht="12.75" customHeight="1" x14ac:dyDescent="0.25">
      <c r="A52" s="69">
        <v>48</v>
      </c>
      <c r="B52" s="28" t="s">
        <v>81</v>
      </c>
      <c r="C52" s="16">
        <v>2</v>
      </c>
      <c r="D52" s="70"/>
      <c r="E52" s="13">
        <v>2</v>
      </c>
      <c r="F52" s="32"/>
      <c r="G52" s="16">
        <v>0</v>
      </c>
      <c r="H52" s="12"/>
      <c r="I52" s="31">
        <f t="shared" si="1"/>
        <v>4</v>
      </c>
      <c r="J52" s="12" t="s">
        <v>152</v>
      </c>
    </row>
    <row r="53" spans="1:10" s="15" customFormat="1" ht="12.75" customHeight="1" x14ac:dyDescent="0.25">
      <c r="A53" s="69">
        <v>49</v>
      </c>
      <c r="B53" s="28" t="s">
        <v>80</v>
      </c>
      <c r="C53" s="16">
        <v>84</v>
      </c>
      <c r="D53" s="70"/>
      <c r="E53" s="13">
        <v>17</v>
      </c>
      <c r="F53" s="32"/>
      <c r="G53" s="16">
        <v>0</v>
      </c>
      <c r="H53" s="12"/>
      <c r="I53" s="31">
        <f t="shared" si="1"/>
        <v>101</v>
      </c>
      <c r="J53" s="12" t="s">
        <v>152</v>
      </c>
    </row>
    <row r="54" spans="1:10" s="15" customFormat="1" ht="12.75" customHeight="1" x14ac:dyDescent="0.25">
      <c r="A54" s="69">
        <v>50</v>
      </c>
      <c r="B54" s="28" t="s">
        <v>79</v>
      </c>
      <c r="C54" s="16">
        <v>84</v>
      </c>
      <c r="D54" s="70"/>
      <c r="E54" s="13">
        <v>20</v>
      </c>
      <c r="F54" s="32"/>
      <c r="G54" s="16">
        <v>9</v>
      </c>
      <c r="H54" s="12"/>
      <c r="I54" s="31">
        <f t="shared" si="1"/>
        <v>113</v>
      </c>
      <c r="J54" s="12" t="s">
        <v>152</v>
      </c>
    </row>
    <row r="55" spans="1:10" s="15" customFormat="1" ht="12.75" customHeight="1" x14ac:dyDescent="0.25">
      <c r="A55" s="69">
        <v>51</v>
      </c>
      <c r="B55" s="28" t="s">
        <v>78</v>
      </c>
      <c r="C55" s="16">
        <v>82</v>
      </c>
      <c r="D55" s="70"/>
      <c r="E55" s="13">
        <v>20</v>
      </c>
      <c r="F55" s="32"/>
      <c r="G55" s="16">
        <v>6</v>
      </c>
      <c r="H55" s="12"/>
      <c r="I55" s="31">
        <f t="shared" si="1"/>
        <v>108</v>
      </c>
      <c r="J55" s="12" t="s">
        <v>152</v>
      </c>
    </row>
    <row r="56" spans="1:10" s="15" customFormat="1" ht="12.75" customHeight="1" x14ac:dyDescent="0.25">
      <c r="A56" s="72">
        <v>52</v>
      </c>
      <c r="B56" s="73" t="s">
        <v>77</v>
      </c>
      <c r="C56" s="58">
        <v>35</v>
      </c>
      <c r="D56" s="74"/>
      <c r="E56" s="22">
        <v>0</v>
      </c>
      <c r="F56" s="59"/>
      <c r="G56" s="58">
        <v>0</v>
      </c>
      <c r="H56" s="21"/>
      <c r="I56" s="75">
        <f t="shared" si="1"/>
        <v>35</v>
      </c>
      <c r="J56" s="21" t="s">
        <v>152</v>
      </c>
    </row>
    <row r="57" spans="1:10" s="15" customFormat="1" ht="11.25" customHeight="1" x14ac:dyDescent="0.25">
      <c r="A57" s="32"/>
      <c r="B57" s="28"/>
      <c r="C57" s="32"/>
      <c r="D57" s="76"/>
      <c r="E57" s="32"/>
      <c r="F57" s="32"/>
      <c r="G57" s="32"/>
      <c r="H57" s="32"/>
      <c r="I57" s="32"/>
      <c r="J57" s="32"/>
    </row>
    <row r="58" spans="1:10" s="15" customFormat="1" ht="15.75" customHeight="1" x14ac:dyDescent="0.25">
      <c r="A58" s="76"/>
      <c r="B58" s="76"/>
      <c r="C58" s="76"/>
      <c r="D58" s="76"/>
      <c r="E58" s="76"/>
      <c r="F58" s="32"/>
      <c r="G58" s="76"/>
      <c r="H58" s="32"/>
      <c r="I58" s="76"/>
      <c r="J58" s="32"/>
    </row>
    <row r="59" spans="1:10" s="15" customFormat="1" ht="50.25" customHeight="1" x14ac:dyDescent="0.25">
      <c r="A59" s="280" t="s">
        <v>76</v>
      </c>
      <c r="B59" s="281"/>
      <c r="C59" s="280" t="s">
        <v>186</v>
      </c>
      <c r="D59" s="278"/>
      <c r="E59" s="277" t="s">
        <v>185</v>
      </c>
      <c r="F59" s="281"/>
      <c r="G59" s="280" t="s">
        <v>184</v>
      </c>
      <c r="H59" s="278"/>
      <c r="I59" s="277" t="s">
        <v>183</v>
      </c>
      <c r="J59" s="278"/>
    </row>
    <row r="60" spans="1:10" s="15" customFormat="1" ht="12.75" customHeight="1" x14ac:dyDescent="0.25">
      <c r="A60" s="69">
        <v>53</v>
      </c>
      <c r="B60" s="28" t="s">
        <v>75</v>
      </c>
      <c r="C60" s="16">
        <v>15</v>
      </c>
      <c r="D60" s="70"/>
      <c r="E60" s="13">
        <v>6</v>
      </c>
      <c r="F60" s="32"/>
      <c r="G60" s="16">
        <v>0</v>
      </c>
      <c r="H60" s="12"/>
      <c r="I60" s="31">
        <f t="shared" ref="I60:I106" si="2">SUM(C60:H60)</f>
        <v>21</v>
      </c>
      <c r="J60" s="12" t="s">
        <v>152</v>
      </c>
    </row>
    <row r="61" spans="1:10" s="15" customFormat="1" ht="12.75" customHeight="1" x14ac:dyDescent="0.25">
      <c r="A61" s="69">
        <v>54</v>
      </c>
      <c r="B61" s="28" t="s">
        <v>74</v>
      </c>
      <c r="C61" s="16">
        <v>173</v>
      </c>
      <c r="D61" s="70"/>
      <c r="E61" s="13">
        <v>55</v>
      </c>
      <c r="F61" s="32"/>
      <c r="G61" s="16">
        <v>39</v>
      </c>
      <c r="H61" s="12"/>
      <c r="I61" s="31">
        <f t="shared" si="2"/>
        <v>267</v>
      </c>
      <c r="J61" s="12" t="s">
        <v>152</v>
      </c>
    </row>
    <row r="62" spans="1:10" s="15" customFormat="1" ht="12.75" customHeight="1" x14ac:dyDescent="0.25">
      <c r="A62" s="69">
        <v>55</v>
      </c>
      <c r="B62" s="28" t="s">
        <v>73</v>
      </c>
      <c r="C62" s="16">
        <v>27</v>
      </c>
      <c r="D62" s="70"/>
      <c r="E62" s="13">
        <v>5</v>
      </c>
      <c r="F62" s="32"/>
      <c r="G62" s="16">
        <v>0</v>
      </c>
      <c r="H62" s="12"/>
      <c r="I62" s="31">
        <f t="shared" si="2"/>
        <v>32</v>
      </c>
      <c r="J62" s="12" t="s">
        <v>152</v>
      </c>
    </row>
    <row r="63" spans="1:10" s="15" customFormat="1" ht="12.75" customHeight="1" x14ac:dyDescent="0.25">
      <c r="A63" s="69">
        <v>56</v>
      </c>
      <c r="B63" s="28" t="s">
        <v>72</v>
      </c>
      <c r="C63" s="16">
        <v>53</v>
      </c>
      <c r="D63" s="70"/>
      <c r="E63" s="13">
        <v>189</v>
      </c>
      <c r="F63" s="32"/>
      <c r="G63" s="16">
        <v>12</v>
      </c>
      <c r="H63" s="12"/>
      <c r="I63" s="31">
        <f t="shared" si="2"/>
        <v>254</v>
      </c>
      <c r="J63" s="12" t="s">
        <v>152</v>
      </c>
    </row>
    <row r="64" spans="1:10" s="15" customFormat="1" ht="12.75" customHeight="1" x14ac:dyDescent="0.25">
      <c r="A64" s="69">
        <v>57</v>
      </c>
      <c r="B64" s="28" t="s">
        <v>71</v>
      </c>
      <c r="C64" s="16">
        <v>179</v>
      </c>
      <c r="D64" s="70"/>
      <c r="E64" s="13">
        <v>165</v>
      </c>
      <c r="F64" s="32"/>
      <c r="G64" s="16">
        <v>37</v>
      </c>
      <c r="H64" s="12"/>
      <c r="I64" s="31">
        <f t="shared" si="2"/>
        <v>381</v>
      </c>
      <c r="J64" s="12" t="s">
        <v>152</v>
      </c>
    </row>
    <row r="65" spans="1:10" s="15" customFormat="1" ht="12.75" customHeight="1" x14ac:dyDescent="0.25">
      <c r="A65" s="69">
        <v>58</v>
      </c>
      <c r="B65" s="28" t="s">
        <v>70</v>
      </c>
      <c r="C65" s="16">
        <v>42</v>
      </c>
      <c r="D65" s="70"/>
      <c r="E65" s="13">
        <v>3</v>
      </c>
      <c r="F65" s="32"/>
      <c r="G65" s="16">
        <v>0</v>
      </c>
      <c r="H65" s="12"/>
      <c r="I65" s="31">
        <f t="shared" si="2"/>
        <v>45</v>
      </c>
      <c r="J65" s="12" t="s">
        <v>152</v>
      </c>
    </row>
    <row r="66" spans="1:10" s="15" customFormat="1" ht="12.75" customHeight="1" x14ac:dyDescent="0.25">
      <c r="A66" s="69">
        <v>59</v>
      </c>
      <c r="B66" s="28" t="s">
        <v>69</v>
      </c>
      <c r="C66" s="16">
        <v>818</v>
      </c>
      <c r="D66" s="70"/>
      <c r="E66" s="13">
        <v>294</v>
      </c>
      <c r="F66" s="32"/>
      <c r="G66" s="16">
        <v>0</v>
      </c>
      <c r="H66" s="12"/>
      <c r="I66" s="31">
        <f t="shared" si="2"/>
        <v>1112</v>
      </c>
      <c r="J66" s="12"/>
    </row>
    <row r="67" spans="1:10" s="15" customFormat="1" ht="12.75" customHeight="1" x14ac:dyDescent="0.25">
      <c r="A67" s="69">
        <v>60</v>
      </c>
      <c r="B67" s="28" t="s">
        <v>68</v>
      </c>
      <c r="C67" s="16">
        <v>259</v>
      </c>
      <c r="D67" s="70"/>
      <c r="E67" s="13">
        <v>0</v>
      </c>
      <c r="F67" s="32"/>
      <c r="G67" s="16">
        <v>0</v>
      </c>
      <c r="H67" s="12"/>
      <c r="I67" s="31">
        <f t="shared" si="2"/>
        <v>259</v>
      </c>
      <c r="J67" s="12" t="s">
        <v>152</v>
      </c>
    </row>
    <row r="68" spans="1:10" s="15" customFormat="1" ht="12.75" customHeight="1" x14ac:dyDescent="0.25">
      <c r="A68" s="69">
        <v>61</v>
      </c>
      <c r="B68" s="28" t="s">
        <v>67</v>
      </c>
      <c r="C68" s="16">
        <v>39</v>
      </c>
      <c r="D68" s="70"/>
      <c r="E68" s="13">
        <v>11</v>
      </c>
      <c r="F68" s="28"/>
      <c r="G68" s="16">
        <v>0</v>
      </c>
      <c r="H68" s="71"/>
      <c r="I68" s="31">
        <f t="shared" si="2"/>
        <v>50</v>
      </c>
      <c r="J68" s="70"/>
    </row>
    <row r="69" spans="1:10" s="15" customFormat="1" ht="12.75" customHeight="1" x14ac:dyDescent="0.25">
      <c r="A69" s="69">
        <v>62</v>
      </c>
      <c r="B69" s="28" t="s">
        <v>66</v>
      </c>
      <c r="C69" s="16">
        <v>303</v>
      </c>
      <c r="D69" s="70"/>
      <c r="E69" s="13">
        <v>182</v>
      </c>
      <c r="F69" s="32"/>
      <c r="G69" s="16">
        <v>21</v>
      </c>
      <c r="H69" s="12"/>
      <c r="I69" s="31">
        <f t="shared" si="2"/>
        <v>506</v>
      </c>
      <c r="J69" s="12" t="s">
        <v>152</v>
      </c>
    </row>
    <row r="70" spans="1:10" s="15" customFormat="1" ht="12.75" customHeight="1" x14ac:dyDescent="0.25">
      <c r="A70" s="69">
        <v>63</v>
      </c>
      <c r="B70" s="28" t="s">
        <v>65</v>
      </c>
      <c r="C70" s="16">
        <v>97</v>
      </c>
      <c r="D70" s="70"/>
      <c r="E70" s="13">
        <v>129</v>
      </c>
      <c r="F70" s="32"/>
      <c r="G70" s="16">
        <v>2</v>
      </c>
      <c r="H70" s="12"/>
      <c r="I70" s="31">
        <f t="shared" si="2"/>
        <v>228</v>
      </c>
      <c r="J70" s="12" t="s">
        <v>152</v>
      </c>
    </row>
    <row r="71" spans="1:10" s="15" customFormat="1" ht="12.75" customHeight="1" x14ac:dyDescent="0.25">
      <c r="A71" s="69">
        <v>64</v>
      </c>
      <c r="B71" s="28" t="s">
        <v>64</v>
      </c>
      <c r="C71" s="16">
        <v>70</v>
      </c>
      <c r="D71" s="70"/>
      <c r="E71" s="13">
        <v>295</v>
      </c>
      <c r="F71" s="32"/>
      <c r="G71" s="16">
        <v>1</v>
      </c>
      <c r="H71" s="12"/>
      <c r="I71" s="31">
        <f t="shared" si="2"/>
        <v>366</v>
      </c>
      <c r="J71" s="12" t="s">
        <v>152</v>
      </c>
    </row>
    <row r="72" spans="1:10" s="15" customFormat="1" ht="12.75" customHeight="1" x14ac:dyDescent="0.25">
      <c r="A72" s="69">
        <v>65</v>
      </c>
      <c r="B72" s="28" t="s">
        <v>63</v>
      </c>
      <c r="C72" s="16">
        <v>13</v>
      </c>
      <c r="D72" s="70"/>
      <c r="E72" s="13">
        <v>5</v>
      </c>
      <c r="F72" s="32"/>
      <c r="G72" s="16">
        <v>5</v>
      </c>
      <c r="H72" s="12"/>
      <c r="I72" s="31">
        <f t="shared" si="2"/>
        <v>23</v>
      </c>
      <c r="J72" s="12" t="s">
        <v>152</v>
      </c>
    </row>
    <row r="73" spans="1:10" s="15" customFormat="1" ht="12.75" customHeight="1" x14ac:dyDescent="0.25">
      <c r="A73" s="69">
        <v>66</v>
      </c>
      <c r="B73" s="28" t="s">
        <v>62</v>
      </c>
      <c r="C73" s="16">
        <v>93</v>
      </c>
      <c r="D73" s="71" t="s">
        <v>32</v>
      </c>
      <c r="E73" s="13">
        <v>18</v>
      </c>
      <c r="F73" s="28" t="s">
        <v>32</v>
      </c>
      <c r="G73" s="16">
        <v>0</v>
      </c>
      <c r="H73" s="71" t="s">
        <v>32</v>
      </c>
      <c r="I73" s="31">
        <f t="shared" si="2"/>
        <v>111</v>
      </c>
      <c r="J73" s="70"/>
    </row>
    <row r="74" spans="1:10" s="15" customFormat="1" ht="12.75" customHeight="1" x14ac:dyDescent="0.25">
      <c r="A74" s="69">
        <v>67</v>
      </c>
      <c r="B74" s="28" t="s">
        <v>61</v>
      </c>
      <c r="C74" s="16">
        <v>275</v>
      </c>
      <c r="D74" s="70"/>
      <c r="E74" s="13">
        <v>42</v>
      </c>
      <c r="F74" s="32"/>
      <c r="G74" s="16">
        <v>6</v>
      </c>
      <c r="H74" s="12"/>
      <c r="I74" s="31">
        <f t="shared" si="2"/>
        <v>323</v>
      </c>
      <c r="J74" s="12" t="s">
        <v>152</v>
      </c>
    </row>
    <row r="75" spans="1:10" s="15" customFormat="1" ht="12.75" customHeight="1" x14ac:dyDescent="0.25">
      <c r="A75" s="69">
        <v>68</v>
      </c>
      <c r="B75" s="28" t="s">
        <v>60</v>
      </c>
      <c r="C75" s="16">
        <v>221</v>
      </c>
      <c r="D75" s="70"/>
      <c r="E75" s="13">
        <v>17</v>
      </c>
      <c r="F75" s="32"/>
      <c r="G75" s="16">
        <v>0</v>
      </c>
      <c r="H75" s="12"/>
      <c r="I75" s="31">
        <f t="shared" si="2"/>
        <v>238</v>
      </c>
      <c r="J75" s="12" t="s">
        <v>152</v>
      </c>
    </row>
    <row r="76" spans="1:10" s="15" customFormat="1" ht="12.75" customHeight="1" x14ac:dyDescent="0.25">
      <c r="A76" s="69">
        <v>69</v>
      </c>
      <c r="B76" s="28" t="s">
        <v>59</v>
      </c>
      <c r="C76" s="16">
        <v>206</v>
      </c>
      <c r="D76" s="70"/>
      <c r="E76" s="13">
        <v>381</v>
      </c>
      <c r="F76" s="32"/>
      <c r="G76" s="16">
        <v>0</v>
      </c>
      <c r="H76" s="12"/>
      <c r="I76" s="31">
        <f t="shared" si="2"/>
        <v>587</v>
      </c>
      <c r="J76" s="12" t="s">
        <v>152</v>
      </c>
    </row>
    <row r="77" spans="1:10" s="15" customFormat="1" ht="12.75" customHeight="1" x14ac:dyDescent="0.25">
      <c r="A77" s="69">
        <v>70</v>
      </c>
      <c r="B77" s="28" t="s">
        <v>58</v>
      </c>
      <c r="C77" s="16">
        <v>19</v>
      </c>
      <c r="D77" s="70"/>
      <c r="E77" s="13">
        <v>38</v>
      </c>
      <c r="F77" s="32"/>
      <c r="G77" s="16">
        <v>3</v>
      </c>
      <c r="H77" s="12"/>
      <c r="I77" s="31">
        <f t="shared" si="2"/>
        <v>60</v>
      </c>
      <c r="J77" s="12" t="s">
        <v>152</v>
      </c>
    </row>
    <row r="78" spans="1:10" s="15" customFormat="1" ht="12.75" customHeight="1" x14ac:dyDescent="0.25">
      <c r="A78" s="69">
        <v>71</v>
      </c>
      <c r="B78" s="28" t="s">
        <v>57</v>
      </c>
      <c r="C78" s="16">
        <v>43</v>
      </c>
      <c r="D78" s="70"/>
      <c r="E78" s="13">
        <v>133</v>
      </c>
      <c r="F78" s="32"/>
      <c r="G78" s="16">
        <v>2</v>
      </c>
      <c r="H78" s="12"/>
      <c r="I78" s="31">
        <f t="shared" si="2"/>
        <v>178</v>
      </c>
      <c r="J78" s="12" t="s">
        <v>152</v>
      </c>
    </row>
    <row r="79" spans="1:10" s="15" customFormat="1" ht="12.75" customHeight="1" x14ac:dyDescent="0.25">
      <c r="A79" s="69">
        <v>72</v>
      </c>
      <c r="B79" s="28" t="s">
        <v>56</v>
      </c>
      <c r="C79" s="16">
        <v>80</v>
      </c>
      <c r="D79" s="70"/>
      <c r="E79" s="13">
        <v>107</v>
      </c>
      <c r="F79" s="32"/>
      <c r="G79" s="16">
        <v>0</v>
      </c>
      <c r="H79" s="12"/>
      <c r="I79" s="31">
        <f t="shared" si="2"/>
        <v>187</v>
      </c>
      <c r="J79" s="12" t="s">
        <v>152</v>
      </c>
    </row>
    <row r="80" spans="1:10" s="15" customFormat="1" ht="12.75" customHeight="1" x14ac:dyDescent="0.25">
      <c r="A80" s="69">
        <v>73</v>
      </c>
      <c r="B80" s="28" t="s">
        <v>55</v>
      </c>
      <c r="C80" s="16">
        <v>55</v>
      </c>
      <c r="D80" s="70"/>
      <c r="E80" s="13">
        <v>26</v>
      </c>
      <c r="F80" s="32"/>
      <c r="G80" s="16">
        <v>0</v>
      </c>
      <c r="H80" s="12"/>
      <c r="I80" s="31">
        <f t="shared" si="2"/>
        <v>81</v>
      </c>
      <c r="J80" s="12" t="s">
        <v>152</v>
      </c>
    </row>
    <row r="81" spans="1:10" s="15" customFormat="1" ht="12.75" customHeight="1" x14ac:dyDescent="0.25">
      <c r="A81" s="69">
        <v>74</v>
      </c>
      <c r="B81" s="28" t="s">
        <v>54</v>
      </c>
      <c r="C81" s="16">
        <v>44</v>
      </c>
      <c r="D81" s="70"/>
      <c r="E81" s="13">
        <v>22</v>
      </c>
      <c r="F81" s="32"/>
      <c r="G81" s="16">
        <v>18</v>
      </c>
      <c r="H81" s="12"/>
      <c r="I81" s="31">
        <f t="shared" si="2"/>
        <v>84</v>
      </c>
      <c r="J81" s="12" t="s">
        <v>152</v>
      </c>
    </row>
    <row r="82" spans="1:10" s="15" customFormat="1" ht="12.75" customHeight="1" x14ac:dyDescent="0.25">
      <c r="A82" s="69">
        <v>75</v>
      </c>
      <c r="B82" s="28" t="s">
        <v>53</v>
      </c>
      <c r="C82" s="16">
        <v>183</v>
      </c>
      <c r="D82" s="70"/>
      <c r="E82" s="13">
        <v>72</v>
      </c>
      <c r="F82" s="32"/>
      <c r="G82" s="16">
        <v>6</v>
      </c>
      <c r="H82" s="12"/>
      <c r="I82" s="31">
        <f t="shared" si="2"/>
        <v>261</v>
      </c>
      <c r="J82" s="12" t="s">
        <v>152</v>
      </c>
    </row>
    <row r="83" spans="1:10" s="15" customFormat="1" ht="12.75" customHeight="1" x14ac:dyDescent="0.25">
      <c r="A83" s="69">
        <v>76</v>
      </c>
      <c r="B83" s="28" t="s">
        <v>52</v>
      </c>
      <c r="C83" s="16">
        <v>170</v>
      </c>
      <c r="D83" s="71" t="s">
        <v>32</v>
      </c>
      <c r="E83" s="13">
        <v>144</v>
      </c>
      <c r="F83" s="28" t="s">
        <v>32</v>
      </c>
      <c r="G83" s="16">
        <v>0</v>
      </c>
      <c r="H83" s="71" t="s">
        <v>32</v>
      </c>
      <c r="I83" s="31">
        <f t="shared" si="2"/>
        <v>314</v>
      </c>
      <c r="J83" s="12" t="s">
        <v>152</v>
      </c>
    </row>
    <row r="84" spans="1:10" s="15" customFormat="1" ht="12.75" customHeight="1" x14ac:dyDescent="0.25">
      <c r="A84" s="69">
        <v>77</v>
      </c>
      <c r="B84" s="28" t="s">
        <v>51</v>
      </c>
      <c r="C84" s="16">
        <v>189</v>
      </c>
      <c r="D84" s="70"/>
      <c r="E84" s="13">
        <v>81</v>
      </c>
      <c r="F84" s="32"/>
      <c r="G84" s="16">
        <v>3</v>
      </c>
      <c r="H84" s="12"/>
      <c r="I84" s="31">
        <f t="shared" si="2"/>
        <v>273</v>
      </c>
      <c r="J84" s="12" t="s">
        <v>152</v>
      </c>
    </row>
    <row r="85" spans="1:10" s="15" customFormat="1" ht="12.75" customHeight="1" x14ac:dyDescent="0.25">
      <c r="A85" s="69">
        <v>78</v>
      </c>
      <c r="B85" s="28" t="s">
        <v>50</v>
      </c>
      <c r="C85" s="16">
        <v>172</v>
      </c>
      <c r="D85" s="70"/>
      <c r="E85" s="13">
        <v>30</v>
      </c>
      <c r="F85" s="32"/>
      <c r="G85" s="16">
        <v>0</v>
      </c>
      <c r="H85" s="12"/>
      <c r="I85" s="31">
        <f t="shared" si="2"/>
        <v>202</v>
      </c>
      <c r="J85" s="12" t="s">
        <v>152</v>
      </c>
    </row>
    <row r="86" spans="1:10" s="15" customFormat="1" ht="12.75" customHeight="1" x14ac:dyDescent="0.25">
      <c r="A86" s="69">
        <v>79</v>
      </c>
      <c r="B86" s="28" t="s">
        <v>49</v>
      </c>
      <c r="C86" s="16">
        <v>25</v>
      </c>
      <c r="D86" s="70"/>
      <c r="E86" s="13">
        <v>0</v>
      </c>
      <c r="F86" s="32"/>
      <c r="G86" s="16">
        <v>0</v>
      </c>
      <c r="H86" s="12"/>
      <c r="I86" s="31">
        <f t="shared" si="2"/>
        <v>25</v>
      </c>
      <c r="J86" s="12" t="s">
        <v>152</v>
      </c>
    </row>
    <row r="87" spans="1:10" s="15" customFormat="1" ht="12.75" customHeight="1" x14ac:dyDescent="0.25">
      <c r="A87" s="69">
        <v>80</v>
      </c>
      <c r="B87" s="28" t="s">
        <v>48</v>
      </c>
      <c r="C87" s="16">
        <v>203</v>
      </c>
      <c r="D87" s="70"/>
      <c r="E87" s="13">
        <v>68</v>
      </c>
      <c r="F87" s="32"/>
      <c r="G87" s="16">
        <v>0</v>
      </c>
      <c r="H87" s="12"/>
      <c r="I87" s="31">
        <f t="shared" si="2"/>
        <v>271</v>
      </c>
      <c r="J87" s="12" t="s">
        <v>152</v>
      </c>
    </row>
    <row r="88" spans="1:10" s="15" customFormat="1" ht="12.75" customHeight="1" x14ac:dyDescent="0.25">
      <c r="A88" s="69">
        <v>81</v>
      </c>
      <c r="B88" s="28" t="s">
        <v>47</v>
      </c>
      <c r="C88" s="16">
        <v>100</v>
      </c>
      <c r="D88" s="70"/>
      <c r="E88" s="13">
        <v>11</v>
      </c>
      <c r="F88" s="32"/>
      <c r="G88" s="16">
        <v>0</v>
      </c>
      <c r="H88" s="12"/>
      <c r="I88" s="31">
        <f t="shared" si="2"/>
        <v>111</v>
      </c>
      <c r="J88" s="12" t="s">
        <v>152</v>
      </c>
    </row>
    <row r="89" spans="1:10" s="15" customFormat="1" ht="12.75" customHeight="1" x14ac:dyDescent="0.25">
      <c r="A89" s="69">
        <v>82</v>
      </c>
      <c r="B89" s="28" t="s">
        <v>46</v>
      </c>
      <c r="C89" s="16">
        <v>49</v>
      </c>
      <c r="D89" s="70"/>
      <c r="E89" s="13">
        <v>109</v>
      </c>
      <c r="F89" s="32"/>
      <c r="G89" s="16">
        <v>0</v>
      </c>
      <c r="H89" s="12"/>
      <c r="I89" s="31">
        <f t="shared" si="2"/>
        <v>158</v>
      </c>
      <c r="J89" s="12" t="s">
        <v>152</v>
      </c>
    </row>
    <row r="90" spans="1:10" s="15" customFormat="1" ht="12.75" customHeight="1" x14ac:dyDescent="0.25">
      <c r="A90" s="69">
        <v>83</v>
      </c>
      <c r="B90" s="28" t="s">
        <v>45</v>
      </c>
      <c r="C90" s="16">
        <v>190</v>
      </c>
      <c r="D90" s="70"/>
      <c r="E90" s="13">
        <v>19</v>
      </c>
      <c r="F90" s="32"/>
      <c r="G90" s="16">
        <v>0</v>
      </c>
      <c r="H90" s="12"/>
      <c r="I90" s="31">
        <f t="shared" si="2"/>
        <v>209</v>
      </c>
      <c r="J90" s="12" t="s">
        <v>152</v>
      </c>
    </row>
    <row r="91" spans="1:10" s="15" customFormat="1" ht="12.75" customHeight="1" x14ac:dyDescent="0.25">
      <c r="A91" s="69">
        <v>84</v>
      </c>
      <c r="B91" s="28" t="s">
        <v>44</v>
      </c>
      <c r="C91" s="16">
        <v>134</v>
      </c>
      <c r="D91" s="70"/>
      <c r="E91" s="13">
        <v>81</v>
      </c>
      <c r="F91" s="32"/>
      <c r="G91" s="16">
        <v>0</v>
      </c>
      <c r="H91" s="12"/>
      <c r="I91" s="31">
        <f t="shared" si="2"/>
        <v>215</v>
      </c>
      <c r="J91" s="12" t="s">
        <v>152</v>
      </c>
    </row>
    <row r="92" spans="1:10" s="15" customFormat="1" ht="12.75" customHeight="1" x14ac:dyDescent="0.25">
      <c r="A92" s="69">
        <v>85</v>
      </c>
      <c r="B92" s="28" t="s">
        <v>43</v>
      </c>
      <c r="C92" s="16">
        <v>97</v>
      </c>
      <c r="D92" s="70"/>
      <c r="E92" s="13">
        <v>1</v>
      </c>
      <c r="F92" s="32"/>
      <c r="G92" s="16">
        <v>0</v>
      </c>
      <c r="H92" s="12"/>
      <c r="I92" s="31">
        <f t="shared" si="2"/>
        <v>98</v>
      </c>
      <c r="J92" s="12" t="s">
        <v>152</v>
      </c>
    </row>
    <row r="93" spans="1:10" s="15" customFormat="1" ht="12.75" customHeight="1" x14ac:dyDescent="0.25">
      <c r="A93" s="69">
        <v>86</v>
      </c>
      <c r="B93" s="28" t="s">
        <v>42</v>
      </c>
      <c r="C93" s="16">
        <v>15</v>
      </c>
      <c r="D93" s="70"/>
      <c r="E93" s="13">
        <v>5</v>
      </c>
      <c r="F93" s="32"/>
      <c r="G93" s="16">
        <v>0</v>
      </c>
      <c r="H93" s="12"/>
      <c r="I93" s="31">
        <f t="shared" si="2"/>
        <v>20</v>
      </c>
      <c r="J93" s="12" t="s">
        <v>152</v>
      </c>
    </row>
    <row r="94" spans="1:10" s="15" customFormat="1" ht="12.75" customHeight="1" x14ac:dyDescent="0.25">
      <c r="A94" s="69">
        <v>87</v>
      </c>
      <c r="B94" s="28" t="s">
        <v>41</v>
      </c>
      <c r="C94" s="16">
        <v>42</v>
      </c>
      <c r="D94" s="70"/>
      <c r="E94" s="13">
        <v>116</v>
      </c>
      <c r="F94" s="32"/>
      <c r="G94" s="16">
        <v>0</v>
      </c>
      <c r="H94" s="12"/>
      <c r="I94" s="31">
        <f t="shared" si="2"/>
        <v>158</v>
      </c>
      <c r="J94" s="71"/>
    </row>
    <row r="95" spans="1:10" s="15" customFormat="1" ht="12.75" customHeight="1" x14ac:dyDescent="0.25">
      <c r="A95" s="69">
        <v>88</v>
      </c>
      <c r="B95" s="28" t="s">
        <v>40</v>
      </c>
      <c r="C95" s="16">
        <v>45</v>
      </c>
      <c r="D95" s="70"/>
      <c r="E95" s="13">
        <v>48</v>
      </c>
      <c r="F95" s="32"/>
      <c r="G95" s="16">
        <v>0</v>
      </c>
      <c r="H95" s="12"/>
      <c r="I95" s="31">
        <f t="shared" si="2"/>
        <v>93</v>
      </c>
      <c r="J95" s="12" t="s">
        <v>152</v>
      </c>
    </row>
    <row r="96" spans="1:10" s="15" customFormat="1" ht="12.75" customHeight="1" x14ac:dyDescent="0.25">
      <c r="A96" s="69">
        <v>89</v>
      </c>
      <c r="B96" s="28" t="s">
        <v>39</v>
      </c>
      <c r="C96" s="16">
        <v>76</v>
      </c>
      <c r="D96" s="70"/>
      <c r="E96" s="13">
        <v>4</v>
      </c>
      <c r="F96" s="32"/>
      <c r="G96" s="16">
        <v>0</v>
      </c>
      <c r="H96" s="12"/>
      <c r="I96" s="31">
        <f t="shared" si="2"/>
        <v>80</v>
      </c>
      <c r="J96" s="12" t="s">
        <v>152</v>
      </c>
    </row>
    <row r="97" spans="1:16" s="15" customFormat="1" ht="12.75" customHeight="1" x14ac:dyDescent="0.25">
      <c r="A97" s="69">
        <v>90</v>
      </c>
      <c r="B97" s="28" t="s">
        <v>38</v>
      </c>
      <c r="C97" s="16">
        <v>23</v>
      </c>
      <c r="D97" s="70"/>
      <c r="E97" s="13">
        <v>3</v>
      </c>
      <c r="F97" s="32"/>
      <c r="G97" s="16">
        <v>0</v>
      </c>
      <c r="H97" s="12"/>
      <c r="I97" s="31">
        <f t="shared" si="2"/>
        <v>26</v>
      </c>
      <c r="J97" s="12" t="s">
        <v>152</v>
      </c>
    </row>
    <row r="98" spans="1:16" s="15" customFormat="1" ht="12.75" customHeight="1" x14ac:dyDescent="0.25">
      <c r="A98" s="69">
        <v>91</v>
      </c>
      <c r="B98" s="28" t="s">
        <v>37</v>
      </c>
      <c r="C98" s="16">
        <v>192</v>
      </c>
      <c r="D98" s="70"/>
      <c r="E98" s="13">
        <v>6</v>
      </c>
      <c r="F98" s="32"/>
      <c r="G98" s="16">
        <v>2</v>
      </c>
      <c r="H98" s="12"/>
      <c r="I98" s="31">
        <f t="shared" si="2"/>
        <v>200</v>
      </c>
      <c r="J98" s="12" t="s">
        <v>152</v>
      </c>
    </row>
    <row r="99" spans="1:16" s="15" customFormat="1" ht="12.75" customHeight="1" x14ac:dyDescent="0.25">
      <c r="A99" s="69">
        <v>92</v>
      </c>
      <c r="B99" s="28" t="s">
        <v>36</v>
      </c>
      <c r="C99" s="16">
        <v>177</v>
      </c>
      <c r="D99" s="70"/>
      <c r="E99" s="13">
        <v>167</v>
      </c>
      <c r="F99" s="32"/>
      <c r="G99" s="16">
        <v>0</v>
      </c>
      <c r="H99" s="12"/>
      <c r="I99" s="31">
        <f t="shared" si="2"/>
        <v>344</v>
      </c>
      <c r="J99" s="12" t="s">
        <v>152</v>
      </c>
    </row>
    <row r="100" spans="1:16" s="15" customFormat="1" ht="12.75" customHeight="1" x14ac:dyDescent="0.25">
      <c r="A100" s="69">
        <v>93</v>
      </c>
      <c r="B100" s="28" t="s">
        <v>35</v>
      </c>
      <c r="C100" s="16">
        <v>292</v>
      </c>
      <c r="D100" s="70"/>
      <c r="E100" s="13">
        <v>206</v>
      </c>
      <c r="F100" s="32"/>
      <c r="G100" s="16">
        <v>73</v>
      </c>
      <c r="H100" s="12"/>
      <c r="I100" s="31">
        <f t="shared" si="2"/>
        <v>571</v>
      </c>
      <c r="J100" s="12" t="s">
        <v>152</v>
      </c>
    </row>
    <row r="101" spans="1:16" s="15" customFormat="1" ht="12.75" customHeight="1" x14ac:dyDescent="0.25">
      <c r="A101" s="69">
        <v>94</v>
      </c>
      <c r="B101" s="28" t="s">
        <v>34</v>
      </c>
      <c r="C101" s="16">
        <v>218</v>
      </c>
      <c r="D101" s="70"/>
      <c r="E101" s="13">
        <v>33</v>
      </c>
      <c r="F101" s="32"/>
      <c r="G101" s="16">
        <v>0</v>
      </c>
      <c r="H101" s="12"/>
      <c r="I101" s="31">
        <f t="shared" si="2"/>
        <v>251</v>
      </c>
      <c r="J101" s="12" t="s">
        <v>152</v>
      </c>
    </row>
    <row r="102" spans="1:16" s="15" customFormat="1" ht="12.75" customHeight="1" x14ac:dyDescent="0.25">
      <c r="A102" s="69">
        <v>95</v>
      </c>
      <c r="B102" s="28" t="s">
        <v>33</v>
      </c>
      <c r="C102" s="16">
        <v>181</v>
      </c>
      <c r="D102" s="70"/>
      <c r="E102" s="13">
        <v>83</v>
      </c>
      <c r="F102" s="32"/>
      <c r="G102" s="16">
        <v>0</v>
      </c>
      <c r="H102" s="12"/>
      <c r="I102" s="31">
        <f t="shared" si="2"/>
        <v>264</v>
      </c>
      <c r="J102" s="12" t="s">
        <v>152</v>
      </c>
    </row>
    <row r="103" spans="1:16" s="15" customFormat="1" ht="12.75" customHeight="1" x14ac:dyDescent="0.25">
      <c r="A103" s="69">
        <v>971</v>
      </c>
      <c r="B103" s="28" t="s">
        <v>31</v>
      </c>
      <c r="C103" s="16">
        <v>288</v>
      </c>
      <c r="D103" s="70"/>
      <c r="E103" s="13">
        <v>26</v>
      </c>
      <c r="F103" s="32"/>
      <c r="G103" s="16">
        <v>0</v>
      </c>
      <c r="H103" s="12"/>
      <c r="I103" s="31">
        <f t="shared" si="2"/>
        <v>314</v>
      </c>
      <c r="J103" s="12" t="s">
        <v>152</v>
      </c>
    </row>
    <row r="104" spans="1:16" s="15" customFormat="1" ht="12.75" customHeight="1" x14ac:dyDescent="0.25">
      <c r="A104" s="69">
        <v>972</v>
      </c>
      <c r="B104" s="28" t="s">
        <v>30</v>
      </c>
      <c r="C104" s="16">
        <v>279</v>
      </c>
      <c r="D104" s="70"/>
      <c r="E104" s="13">
        <v>0</v>
      </c>
      <c r="F104" s="32"/>
      <c r="G104" s="16">
        <v>0</v>
      </c>
      <c r="H104" s="12"/>
      <c r="I104" s="31">
        <f t="shared" si="2"/>
        <v>279</v>
      </c>
      <c r="J104" s="12" t="s">
        <v>152</v>
      </c>
    </row>
    <row r="105" spans="1:16" s="15" customFormat="1" ht="12.75" customHeight="1" x14ac:dyDescent="0.25">
      <c r="A105" s="69">
        <v>973</v>
      </c>
      <c r="B105" s="28" t="s">
        <v>29</v>
      </c>
      <c r="C105" s="16">
        <v>162.25768589937638</v>
      </c>
      <c r="D105" s="70" t="s">
        <v>32</v>
      </c>
      <c r="E105" s="13">
        <v>0</v>
      </c>
      <c r="F105" s="32" t="s">
        <v>32</v>
      </c>
      <c r="G105" s="16">
        <v>0</v>
      </c>
      <c r="H105" s="71" t="s">
        <v>32</v>
      </c>
      <c r="I105" s="31">
        <f t="shared" si="2"/>
        <v>162.25768589937638</v>
      </c>
      <c r="J105" s="71" t="s">
        <v>32</v>
      </c>
    </row>
    <row r="106" spans="1:16" s="15" customFormat="1" ht="12.75" customHeight="1" x14ac:dyDescent="0.25">
      <c r="A106" s="72">
        <v>974</v>
      </c>
      <c r="B106" s="73" t="s">
        <v>28</v>
      </c>
      <c r="C106" s="58">
        <v>258</v>
      </c>
      <c r="D106" s="74"/>
      <c r="E106" s="22">
        <v>17</v>
      </c>
      <c r="F106" s="59"/>
      <c r="G106" s="58">
        <v>140</v>
      </c>
      <c r="H106" s="21"/>
      <c r="I106" s="75">
        <f t="shared" si="2"/>
        <v>415</v>
      </c>
      <c r="J106" s="21" t="s">
        <v>152</v>
      </c>
    </row>
    <row r="107" spans="1:16" s="15" customFormat="1" ht="11.25" customHeight="1" x14ac:dyDescent="0.25">
      <c r="A107" s="77"/>
      <c r="B107" s="78"/>
      <c r="C107" s="79"/>
      <c r="D107" s="80"/>
      <c r="E107" s="79"/>
      <c r="F107" s="77"/>
      <c r="G107" s="79"/>
      <c r="H107" s="77"/>
      <c r="I107" s="79"/>
      <c r="J107" s="77"/>
    </row>
    <row r="108" spans="1:16" s="15" customFormat="1" ht="12.75" customHeight="1" x14ac:dyDescent="0.25">
      <c r="A108" s="259" t="s">
        <v>27</v>
      </c>
      <c r="B108" s="260"/>
      <c r="C108" s="37">
        <f>SUM(C4:D102)</f>
        <v>10157</v>
      </c>
      <c r="D108" s="81"/>
      <c r="E108" s="62">
        <f>SUM(E4:F102)</f>
        <v>6320</v>
      </c>
      <c r="F108" s="36"/>
      <c r="G108" s="37">
        <f>SUM(G4:H102)</f>
        <v>406</v>
      </c>
      <c r="H108" s="38"/>
      <c r="I108" s="62">
        <f>SUM(I4:J102)</f>
        <v>16883</v>
      </c>
      <c r="J108" s="38"/>
    </row>
    <row r="109" spans="1:16" s="15" customFormat="1" ht="12.75" customHeight="1" x14ac:dyDescent="0.25">
      <c r="A109" s="292" t="s">
        <v>26</v>
      </c>
      <c r="B109" s="293"/>
      <c r="C109" s="43">
        <f>SUM(C103:C106)</f>
        <v>987.25768589937638</v>
      </c>
      <c r="D109" s="82"/>
      <c r="E109" s="64">
        <f>SUM(E103:E106)</f>
        <v>43</v>
      </c>
      <c r="F109" s="42"/>
      <c r="G109" s="43">
        <f>SUM(G103:G106)</f>
        <v>140</v>
      </c>
      <c r="H109" s="44"/>
      <c r="I109" s="64">
        <f>SUM(I103:I106)</f>
        <v>1170.2576858993764</v>
      </c>
      <c r="J109" s="44"/>
    </row>
    <row r="110" spans="1:16" s="15" customFormat="1" ht="12.75" customHeight="1" x14ac:dyDescent="0.25">
      <c r="A110" s="290" t="s">
        <v>25</v>
      </c>
      <c r="B110" s="291"/>
      <c r="C110" s="49">
        <f>SUM(C108:C109)</f>
        <v>11144.257685899376</v>
      </c>
      <c r="D110" s="83"/>
      <c r="E110" s="65">
        <f>SUM(E108:E109)</f>
        <v>6363</v>
      </c>
      <c r="F110" s="48"/>
      <c r="G110" s="49">
        <f>SUM(G108:G109)</f>
        <v>546</v>
      </c>
      <c r="H110" s="50"/>
      <c r="I110" s="65">
        <f>SUM(I108:I109)</f>
        <v>18053.257685899378</v>
      </c>
      <c r="J110" s="50"/>
    </row>
    <row r="111" spans="1:16" s="15" customFormat="1" ht="12.75" customHeight="1" x14ac:dyDescent="0.25">
      <c r="A111" s="76" t="s">
        <v>182</v>
      </c>
      <c r="B111" s="76"/>
      <c r="C111" s="76"/>
      <c r="D111" s="76"/>
      <c r="E111" s="76"/>
      <c r="F111" s="32"/>
      <c r="G111" s="76"/>
      <c r="H111" s="32"/>
      <c r="I111" s="76"/>
      <c r="J111" s="32"/>
    </row>
    <row r="112" spans="1:16" s="15" customFormat="1" ht="12.75" customHeight="1" x14ac:dyDescent="0.25">
      <c r="A112" s="76" t="s">
        <v>132</v>
      </c>
      <c r="B112" s="76"/>
      <c r="C112" s="76"/>
      <c r="D112" s="76"/>
      <c r="E112" s="76"/>
      <c r="F112" s="32"/>
      <c r="G112" s="76"/>
      <c r="H112" s="32"/>
      <c r="I112" s="84"/>
      <c r="J112" s="84"/>
      <c r="K112" s="85"/>
      <c r="L112" s="85"/>
      <c r="M112" s="85"/>
      <c r="N112" s="85"/>
      <c r="O112" s="85"/>
      <c r="P112" s="85"/>
    </row>
    <row r="114" spans="4:15" x14ac:dyDescent="0.2">
      <c r="D114" s="56"/>
      <c r="F114" s="56"/>
      <c r="H114" s="56"/>
      <c r="I114" s="87"/>
      <c r="J114" s="87"/>
      <c r="K114" s="87"/>
      <c r="L114" s="87"/>
      <c r="M114" s="87"/>
      <c r="N114" s="87"/>
      <c r="O114" s="87"/>
    </row>
  </sheetData>
  <mergeCells count="14">
    <mergeCell ref="A110:B110"/>
    <mergeCell ref="A59:B59"/>
    <mergeCell ref="A1:J1"/>
    <mergeCell ref="I59:J59"/>
    <mergeCell ref="C59:D59"/>
    <mergeCell ref="E59:F59"/>
    <mergeCell ref="G59:H59"/>
    <mergeCell ref="A3:B3"/>
    <mergeCell ref="I3:J3"/>
    <mergeCell ref="G3:H3"/>
    <mergeCell ref="E3:F3"/>
    <mergeCell ref="C3:D3"/>
    <mergeCell ref="A108:B108"/>
    <mergeCell ref="A109:B109"/>
  </mergeCells>
  <phoneticPr fontId="11" type="noConversion"/>
  <conditionalFormatting sqref="C4:C56 E4:E56 G4:G56 C60:C106 E60:E106 G60:G106">
    <cfRule type="cellIs" dxfId="93" priority="25" stopIfTrue="1" operator="equal">
      <formula>"nd"</formula>
    </cfRule>
    <cfRule type="cellIs" dxfId="92" priority="26" stopIfTrue="1" operator="equal">
      <formula>"NR"</formula>
    </cfRule>
  </conditionalFormatting>
  <conditionalFormatting sqref="C4:C56">
    <cfRule type="cellIs" dxfId="91" priority="23" stopIfTrue="1" operator="equal">
      <formula>"NR"</formula>
    </cfRule>
    <cfRule type="cellIs" dxfId="90" priority="24" stopIfTrue="1" operator="equal">
      <formula>"ND"</formula>
    </cfRule>
  </conditionalFormatting>
  <conditionalFormatting sqref="C4:C56">
    <cfRule type="cellIs" dxfId="89" priority="21" stopIfTrue="1" operator="equal">
      <formula>"NR"</formula>
    </cfRule>
    <cfRule type="cellIs" dxfId="88" priority="22" stopIfTrue="1" operator="equal">
      <formula>"ND"</formula>
    </cfRule>
  </conditionalFormatting>
  <conditionalFormatting sqref="C60:C106">
    <cfRule type="cellIs" dxfId="87" priority="19" stopIfTrue="1" operator="equal">
      <formula>"NR"</formula>
    </cfRule>
    <cfRule type="cellIs" dxfId="86" priority="20" stopIfTrue="1" operator="equal">
      <formula>"ND"</formula>
    </cfRule>
  </conditionalFormatting>
  <conditionalFormatting sqref="C60:C106">
    <cfRule type="cellIs" dxfId="85" priority="17" stopIfTrue="1" operator="equal">
      <formula>"NR"</formula>
    </cfRule>
    <cfRule type="cellIs" dxfId="84" priority="18" stopIfTrue="1" operator="equal">
      <formula>"ND"</formula>
    </cfRule>
  </conditionalFormatting>
  <conditionalFormatting sqref="E4:E56">
    <cfRule type="cellIs" dxfId="83" priority="15" stopIfTrue="1" operator="equal">
      <formula>"NR"</formula>
    </cfRule>
    <cfRule type="cellIs" dxfId="82" priority="16" stopIfTrue="1" operator="equal">
      <formula>"ND"</formula>
    </cfRule>
  </conditionalFormatting>
  <conditionalFormatting sqref="E4:E56">
    <cfRule type="cellIs" dxfId="81" priority="13" stopIfTrue="1" operator="equal">
      <formula>"NR"</formula>
    </cfRule>
    <cfRule type="cellIs" dxfId="80" priority="14" stopIfTrue="1" operator="equal">
      <formula>"ND"</formula>
    </cfRule>
  </conditionalFormatting>
  <conditionalFormatting sqref="E60:E106">
    <cfRule type="cellIs" dxfId="79" priority="11" stopIfTrue="1" operator="equal">
      <formula>"NR"</formula>
    </cfRule>
    <cfRule type="cellIs" dxfId="78" priority="12" stopIfTrue="1" operator="equal">
      <formula>"ND"</formula>
    </cfRule>
  </conditionalFormatting>
  <conditionalFormatting sqref="E60:E106">
    <cfRule type="cellIs" dxfId="77" priority="9" stopIfTrue="1" operator="equal">
      <formula>"NR"</formula>
    </cfRule>
    <cfRule type="cellIs" dxfId="76" priority="10" stopIfTrue="1" operator="equal">
      <formula>"ND"</formula>
    </cfRule>
  </conditionalFormatting>
  <conditionalFormatting sqref="G4:G56">
    <cfRule type="cellIs" dxfId="75" priority="7" stopIfTrue="1" operator="equal">
      <formula>"NR"</formula>
    </cfRule>
    <cfRule type="cellIs" dxfId="74" priority="8" stopIfTrue="1" operator="equal">
      <formula>"ND"</formula>
    </cfRule>
  </conditionalFormatting>
  <conditionalFormatting sqref="G4:G56">
    <cfRule type="cellIs" dxfId="73" priority="5" stopIfTrue="1" operator="equal">
      <formula>"NR"</formula>
    </cfRule>
    <cfRule type="cellIs" dxfId="72" priority="6" stopIfTrue="1" operator="equal">
      <formula>"ND"</formula>
    </cfRule>
  </conditionalFormatting>
  <conditionalFormatting sqref="G60:G106">
    <cfRule type="cellIs" dxfId="71" priority="3" stopIfTrue="1" operator="equal">
      <formula>"NR"</formula>
    </cfRule>
    <cfRule type="cellIs" dxfId="70" priority="4" stopIfTrue="1" operator="equal">
      <formula>"ND"</formula>
    </cfRule>
  </conditionalFormatting>
  <conditionalFormatting sqref="G60:G106">
    <cfRule type="cellIs" dxfId="69" priority="1" stopIfTrue="1" operator="equal">
      <formula>"NR"</formula>
    </cfRule>
    <cfRule type="cellIs" dxfId="68" priority="2" stopIfTrue="1" operator="equal">
      <formula>"ND"</formula>
    </cfRule>
  </conditionalFormatting>
  <hyperlinks>
    <hyperlink ref="L1" location="Sommaire!A1" display="Retour au sommaire"/>
  </hyperlinks>
  <printOptions horizontalCentered="1"/>
  <pageMargins left="0.59055118110236227" right="0.59055118110236227" top="0.43" bottom="0.4" header="0.28999999999999998" footer="0.24"/>
  <pageSetup paperSize="9" orientation="portrait" horizontalDpi="4294967292" r:id="rId1"/>
  <headerFooter alignWithMargins="0"/>
  <rowBreaks count="1" manualBreakCount="1">
    <brk id="5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115"/>
  <sheetViews>
    <sheetView showGridLines="0" zoomScaleNormal="100" workbookViewId="0">
      <selection activeCell="L1" sqref="L1"/>
    </sheetView>
  </sheetViews>
  <sheetFormatPr baseColWidth="10" defaultRowHeight="11.25" x14ac:dyDescent="0.2"/>
  <cols>
    <col min="1" max="1" width="4" style="1" customWidth="1"/>
    <col min="2" max="2" width="25.140625" style="1" customWidth="1"/>
    <col min="3" max="3" width="9.28515625" style="1" customWidth="1"/>
    <col min="4" max="4" width="3.140625" style="6" customWidth="1"/>
    <col min="5" max="5" width="10.42578125" style="1" customWidth="1"/>
    <col min="6" max="6" width="3.140625" style="6" customWidth="1"/>
    <col min="7" max="7" width="9.5703125" style="1" customWidth="1"/>
    <col min="8" max="8" width="3.140625" style="6" customWidth="1"/>
    <col min="9" max="9" width="3.5703125" style="1" customWidth="1"/>
    <col min="10" max="10" width="9" style="1" hidden="1" customWidth="1"/>
    <col min="11" max="11" width="9.28515625" style="1" hidden="1" customWidth="1"/>
    <col min="12" max="16384" width="11.42578125" style="1"/>
  </cols>
  <sheetData>
    <row r="1" spans="1:15" ht="28.5" customHeight="1" x14ac:dyDescent="0.25">
      <c r="A1" s="267" t="s">
        <v>191</v>
      </c>
      <c r="B1" s="267"/>
      <c r="C1" s="267"/>
      <c r="D1" s="267"/>
      <c r="E1" s="267"/>
      <c r="F1" s="267"/>
      <c r="G1" s="267"/>
      <c r="H1" s="267"/>
      <c r="L1" s="193" t="s">
        <v>214</v>
      </c>
    </row>
    <row r="2" spans="1:15" ht="9.75" customHeight="1" x14ac:dyDescent="0.2">
      <c r="A2" s="2"/>
      <c r="B2" s="2"/>
      <c r="C2" s="4"/>
      <c r="D2" s="4"/>
      <c r="E2" s="5"/>
      <c r="F2" s="4"/>
      <c r="G2" s="5"/>
    </row>
    <row r="3" spans="1:15" s="7" customFormat="1" ht="42.75" customHeight="1" x14ac:dyDescent="0.25">
      <c r="A3" s="265" t="s">
        <v>76</v>
      </c>
      <c r="B3" s="266"/>
      <c r="C3" s="270" t="s">
        <v>190</v>
      </c>
      <c r="D3" s="271"/>
      <c r="E3" s="268" t="s">
        <v>189</v>
      </c>
      <c r="F3" s="268"/>
      <c r="G3" s="273" t="s">
        <v>188</v>
      </c>
      <c r="H3" s="269"/>
    </row>
    <row r="4" spans="1:15" s="7" customFormat="1" ht="12.75" customHeight="1" x14ac:dyDescent="0.25">
      <c r="A4" s="8">
        <v>1</v>
      </c>
      <c r="B4" s="9" t="s">
        <v>131</v>
      </c>
      <c r="C4" s="16">
        <v>292</v>
      </c>
      <c r="D4" s="12"/>
      <c r="E4" s="13">
        <v>755</v>
      </c>
      <c r="F4" s="32"/>
      <c r="G4" s="57">
        <f t="shared" ref="G4:G35" si="0">C4+E4</f>
        <v>1047</v>
      </c>
      <c r="H4" s="12"/>
      <c r="I4" s="14"/>
      <c r="J4" s="15">
        <v>1072</v>
      </c>
      <c r="K4" s="15">
        <v>0</v>
      </c>
      <c r="L4" s="15"/>
      <c r="M4" s="15"/>
      <c r="O4" s="15"/>
    </row>
    <row r="5" spans="1:15" s="7" customFormat="1" ht="12.75" customHeight="1" x14ac:dyDescent="0.25">
      <c r="A5" s="8">
        <v>2</v>
      </c>
      <c r="B5" s="9" t="s">
        <v>130</v>
      </c>
      <c r="C5" s="16">
        <v>373</v>
      </c>
      <c r="D5" s="12"/>
      <c r="E5" s="13">
        <v>1335</v>
      </c>
      <c r="F5" s="32"/>
      <c r="G5" s="57">
        <f t="shared" si="0"/>
        <v>1708</v>
      </c>
      <c r="H5" s="12" t="s">
        <v>152</v>
      </c>
      <c r="I5" s="14"/>
      <c r="J5" s="15">
        <v>1833</v>
      </c>
      <c r="K5" s="15">
        <v>0</v>
      </c>
      <c r="L5" s="15"/>
      <c r="M5" s="15"/>
      <c r="O5" s="15"/>
    </row>
    <row r="6" spans="1:15" s="7" customFormat="1" ht="12.75" customHeight="1" x14ac:dyDescent="0.25">
      <c r="A6" s="8">
        <v>3</v>
      </c>
      <c r="B6" s="9" t="s">
        <v>129</v>
      </c>
      <c r="C6" s="16">
        <v>164</v>
      </c>
      <c r="D6" s="12"/>
      <c r="E6" s="13">
        <v>499</v>
      </c>
      <c r="F6" s="32"/>
      <c r="G6" s="57">
        <f t="shared" si="0"/>
        <v>663</v>
      </c>
      <c r="H6" s="12" t="s">
        <v>152</v>
      </c>
      <c r="I6" s="14"/>
      <c r="J6" s="15">
        <v>694</v>
      </c>
      <c r="K6" s="15">
        <v>0</v>
      </c>
      <c r="L6" s="15"/>
      <c r="M6" s="15"/>
      <c r="O6" s="15"/>
    </row>
    <row r="7" spans="1:15" s="7" customFormat="1" ht="12.75" customHeight="1" x14ac:dyDescent="0.25">
      <c r="A7" s="8">
        <v>4</v>
      </c>
      <c r="B7" s="9" t="s">
        <v>128</v>
      </c>
      <c r="C7" s="16">
        <v>264</v>
      </c>
      <c r="D7" s="12"/>
      <c r="E7" s="13">
        <v>249</v>
      </c>
      <c r="F7" s="32"/>
      <c r="G7" s="57">
        <f t="shared" si="0"/>
        <v>513</v>
      </c>
      <c r="H7" s="12" t="s">
        <v>152</v>
      </c>
      <c r="I7" s="14"/>
      <c r="J7" s="15">
        <v>513</v>
      </c>
      <c r="K7" s="15">
        <v>0</v>
      </c>
      <c r="L7" s="15"/>
      <c r="M7" s="15"/>
      <c r="O7" s="15"/>
    </row>
    <row r="8" spans="1:15" s="7" customFormat="1" ht="12.75" customHeight="1" x14ac:dyDescent="0.25">
      <c r="A8" s="8">
        <v>5</v>
      </c>
      <c r="B8" s="9" t="s">
        <v>127</v>
      </c>
      <c r="C8" s="16">
        <v>94</v>
      </c>
      <c r="D8" s="12" t="s">
        <v>32</v>
      </c>
      <c r="E8" s="13">
        <v>155</v>
      </c>
      <c r="F8" s="32"/>
      <c r="G8" s="57">
        <f t="shared" si="0"/>
        <v>249</v>
      </c>
      <c r="H8" s="12" t="s">
        <v>152</v>
      </c>
      <c r="I8" s="14"/>
      <c r="J8" s="15">
        <v>285</v>
      </c>
      <c r="K8" s="15">
        <v>0</v>
      </c>
      <c r="L8" s="15"/>
      <c r="M8" s="15"/>
      <c r="O8" s="15"/>
    </row>
    <row r="9" spans="1:15" s="7" customFormat="1" ht="12.75" customHeight="1" x14ac:dyDescent="0.25">
      <c r="A9" s="8">
        <v>6</v>
      </c>
      <c r="B9" s="9" t="s">
        <v>126</v>
      </c>
      <c r="C9" s="16">
        <v>763</v>
      </c>
      <c r="D9" s="12"/>
      <c r="E9" s="13">
        <v>1537</v>
      </c>
      <c r="F9" s="32"/>
      <c r="G9" s="57">
        <f t="shared" si="0"/>
        <v>2300</v>
      </c>
      <c r="H9" s="12" t="s">
        <v>152</v>
      </c>
      <c r="I9" s="14"/>
      <c r="J9" s="15">
        <v>2129</v>
      </c>
      <c r="K9" s="15">
        <v>0</v>
      </c>
      <c r="L9" s="15"/>
      <c r="M9" s="15"/>
      <c r="O9" s="15"/>
    </row>
    <row r="10" spans="1:15" s="7" customFormat="1" ht="12.75" customHeight="1" x14ac:dyDescent="0.25">
      <c r="A10" s="8">
        <v>7</v>
      </c>
      <c r="B10" s="9" t="s">
        <v>125</v>
      </c>
      <c r="C10" s="16">
        <v>215</v>
      </c>
      <c r="D10" s="12"/>
      <c r="E10" s="13">
        <v>306</v>
      </c>
      <c r="F10" s="32"/>
      <c r="G10" s="57">
        <f t="shared" si="0"/>
        <v>521</v>
      </c>
      <c r="H10" s="12" t="s">
        <v>152</v>
      </c>
      <c r="I10" s="14"/>
      <c r="J10" s="15">
        <v>498</v>
      </c>
      <c r="K10" s="15">
        <v>0</v>
      </c>
      <c r="L10" s="15"/>
      <c r="M10" s="15"/>
      <c r="O10" s="15"/>
    </row>
    <row r="11" spans="1:15" s="7" customFormat="1" ht="12.75" customHeight="1" x14ac:dyDescent="0.25">
      <c r="A11" s="8">
        <v>8</v>
      </c>
      <c r="B11" s="9" t="s">
        <v>124</v>
      </c>
      <c r="C11" s="16">
        <v>271</v>
      </c>
      <c r="D11" s="12"/>
      <c r="E11" s="13">
        <v>552</v>
      </c>
      <c r="F11" s="32"/>
      <c r="G11" s="57">
        <f t="shared" si="0"/>
        <v>823</v>
      </c>
      <c r="H11" s="12" t="s">
        <v>152</v>
      </c>
      <c r="I11" s="14"/>
      <c r="J11" s="15">
        <v>741</v>
      </c>
      <c r="K11" s="15">
        <v>0</v>
      </c>
      <c r="L11" s="15"/>
      <c r="M11" s="15"/>
      <c r="O11" s="15"/>
    </row>
    <row r="12" spans="1:15" s="7" customFormat="1" ht="12.75" customHeight="1" x14ac:dyDescent="0.25">
      <c r="A12" s="8">
        <v>9</v>
      </c>
      <c r="B12" s="9" t="s">
        <v>123</v>
      </c>
      <c r="C12" s="16">
        <v>169</v>
      </c>
      <c r="D12" s="12"/>
      <c r="E12" s="13">
        <v>324</v>
      </c>
      <c r="F12" s="32"/>
      <c r="G12" s="57">
        <f t="shared" si="0"/>
        <v>493</v>
      </c>
      <c r="H12" s="12" t="s">
        <v>152</v>
      </c>
      <c r="I12" s="14"/>
      <c r="J12" s="15">
        <v>483</v>
      </c>
      <c r="K12" s="15">
        <v>0</v>
      </c>
      <c r="L12" s="15"/>
      <c r="M12" s="15"/>
      <c r="O12" s="15"/>
    </row>
    <row r="13" spans="1:15" s="7" customFormat="1" ht="12.75" customHeight="1" x14ac:dyDescent="0.25">
      <c r="A13" s="8">
        <v>10</v>
      </c>
      <c r="B13" s="9" t="s">
        <v>122</v>
      </c>
      <c r="C13" s="16">
        <v>209</v>
      </c>
      <c r="D13" s="12"/>
      <c r="E13" s="13">
        <v>551</v>
      </c>
      <c r="F13" s="32"/>
      <c r="G13" s="57">
        <f t="shared" si="0"/>
        <v>760</v>
      </c>
      <c r="H13" s="12" t="s">
        <v>152</v>
      </c>
      <c r="I13" s="14"/>
      <c r="J13" s="15">
        <v>609</v>
      </c>
      <c r="K13" s="15">
        <v>0</v>
      </c>
      <c r="L13" s="15"/>
      <c r="M13" s="15"/>
      <c r="O13" s="15"/>
    </row>
    <row r="14" spans="1:15" s="7" customFormat="1" ht="12.75" customHeight="1" x14ac:dyDescent="0.25">
      <c r="A14" s="8">
        <v>11</v>
      </c>
      <c r="B14" s="9" t="s">
        <v>121</v>
      </c>
      <c r="C14" s="16">
        <v>336</v>
      </c>
      <c r="D14" s="12"/>
      <c r="E14" s="13">
        <v>992</v>
      </c>
      <c r="F14" s="32"/>
      <c r="G14" s="57">
        <f t="shared" si="0"/>
        <v>1328</v>
      </c>
      <c r="H14" s="12" t="s">
        <v>152</v>
      </c>
      <c r="I14" s="14"/>
      <c r="J14" s="15">
        <v>1138</v>
      </c>
      <c r="K14" s="15">
        <v>0</v>
      </c>
      <c r="L14" s="15"/>
      <c r="M14" s="15"/>
      <c r="O14" s="15"/>
    </row>
    <row r="15" spans="1:15" s="7" customFormat="1" ht="12.75" customHeight="1" x14ac:dyDescent="0.25">
      <c r="A15" s="8">
        <v>12</v>
      </c>
      <c r="B15" s="9" t="s">
        <v>120</v>
      </c>
      <c r="C15" s="16">
        <v>348</v>
      </c>
      <c r="D15" s="12"/>
      <c r="E15" s="13">
        <v>412</v>
      </c>
      <c r="F15" s="32"/>
      <c r="G15" s="57">
        <f t="shared" si="0"/>
        <v>760</v>
      </c>
      <c r="H15" s="12" t="s">
        <v>152</v>
      </c>
      <c r="I15" s="14"/>
      <c r="J15" s="15">
        <v>619</v>
      </c>
      <c r="K15" s="15">
        <v>0</v>
      </c>
      <c r="L15" s="15"/>
      <c r="M15" s="15"/>
      <c r="O15" s="15"/>
    </row>
    <row r="16" spans="1:15" s="7" customFormat="1" ht="12.75" customHeight="1" x14ac:dyDescent="0.25">
      <c r="A16" s="8">
        <v>13</v>
      </c>
      <c r="B16" s="9" t="s">
        <v>119</v>
      </c>
      <c r="C16" s="16">
        <v>256</v>
      </c>
      <c r="D16" s="12"/>
      <c r="E16" s="13">
        <v>2349</v>
      </c>
      <c r="F16" s="32"/>
      <c r="G16" s="57">
        <f t="shared" si="0"/>
        <v>2605</v>
      </c>
      <c r="H16" s="12" t="s">
        <v>152</v>
      </c>
      <c r="I16" s="14"/>
      <c r="J16" s="15">
        <v>3393</v>
      </c>
      <c r="K16" s="15">
        <v>0</v>
      </c>
      <c r="L16" s="15"/>
      <c r="M16" s="15"/>
      <c r="O16" s="15"/>
    </row>
    <row r="17" spans="1:15" s="7" customFormat="1" ht="12.75" customHeight="1" x14ac:dyDescent="0.25">
      <c r="A17" s="8">
        <v>14</v>
      </c>
      <c r="B17" s="9" t="s">
        <v>118</v>
      </c>
      <c r="C17" s="16">
        <v>1406</v>
      </c>
      <c r="D17" s="12"/>
      <c r="E17" s="13">
        <v>1249</v>
      </c>
      <c r="F17" s="32"/>
      <c r="G17" s="57">
        <f t="shared" si="0"/>
        <v>2655</v>
      </c>
      <c r="H17" s="12" t="s">
        <v>152</v>
      </c>
      <c r="I17" s="14"/>
      <c r="J17" s="15">
        <v>2587</v>
      </c>
      <c r="K17" s="15">
        <v>0</v>
      </c>
      <c r="L17" s="15"/>
      <c r="M17" s="15"/>
      <c r="O17" s="15"/>
    </row>
    <row r="18" spans="1:15" s="7" customFormat="1" ht="12.75" customHeight="1" x14ac:dyDescent="0.25">
      <c r="A18" s="8">
        <v>15</v>
      </c>
      <c r="B18" s="9" t="s">
        <v>117</v>
      </c>
      <c r="C18" s="16">
        <v>183</v>
      </c>
      <c r="D18" s="12"/>
      <c r="E18" s="13">
        <v>297</v>
      </c>
      <c r="F18" s="32"/>
      <c r="G18" s="57">
        <f t="shared" si="0"/>
        <v>480</v>
      </c>
      <c r="H18" s="12" t="s">
        <v>152</v>
      </c>
      <c r="I18" s="14"/>
      <c r="J18" s="15">
        <v>565</v>
      </c>
      <c r="K18" s="15">
        <v>0</v>
      </c>
      <c r="L18" s="15"/>
      <c r="M18" s="15"/>
      <c r="O18" s="15"/>
    </row>
    <row r="19" spans="1:15" s="7" customFormat="1" ht="12.75" customHeight="1" x14ac:dyDescent="0.25">
      <c r="A19" s="8">
        <v>16</v>
      </c>
      <c r="B19" s="9" t="s">
        <v>116</v>
      </c>
      <c r="C19" s="16">
        <v>159</v>
      </c>
      <c r="D19" s="12"/>
      <c r="E19" s="13">
        <v>395</v>
      </c>
      <c r="F19" s="32"/>
      <c r="G19" s="57">
        <f t="shared" si="0"/>
        <v>554</v>
      </c>
      <c r="H19" s="12" t="s">
        <v>152</v>
      </c>
      <c r="I19" s="14"/>
      <c r="J19" s="15">
        <v>518</v>
      </c>
      <c r="K19" s="15">
        <v>0</v>
      </c>
      <c r="L19" s="15"/>
      <c r="M19" s="15"/>
      <c r="O19" s="15"/>
    </row>
    <row r="20" spans="1:15" s="7" customFormat="1" ht="12.75" customHeight="1" x14ac:dyDescent="0.25">
      <c r="A20" s="8">
        <v>17</v>
      </c>
      <c r="B20" s="9" t="s">
        <v>115</v>
      </c>
      <c r="C20" s="16">
        <v>112</v>
      </c>
      <c r="D20" s="12"/>
      <c r="E20" s="13">
        <v>744</v>
      </c>
      <c r="F20" s="32"/>
      <c r="G20" s="57">
        <f t="shared" si="0"/>
        <v>856</v>
      </c>
      <c r="H20" s="12" t="s">
        <v>152</v>
      </c>
      <c r="I20" s="14"/>
      <c r="J20" s="15">
        <v>888</v>
      </c>
      <c r="K20" s="15">
        <v>0</v>
      </c>
      <c r="L20" s="15"/>
      <c r="M20" s="15"/>
      <c r="O20" s="15"/>
    </row>
    <row r="21" spans="1:15" s="7" customFormat="1" ht="12.75" customHeight="1" x14ac:dyDescent="0.25">
      <c r="A21" s="8">
        <v>18</v>
      </c>
      <c r="B21" s="9" t="s">
        <v>114</v>
      </c>
      <c r="C21" s="16">
        <v>309</v>
      </c>
      <c r="D21" s="12"/>
      <c r="E21" s="13">
        <v>336</v>
      </c>
      <c r="F21" s="32"/>
      <c r="G21" s="57">
        <f t="shared" si="0"/>
        <v>645</v>
      </c>
      <c r="H21" s="12" t="s">
        <v>152</v>
      </c>
      <c r="I21" s="14"/>
      <c r="J21" s="15">
        <v>629</v>
      </c>
      <c r="K21" s="15">
        <v>0</v>
      </c>
      <c r="L21" s="15"/>
      <c r="M21" s="15"/>
      <c r="O21" s="15"/>
    </row>
    <row r="22" spans="1:15" s="7" customFormat="1" ht="12.75" customHeight="1" x14ac:dyDescent="0.25">
      <c r="A22" s="8">
        <v>19</v>
      </c>
      <c r="B22" s="9" t="s">
        <v>113</v>
      </c>
      <c r="C22" s="16">
        <v>148</v>
      </c>
      <c r="D22" s="12"/>
      <c r="E22" s="13">
        <v>590</v>
      </c>
      <c r="F22" s="32"/>
      <c r="G22" s="57">
        <f t="shared" si="0"/>
        <v>738</v>
      </c>
      <c r="H22" s="12" t="s">
        <v>152</v>
      </c>
      <c r="I22" s="14"/>
      <c r="J22" s="15">
        <v>779</v>
      </c>
      <c r="K22" s="15">
        <v>0</v>
      </c>
      <c r="L22" s="15"/>
      <c r="M22" s="15"/>
      <c r="O22" s="15"/>
    </row>
    <row r="23" spans="1:15" s="7" customFormat="1" ht="12.75" customHeight="1" x14ac:dyDescent="0.25">
      <c r="A23" s="8" t="s">
        <v>112</v>
      </c>
      <c r="B23" s="9" t="s">
        <v>111</v>
      </c>
      <c r="C23" s="16">
        <v>106</v>
      </c>
      <c r="D23" s="12"/>
      <c r="E23" s="13">
        <v>200</v>
      </c>
      <c r="F23" s="32"/>
      <c r="G23" s="57">
        <f t="shared" si="0"/>
        <v>306</v>
      </c>
      <c r="H23" s="12" t="s">
        <v>152</v>
      </c>
      <c r="I23" s="14"/>
      <c r="J23" s="15">
        <v>334</v>
      </c>
      <c r="K23" s="15">
        <v>0</v>
      </c>
      <c r="L23" s="15"/>
      <c r="M23" s="15"/>
      <c r="O23" s="15"/>
    </row>
    <row r="24" spans="1:15" s="7" customFormat="1" ht="12.75" customHeight="1" x14ac:dyDescent="0.25">
      <c r="A24" s="8" t="s">
        <v>110</v>
      </c>
      <c r="B24" s="9" t="s">
        <v>109</v>
      </c>
      <c r="C24" s="16">
        <v>123</v>
      </c>
      <c r="D24" s="12" t="s">
        <v>32</v>
      </c>
      <c r="E24" s="13">
        <v>162</v>
      </c>
      <c r="F24" s="32" t="s">
        <v>32</v>
      </c>
      <c r="G24" s="57">
        <f t="shared" si="0"/>
        <v>285</v>
      </c>
      <c r="H24" s="12" t="s">
        <v>32</v>
      </c>
      <c r="I24" s="14"/>
      <c r="J24" s="15">
        <v>284.63984043462676</v>
      </c>
      <c r="K24" s="15">
        <v>0</v>
      </c>
      <c r="L24" s="15"/>
      <c r="M24" s="15"/>
      <c r="O24" s="15"/>
    </row>
    <row r="25" spans="1:15" s="7" customFormat="1" ht="12.75" customHeight="1" x14ac:dyDescent="0.25">
      <c r="A25" s="8">
        <v>21</v>
      </c>
      <c r="B25" s="9" t="s">
        <v>108</v>
      </c>
      <c r="C25" s="16">
        <v>580</v>
      </c>
      <c r="D25" s="12"/>
      <c r="E25" s="13">
        <v>766</v>
      </c>
      <c r="F25" s="32"/>
      <c r="G25" s="57">
        <f t="shared" si="0"/>
        <v>1346</v>
      </c>
      <c r="H25" s="12"/>
      <c r="I25" s="14"/>
      <c r="J25" s="15">
        <v>1348</v>
      </c>
      <c r="K25" s="15">
        <v>0</v>
      </c>
      <c r="L25" s="15"/>
      <c r="M25" s="15"/>
      <c r="O25" s="15"/>
    </row>
    <row r="26" spans="1:15" s="7" customFormat="1" ht="12.75" customHeight="1" x14ac:dyDescent="0.25">
      <c r="A26" s="8">
        <v>22</v>
      </c>
      <c r="B26" s="9" t="s">
        <v>107</v>
      </c>
      <c r="C26" s="16">
        <v>549</v>
      </c>
      <c r="D26" s="12"/>
      <c r="E26" s="13">
        <v>1153</v>
      </c>
      <c r="F26" s="32"/>
      <c r="G26" s="57">
        <f t="shared" si="0"/>
        <v>1702</v>
      </c>
      <c r="H26" s="12" t="s">
        <v>152</v>
      </c>
      <c r="I26" s="14"/>
      <c r="J26" s="15">
        <v>1317</v>
      </c>
      <c r="K26" s="15">
        <v>0</v>
      </c>
      <c r="L26" s="15"/>
      <c r="M26" s="15"/>
      <c r="O26" s="15"/>
    </row>
    <row r="27" spans="1:15" s="7" customFormat="1" ht="12.75" customHeight="1" x14ac:dyDescent="0.25">
      <c r="A27" s="8">
        <v>23</v>
      </c>
      <c r="B27" s="9" t="s">
        <v>106</v>
      </c>
      <c r="C27" s="16">
        <v>209</v>
      </c>
      <c r="D27" s="12"/>
      <c r="E27" s="13">
        <v>334</v>
      </c>
      <c r="F27" s="32"/>
      <c r="G27" s="57">
        <f t="shared" si="0"/>
        <v>543</v>
      </c>
      <c r="H27" s="12" t="s">
        <v>152</v>
      </c>
      <c r="I27" s="14"/>
      <c r="J27" s="15">
        <v>437</v>
      </c>
      <c r="K27" s="15">
        <v>0</v>
      </c>
      <c r="L27" s="15"/>
      <c r="M27" s="15"/>
      <c r="O27" s="15"/>
    </row>
    <row r="28" spans="1:15" s="7" customFormat="1" ht="12.75" customHeight="1" x14ac:dyDescent="0.25">
      <c r="A28" s="8">
        <v>24</v>
      </c>
      <c r="B28" s="9" t="s">
        <v>105</v>
      </c>
      <c r="C28" s="16">
        <v>330</v>
      </c>
      <c r="D28" s="12"/>
      <c r="E28" s="13">
        <v>571</v>
      </c>
      <c r="F28" s="32"/>
      <c r="G28" s="57">
        <f t="shared" si="0"/>
        <v>901</v>
      </c>
      <c r="H28" s="12" t="s">
        <v>152</v>
      </c>
      <c r="I28" s="14"/>
      <c r="J28" s="15">
        <v>770</v>
      </c>
      <c r="K28" s="15">
        <v>0</v>
      </c>
      <c r="L28" s="15"/>
      <c r="M28" s="15"/>
      <c r="O28" s="15"/>
    </row>
    <row r="29" spans="1:15" s="7" customFormat="1" ht="12.75" customHeight="1" x14ac:dyDescent="0.25">
      <c r="A29" s="8">
        <v>25</v>
      </c>
      <c r="B29" s="9" t="s">
        <v>104</v>
      </c>
      <c r="C29" s="16">
        <v>341</v>
      </c>
      <c r="D29" s="12"/>
      <c r="E29" s="13">
        <v>660</v>
      </c>
      <c r="F29" s="32"/>
      <c r="G29" s="57">
        <f t="shared" si="0"/>
        <v>1001</v>
      </c>
      <c r="H29" s="12" t="s">
        <v>152</v>
      </c>
      <c r="I29" s="14"/>
      <c r="J29" s="15">
        <v>1001</v>
      </c>
      <c r="K29" s="15">
        <v>0</v>
      </c>
      <c r="L29" s="15"/>
      <c r="M29" s="15"/>
      <c r="O29" s="15"/>
    </row>
    <row r="30" spans="1:15" s="7" customFormat="1" ht="12.75" customHeight="1" x14ac:dyDescent="0.25">
      <c r="A30" s="8">
        <v>26</v>
      </c>
      <c r="B30" s="9" t="s">
        <v>103</v>
      </c>
      <c r="C30" s="16">
        <v>310</v>
      </c>
      <c r="D30" s="12"/>
      <c r="E30" s="13">
        <v>860</v>
      </c>
      <c r="F30" s="32"/>
      <c r="G30" s="57">
        <f t="shared" si="0"/>
        <v>1170</v>
      </c>
      <c r="H30" s="12" t="s">
        <v>152</v>
      </c>
      <c r="I30" s="14"/>
      <c r="J30" s="15">
        <v>1207</v>
      </c>
      <c r="K30" s="15">
        <v>0</v>
      </c>
      <c r="L30" s="15"/>
      <c r="M30" s="15"/>
      <c r="O30" s="15"/>
    </row>
    <row r="31" spans="1:15" s="7" customFormat="1" ht="12.75" customHeight="1" x14ac:dyDescent="0.25">
      <c r="A31" s="8">
        <v>27</v>
      </c>
      <c r="B31" s="9" t="s">
        <v>102</v>
      </c>
      <c r="C31" s="16">
        <v>565</v>
      </c>
      <c r="D31" s="12"/>
      <c r="E31" s="13">
        <v>1138</v>
      </c>
      <c r="F31" s="32"/>
      <c r="G31" s="57">
        <f t="shared" si="0"/>
        <v>1703</v>
      </c>
      <c r="H31" s="12"/>
      <c r="I31" s="14"/>
      <c r="J31" s="15">
        <v>1617.0173263256481</v>
      </c>
      <c r="K31" s="15">
        <v>0</v>
      </c>
      <c r="L31" s="15"/>
      <c r="M31" s="15"/>
      <c r="O31" s="15"/>
    </row>
    <row r="32" spans="1:15" s="7" customFormat="1" ht="12.75" customHeight="1" x14ac:dyDescent="0.25">
      <c r="A32" s="8">
        <v>28</v>
      </c>
      <c r="B32" s="9" t="s">
        <v>101</v>
      </c>
      <c r="C32" s="16">
        <v>208</v>
      </c>
      <c r="D32" s="12"/>
      <c r="E32" s="13">
        <v>721</v>
      </c>
      <c r="F32" s="32"/>
      <c r="G32" s="57">
        <f t="shared" si="0"/>
        <v>929</v>
      </c>
      <c r="H32" s="12" t="s">
        <v>152</v>
      </c>
      <c r="I32" s="14"/>
      <c r="J32" s="15">
        <v>935</v>
      </c>
      <c r="K32" s="15">
        <v>0</v>
      </c>
      <c r="L32" s="15"/>
      <c r="M32" s="15"/>
      <c r="O32" s="15"/>
    </row>
    <row r="33" spans="1:15" s="7" customFormat="1" ht="12.75" customHeight="1" x14ac:dyDescent="0.25">
      <c r="A33" s="8">
        <v>29</v>
      </c>
      <c r="B33" s="9" t="s">
        <v>100</v>
      </c>
      <c r="C33" s="16">
        <v>732</v>
      </c>
      <c r="D33" s="12"/>
      <c r="E33" s="13">
        <v>1045</v>
      </c>
      <c r="F33" s="32"/>
      <c r="G33" s="57">
        <f t="shared" si="0"/>
        <v>1777</v>
      </c>
      <c r="H33" s="12" t="s">
        <v>152</v>
      </c>
      <c r="I33" s="14"/>
      <c r="J33" s="15">
        <v>1771</v>
      </c>
      <c r="K33" s="15">
        <v>0</v>
      </c>
      <c r="L33" s="15"/>
      <c r="M33" s="15"/>
      <c r="O33" s="15"/>
    </row>
    <row r="34" spans="1:15" s="7" customFormat="1" ht="12.75" customHeight="1" x14ac:dyDescent="0.25">
      <c r="A34" s="8">
        <v>30</v>
      </c>
      <c r="B34" s="9" t="s">
        <v>99</v>
      </c>
      <c r="C34" s="16">
        <v>355</v>
      </c>
      <c r="D34" s="12"/>
      <c r="E34" s="13">
        <v>532</v>
      </c>
      <c r="F34" s="32"/>
      <c r="G34" s="57">
        <f t="shared" si="0"/>
        <v>887</v>
      </c>
      <c r="H34" s="12" t="s">
        <v>152</v>
      </c>
      <c r="I34" s="14"/>
      <c r="J34" s="15">
        <v>967</v>
      </c>
      <c r="K34" s="15">
        <v>0</v>
      </c>
      <c r="L34" s="15"/>
      <c r="M34" s="15"/>
      <c r="O34" s="15"/>
    </row>
    <row r="35" spans="1:15" s="7" customFormat="1" ht="12.75" customHeight="1" x14ac:dyDescent="0.25">
      <c r="A35" s="8">
        <v>31</v>
      </c>
      <c r="B35" s="9" t="s">
        <v>98</v>
      </c>
      <c r="C35" s="16">
        <v>1256</v>
      </c>
      <c r="D35" s="12"/>
      <c r="E35" s="13">
        <v>1509</v>
      </c>
      <c r="F35" s="32"/>
      <c r="G35" s="57">
        <f t="shared" si="0"/>
        <v>2765</v>
      </c>
      <c r="H35" s="12" t="s">
        <v>152</v>
      </c>
      <c r="I35" s="14"/>
      <c r="J35" s="15">
        <v>2954</v>
      </c>
      <c r="K35" s="15">
        <v>0</v>
      </c>
      <c r="L35" s="15"/>
      <c r="M35" s="15"/>
      <c r="O35" s="15"/>
    </row>
    <row r="36" spans="1:15" s="7" customFormat="1" ht="12.75" customHeight="1" x14ac:dyDescent="0.25">
      <c r="A36" s="8">
        <v>32</v>
      </c>
      <c r="B36" s="9" t="s">
        <v>97</v>
      </c>
      <c r="C36" s="16">
        <v>211</v>
      </c>
      <c r="D36" s="12"/>
      <c r="E36" s="13">
        <v>171</v>
      </c>
      <c r="F36" s="32"/>
      <c r="G36" s="57">
        <f t="shared" ref="G36:G56" si="1">C36+E36</f>
        <v>382</v>
      </c>
      <c r="H36" s="12" t="s">
        <v>152</v>
      </c>
      <c r="I36" s="14"/>
      <c r="J36" s="15">
        <v>390</v>
      </c>
      <c r="K36" s="15">
        <v>0</v>
      </c>
      <c r="L36" s="15"/>
      <c r="M36" s="15"/>
      <c r="O36" s="15"/>
    </row>
    <row r="37" spans="1:15" s="7" customFormat="1" ht="12.75" customHeight="1" x14ac:dyDescent="0.25">
      <c r="A37" s="8">
        <v>33</v>
      </c>
      <c r="B37" s="9" t="s">
        <v>96</v>
      </c>
      <c r="C37" s="16">
        <v>1772</v>
      </c>
      <c r="D37" s="12"/>
      <c r="E37" s="13">
        <v>2900</v>
      </c>
      <c r="F37" s="32"/>
      <c r="G37" s="57">
        <f t="shared" si="1"/>
        <v>4672</v>
      </c>
      <c r="H37" s="12" t="s">
        <v>152</v>
      </c>
      <c r="I37" s="14"/>
      <c r="J37" s="15">
        <v>4603</v>
      </c>
      <c r="K37" s="15">
        <v>0</v>
      </c>
      <c r="L37" s="15"/>
      <c r="M37" s="15"/>
      <c r="O37" s="15"/>
    </row>
    <row r="38" spans="1:15" s="7" customFormat="1" ht="12.75" customHeight="1" x14ac:dyDescent="0.25">
      <c r="A38" s="8">
        <v>34</v>
      </c>
      <c r="B38" s="9" t="s">
        <v>95</v>
      </c>
      <c r="C38" s="16">
        <v>612</v>
      </c>
      <c r="D38" s="12"/>
      <c r="E38" s="13">
        <v>1088</v>
      </c>
      <c r="F38" s="32"/>
      <c r="G38" s="57">
        <f t="shared" si="1"/>
        <v>1700</v>
      </c>
      <c r="H38" s="12"/>
      <c r="I38" s="14"/>
      <c r="J38" s="15">
        <v>1750</v>
      </c>
      <c r="K38" s="15">
        <v>0</v>
      </c>
      <c r="L38" s="15"/>
      <c r="M38" s="15"/>
      <c r="O38" s="15"/>
    </row>
    <row r="39" spans="1:15" s="7" customFormat="1" ht="12.75" customHeight="1" x14ac:dyDescent="0.25">
      <c r="A39" s="8">
        <v>35</v>
      </c>
      <c r="B39" s="9" t="s">
        <v>94</v>
      </c>
      <c r="C39" s="16">
        <v>881</v>
      </c>
      <c r="D39" s="12"/>
      <c r="E39" s="13">
        <v>1526</v>
      </c>
      <c r="F39" s="32"/>
      <c r="G39" s="57">
        <f t="shared" si="1"/>
        <v>2407</v>
      </c>
      <c r="H39" s="12" t="s">
        <v>152</v>
      </c>
      <c r="I39" s="14"/>
      <c r="J39" s="15">
        <v>2356</v>
      </c>
      <c r="K39" s="15">
        <v>0</v>
      </c>
      <c r="L39" s="15"/>
      <c r="M39" s="15"/>
      <c r="O39" s="15"/>
    </row>
    <row r="40" spans="1:15" s="7" customFormat="1" ht="12.75" customHeight="1" x14ac:dyDescent="0.25">
      <c r="A40" s="8">
        <v>36</v>
      </c>
      <c r="B40" s="9" t="s">
        <v>93</v>
      </c>
      <c r="C40" s="16">
        <v>156</v>
      </c>
      <c r="D40" s="12"/>
      <c r="E40" s="13">
        <v>303</v>
      </c>
      <c r="F40" s="32"/>
      <c r="G40" s="57">
        <f t="shared" si="1"/>
        <v>459</v>
      </c>
      <c r="H40" s="12" t="s">
        <v>152</v>
      </c>
      <c r="I40" s="14"/>
      <c r="J40" s="15">
        <v>487</v>
      </c>
      <c r="K40" s="15">
        <v>0</v>
      </c>
      <c r="L40" s="15"/>
      <c r="M40" s="15"/>
      <c r="O40" s="15"/>
    </row>
    <row r="41" spans="1:15" s="7" customFormat="1" ht="12.75" customHeight="1" x14ac:dyDescent="0.25">
      <c r="A41" s="8">
        <v>37</v>
      </c>
      <c r="B41" s="9" t="s">
        <v>92</v>
      </c>
      <c r="C41" s="16">
        <v>282</v>
      </c>
      <c r="D41" s="12"/>
      <c r="E41" s="13">
        <v>723</v>
      </c>
      <c r="F41" s="32"/>
      <c r="G41" s="57">
        <f t="shared" si="1"/>
        <v>1005</v>
      </c>
      <c r="H41" s="12" t="s">
        <v>152</v>
      </c>
      <c r="I41" s="14"/>
      <c r="J41" s="15">
        <v>933</v>
      </c>
      <c r="K41" s="15">
        <v>0</v>
      </c>
      <c r="L41" s="15"/>
      <c r="M41" s="15"/>
      <c r="O41" s="15"/>
    </row>
    <row r="42" spans="1:15" s="7" customFormat="1" ht="12.75" customHeight="1" x14ac:dyDescent="0.25">
      <c r="A42" s="8">
        <v>38</v>
      </c>
      <c r="B42" s="9" t="s">
        <v>91</v>
      </c>
      <c r="C42" s="16">
        <v>863</v>
      </c>
      <c r="D42" s="12"/>
      <c r="E42" s="13">
        <v>1516</v>
      </c>
      <c r="F42" s="32"/>
      <c r="G42" s="57">
        <f t="shared" si="1"/>
        <v>2379</v>
      </c>
      <c r="H42" s="12" t="s">
        <v>152</v>
      </c>
      <c r="I42" s="14"/>
      <c r="J42" s="15">
        <v>2221</v>
      </c>
      <c r="K42" s="15">
        <v>0</v>
      </c>
      <c r="L42" s="15"/>
      <c r="M42" s="15"/>
      <c r="O42" s="15"/>
    </row>
    <row r="43" spans="1:15" s="7" customFormat="1" ht="12.75" customHeight="1" x14ac:dyDescent="0.25">
      <c r="A43" s="8">
        <v>39</v>
      </c>
      <c r="B43" s="9" t="s">
        <v>90</v>
      </c>
      <c r="C43" s="16">
        <v>231</v>
      </c>
      <c r="D43" s="12"/>
      <c r="E43" s="13">
        <v>527</v>
      </c>
      <c r="F43" s="32"/>
      <c r="G43" s="57">
        <f t="shared" si="1"/>
        <v>758</v>
      </c>
      <c r="H43" s="12" t="s">
        <v>152</v>
      </c>
      <c r="I43" s="14"/>
      <c r="J43" s="15">
        <v>871</v>
      </c>
      <c r="K43" s="15">
        <v>0</v>
      </c>
      <c r="L43" s="15"/>
      <c r="M43" s="15"/>
      <c r="O43" s="15"/>
    </row>
    <row r="44" spans="1:15" s="7" customFormat="1" ht="12.75" customHeight="1" x14ac:dyDescent="0.25">
      <c r="A44" s="8">
        <v>40</v>
      </c>
      <c r="B44" s="9" t="s">
        <v>89</v>
      </c>
      <c r="C44" s="16">
        <v>510</v>
      </c>
      <c r="D44" s="12"/>
      <c r="E44" s="13">
        <v>549</v>
      </c>
      <c r="F44" s="32"/>
      <c r="G44" s="57">
        <f t="shared" si="1"/>
        <v>1059</v>
      </c>
      <c r="H44" s="12" t="s">
        <v>152</v>
      </c>
      <c r="I44" s="14"/>
      <c r="J44" s="15">
        <v>973</v>
      </c>
      <c r="K44" s="15">
        <v>0</v>
      </c>
      <c r="L44" s="15"/>
      <c r="M44" s="15"/>
      <c r="O44" s="15"/>
    </row>
    <row r="45" spans="1:15" s="7" customFormat="1" ht="12.75" customHeight="1" x14ac:dyDescent="0.25">
      <c r="A45" s="8">
        <v>41</v>
      </c>
      <c r="B45" s="9" t="s">
        <v>88</v>
      </c>
      <c r="C45" s="16">
        <v>434</v>
      </c>
      <c r="D45" s="12"/>
      <c r="E45" s="13">
        <v>457</v>
      </c>
      <c r="F45" s="32"/>
      <c r="G45" s="57">
        <f t="shared" si="1"/>
        <v>891</v>
      </c>
      <c r="H45" s="12" t="s">
        <v>152</v>
      </c>
      <c r="I45" s="14"/>
      <c r="J45" s="15">
        <v>908</v>
      </c>
      <c r="K45" s="15">
        <v>0</v>
      </c>
      <c r="L45" s="15"/>
      <c r="M45" s="15"/>
      <c r="O45" s="15"/>
    </row>
    <row r="46" spans="1:15" s="7" customFormat="1" ht="12.75" customHeight="1" x14ac:dyDescent="0.25">
      <c r="A46" s="8">
        <v>42</v>
      </c>
      <c r="B46" s="9" t="s">
        <v>87</v>
      </c>
      <c r="C46" s="16">
        <v>599</v>
      </c>
      <c r="D46" s="12"/>
      <c r="E46" s="13">
        <v>2092</v>
      </c>
      <c r="F46" s="32"/>
      <c r="G46" s="57">
        <f t="shared" si="1"/>
        <v>2691</v>
      </c>
      <c r="H46" s="12" t="s">
        <v>152</v>
      </c>
      <c r="I46" s="14"/>
      <c r="J46" s="15">
        <v>2973</v>
      </c>
      <c r="K46" s="15">
        <v>0</v>
      </c>
      <c r="L46" s="15"/>
      <c r="M46" s="15"/>
      <c r="O46" s="15"/>
    </row>
    <row r="47" spans="1:15" s="7" customFormat="1" ht="12.75" customHeight="1" x14ac:dyDescent="0.25">
      <c r="A47" s="8">
        <v>43</v>
      </c>
      <c r="B47" s="9" t="s">
        <v>86</v>
      </c>
      <c r="C47" s="16">
        <v>192</v>
      </c>
      <c r="D47" s="12"/>
      <c r="E47" s="13">
        <v>475</v>
      </c>
      <c r="F47" s="32"/>
      <c r="G47" s="57">
        <f t="shared" si="1"/>
        <v>667</v>
      </c>
      <c r="H47" s="12"/>
      <c r="I47" s="14"/>
      <c r="J47" s="15">
        <v>638.72332623420357</v>
      </c>
      <c r="K47" s="15">
        <v>0</v>
      </c>
      <c r="L47" s="15"/>
      <c r="M47" s="15"/>
      <c r="O47" s="15"/>
    </row>
    <row r="48" spans="1:15" s="7" customFormat="1" ht="12.75" customHeight="1" x14ac:dyDescent="0.25">
      <c r="A48" s="8">
        <v>44</v>
      </c>
      <c r="B48" s="9" t="s">
        <v>85</v>
      </c>
      <c r="C48" s="16">
        <v>564</v>
      </c>
      <c r="D48" s="12"/>
      <c r="E48" s="13">
        <v>2023</v>
      </c>
      <c r="F48" s="32"/>
      <c r="G48" s="57">
        <f t="shared" si="1"/>
        <v>2587</v>
      </c>
      <c r="H48" s="12" t="s">
        <v>152</v>
      </c>
      <c r="I48" s="14"/>
      <c r="J48" s="15">
        <v>2449</v>
      </c>
      <c r="K48" s="15">
        <v>0</v>
      </c>
      <c r="L48" s="15"/>
      <c r="M48" s="15"/>
      <c r="O48" s="15"/>
    </row>
    <row r="49" spans="1:15" s="7" customFormat="1" ht="12.75" customHeight="1" x14ac:dyDescent="0.25">
      <c r="A49" s="8">
        <v>45</v>
      </c>
      <c r="B49" s="9" t="s">
        <v>84</v>
      </c>
      <c r="C49" s="16">
        <v>933</v>
      </c>
      <c r="D49" s="12" t="s">
        <v>32</v>
      </c>
      <c r="E49" s="13">
        <v>1158</v>
      </c>
      <c r="F49" s="32"/>
      <c r="G49" s="57">
        <f t="shared" si="1"/>
        <v>2091</v>
      </c>
      <c r="H49" s="12" t="s">
        <v>32</v>
      </c>
      <c r="I49" s="14"/>
      <c r="J49" s="15">
        <v>1891.8361142273052</v>
      </c>
      <c r="K49" s="15">
        <v>0</v>
      </c>
      <c r="L49" s="15"/>
      <c r="M49" s="15"/>
      <c r="O49" s="15"/>
    </row>
    <row r="50" spans="1:15" s="7" customFormat="1" ht="12.75" customHeight="1" x14ac:dyDescent="0.25">
      <c r="A50" s="8">
        <v>46</v>
      </c>
      <c r="B50" s="9" t="s">
        <v>83</v>
      </c>
      <c r="C50" s="16">
        <v>122</v>
      </c>
      <c r="D50" s="12"/>
      <c r="E50" s="13">
        <v>262</v>
      </c>
      <c r="F50" s="32"/>
      <c r="G50" s="57">
        <f t="shared" si="1"/>
        <v>384</v>
      </c>
      <c r="H50" s="12" t="s">
        <v>152</v>
      </c>
      <c r="I50" s="14"/>
      <c r="J50" s="15">
        <v>358</v>
      </c>
      <c r="K50" s="15">
        <v>0</v>
      </c>
      <c r="L50" s="15"/>
      <c r="M50" s="15"/>
      <c r="O50" s="15"/>
    </row>
    <row r="51" spans="1:15" s="7" customFormat="1" ht="12.75" customHeight="1" x14ac:dyDescent="0.25">
      <c r="A51" s="8">
        <v>47</v>
      </c>
      <c r="B51" s="9" t="s">
        <v>82</v>
      </c>
      <c r="C51" s="16">
        <v>198</v>
      </c>
      <c r="D51" s="12"/>
      <c r="E51" s="13">
        <v>711</v>
      </c>
      <c r="F51" s="32"/>
      <c r="G51" s="57">
        <f t="shared" si="1"/>
        <v>909</v>
      </c>
      <c r="H51" s="12" t="s">
        <v>152</v>
      </c>
      <c r="I51" s="14"/>
      <c r="J51" s="15">
        <v>947</v>
      </c>
      <c r="K51" s="15">
        <v>0</v>
      </c>
      <c r="L51" s="15"/>
      <c r="M51" s="15"/>
      <c r="O51" s="15"/>
    </row>
    <row r="52" spans="1:15" s="7" customFormat="1" ht="12.75" customHeight="1" x14ac:dyDescent="0.25">
      <c r="A52" s="8">
        <v>48</v>
      </c>
      <c r="B52" s="9" t="s">
        <v>81</v>
      </c>
      <c r="C52" s="16">
        <v>34</v>
      </c>
      <c r="D52" s="12"/>
      <c r="E52" s="13">
        <v>159</v>
      </c>
      <c r="F52" s="32"/>
      <c r="G52" s="57">
        <f t="shared" si="1"/>
        <v>193</v>
      </c>
      <c r="H52" s="12" t="s">
        <v>152</v>
      </c>
      <c r="I52" s="14"/>
      <c r="J52" s="15">
        <v>188</v>
      </c>
      <c r="K52" s="15">
        <v>0</v>
      </c>
      <c r="L52" s="15"/>
      <c r="M52" s="15"/>
      <c r="O52" s="15"/>
    </row>
    <row r="53" spans="1:15" s="7" customFormat="1" ht="12.75" customHeight="1" x14ac:dyDescent="0.25">
      <c r="A53" s="8">
        <v>49</v>
      </c>
      <c r="B53" s="9" t="s">
        <v>80</v>
      </c>
      <c r="C53" s="16">
        <v>234</v>
      </c>
      <c r="D53" s="12"/>
      <c r="E53" s="13">
        <v>992</v>
      </c>
      <c r="F53" s="32"/>
      <c r="G53" s="57">
        <f t="shared" si="1"/>
        <v>1226</v>
      </c>
      <c r="H53" s="12" t="s">
        <v>152</v>
      </c>
      <c r="I53" s="14"/>
      <c r="J53" s="15">
        <v>1114</v>
      </c>
      <c r="K53" s="15">
        <v>0</v>
      </c>
      <c r="L53" s="15"/>
      <c r="M53" s="15"/>
      <c r="O53" s="15"/>
    </row>
    <row r="54" spans="1:15" s="7" customFormat="1" ht="12.75" customHeight="1" x14ac:dyDescent="0.25">
      <c r="A54" s="8">
        <v>50</v>
      </c>
      <c r="B54" s="9" t="s">
        <v>79</v>
      </c>
      <c r="C54" s="16">
        <v>442</v>
      </c>
      <c r="D54" s="12"/>
      <c r="E54" s="13">
        <v>751</v>
      </c>
      <c r="F54" s="32"/>
      <c r="G54" s="57">
        <f t="shared" si="1"/>
        <v>1193</v>
      </c>
      <c r="H54" s="12" t="s">
        <v>152</v>
      </c>
      <c r="I54" s="14"/>
      <c r="J54" s="15">
        <v>1137</v>
      </c>
      <c r="K54" s="15">
        <v>0</v>
      </c>
      <c r="L54" s="15"/>
      <c r="M54" s="15"/>
      <c r="O54" s="15"/>
    </row>
    <row r="55" spans="1:15" s="7" customFormat="1" ht="12.75" customHeight="1" x14ac:dyDescent="0.25">
      <c r="A55" s="8">
        <v>51</v>
      </c>
      <c r="B55" s="9" t="s">
        <v>78</v>
      </c>
      <c r="C55" s="16">
        <v>188</v>
      </c>
      <c r="D55" s="12"/>
      <c r="E55" s="13">
        <v>893</v>
      </c>
      <c r="F55" s="32"/>
      <c r="G55" s="57">
        <f t="shared" si="1"/>
        <v>1081</v>
      </c>
      <c r="H55" s="12" t="s">
        <v>152</v>
      </c>
      <c r="I55" s="14"/>
      <c r="J55" s="15">
        <v>357</v>
      </c>
      <c r="K55" s="15">
        <v>0</v>
      </c>
      <c r="L55" s="15"/>
      <c r="M55" s="15"/>
      <c r="O55" s="15"/>
    </row>
    <row r="56" spans="1:15" s="7" customFormat="1" ht="12.75" customHeight="1" x14ac:dyDescent="0.25">
      <c r="A56" s="17">
        <v>52</v>
      </c>
      <c r="B56" s="18" t="s">
        <v>77</v>
      </c>
      <c r="C56" s="58">
        <v>76</v>
      </c>
      <c r="D56" s="21"/>
      <c r="E56" s="22">
        <v>246</v>
      </c>
      <c r="F56" s="59"/>
      <c r="G56" s="60">
        <f t="shared" si="1"/>
        <v>322</v>
      </c>
      <c r="H56" s="21"/>
      <c r="I56" s="14"/>
      <c r="J56" s="15">
        <v>393.68713145829952</v>
      </c>
      <c r="K56" s="15">
        <v>0</v>
      </c>
      <c r="L56" s="15"/>
      <c r="M56" s="15"/>
      <c r="O56" s="15"/>
    </row>
    <row r="57" spans="1:15" s="7" customFormat="1" ht="9" customHeight="1" x14ac:dyDescent="0.25">
      <c r="A57" s="23"/>
      <c r="B57" s="9"/>
      <c r="C57" s="25"/>
      <c r="D57" s="25"/>
      <c r="E57" s="25"/>
      <c r="F57" s="25"/>
      <c r="G57" s="25"/>
      <c r="H57" s="23"/>
      <c r="J57" s="15"/>
      <c r="K57" s="15"/>
      <c r="L57" s="15"/>
      <c r="M57" s="15"/>
      <c r="O57" s="15"/>
    </row>
    <row r="58" spans="1:15" s="7" customFormat="1" ht="9" customHeight="1" x14ac:dyDescent="0.25">
      <c r="A58" s="26"/>
      <c r="B58" s="26"/>
      <c r="C58" s="26"/>
      <c r="D58" s="23"/>
      <c r="E58" s="26"/>
      <c r="F58" s="23"/>
      <c r="G58" s="26"/>
      <c r="H58" s="23"/>
      <c r="J58" s="15">
        <v>0</v>
      </c>
      <c r="K58" s="15">
        <v>0</v>
      </c>
      <c r="L58" s="15"/>
      <c r="M58" s="15"/>
      <c r="O58" s="15"/>
    </row>
    <row r="59" spans="1:15" s="7" customFormat="1" ht="42.75" customHeight="1" x14ac:dyDescent="0.25">
      <c r="A59" s="265" t="s">
        <v>76</v>
      </c>
      <c r="B59" s="266"/>
      <c r="C59" s="270" t="s">
        <v>190</v>
      </c>
      <c r="D59" s="271"/>
      <c r="E59" s="268" t="s">
        <v>189</v>
      </c>
      <c r="F59" s="268"/>
      <c r="G59" s="273" t="s">
        <v>188</v>
      </c>
      <c r="H59" s="269"/>
      <c r="J59" s="15" t="e">
        <v>#VALUE!</v>
      </c>
      <c r="K59" s="15" t="e">
        <v>#VALUE!</v>
      </c>
      <c r="L59" s="15"/>
      <c r="M59" s="15"/>
      <c r="O59" s="15"/>
    </row>
    <row r="60" spans="1:15" s="7" customFormat="1" ht="12.75" customHeight="1" x14ac:dyDescent="0.25">
      <c r="A60" s="8">
        <v>53</v>
      </c>
      <c r="B60" s="9" t="s">
        <v>75</v>
      </c>
      <c r="C60" s="16">
        <v>295</v>
      </c>
      <c r="D60" s="12"/>
      <c r="E60" s="13">
        <v>450</v>
      </c>
      <c r="F60" s="32"/>
      <c r="G60" s="57">
        <f t="shared" ref="G60:G106" si="2">C60+E60</f>
        <v>745</v>
      </c>
      <c r="H60" s="30" t="s">
        <v>152</v>
      </c>
      <c r="I60" s="14"/>
      <c r="J60" s="15">
        <v>619</v>
      </c>
      <c r="K60" s="15">
        <v>0</v>
      </c>
      <c r="L60" s="15"/>
      <c r="M60" s="15"/>
      <c r="O60" s="15"/>
    </row>
    <row r="61" spans="1:15" s="7" customFormat="1" ht="12.75" customHeight="1" x14ac:dyDescent="0.25">
      <c r="A61" s="8">
        <v>54</v>
      </c>
      <c r="B61" s="9" t="s">
        <v>74</v>
      </c>
      <c r="C61" s="16">
        <v>594</v>
      </c>
      <c r="D61" s="12"/>
      <c r="E61" s="13">
        <v>1575</v>
      </c>
      <c r="F61" s="32"/>
      <c r="G61" s="57">
        <f t="shared" si="2"/>
        <v>2169</v>
      </c>
      <c r="H61" s="30" t="s">
        <v>152</v>
      </c>
      <c r="I61" s="14"/>
      <c r="J61" s="15">
        <v>2178</v>
      </c>
      <c r="K61" s="15">
        <v>0</v>
      </c>
      <c r="L61" s="15"/>
      <c r="M61" s="15"/>
      <c r="O61" s="15"/>
    </row>
    <row r="62" spans="1:15" s="7" customFormat="1" ht="12.75" customHeight="1" x14ac:dyDescent="0.25">
      <c r="A62" s="8">
        <v>55</v>
      </c>
      <c r="B62" s="9" t="s">
        <v>73</v>
      </c>
      <c r="C62" s="16">
        <v>239</v>
      </c>
      <c r="D62" s="12"/>
      <c r="E62" s="13">
        <v>361</v>
      </c>
      <c r="F62" s="32"/>
      <c r="G62" s="57">
        <f t="shared" si="2"/>
        <v>600</v>
      </c>
      <c r="H62" s="30" t="s">
        <v>152</v>
      </c>
      <c r="I62" s="14"/>
      <c r="J62" s="15">
        <v>627</v>
      </c>
      <c r="K62" s="15">
        <v>0</v>
      </c>
      <c r="L62" s="15"/>
      <c r="M62" s="15"/>
      <c r="O62" s="15"/>
    </row>
    <row r="63" spans="1:15" s="7" customFormat="1" ht="12.75" customHeight="1" x14ac:dyDescent="0.25">
      <c r="A63" s="8">
        <v>56</v>
      </c>
      <c r="B63" s="9" t="s">
        <v>72</v>
      </c>
      <c r="C63" s="16">
        <v>591</v>
      </c>
      <c r="D63" s="12"/>
      <c r="E63" s="13">
        <v>864</v>
      </c>
      <c r="F63" s="32"/>
      <c r="G63" s="57">
        <f t="shared" si="2"/>
        <v>1455</v>
      </c>
      <c r="H63" s="30" t="s">
        <v>152</v>
      </c>
      <c r="I63" s="14"/>
      <c r="J63" s="15">
        <v>1577</v>
      </c>
      <c r="K63" s="15">
        <v>0</v>
      </c>
      <c r="L63" s="15"/>
      <c r="M63" s="15"/>
      <c r="O63" s="15"/>
    </row>
    <row r="64" spans="1:15" s="7" customFormat="1" ht="12.75" customHeight="1" x14ac:dyDescent="0.25">
      <c r="A64" s="8">
        <v>57</v>
      </c>
      <c r="B64" s="9" t="s">
        <v>71</v>
      </c>
      <c r="C64" s="16">
        <v>205</v>
      </c>
      <c r="D64" s="12"/>
      <c r="E64" s="13">
        <v>1500</v>
      </c>
      <c r="F64" s="32"/>
      <c r="G64" s="57">
        <f t="shared" si="2"/>
        <v>1705</v>
      </c>
      <c r="H64" s="30" t="s">
        <v>152</v>
      </c>
      <c r="I64" s="14"/>
      <c r="J64" s="15">
        <v>1712</v>
      </c>
      <c r="K64" s="15">
        <v>0</v>
      </c>
      <c r="L64" s="15"/>
      <c r="M64" s="15"/>
      <c r="O64" s="15"/>
    </row>
    <row r="65" spans="1:15" s="7" customFormat="1" ht="12.75" customHeight="1" x14ac:dyDescent="0.25">
      <c r="A65" s="8">
        <v>58</v>
      </c>
      <c r="B65" s="9" t="s">
        <v>70</v>
      </c>
      <c r="C65" s="16">
        <v>145</v>
      </c>
      <c r="D65" s="12"/>
      <c r="E65" s="13">
        <v>346</v>
      </c>
      <c r="F65" s="32"/>
      <c r="G65" s="57">
        <f t="shared" si="2"/>
        <v>491</v>
      </c>
      <c r="H65" s="30" t="s">
        <v>152</v>
      </c>
      <c r="I65" s="14"/>
      <c r="J65" s="15">
        <v>497</v>
      </c>
      <c r="K65" s="15">
        <v>0</v>
      </c>
      <c r="L65" s="15"/>
      <c r="M65" s="15"/>
      <c r="O65" s="15"/>
    </row>
    <row r="66" spans="1:15" s="7" customFormat="1" ht="12.75" customHeight="1" x14ac:dyDescent="0.25">
      <c r="A66" s="8">
        <v>59</v>
      </c>
      <c r="B66" s="28" t="s">
        <v>69</v>
      </c>
      <c r="C66" s="16">
        <v>406</v>
      </c>
      <c r="D66" s="12"/>
      <c r="E66" s="13">
        <v>8833</v>
      </c>
      <c r="F66" s="32"/>
      <c r="G66" s="57">
        <f t="shared" si="2"/>
        <v>9239</v>
      </c>
      <c r="H66" s="30"/>
      <c r="I66" s="14"/>
      <c r="J66" s="15">
        <v>9586</v>
      </c>
      <c r="K66" s="15">
        <v>0</v>
      </c>
      <c r="L66" s="15"/>
      <c r="M66" s="15"/>
      <c r="O66" s="15"/>
    </row>
    <row r="67" spans="1:15" s="7" customFormat="1" ht="12.75" customHeight="1" x14ac:dyDescent="0.25">
      <c r="A67" s="8">
        <v>60</v>
      </c>
      <c r="B67" s="9" t="s">
        <v>68</v>
      </c>
      <c r="C67" s="16">
        <v>125</v>
      </c>
      <c r="D67" s="12" t="s">
        <v>32</v>
      </c>
      <c r="E67" s="13">
        <v>1188</v>
      </c>
      <c r="F67" s="32"/>
      <c r="G67" s="57">
        <f t="shared" si="2"/>
        <v>1313</v>
      </c>
      <c r="H67" s="30" t="s">
        <v>32</v>
      </c>
      <c r="I67" s="14"/>
      <c r="J67" s="15">
        <v>1383.2400242474123</v>
      </c>
      <c r="K67" s="15">
        <v>0</v>
      </c>
      <c r="L67" s="15"/>
      <c r="O67" s="15"/>
    </row>
    <row r="68" spans="1:15" s="7" customFormat="1" ht="12.75" customHeight="1" x14ac:dyDescent="0.25">
      <c r="A68" s="8">
        <v>61</v>
      </c>
      <c r="B68" s="9" t="s">
        <v>67</v>
      </c>
      <c r="C68" s="16">
        <v>263</v>
      </c>
      <c r="D68" s="30"/>
      <c r="E68" s="13">
        <v>722</v>
      </c>
      <c r="F68" s="23"/>
      <c r="G68" s="57">
        <f t="shared" si="2"/>
        <v>985</v>
      </c>
      <c r="H68" s="30"/>
      <c r="I68" s="14"/>
      <c r="J68" s="15">
        <v>1076.9036242231507</v>
      </c>
      <c r="K68" s="15">
        <v>0</v>
      </c>
      <c r="L68" s="15"/>
      <c r="M68" s="15"/>
      <c r="O68" s="15"/>
    </row>
    <row r="69" spans="1:15" s="7" customFormat="1" ht="12.75" customHeight="1" x14ac:dyDescent="0.25">
      <c r="A69" s="8">
        <v>62</v>
      </c>
      <c r="B69" s="9" t="s">
        <v>66</v>
      </c>
      <c r="C69" s="16">
        <v>255</v>
      </c>
      <c r="D69" s="12"/>
      <c r="E69" s="13">
        <v>3352</v>
      </c>
      <c r="F69" s="32"/>
      <c r="G69" s="57">
        <f t="shared" si="2"/>
        <v>3607</v>
      </c>
      <c r="H69" s="30" t="s">
        <v>152</v>
      </c>
      <c r="I69" s="14"/>
      <c r="J69" s="15">
        <v>3847</v>
      </c>
      <c r="K69" s="15">
        <v>0</v>
      </c>
      <c r="L69" s="15"/>
      <c r="M69" s="15"/>
      <c r="O69" s="15"/>
    </row>
    <row r="70" spans="1:15" s="7" customFormat="1" ht="12.75" customHeight="1" x14ac:dyDescent="0.25">
      <c r="A70" s="8">
        <v>63</v>
      </c>
      <c r="B70" s="9" t="s">
        <v>65</v>
      </c>
      <c r="C70" s="16">
        <v>602</v>
      </c>
      <c r="D70" s="12"/>
      <c r="E70" s="13">
        <v>1093</v>
      </c>
      <c r="F70" s="32"/>
      <c r="G70" s="57">
        <f t="shared" si="2"/>
        <v>1695</v>
      </c>
      <c r="H70" s="30" t="s">
        <v>152</v>
      </c>
      <c r="I70" s="14"/>
      <c r="J70" s="15">
        <v>1558</v>
      </c>
      <c r="K70" s="15">
        <v>0</v>
      </c>
      <c r="L70" s="15"/>
      <c r="M70" s="15"/>
      <c r="O70" s="15"/>
    </row>
    <row r="71" spans="1:15" s="7" customFormat="1" ht="12.75" customHeight="1" x14ac:dyDescent="0.25">
      <c r="A71" s="8">
        <v>64</v>
      </c>
      <c r="B71" s="9" t="s">
        <v>64</v>
      </c>
      <c r="C71" s="16">
        <v>390</v>
      </c>
      <c r="D71" s="12"/>
      <c r="E71" s="13">
        <v>1308</v>
      </c>
      <c r="F71" s="32"/>
      <c r="G71" s="57">
        <f t="shared" si="2"/>
        <v>1698</v>
      </c>
      <c r="H71" s="30" t="s">
        <v>152</v>
      </c>
      <c r="I71" s="14"/>
      <c r="J71" s="15">
        <v>1803</v>
      </c>
      <c r="K71" s="15">
        <v>0</v>
      </c>
      <c r="L71" s="15"/>
      <c r="M71" s="15"/>
      <c r="O71" s="15"/>
    </row>
    <row r="72" spans="1:15" s="7" customFormat="1" ht="12.75" customHeight="1" x14ac:dyDescent="0.25">
      <c r="A72" s="8">
        <v>65</v>
      </c>
      <c r="B72" s="9" t="s">
        <v>63</v>
      </c>
      <c r="C72" s="16">
        <v>825</v>
      </c>
      <c r="D72" s="12"/>
      <c r="E72" s="13">
        <v>388</v>
      </c>
      <c r="F72" s="32"/>
      <c r="G72" s="57">
        <f t="shared" si="2"/>
        <v>1213</v>
      </c>
      <c r="H72" s="30" t="s">
        <v>152</v>
      </c>
      <c r="I72" s="14"/>
      <c r="J72" s="15">
        <v>1202</v>
      </c>
      <c r="K72" s="15">
        <v>0</v>
      </c>
      <c r="L72" s="15"/>
      <c r="M72" s="15"/>
      <c r="O72" s="15"/>
    </row>
    <row r="73" spans="1:15" s="7" customFormat="1" ht="12.75" customHeight="1" x14ac:dyDescent="0.25">
      <c r="A73" s="8">
        <v>66</v>
      </c>
      <c r="B73" s="9" t="s">
        <v>62</v>
      </c>
      <c r="C73" s="16">
        <v>306</v>
      </c>
      <c r="D73" s="30"/>
      <c r="E73" s="13">
        <v>553</v>
      </c>
      <c r="F73" s="32"/>
      <c r="G73" s="57">
        <f t="shared" si="2"/>
        <v>859</v>
      </c>
      <c r="H73" s="30"/>
      <c r="I73" s="14"/>
      <c r="J73" s="15">
        <v>909.75952611490493</v>
      </c>
      <c r="K73" s="15">
        <v>0</v>
      </c>
      <c r="L73" s="15"/>
      <c r="M73" s="15"/>
      <c r="O73" s="15"/>
    </row>
    <row r="74" spans="1:15" s="7" customFormat="1" ht="12.75" customHeight="1" x14ac:dyDescent="0.25">
      <c r="A74" s="8">
        <v>67</v>
      </c>
      <c r="B74" s="9" t="s">
        <v>61</v>
      </c>
      <c r="C74" s="16">
        <v>1034</v>
      </c>
      <c r="D74" s="12"/>
      <c r="E74" s="13">
        <v>1248</v>
      </c>
      <c r="F74" s="32"/>
      <c r="G74" s="57">
        <f t="shared" si="2"/>
        <v>2282</v>
      </c>
      <c r="H74" s="30" t="s">
        <v>152</v>
      </c>
      <c r="I74" s="14"/>
      <c r="J74" s="15">
        <v>2186</v>
      </c>
      <c r="K74" s="15">
        <v>0</v>
      </c>
      <c r="L74" s="15"/>
      <c r="M74" s="15"/>
      <c r="O74" s="15"/>
    </row>
    <row r="75" spans="1:15" s="7" customFormat="1" ht="12.75" customHeight="1" x14ac:dyDescent="0.25">
      <c r="A75" s="8">
        <v>68</v>
      </c>
      <c r="B75" s="9" t="s">
        <v>60</v>
      </c>
      <c r="C75" s="16">
        <v>482</v>
      </c>
      <c r="D75" s="12"/>
      <c r="E75" s="13">
        <v>1660</v>
      </c>
      <c r="F75" s="32"/>
      <c r="G75" s="57">
        <f t="shared" si="2"/>
        <v>2142</v>
      </c>
      <c r="H75" s="30" t="s">
        <v>152</v>
      </c>
      <c r="I75" s="14"/>
      <c r="J75" s="15">
        <v>1917</v>
      </c>
      <c r="K75" s="15">
        <v>0</v>
      </c>
      <c r="L75" s="15"/>
      <c r="M75" s="15"/>
      <c r="O75" s="15"/>
    </row>
    <row r="76" spans="1:15" s="7" customFormat="1" ht="12.75" customHeight="1" x14ac:dyDescent="0.25">
      <c r="A76" s="8">
        <v>69</v>
      </c>
      <c r="B76" s="9" t="s">
        <v>59</v>
      </c>
      <c r="C76" s="16">
        <v>2158</v>
      </c>
      <c r="D76" s="12"/>
      <c r="E76" s="13">
        <v>2883</v>
      </c>
      <c r="F76" s="32"/>
      <c r="G76" s="57">
        <f t="shared" si="2"/>
        <v>5041</v>
      </c>
      <c r="H76" s="30" t="s">
        <v>152</v>
      </c>
      <c r="I76" s="14"/>
      <c r="J76" s="15">
        <v>5089</v>
      </c>
      <c r="K76" s="15">
        <v>0</v>
      </c>
      <c r="L76" s="15"/>
      <c r="M76" s="15"/>
      <c r="O76" s="15"/>
    </row>
    <row r="77" spans="1:15" s="7" customFormat="1" ht="12.75" customHeight="1" x14ac:dyDescent="0.25">
      <c r="A77" s="8">
        <v>70</v>
      </c>
      <c r="B77" s="9" t="s">
        <v>58</v>
      </c>
      <c r="C77" s="16">
        <v>466</v>
      </c>
      <c r="D77" s="12"/>
      <c r="E77" s="13">
        <v>567</v>
      </c>
      <c r="F77" s="32"/>
      <c r="G77" s="57">
        <f t="shared" si="2"/>
        <v>1033</v>
      </c>
      <c r="H77" s="30" t="s">
        <v>152</v>
      </c>
      <c r="I77" s="14"/>
      <c r="J77" s="15">
        <v>1036</v>
      </c>
      <c r="K77" s="15">
        <v>0</v>
      </c>
      <c r="L77" s="15"/>
      <c r="M77" s="15"/>
      <c r="O77" s="15"/>
    </row>
    <row r="78" spans="1:15" s="7" customFormat="1" ht="12.75" customHeight="1" x14ac:dyDescent="0.25">
      <c r="A78" s="8">
        <v>71</v>
      </c>
      <c r="B78" s="9" t="s">
        <v>57</v>
      </c>
      <c r="C78" s="16">
        <v>408</v>
      </c>
      <c r="D78" s="12"/>
      <c r="E78" s="13">
        <v>918</v>
      </c>
      <c r="F78" s="32"/>
      <c r="G78" s="57">
        <f t="shared" si="2"/>
        <v>1326</v>
      </c>
      <c r="H78" s="30" t="s">
        <v>152</v>
      </c>
      <c r="I78" s="14"/>
      <c r="J78" s="15">
        <v>1151</v>
      </c>
      <c r="K78" s="15">
        <v>0</v>
      </c>
      <c r="L78" s="15"/>
      <c r="M78" s="15"/>
      <c r="O78" s="15"/>
    </row>
    <row r="79" spans="1:15" s="7" customFormat="1" ht="12.75" customHeight="1" x14ac:dyDescent="0.25">
      <c r="A79" s="8">
        <v>72</v>
      </c>
      <c r="B79" s="9" t="s">
        <v>56</v>
      </c>
      <c r="C79" s="16">
        <v>313</v>
      </c>
      <c r="D79" s="12"/>
      <c r="E79" s="13">
        <v>803</v>
      </c>
      <c r="F79" s="32"/>
      <c r="G79" s="57">
        <f t="shared" si="2"/>
        <v>1116</v>
      </c>
      <c r="H79" s="30" t="s">
        <v>152</v>
      </c>
      <c r="I79" s="14"/>
      <c r="J79" s="15">
        <v>993</v>
      </c>
      <c r="K79" s="15">
        <v>0</v>
      </c>
      <c r="L79" s="15"/>
      <c r="M79" s="15"/>
      <c r="O79" s="15"/>
    </row>
    <row r="80" spans="1:15" s="7" customFormat="1" ht="12.75" customHeight="1" x14ac:dyDescent="0.25">
      <c r="A80" s="8">
        <v>73</v>
      </c>
      <c r="B80" s="9" t="s">
        <v>55</v>
      </c>
      <c r="C80" s="16">
        <v>100</v>
      </c>
      <c r="D80" s="12"/>
      <c r="E80" s="13">
        <v>402</v>
      </c>
      <c r="F80" s="32"/>
      <c r="G80" s="57">
        <f t="shared" si="2"/>
        <v>502</v>
      </c>
      <c r="H80" s="30" t="s">
        <v>152</v>
      </c>
      <c r="I80" s="14"/>
      <c r="J80" s="15">
        <v>520</v>
      </c>
      <c r="K80" s="15">
        <v>0</v>
      </c>
      <c r="L80" s="15"/>
      <c r="M80" s="15"/>
      <c r="O80" s="15"/>
    </row>
    <row r="81" spans="1:15" s="7" customFormat="1" ht="12.75" customHeight="1" x14ac:dyDescent="0.25">
      <c r="A81" s="8">
        <v>74</v>
      </c>
      <c r="B81" s="9" t="s">
        <v>54</v>
      </c>
      <c r="C81" s="16">
        <v>392</v>
      </c>
      <c r="D81" s="12"/>
      <c r="E81" s="13">
        <v>683</v>
      </c>
      <c r="F81" s="32"/>
      <c r="G81" s="57">
        <f t="shared" si="2"/>
        <v>1075</v>
      </c>
      <c r="H81" s="30" t="s">
        <v>152</v>
      </c>
      <c r="I81" s="14"/>
      <c r="J81" s="15">
        <v>1140</v>
      </c>
      <c r="K81" s="15">
        <v>0</v>
      </c>
      <c r="L81" s="15"/>
      <c r="M81" s="15"/>
      <c r="O81" s="15"/>
    </row>
    <row r="82" spans="1:15" s="7" customFormat="1" ht="12.75" customHeight="1" x14ac:dyDescent="0.25">
      <c r="A82" s="8">
        <v>75</v>
      </c>
      <c r="B82" s="9" t="s">
        <v>53</v>
      </c>
      <c r="C82" s="16">
        <v>1641</v>
      </c>
      <c r="D82" s="12"/>
      <c r="E82" s="13">
        <v>2509</v>
      </c>
      <c r="F82" s="32"/>
      <c r="G82" s="57">
        <f t="shared" si="2"/>
        <v>4150</v>
      </c>
      <c r="H82" s="30" t="s">
        <v>152</v>
      </c>
      <c r="I82" s="14"/>
      <c r="J82" s="15">
        <v>4142</v>
      </c>
      <c r="K82" s="15">
        <v>0</v>
      </c>
      <c r="L82" s="15"/>
      <c r="M82" s="15"/>
      <c r="O82" s="15"/>
    </row>
    <row r="83" spans="1:15" s="7" customFormat="1" ht="12.75" customHeight="1" x14ac:dyDescent="0.25">
      <c r="A83" s="8">
        <v>76</v>
      </c>
      <c r="B83" s="9" t="s">
        <v>52</v>
      </c>
      <c r="C83" s="16">
        <v>1959</v>
      </c>
      <c r="D83" s="12"/>
      <c r="E83" s="13">
        <v>2412</v>
      </c>
      <c r="F83" s="32"/>
      <c r="G83" s="57">
        <f t="shared" si="2"/>
        <v>4371</v>
      </c>
      <c r="H83" s="30" t="s">
        <v>152</v>
      </c>
      <c r="I83" s="14"/>
      <c r="J83" s="15">
        <v>4446</v>
      </c>
      <c r="K83" s="15">
        <v>0</v>
      </c>
      <c r="L83" s="15"/>
      <c r="M83" s="15"/>
      <c r="O83" s="15"/>
    </row>
    <row r="84" spans="1:15" s="7" customFormat="1" ht="12.75" customHeight="1" x14ac:dyDescent="0.25">
      <c r="A84" s="8">
        <v>77</v>
      </c>
      <c r="B84" s="9" t="s">
        <v>51</v>
      </c>
      <c r="C84" s="16">
        <v>766</v>
      </c>
      <c r="D84" s="12"/>
      <c r="E84" s="13">
        <v>1918</v>
      </c>
      <c r="F84" s="32"/>
      <c r="G84" s="57">
        <f t="shared" si="2"/>
        <v>2684</v>
      </c>
      <c r="H84" s="30" t="s">
        <v>152</v>
      </c>
      <c r="I84" s="14"/>
      <c r="J84" s="15">
        <v>2794</v>
      </c>
      <c r="K84" s="15">
        <v>0</v>
      </c>
      <c r="L84" s="15"/>
      <c r="M84" s="15"/>
      <c r="O84" s="15"/>
    </row>
    <row r="85" spans="1:15" s="7" customFormat="1" ht="12.75" customHeight="1" x14ac:dyDescent="0.25">
      <c r="A85" s="8">
        <v>78</v>
      </c>
      <c r="B85" s="9" t="s">
        <v>50</v>
      </c>
      <c r="C85" s="16">
        <v>446</v>
      </c>
      <c r="D85" s="12"/>
      <c r="E85" s="13">
        <v>1458</v>
      </c>
      <c r="F85" s="32"/>
      <c r="G85" s="57">
        <f t="shared" si="2"/>
        <v>1904</v>
      </c>
      <c r="H85" s="30" t="s">
        <v>152</v>
      </c>
      <c r="I85" s="14"/>
      <c r="J85" s="15">
        <v>2226</v>
      </c>
      <c r="K85" s="15">
        <v>0</v>
      </c>
      <c r="L85" s="15"/>
      <c r="M85" s="15"/>
      <c r="O85" s="15"/>
    </row>
    <row r="86" spans="1:15" s="7" customFormat="1" ht="12.75" customHeight="1" x14ac:dyDescent="0.25">
      <c r="A86" s="8">
        <v>79</v>
      </c>
      <c r="B86" s="9" t="s">
        <v>49</v>
      </c>
      <c r="C86" s="16">
        <v>532</v>
      </c>
      <c r="D86" s="30"/>
      <c r="E86" s="13">
        <v>429</v>
      </c>
      <c r="F86" s="32"/>
      <c r="G86" s="57">
        <f t="shared" si="2"/>
        <v>961</v>
      </c>
      <c r="H86" s="30"/>
      <c r="I86" s="14"/>
      <c r="J86" s="15">
        <v>993.0157181663543</v>
      </c>
      <c r="K86" s="15">
        <v>0</v>
      </c>
      <c r="L86" s="15"/>
      <c r="M86" s="15"/>
      <c r="O86" s="15"/>
    </row>
    <row r="87" spans="1:15" s="7" customFormat="1" ht="12.75" customHeight="1" x14ac:dyDescent="0.25">
      <c r="A87" s="8">
        <v>80</v>
      </c>
      <c r="B87" s="9" t="s">
        <v>48</v>
      </c>
      <c r="C87" s="16">
        <v>298</v>
      </c>
      <c r="D87" s="12"/>
      <c r="E87" s="13">
        <v>1414</v>
      </c>
      <c r="F87" s="32"/>
      <c r="G87" s="57">
        <f t="shared" si="2"/>
        <v>1712</v>
      </c>
      <c r="H87" s="30" t="s">
        <v>152</v>
      </c>
      <c r="I87" s="14"/>
      <c r="J87" s="15">
        <v>1712</v>
      </c>
      <c r="K87" s="15">
        <v>0</v>
      </c>
      <c r="L87" s="15"/>
      <c r="M87" s="15"/>
      <c r="O87" s="15"/>
    </row>
    <row r="88" spans="1:15" s="7" customFormat="1" ht="12.75" customHeight="1" x14ac:dyDescent="0.25">
      <c r="A88" s="8">
        <v>81</v>
      </c>
      <c r="B88" s="9" t="s">
        <v>47</v>
      </c>
      <c r="C88" s="16">
        <v>64</v>
      </c>
      <c r="D88" s="12"/>
      <c r="E88" s="13">
        <v>419</v>
      </c>
      <c r="F88" s="32"/>
      <c r="G88" s="57">
        <f t="shared" si="2"/>
        <v>483</v>
      </c>
      <c r="H88" s="30" t="s">
        <v>152</v>
      </c>
      <c r="I88" s="14"/>
      <c r="J88" s="15">
        <v>528</v>
      </c>
      <c r="K88" s="15">
        <v>0</v>
      </c>
      <c r="L88" s="15"/>
      <c r="M88" s="15"/>
      <c r="O88" s="15"/>
    </row>
    <row r="89" spans="1:15" s="7" customFormat="1" ht="12.75" customHeight="1" x14ac:dyDescent="0.25">
      <c r="A89" s="8">
        <v>82</v>
      </c>
      <c r="B89" s="9" t="s">
        <v>46</v>
      </c>
      <c r="C89" s="16">
        <v>225</v>
      </c>
      <c r="D89" s="30"/>
      <c r="E89" s="13">
        <v>289</v>
      </c>
      <c r="F89" s="23"/>
      <c r="G89" s="57">
        <f t="shared" si="2"/>
        <v>514</v>
      </c>
      <c r="H89" s="30"/>
      <c r="I89" s="14"/>
      <c r="J89" s="15">
        <v>509.76590519021636</v>
      </c>
      <c r="K89" s="15">
        <v>0</v>
      </c>
      <c r="L89" s="15"/>
      <c r="M89" s="15"/>
      <c r="O89" s="15"/>
    </row>
    <row r="90" spans="1:15" s="7" customFormat="1" ht="12.75" customHeight="1" x14ac:dyDescent="0.25">
      <c r="A90" s="8">
        <v>83</v>
      </c>
      <c r="B90" s="9" t="s">
        <v>45</v>
      </c>
      <c r="C90" s="16">
        <v>841</v>
      </c>
      <c r="D90" s="12"/>
      <c r="E90" s="13">
        <v>816</v>
      </c>
      <c r="F90" s="32"/>
      <c r="G90" s="57">
        <f t="shared" si="2"/>
        <v>1657</v>
      </c>
      <c r="H90" s="30" t="s">
        <v>152</v>
      </c>
      <c r="I90" s="14"/>
      <c r="J90" s="15">
        <v>1781</v>
      </c>
      <c r="K90" s="15">
        <v>0</v>
      </c>
      <c r="L90" s="15"/>
      <c r="M90" s="15"/>
      <c r="O90" s="15"/>
    </row>
    <row r="91" spans="1:15" s="7" customFormat="1" ht="12.75" customHeight="1" x14ac:dyDescent="0.25">
      <c r="A91" s="8">
        <v>84</v>
      </c>
      <c r="B91" s="9" t="s">
        <v>44</v>
      </c>
      <c r="C91" s="16">
        <v>123</v>
      </c>
      <c r="D91" s="12"/>
      <c r="E91" s="13">
        <v>929</v>
      </c>
      <c r="F91" s="32"/>
      <c r="G91" s="57">
        <f t="shared" si="2"/>
        <v>1052</v>
      </c>
      <c r="H91" s="30" t="s">
        <v>152</v>
      </c>
      <c r="I91" s="14"/>
      <c r="J91" s="15">
        <v>986</v>
      </c>
      <c r="K91" s="15">
        <v>0</v>
      </c>
      <c r="L91" s="15"/>
      <c r="M91" s="15"/>
      <c r="O91" s="15"/>
    </row>
    <row r="92" spans="1:15" s="7" customFormat="1" ht="12.75" customHeight="1" x14ac:dyDescent="0.25">
      <c r="A92" s="8">
        <v>85</v>
      </c>
      <c r="B92" s="9" t="s">
        <v>43</v>
      </c>
      <c r="C92" s="16">
        <v>517</v>
      </c>
      <c r="D92" s="12"/>
      <c r="E92" s="13">
        <v>684</v>
      </c>
      <c r="F92" s="32"/>
      <c r="G92" s="57">
        <f t="shared" si="2"/>
        <v>1201</v>
      </c>
      <c r="H92" s="30"/>
      <c r="I92" s="14"/>
      <c r="J92" s="15">
        <v>1181</v>
      </c>
      <c r="K92" s="15">
        <v>0</v>
      </c>
      <c r="L92" s="15"/>
      <c r="M92" s="15"/>
      <c r="O92" s="15"/>
    </row>
    <row r="93" spans="1:15" s="7" customFormat="1" ht="12.75" customHeight="1" x14ac:dyDescent="0.25">
      <c r="A93" s="8">
        <v>86</v>
      </c>
      <c r="B93" s="9" t="s">
        <v>42</v>
      </c>
      <c r="C93" s="16">
        <v>257</v>
      </c>
      <c r="D93" s="12"/>
      <c r="E93" s="13">
        <v>408</v>
      </c>
      <c r="F93" s="32"/>
      <c r="G93" s="57">
        <f t="shared" si="2"/>
        <v>665</v>
      </c>
      <c r="H93" s="30" t="s">
        <v>152</v>
      </c>
      <c r="I93" s="14"/>
      <c r="J93" s="15">
        <v>628</v>
      </c>
      <c r="K93" s="15">
        <v>0</v>
      </c>
      <c r="L93" s="15"/>
      <c r="M93" s="15"/>
      <c r="O93" s="15"/>
    </row>
    <row r="94" spans="1:15" s="7" customFormat="1" ht="12.75" customHeight="1" x14ac:dyDescent="0.25">
      <c r="A94" s="8">
        <v>87</v>
      </c>
      <c r="B94" s="9" t="s">
        <v>41</v>
      </c>
      <c r="C94" s="16">
        <v>150</v>
      </c>
      <c r="D94" s="30"/>
      <c r="E94" s="13">
        <v>962</v>
      </c>
      <c r="F94" s="32"/>
      <c r="G94" s="57">
        <f t="shared" si="2"/>
        <v>1112</v>
      </c>
      <c r="H94" s="30"/>
      <c r="I94" s="14"/>
      <c r="J94" s="15">
        <v>1092.5382638578476</v>
      </c>
      <c r="K94" s="15">
        <v>0</v>
      </c>
      <c r="L94" s="15"/>
      <c r="M94" s="15"/>
      <c r="O94" s="15"/>
    </row>
    <row r="95" spans="1:15" s="7" customFormat="1" ht="12.75" customHeight="1" x14ac:dyDescent="0.25">
      <c r="A95" s="8">
        <v>88</v>
      </c>
      <c r="B95" s="9" t="s">
        <v>40</v>
      </c>
      <c r="C95" s="16">
        <v>441</v>
      </c>
      <c r="D95" s="12" t="s">
        <v>32</v>
      </c>
      <c r="E95" s="13">
        <v>723</v>
      </c>
      <c r="F95" s="32"/>
      <c r="G95" s="57">
        <f t="shared" si="2"/>
        <v>1164</v>
      </c>
      <c r="H95" s="30"/>
      <c r="I95" s="14"/>
      <c r="J95" s="15">
        <v>1301</v>
      </c>
      <c r="K95" s="15">
        <v>0</v>
      </c>
      <c r="L95" s="15"/>
      <c r="M95" s="15"/>
      <c r="O95" s="15"/>
    </row>
    <row r="96" spans="1:15" s="7" customFormat="1" ht="12.75" customHeight="1" x14ac:dyDescent="0.25">
      <c r="A96" s="8">
        <v>89</v>
      </c>
      <c r="B96" s="9" t="s">
        <v>39</v>
      </c>
      <c r="C96" s="16">
        <v>348</v>
      </c>
      <c r="D96" s="30" t="s">
        <v>32</v>
      </c>
      <c r="E96" s="13">
        <v>731</v>
      </c>
      <c r="F96" s="32"/>
      <c r="G96" s="57">
        <f t="shared" si="2"/>
        <v>1079</v>
      </c>
      <c r="H96" s="30" t="s">
        <v>32</v>
      </c>
      <c r="I96" s="14"/>
      <c r="J96" s="15">
        <v>1015.7297580367451</v>
      </c>
      <c r="K96" s="15">
        <v>0</v>
      </c>
      <c r="L96" s="15"/>
      <c r="M96" s="15"/>
      <c r="O96" s="15"/>
    </row>
    <row r="97" spans="1:15" s="7" customFormat="1" ht="12.75" customHeight="1" x14ac:dyDescent="0.25">
      <c r="A97" s="8">
        <v>90</v>
      </c>
      <c r="B97" s="9" t="s">
        <v>38</v>
      </c>
      <c r="C97" s="16">
        <v>104</v>
      </c>
      <c r="D97" s="12"/>
      <c r="E97" s="13">
        <v>248</v>
      </c>
      <c r="F97" s="32"/>
      <c r="G97" s="57">
        <f t="shared" si="2"/>
        <v>352</v>
      </c>
      <c r="H97" s="30" t="s">
        <v>152</v>
      </c>
      <c r="I97" s="14"/>
      <c r="J97" s="15">
        <v>366</v>
      </c>
      <c r="K97" s="15">
        <v>0</v>
      </c>
      <c r="L97" s="15"/>
      <c r="M97" s="15"/>
      <c r="O97" s="15"/>
    </row>
    <row r="98" spans="1:15" s="7" customFormat="1" ht="12.75" customHeight="1" x14ac:dyDescent="0.25">
      <c r="A98" s="8">
        <v>91</v>
      </c>
      <c r="B98" s="9" t="s">
        <v>37</v>
      </c>
      <c r="C98" s="16">
        <v>1340</v>
      </c>
      <c r="D98" s="12"/>
      <c r="E98" s="13">
        <v>1859</v>
      </c>
      <c r="F98" s="32"/>
      <c r="G98" s="57">
        <f t="shared" si="2"/>
        <v>3199</v>
      </c>
      <c r="H98" s="30" t="s">
        <v>152</v>
      </c>
      <c r="I98" s="14"/>
      <c r="J98" s="15">
        <v>3027</v>
      </c>
      <c r="K98" s="15">
        <v>0</v>
      </c>
      <c r="L98" s="15"/>
      <c r="M98" s="15"/>
      <c r="O98" s="15"/>
    </row>
    <row r="99" spans="1:15" s="7" customFormat="1" ht="12.75" customHeight="1" x14ac:dyDescent="0.25">
      <c r="A99" s="8">
        <v>92</v>
      </c>
      <c r="B99" s="9" t="s">
        <v>36</v>
      </c>
      <c r="C99" s="16">
        <v>1291</v>
      </c>
      <c r="D99" s="12"/>
      <c r="E99" s="13">
        <v>2322</v>
      </c>
      <c r="F99" s="32"/>
      <c r="G99" s="57">
        <f t="shared" si="2"/>
        <v>3613</v>
      </c>
      <c r="H99" s="30" t="s">
        <v>152</v>
      </c>
      <c r="I99" s="14"/>
      <c r="J99" s="15">
        <v>3598</v>
      </c>
      <c r="K99" s="15">
        <v>0</v>
      </c>
      <c r="L99" s="15"/>
      <c r="M99" s="15"/>
      <c r="O99" s="15"/>
    </row>
    <row r="100" spans="1:15" s="7" customFormat="1" ht="12.75" customHeight="1" x14ac:dyDescent="0.25">
      <c r="A100" s="8">
        <v>93</v>
      </c>
      <c r="B100" s="9" t="s">
        <v>35</v>
      </c>
      <c r="C100" s="16">
        <v>496</v>
      </c>
      <c r="D100" s="12"/>
      <c r="E100" s="13">
        <v>2716</v>
      </c>
      <c r="F100" s="32"/>
      <c r="G100" s="57">
        <f t="shared" si="2"/>
        <v>3212</v>
      </c>
      <c r="H100" s="30" t="s">
        <v>152</v>
      </c>
      <c r="I100" s="14"/>
      <c r="J100" s="15">
        <v>3248</v>
      </c>
      <c r="K100" s="15">
        <v>0</v>
      </c>
      <c r="L100" s="15"/>
      <c r="M100" s="15"/>
      <c r="O100" s="15"/>
    </row>
    <row r="101" spans="1:15" s="7" customFormat="1" ht="12.75" customHeight="1" x14ac:dyDescent="0.25">
      <c r="A101" s="8">
        <v>94</v>
      </c>
      <c r="B101" s="9" t="s">
        <v>34</v>
      </c>
      <c r="C101" s="16">
        <v>254</v>
      </c>
      <c r="D101" s="12"/>
      <c r="E101" s="13">
        <v>1273</v>
      </c>
      <c r="F101" s="32"/>
      <c r="G101" s="57">
        <f t="shared" si="2"/>
        <v>1527</v>
      </c>
      <c r="H101" s="30" t="s">
        <v>152</v>
      </c>
      <c r="I101" s="14"/>
      <c r="J101" s="15">
        <v>1285</v>
      </c>
      <c r="K101" s="15">
        <v>0</v>
      </c>
      <c r="L101" s="15"/>
      <c r="M101" s="15"/>
      <c r="O101" s="15"/>
    </row>
    <row r="102" spans="1:15" s="7" customFormat="1" ht="12.75" customHeight="1" x14ac:dyDescent="0.25">
      <c r="A102" s="8">
        <v>95</v>
      </c>
      <c r="B102" s="9" t="s">
        <v>33</v>
      </c>
      <c r="C102" s="16">
        <v>185</v>
      </c>
      <c r="D102" s="12"/>
      <c r="E102" s="13">
        <v>1568</v>
      </c>
      <c r="F102" s="32"/>
      <c r="G102" s="57">
        <f t="shared" si="2"/>
        <v>1753</v>
      </c>
      <c r="H102" s="30" t="s">
        <v>152</v>
      </c>
      <c r="I102" s="14"/>
      <c r="J102" s="15">
        <v>1767</v>
      </c>
      <c r="K102" s="15">
        <v>0</v>
      </c>
      <c r="L102" s="15"/>
      <c r="M102" s="15"/>
      <c r="O102" s="15"/>
    </row>
    <row r="103" spans="1:15" s="7" customFormat="1" ht="12.75" customHeight="1" x14ac:dyDescent="0.25">
      <c r="A103" s="8">
        <v>971</v>
      </c>
      <c r="B103" s="9" t="s">
        <v>31</v>
      </c>
      <c r="C103" s="16">
        <v>179</v>
      </c>
      <c r="D103" s="12"/>
      <c r="E103" s="13">
        <v>455</v>
      </c>
      <c r="F103" s="32"/>
      <c r="G103" s="57">
        <f t="shared" si="2"/>
        <v>634</v>
      </c>
      <c r="H103" s="30"/>
      <c r="I103" s="14"/>
      <c r="J103" s="15">
        <v>1324.5140667336832</v>
      </c>
      <c r="K103" s="15">
        <v>0</v>
      </c>
      <c r="L103" s="15"/>
      <c r="M103" s="15"/>
      <c r="O103" s="15"/>
    </row>
    <row r="104" spans="1:15" s="7" customFormat="1" ht="12.75" customHeight="1" x14ac:dyDescent="0.25">
      <c r="A104" s="8">
        <v>972</v>
      </c>
      <c r="B104" s="9" t="s">
        <v>30</v>
      </c>
      <c r="C104" s="16">
        <v>538</v>
      </c>
      <c r="D104" s="12"/>
      <c r="E104" s="13">
        <v>543</v>
      </c>
      <c r="F104" s="32"/>
      <c r="G104" s="57">
        <f t="shared" si="2"/>
        <v>1081</v>
      </c>
      <c r="H104" s="30" t="s">
        <v>152</v>
      </c>
      <c r="I104" s="14"/>
      <c r="J104" s="15">
        <v>933</v>
      </c>
      <c r="K104" s="15">
        <v>0</v>
      </c>
      <c r="L104" s="15"/>
      <c r="M104" s="15"/>
      <c r="O104" s="15"/>
    </row>
    <row r="105" spans="1:15" s="7" customFormat="1" ht="12.75" customHeight="1" x14ac:dyDescent="0.25">
      <c r="A105" s="8">
        <v>973</v>
      </c>
      <c r="B105" s="9" t="s">
        <v>29</v>
      </c>
      <c r="C105" s="16">
        <v>116</v>
      </c>
      <c r="D105" s="12" t="s">
        <v>32</v>
      </c>
      <c r="E105" s="13">
        <v>183</v>
      </c>
      <c r="F105" s="32" t="s">
        <v>32</v>
      </c>
      <c r="G105" s="57">
        <f t="shared" si="2"/>
        <v>299</v>
      </c>
      <c r="H105" s="30" t="s">
        <v>32</v>
      </c>
      <c r="I105" s="14"/>
      <c r="J105" s="15">
        <v>299.37876623175123</v>
      </c>
      <c r="K105" s="15">
        <v>0</v>
      </c>
      <c r="L105" s="15"/>
      <c r="M105" s="15"/>
      <c r="O105" s="15"/>
    </row>
    <row r="106" spans="1:15" s="7" customFormat="1" ht="12.75" customHeight="1" x14ac:dyDescent="0.25">
      <c r="A106" s="17">
        <v>974</v>
      </c>
      <c r="B106" s="18" t="s">
        <v>28</v>
      </c>
      <c r="C106" s="58">
        <v>988</v>
      </c>
      <c r="D106" s="21"/>
      <c r="E106" s="22">
        <v>1451</v>
      </c>
      <c r="F106" s="59"/>
      <c r="G106" s="60">
        <f t="shared" si="2"/>
        <v>2439</v>
      </c>
      <c r="H106" s="61" t="s">
        <v>152</v>
      </c>
      <c r="I106" s="14"/>
      <c r="J106" s="15">
        <v>2254</v>
      </c>
      <c r="K106" s="15">
        <v>0</v>
      </c>
      <c r="L106" s="15"/>
      <c r="M106" s="15"/>
      <c r="O106" s="15"/>
    </row>
    <row r="107" spans="1:15" s="7" customFormat="1" ht="11.25" customHeight="1" x14ac:dyDescent="0.25">
      <c r="A107" s="23"/>
      <c r="B107" s="9"/>
      <c r="C107" s="31"/>
      <c r="D107" s="32"/>
      <c r="E107" s="31"/>
      <c r="F107" s="32"/>
      <c r="G107" s="31"/>
      <c r="H107" s="25"/>
      <c r="I107" s="14"/>
    </row>
    <row r="108" spans="1:15" s="7" customFormat="1" ht="12.75" customHeight="1" x14ac:dyDescent="0.25">
      <c r="A108" s="259" t="s">
        <v>27</v>
      </c>
      <c r="B108" s="260"/>
      <c r="C108" s="37">
        <f>SUM(C4:D102)</f>
        <v>44141</v>
      </c>
      <c r="D108" s="38"/>
      <c r="E108" s="62">
        <f>SUM(E4:F102)</f>
        <v>100584</v>
      </c>
      <c r="F108" s="36"/>
      <c r="G108" s="37">
        <f>SUM(G4:H102)</f>
        <v>144725</v>
      </c>
      <c r="H108" s="63"/>
    </row>
    <row r="109" spans="1:15" s="7" customFormat="1" ht="12.75" customHeight="1" x14ac:dyDescent="0.25">
      <c r="A109" s="261" t="s">
        <v>26</v>
      </c>
      <c r="B109" s="262"/>
      <c r="C109" s="43">
        <f>SUM(C103:C106)</f>
        <v>1821</v>
      </c>
      <c r="D109" s="44"/>
      <c r="E109" s="64">
        <f>SUM(E103:E106)</f>
        <v>2632</v>
      </c>
      <c r="F109" s="42"/>
      <c r="G109" s="43">
        <f>SUM(G103:G106)</f>
        <v>4453</v>
      </c>
      <c r="H109" s="30"/>
    </row>
    <row r="110" spans="1:15" s="7" customFormat="1" ht="12.75" customHeight="1" x14ac:dyDescent="0.25">
      <c r="A110" s="263" t="s">
        <v>25</v>
      </c>
      <c r="B110" s="264"/>
      <c r="C110" s="49">
        <f>SUM(C108:C109)</f>
        <v>45962</v>
      </c>
      <c r="D110" s="50"/>
      <c r="E110" s="65">
        <f>SUM(E108:E109)</f>
        <v>103216</v>
      </c>
      <c r="F110" s="48"/>
      <c r="G110" s="49">
        <f>SUM(G108:G109)</f>
        <v>149178</v>
      </c>
      <c r="H110" s="61"/>
    </row>
    <row r="111" spans="1:15" s="7" customFormat="1" x14ac:dyDescent="0.25">
      <c r="A111" s="26" t="s">
        <v>132</v>
      </c>
      <c r="B111" s="26"/>
      <c r="C111" s="52"/>
      <c r="D111" s="52"/>
      <c r="F111" s="52"/>
      <c r="H111" s="52"/>
    </row>
    <row r="112" spans="1:15" ht="6" customHeight="1" x14ac:dyDescent="0.2"/>
    <row r="113" spans="3:8" x14ac:dyDescent="0.2">
      <c r="C113" s="56"/>
      <c r="D113" s="55"/>
      <c r="E113" s="56"/>
      <c r="F113" s="55"/>
      <c r="G113" s="56"/>
      <c r="H113" s="1"/>
    </row>
    <row r="114" spans="3:8" x14ac:dyDescent="0.2">
      <c r="C114" s="56"/>
      <c r="D114" s="55"/>
      <c r="E114" s="56"/>
      <c r="F114" s="55"/>
      <c r="G114" s="56"/>
      <c r="H114" s="1"/>
    </row>
    <row r="115" spans="3:8" x14ac:dyDescent="0.2">
      <c r="C115" s="56"/>
      <c r="D115" s="55"/>
      <c r="E115" s="56"/>
      <c r="F115" s="55"/>
      <c r="G115" s="56"/>
      <c r="H115" s="1"/>
    </row>
  </sheetData>
  <mergeCells count="12">
    <mergeCell ref="A108:B108"/>
    <mergeCell ref="A109:B109"/>
    <mergeCell ref="A110:B110"/>
    <mergeCell ref="A59:B59"/>
    <mergeCell ref="A1:H1"/>
    <mergeCell ref="G3:H3"/>
    <mergeCell ref="G59:H59"/>
    <mergeCell ref="C3:D3"/>
    <mergeCell ref="E3:F3"/>
    <mergeCell ref="C59:D59"/>
    <mergeCell ref="E59:F59"/>
    <mergeCell ref="A3:B3"/>
  </mergeCells>
  <phoneticPr fontId="11" type="noConversion"/>
  <conditionalFormatting sqref="C4:C56">
    <cfRule type="cellIs" dxfId="67" priority="11" stopIfTrue="1" operator="equal">
      <formula>"NR"</formula>
    </cfRule>
    <cfRule type="cellIs" dxfId="66" priority="12" stopIfTrue="1" operator="equal">
      <formula>"ND"</formula>
    </cfRule>
  </conditionalFormatting>
  <conditionalFormatting sqref="C60:C106">
    <cfRule type="cellIs" dxfId="65" priority="9" stopIfTrue="1" operator="equal">
      <formula>"NR"</formula>
    </cfRule>
    <cfRule type="cellIs" dxfId="64" priority="10" stopIfTrue="1" operator="equal">
      <formula>"ND"</formula>
    </cfRule>
  </conditionalFormatting>
  <conditionalFormatting sqref="E4:E56">
    <cfRule type="cellIs" dxfId="63" priority="7" stopIfTrue="1" operator="equal">
      <formula>"NR"</formula>
    </cfRule>
    <cfRule type="cellIs" dxfId="62" priority="8" stopIfTrue="1" operator="equal">
      <formula>"ND"</formula>
    </cfRule>
  </conditionalFormatting>
  <conditionalFormatting sqref="E4:E56">
    <cfRule type="cellIs" dxfId="61" priority="5" stopIfTrue="1" operator="equal">
      <formula>"NR"</formula>
    </cfRule>
    <cfRule type="cellIs" dxfId="60" priority="6" stopIfTrue="1" operator="equal">
      <formula>"ND"</formula>
    </cfRule>
  </conditionalFormatting>
  <conditionalFormatting sqref="E60:E106">
    <cfRule type="cellIs" dxfId="59" priority="3" stopIfTrue="1" operator="equal">
      <formula>"NR"</formula>
    </cfRule>
    <cfRule type="cellIs" dxfId="58" priority="4" stopIfTrue="1" operator="equal">
      <formula>"ND"</formula>
    </cfRule>
  </conditionalFormatting>
  <conditionalFormatting sqref="E60:E106">
    <cfRule type="cellIs" dxfId="57" priority="1" stopIfTrue="1" operator="equal">
      <formula>"NR"</formula>
    </cfRule>
    <cfRule type="cellIs" dxfId="56" priority="2" stopIfTrue="1" operator="equal">
      <formula>"ND"</formula>
    </cfRule>
  </conditionalFormatting>
  <hyperlinks>
    <hyperlink ref="L1" location="Sommaire!A1" display="Retour au sommaire"/>
  </hyperlinks>
  <printOptions horizontalCentered="1"/>
  <pageMargins left="0.78740157480314965" right="0.78740157480314965" top="0.43" bottom="0.42" header="0.26" footer="0.26"/>
  <pageSetup paperSize="9" orientation="portrait" horizontalDpi="4294967292" r:id="rId1"/>
  <headerFooter alignWithMargins="0"/>
  <rowBreaks count="1" manualBreakCount="1">
    <brk id="57"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115"/>
  <sheetViews>
    <sheetView showGridLines="0" zoomScaleNormal="100" workbookViewId="0">
      <selection activeCell="L1" sqref="L1"/>
    </sheetView>
  </sheetViews>
  <sheetFormatPr baseColWidth="10" defaultRowHeight="11.25" x14ac:dyDescent="0.2"/>
  <cols>
    <col min="1" max="1" width="4" style="1" customWidth="1"/>
    <col min="2" max="2" width="25.5703125" style="1" customWidth="1"/>
    <col min="3" max="3" width="12.42578125" style="53" customWidth="1"/>
    <col min="4" max="4" width="3.140625" style="53" customWidth="1"/>
    <col min="5" max="5" width="15.140625" style="53" customWidth="1"/>
    <col min="6" max="6" width="3.140625" style="6" customWidth="1"/>
    <col min="7" max="7" width="9.5703125" style="1" customWidth="1"/>
    <col min="8" max="8" width="3.140625" style="6" customWidth="1"/>
    <col min="9" max="9" width="3.5703125" style="1" customWidth="1"/>
    <col min="10" max="10" width="9" style="1" hidden="1" customWidth="1"/>
    <col min="11" max="11" width="9.28515625" style="1" hidden="1" customWidth="1"/>
    <col min="12" max="16384" width="11.42578125" style="1"/>
  </cols>
  <sheetData>
    <row r="1" spans="1:15" ht="36" customHeight="1" x14ac:dyDescent="0.25">
      <c r="A1" s="267" t="s">
        <v>194</v>
      </c>
      <c r="B1" s="267"/>
      <c r="C1" s="267"/>
      <c r="D1" s="267"/>
      <c r="E1" s="267"/>
      <c r="F1" s="267"/>
      <c r="G1" s="267"/>
      <c r="H1" s="267"/>
      <c r="L1" s="193" t="s">
        <v>214</v>
      </c>
    </row>
    <row r="2" spans="1:15" ht="9.75" customHeight="1" x14ac:dyDescent="0.2">
      <c r="A2" s="2"/>
      <c r="B2" s="2"/>
      <c r="C2" s="3"/>
      <c r="D2" s="3"/>
      <c r="E2" s="3"/>
      <c r="F2" s="4"/>
      <c r="G2" s="5"/>
    </row>
    <row r="3" spans="1:15" s="7" customFormat="1" ht="42.75" customHeight="1" x14ac:dyDescent="0.25">
      <c r="A3" s="265" t="s">
        <v>76</v>
      </c>
      <c r="B3" s="266"/>
      <c r="C3" s="270" t="s">
        <v>193</v>
      </c>
      <c r="D3" s="271"/>
      <c r="E3" s="270" t="s">
        <v>192</v>
      </c>
      <c r="F3" s="271"/>
      <c r="G3" s="274" t="s">
        <v>190</v>
      </c>
      <c r="H3" s="271"/>
    </row>
    <row r="4" spans="1:15" s="7" customFormat="1" ht="12.75" customHeight="1" x14ac:dyDescent="0.2">
      <c r="A4" s="8">
        <v>1</v>
      </c>
      <c r="B4" s="9" t="s">
        <v>131</v>
      </c>
      <c r="C4" s="10">
        <v>283</v>
      </c>
      <c r="D4" s="11"/>
      <c r="E4" s="10">
        <v>9</v>
      </c>
      <c r="F4" s="12"/>
      <c r="G4" s="13">
        <v>292</v>
      </c>
      <c r="H4" s="12"/>
      <c r="I4" s="14"/>
      <c r="J4" s="15">
        <v>1072</v>
      </c>
      <c r="K4" s="15">
        <v>0</v>
      </c>
      <c r="L4" s="15"/>
      <c r="M4" s="15"/>
      <c r="O4" s="15"/>
    </row>
    <row r="5" spans="1:15" s="7" customFormat="1" ht="12.75" customHeight="1" x14ac:dyDescent="0.2">
      <c r="A5" s="8">
        <v>2</v>
      </c>
      <c r="B5" s="9" t="s">
        <v>130</v>
      </c>
      <c r="C5" s="10">
        <v>231</v>
      </c>
      <c r="D5" s="11"/>
      <c r="E5" s="10">
        <v>142</v>
      </c>
      <c r="F5" s="12"/>
      <c r="G5" s="13">
        <v>373</v>
      </c>
      <c r="H5" s="12"/>
      <c r="I5" s="14"/>
      <c r="J5" s="15">
        <v>1833</v>
      </c>
      <c r="K5" s="15">
        <v>0</v>
      </c>
      <c r="L5" s="15"/>
      <c r="M5" s="15"/>
      <c r="O5" s="15"/>
    </row>
    <row r="6" spans="1:15" s="7" customFormat="1" ht="12.75" customHeight="1" x14ac:dyDescent="0.2">
      <c r="A6" s="8">
        <v>3</v>
      </c>
      <c r="B6" s="9" t="s">
        <v>129</v>
      </c>
      <c r="C6" s="10">
        <v>159</v>
      </c>
      <c r="D6" s="11"/>
      <c r="E6" s="10">
        <v>5</v>
      </c>
      <c r="F6" s="12"/>
      <c r="G6" s="13">
        <v>164</v>
      </c>
      <c r="H6" s="12"/>
      <c r="I6" s="14"/>
      <c r="J6" s="15">
        <v>694</v>
      </c>
      <c r="K6" s="15">
        <v>0</v>
      </c>
      <c r="L6" s="15"/>
      <c r="M6" s="15"/>
      <c r="O6" s="15"/>
    </row>
    <row r="7" spans="1:15" s="7" customFormat="1" ht="12.75" customHeight="1" x14ac:dyDescent="0.2">
      <c r="A7" s="8">
        <v>4</v>
      </c>
      <c r="B7" s="9" t="s">
        <v>128</v>
      </c>
      <c r="C7" s="10">
        <v>259</v>
      </c>
      <c r="D7" s="11"/>
      <c r="E7" s="10">
        <v>5</v>
      </c>
      <c r="F7" s="12"/>
      <c r="G7" s="13">
        <v>264</v>
      </c>
      <c r="H7" s="12"/>
      <c r="I7" s="14"/>
      <c r="J7" s="15">
        <v>513</v>
      </c>
      <c r="K7" s="15">
        <v>0</v>
      </c>
      <c r="L7" s="15"/>
      <c r="M7" s="15"/>
      <c r="O7" s="15"/>
    </row>
    <row r="8" spans="1:15" s="7" customFormat="1" ht="12.75" customHeight="1" x14ac:dyDescent="0.25">
      <c r="A8" s="8">
        <v>5</v>
      </c>
      <c r="B8" s="9" t="s">
        <v>127</v>
      </c>
      <c r="C8" s="16">
        <v>63</v>
      </c>
      <c r="D8" s="11" t="s">
        <v>32</v>
      </c>
      <c r="E8" s="16">
        <v>31</v>
      </c>
      <c r="F8" s="12" t="s">
        <v>32</v>
      </c>
      <c r="G8" s="13">
        <v>94</v>
      </c>
      <c r="H8" s="12" t="s">
        <v>32</v>
      </c>
      <c r="I8" s="14"/>
      <c r="J8" s="15">
        <v>285</v>
      </c>
      <c r="K8" s="15">
        <v>0</v>
      </c>
      <c r="L8" s="15"/>
      <c r="M8" s="15"/>
      <c r="O8" s="15"/>
    </row>
    <row r="9" spans="1:15" s="7" customFormat="1" ht="12.75" customHeight="1" x14ac:dyDescent="0.2">
      <c r="A9" s="8">
        <v>6</v>
      </c>
      <c r="B9" s="9" t="s">
        <v>126</v>
      </c>
      <c r="C9" s="10">
        <v>755</v>
      </c>
      <c r="D9" s="11"/>
      <c r="E9" s="10">
        <v>8</v>
      </c>
      <c r="F9" s="12"/>
      <c r="G9" s="13">
        <v>763</v>
      </c>
      <c r="H9" s="12"/>
      <c r="I9" s="14"/>
      <c r="J9" s="15">
        <v>2129</v>
      </c>
      <c r="K9" s="15">
        <v>0</v>
      </c>
      <c r="L9" s="15"/>
      <c r="M9" s="15"/>
      <c r="O9" s="15"/>
    </row>
    <row r="10" spans="1:15" s="7" customFormat="1" ht="12.75" customHeight="1" x14ac:dyDescent="0.2">
      <c r="A10" s="8">
        <v>7</v>
      </c>
      <c r="B10" s="9" t="s">
        <v>125</v>
      </c>
      <c r="C10" s="10">
        <v>161</v>
      </c>
      <c r="D10" s="11"/>
      <c r="E10" s="10">
        <v>54</v>
      </c>
      <c r="F10" s="12"/>
      <c r="G10" s="13">
        <v>215</v>
      </c>
      <c r="H10" s="12"/>
      <c r="I10" s="14"/>
      <c r="J10" s="15">
        <v>498</v>
      </c>
      <c r="K10" s="15">
        <v>0</v>
      </c>
      <c r="L10" s="15"/>
      <c r="M10" s="15"/>
      <c r="O10" s="15"/>
    </row>
    <row r="11" spans="1:15" s="7" customFormat="1" ht="12.75" customHeight="1" x14ac:dyDescent="0.2">
      <c r="A11" s="8">
        <v>8</v>
      </c>
      <c r="B11" s="9" t="s">
        <v>124</v>
      </c>
      <c r="C11" s="10">
        <v>271</v>
      </c>
      <c r="D11" s="11"/>
      <c r="E11" s="10">
        <v>0</v>
      </c>
      <c r="F11" s="12"/>
      <c r="G11" s="13">
        <v>271</v>
      </c>
      <c r="H11" s="12"/>
      <c r="I11" s="14"/>
      <c r="J11" s="15">
        <v>741</v>
      </c>
      <c r="K11" s="15">
        <v>0</v>
      </c>
      <c r="L11" s="15"/>
      <c r="M11" s="15"/>
      <c r="O11" s="15"/>
    </row>
    <row r="12" spans="1:15" s="7" customFormat="1" ht="12.75" customHeight="1" x14ac:dyDescent="0.2">
      <c r="A12" s="8">
        <v>9</v>
      </c>
      <c r="B12" s="9" t="s">
        <v>123</v>
      </c>
      <c r="C12" s="10">
        <v>130</v>
      </c>
      <c r="D12" s="11"/>
      <c r="E12" s="10">
        <v>39</v>
      </c>
      <c r="F12" s="12"/>
      <c r="G12" s="13">
        <v>169</v>
      </c>
      <c r="H12" s="12"/>
      <c r="I12" s="14"/>
      <c r="J12" s="15">
        <v>483</v>
      </c>
      <c r="K12" s="15">
        <v>0</v>
      </c>
      <c r="L12" s="15"/>
      <c r="M12" s="15"/>
      <c r="O12" s="15"/>
    </row>
    <row r="13" spans="1:15" s="7" customFormat="1" ht="12.75" customHeight="1" x14ac:dyDescent="0.2">
      <c r="A13" s="8">
        <v>10</v>
      </c>
      <c r="B13" s="9" t="s">
        <v>122</v>
      </c>
      <c r="C13" s="10">
        <v>209</v>
      </c>
      <c r="D13" s="11"/>
      <c r="E13" s="10">
        <v>0</v>
      </c>
      <c r="F13" s="12"/>
      <c r="G13" s="13">
        <v>209</v>
      </c>
      <c r="H13" s="12"/>
      <c r="I13" s="14"/>
      <c r="J13" s="15">
        <v>609</v>
      </c>
      <c r="K13" s="15">
        <v>0</v>
      </c>
      <c r="L13" s="15"/>
      <c r="M13" s="15"/>
      <c r="O13" s="15"/>
    </row>
    <row r="14" spans="1:15" s="7" customFormat="1" ht="12.75" customHeight="1" x14ac:dyDescent="0.2">
      <c r="A14" s="8">
        <v>11</v>
      </c>
      <c r="B14" s="9" t="s">
        <v>121</v>
      </c>
      <c r="C14" s="10">
        <v>336</v>
      </c>
      <c r="D14" s="11"/>
      <c r="E14" s="10">
        <v>0</v>
      </c>
      <c r="F14" s="12"/>
      <c r="G14" s="13">
        <v>336</v>
      </c>
      <c r="H14" s="12"/>
      <c r="I14" s="14"/>
      <c r="J14" s="15">
        <v>1138</v>
      </c>
      <c r="K14" s="15">
        <v>0</v>
      </c>
      <c r="L14" s="15"/>
      <c r="M14" s="15"/>
      <c r="O14" s="15"/>
    </row>
    <row r="15" spans="1:15" s="7" customFormat="1" ht="12.75" customHeight="1" x14ac:dyDescent="0.2">
      <c r="A15" s="8">
        <v>12</v>
      </c>
      <c r="B15" s="9" t="s">
        <v>120</v>
      </c>
      <c r="C15" s="10">
        <v>270</v>
      </c>
      <c r="D15" s="11"/>
      <c r="E15" s="10">
        <v>78</v>
      </c>
      <c r="F15" s="12"/>
      <c r="G15" s="13">
        <v>348</v>
      </c>
      <c r="H15" s="12"/>
      <c r="I15" s="14"/>
      <c r="J15" s="15">
        <v>619</v>
      </c>
      <c r="K15" s="15">
        <v>0</v>
      </c>
      <c r="L15" s="15"/>
      <c r="M15" s="15"/>
      <c r="O15" s="15"/>
    </row>
    <row r="16" spans="1:15" s="7" customFormat="1" ht="12.75" customHeight="1" x14ac:dyDescent="0.2">
      <c r="A16" s="8">
        <v>13</v>
      </c>
      <c r="B16" s="9" t="s">
        <v>119</v>
      </c>
      <c r="C16" s="10">
        <v>256</v>
      </c>
      <c r="D16" s="11"/>
      <c r="E16" s="10">
        <v>0</v>
      </c>
      <c r="F16" s="12"/>
      <c r="G16" s="13">
        <v>256</v>
      </c>
      <c r="H16" s="12"/>
      <c r="I16" s="14"/>
      <c r="J16" s="15">
        <v>3393</v>
      </c>
      <c r="K16" s="15">
        <v>0</v>
      </c>
      <c r="L16" s="15"/>
      <c r="M16" s="15"/>
      <c r="O16" s="15"/>
    </row>
    <row r="17" spans="1:15" s="7" customFormat="1" ht="12.75" customHeight="1" x14ac:dyDescent="0.2">
      <c r="A17" s="8">
        <v>14</v>
      </c>
      <c r="B17" s="9" t="s">
        <v>118</v>
      </c>
      <c r="C17" s="10">
        <v>1165</v>
      </c>
      <c r="D17" s="11"/>
      <c r="E17" s="10">
        <v>241</v>
      </c>
      <c r="F17" s="12"/>
      <c r="G17" s="13">
        <v>1406</v>
      </c>
      <c r="H17" s="12"/>
      <c r="I17" s="14"/>
      <c r="J17" s="15">
        <v>2587</v>
      </c>
      <c r="K17" s="15">
        <v>0</v>
      </c>
      <c r="L17" s="15"/>
      <c r="M17" s="15"/>
      <c r="O17" s="15"/>
    </row>
    <row r="18" spans="1:15" s="7" customFormat="1" ht="12.75" customHeight="1" x14ac:dyDescent="0.2">
      <c r="A18" s="8">
        <v>15</v>
      </c>
      <c r="B18" s="9" t="s">
        <v>117</v>
      </c>
      <c r="C18" s="10">
        <v>164</v>
      </c>
      <c r="D18" s="11"/>
      <c r="E18" s="10">
        <v>19</v>
      </c>
      <c r="F18" s="12"/>
      <c r="G18" s="13">
        <v>183</v>
      </c>
      <c r="H18" s="12"/>
      <c r="I18" s="14"/>
      <c r="J18" s="15">
        <v>565</v>
      </c>
      <c r="K18" s="15">
        <v>0</v>
      </c>
      <c r="L18" s="15"/>
      <c r="M18" s="15"/>
      <c r="O18" s="15"/>
    </row>
    <row r="19" spans="1:15" s="7" customFormat="1" ht="12.75" customHeight="1" x14ac:dyDescent="0.2">
      <c r="A19" s="8">
        <v>16</v>
      </c>
      <c r="B19" s="9" t="s">
        <v>116</v>
      </c>
      <c r="C19" s="10">
        <v>136</v>
      </c>
      <c r="D19" s="11"/>
      <c r="E19" s="10">
        <v>23</v>
      </c>
      <c r="F19" s="12"/>
      <c r="G19" s="13">
        <v>159</v>
      </c>
      <c r="H19" s="12"/>
      <c r="I19" s="14"/>
      <c r="J19" s="15">
        <v>518</v>
      </c>
      <c r="K19" s="15">
        <v>0</v>
      </c>
      <c r="L19" s="15"/>
      <c r="M19" s="15"/>
      <c r="O19" s="15"/>
    </row>
    <row r="20" spans="1:15" s="7" customFormat="1" ht="12.75" customHeight="1" x14ac:dyDescent="0.25">
      <c r="A20" s="8">
        <v>17</v>
      </c>
      <c r="B20" s="9" t="s">
        <v>115</v>
      </c>
      <c r="C20" s="16">
        <v>110.88</v>
      </c>
      <c r="D20" s="11" t="s">
        <v>32</v>
      </c>
      <c r="E20" s="16">
        <v>1.1200000000000001</v>
      </c>
      <c r="F20" s="12" t="s">
        <v>32</v>
      </c>
      <c r="G20" s="13">
        <v>112</v>
      </c>
      <c r="H20" s="12"/>
      <c r="I20" s="14"/>
      <c r="J20" s="15">
        <v>888</v>
      </c>
      <c r="K20" s="15">
        <v>0</v>
      </c>
      <c r="L20" s="15"/>
      <c r="M20" s="15"/>
      <c r="O20" s="15"/>
    </row>
    <row r="21" spans="1:15" s="7" customFormat="1" ht="12.75" customHeight="1" x14ac:dyDescent="0.2">
      <c r="A21" s="8">
        <v>18</v>
      </c>
      <c r="B21" s="9" t="s">
        <v>114</v>
      </c>
      <c r="C21" s="10">
        <v>309</v>
      </c>
      <c r="D21" s="11"/>
      <c r="E21" s="10">
        <v>0</v>
      </c>
      <c r="F21" s="12"/>
      <c r="G21" s="13">
        <v>309</v>
      </c>
      <c r="H21" s="12"/>
      <c r="I21" s="14"/>
      <c r="J21" s="15">
        <v>629</v>
      </c>
      <c r="K21" s="15">
        <v>0</v>
      </c>
      <c r="L21" s="15"/>
      <c r="M21" s="15"/>
      <c r="O21" s="15"/>
    </row>
    <row r="22" spans="1:15" s="7" customFormat="1" ht="12.75" customHeight="1" x14ac:dyDescent="0.2">
      <c r="A22" s="8">
        <v>19</v>
      </c>
      <c r="B22" s="9" t="s">
        <v>113</v>
      </c>
      <c r="C22" s="10">
        <v>135</v>
      </c>
      <c r="D22" s="11"/>
      <c r="E22" s="10">
        <v>13</v>
      </c>
      <c r="F22" s="12"/>
      <c r="G22" s="13">
        <v>148</v>
      </c>
      <c r="H22" s="12"/>
      <c r="I22" s="14"/>
      <c r="J22" s="15">
        <v>779</v>
      </c>
      <c r="K22" s="15">
        <v>0</v>
      </c>
      <c r="L22" s="15"/>
      <c r="M22" s="15"/>
      <c r="O22" s="15"/>
    </row>
    <row r="23" spans="1:15" s="7" customFormat="1" ht="12.75" customHeight="1" x14ac:dyDescent="0.2">
      <c r="A23" s="8" t="s">
        <v>112</v>
      </c>
      <c r="B23" s="9" t="s">
        <v>111</v>
      </c>
      <c r="C23" s="10">
        <v>74</v>
      </c>
      <c r="D23" s="11"/>
      <c r="E23" s="10">
        <v>32</v>
      </c>
      <c r="F23" s="12"/>
      <c r="G23" s="13">
        <v>106</v>
      </c>
      <c r="H23" s="12"/>
      <c r="I23" s="14"/>
      <c r="J23" s="15">
        <v>334</v>
      </c>
      <c r="K23" s="15">
        <v>0</v>
      </c>
      <c r="L23" s="15"/>
      <c r="M23" s="15"/>
      <c r="O23" s="15"/>
    </row>
    <row r="24" spans="1:15" s="7" customFormat="1" ht="12.75" customHeight="1" x14ac:dyDescent="0.25">
      <c r="A24" s="8" t="s">
        <v>110</v>
      </c>
      <c r="B24" s="9" t="s">
        <v>109</v>
      </c>
      <c r="C24" s="16">
        <v>108</v>
      </c>
      <c r="D24" s="11" t="s">
        <v>32</v>
      </c>
      <c r="E24" s="16">
        <v>15</v>
      </c>
      <c r="F24" s="12" t="s">
        <v>32</v>
      </c>
      <c r="G24" s="13">
        <v>123</v>
      </c>
      <c r="H24" s="12" t="s">
        <v>32</v>
      </c>
      <c r="I24" s="14"/>
      <c r="J24" s="15">
        <v>284.63984043462676</v>
      </c>
      <c r="K24" s="15">
        <v>0</v>
      </c>
      <c r="L24" s="15"/>
      <c r="M24" s="15"/>
      <c r="O24" s="15"/>
    </row>
    <row r="25" spans="1:15" s="7" customFormat="1" ht="12.75" customHeight="1" x14ac:dyDescent="0.2">
      <c r="A25" s="8">
        <v>21</v>
      </c>
      <c r="B25" s="9" t="s">
        <v>108</v>
      </c>
      <c r="C25" s="10">
        <v>527</v>
      </c>
      <c r="D25" s="11"/>
      <c r="E25" s="10">
        <v>53</v>
      </c>
      <c r="F25" s="12"/>
      <c r="G25" s="13">
        <v>580</v>
      </c>
      <c r="H25" s="12"/>
      <c r="I25" s="14"/>
      <c r="J25" s="15">
        <v>1348</v>
      </c>
      <c r="K25" s="15">
        <v>0</v>
      </c>
      <c r="L25" s="15"/>
      <c r="M25" s="15"/>
      <c r="O25" s="15"/>
    </row>
    <row r="26" spans="1:15" s="7" customFormat="1" ht="12.75" customHeight="1" x14ac:dyDescent="0.2">
      <c r="A26" s="8">
        <v>22</v>
      </c>
      <c r="B26" s="9" t="s">
        <v>107</v>
      </c>
      <c r="C26" s="10">
        <v>513</v>
      </c>
      <c r="D26" s="11"/>
      <c r="E26" s="10">
        <v>36</v>
      </c>
      <c r="F26" s="12"/>
      <c r="G26" s="13">
        <v>549</v>
      </c>
      <c r="H26" s="12"/>
      <c r="I26" s="14"/>
      <c r="J26" s="15">
        <v>1317</v>
      </c>
      <c r="K26" s="15">
        <v>0</v>
      </c>
      <c r="L26" s="15"/>
      <c r="M26" s="15"/>
      <c r="O26" s="15"/>
    </row>
    <row r="27" spans="1:15" s="7" customFormat="1" ht="12.75" customHeight="1" x14ac:dyDescent="0.2">
      <c r="A27" s="8">
        <v>23</v>
      </c>
      <c r="B27" s="9" t="s">
        <v>106</v>
      </c>
      <c r="C27" s="10">
        <v>202</v>
      </c>
      <c r="D27" s="11"/>
      <c r="E27" s="10">
        <v>7</v>
      </c>
      <c r="F27" s="12"/>
      <c r="G27" s="13">
        <v>209</v>
      </c>
      <c r="H27" s="12"/>
      <c r="I27" s="14"/>
      <c r="J27" s="15">
        <v>437</v>
      </c>
      <c r="K27" s="15">
        <v>0</v>
      </c>
      <c r="L27" s="15"/>
      <c r="M27" s="15"/>
      <c r="O27" s="15"/>
    </row>
    <row r="28" spans="1:15" s="7" customFormat="1" ht="12.75" customHeight="1" x14ac:dyDescent="0.2">
      <c r="A28" s="8">
        <v>24</v>
      </c>
      <c r="B28" s="9" t="s">
        <v>105</v>
      </c>
      <c r="C28" s="10">
        <v>323</v>
      </c>
      <c r="D28" s="11"/>
      <c r="E28" s="10">
        <v>7</v>
      </c>
      <c r="F28" s="12"/>
      <c r="G28" s="13">
        <v>330</v>
      </c>
      <c r="H28" s="12"/>
      <c r="I28" s="14"/>
      <c r="J28" s="15">
        <v>770</v>
      </c>
      <c r="K28" s="15">
        <v>0</v>
      </c>
      <c r="L28" s="15"/>
      <c r="M28" s="15"/>
      <c r="O28" s="15"/>
    </row>
    <row r="29" spans="1:15" s="7" customFormat="1" ht="12.75" customHeight="1" x14ac:dyDescent="0.2">
      <c r="A29" s="8">
        <v>25</v>
      </c>
      <c r="B29" s="9" t="s">
        <v>104</v>
      </c>
      <c r="C29" s="10">
        <v>331</v>
      </c>
      <c r="D29" s="11"/>
      <c r="E29" s="10">
        <v>10</v>
      </c>
      <c r="F29" s="12"/>
      <c r="G29" s="13">
        <v>341</v>
      </c>
      <c r="H29" s="12"/>
      <c r="I29" s="14"/>
      <c r="J29" s="15">
        <v>1001</v>
      </c>
      <c r="K29" s="15">
        <v>0</v>
      </c>
      <c r="L29" s="15"/>
      <c r="M29" s="15"/>
      <c r="O29" s="15"/>
    </row>
    <row r="30" spans="1:15" s="7" customFormat="1" ht="12.75" customHeight="1" x14ac:dyDescent="0.2">
      <c r="A30" s="8">
        <v>26</v>
      </c>
      <c r="B30" s="9" t="s">
        <v>103</v>
      </c>
      <c r="C30" s="10">
        <v>309</v>
      </c>
      <c r="D30" s="11"/>
      <c r="E30" s="10">
        <v>1</v>
      </c>
      <c r="F30" s="12"/>
      <c r="G30" s="13">
        <v>310</v>
      </c>
      <c r="H30" s="12"/>
      <c r="I30" s="14"/>
      <c r="J30" s="15">
        <v>1207</v>
      </c>
      <c r="K30" s="15">
        <v>0</v>
      </c>
      <c r="L30" s="15"/>
      <c r="M30" s="15"/>
      <c r="O30" s="15"/>
    </row>
    <row r="31" spans="1:15" s="7" customFormat="1" ht="12.75" customHeight="1" x14ac:dyDescent="0.2">
      <c r="A31" s="8">
        <v>27</v>
      </c>
      <c r="B31" s="9" t="s">
        <v>102</v>
      </c>
      <c r="C31" s="10">
        <v>553</v>
      </c>
      <c r="D31" s="11"/>
      <c r="E31" s="10">
        <v>12</v>
      </c>
      <c r="F31" s="12"/>
      <c r="G31" s="13">
        <v>565</v>
      </c>
      <c r="H31" s="12"/>
      <c r="I31" s="14"/>
      <c r="J31" s="15">
        <v>1617.0173263256481</v>
      </c>
      <c r="K31" s="15">
        <v>0</v>
      </c>
      <c r="L31" s="15"/>
      <c r="M31" s="15"/>
      <c r="O31" s="15"/>
    </row>
    <row r="32" spans="1:15" s="7" customFormat="1" ht="12.75" customHeight="1" x14ac:dyDescent="0.2">
      <c r="A32" s="8">
        <v>28</v>
      </c>
      <c r="B32" s="9" t="s">
        <v>101</v>
      </c>
      <c r="C32" s="10">
        <v>198</v>
      </c>
      <c r="D32" s="11"/>
      <c r="E32" s="10">
        <v>10</v>
      </c>
      <c r="F32" s="12"/>
      <c r="G32" s="13">
        <v>208</v>
      </c>
      <c r="H32" s="12"/>
      <c r="I32" s="14"/>
      <c r="J32" s="15">
        <v>935</v>
      </c>
      <c r="K32" s="15">
        <v>0</v>
      </c>
      <c r="L32" s="15"/>
      <c r="M32" s="15"/>
      <c r="O32" s="15"/>
    </row>
    <row r="33" spans="1:15" s="7" customFormat="1" ht="12.75" customHeight="1" x14ac:dyDescent="0.2">
      <c r="A33" s="8">
        <v>29</v>
      </c>
      <c r="B33" s="9" t="s">
        <v>100</v>
      </c>
      <c r="C33" s="10">
        <v>732</v>
      </c>
      <c r="D33" s="11"/>
      <c r="E33" s="10">
        <v>0</v>
      </c>
      <c r="F33" s="12"/>
      <c r="G33" s="13">
        <v>732</v>
      </c>
      <c r="H33" s="12"/>
      <c r="I33" s="14"/>
      <c r="J33" s="15">
        <v>1771</v>
      </c>
      <c r="K33" s="15">
        <v>0</v>
      </c>
      <c r="L33" s="15"/>
      <c r="M33" s="15"/>
      <c r="O33" s="15"/>
    </row>
    <row r="34" spans="1:15" s="7" customFormat="1" ht="12.75" customHeight="1" x14ac:dyDescent="0.2">
      <c r="A34" s="8">
        <v>30</v>
      </c>
      <c r="B34" s="9" t="s">
        <v>99</v>
      </c>
      <c r="C34" s="10">
        <v>324</v>
      </c>
      <c r="D34" s="11"/>
      <c r="E34" s="10">
        <v>31</v>
      </c>
      <c r="F34" s="12"/>
      <c r="G34" s="13">
        <v>355</v>
      </c>
      <c r="H34" s="12"/>
      <c r="I34" s="14"/>
      <c r="J34" s="15">
        <v>967</v>
      </c>
      <c r="K34" s="15">
        <v>0</v>
      </c>
      <c r="L34" s="15"/>
      <c r="M34" s="15"/>
      <c r="O34" s="15"/>
    </row>
    <row r="35" spans="1:15" s="7" customFormat="1" ht="12.75" customHeight="1" x14ac:dyDescent="0.2">
      <c r="A35" s="8">
        <v>31</v>
      </c>
      <c r="B35" s="9" t="s">
        <v>98</v>
      </c>
      <c r="C35" s="10">
        <v>1184</v>
      </c>
      <c r="D35" s="11"/>
      <c r="E35" s="10">
        <v>72</v>
      </c>
      <c r="F35" s="12"/>
      <c r="G35" s="13">
        <v>1256</v>
      </c>
      <c r="H35" s="12"/>
      <c r="I35" s="14"/>
      <c r="J35" s="15">
        <v>2954</v>
      </c>
      <c r="K35" s="15">
        <v>0</v>
      </c>
      <c r="L35" s="15"/>
      <c r="M35" s="15"/>
      <c r="O35" s="15"/>
    </row>
    <row r="36" spans="1:15" s="7" customFormat="1" ht="12.75" customHeight="1" x14ac:dyDescent="0.2">
      <c r="A36" s="8">
        <v>32</v>
      </c>
      <c r="B36" s="9" t="s">
        <v>97</v>
      </c>
      <c r="C36" s="10">
        <v>197</v>
      </c>
      <c r="D36" s="11"/>
      <c r="E36" s="10">
        <v>14</v>
      </c>
      <c r="F36" s="12"/>
      <c r="G36" s="13">
        <v>211</v>
      </c>
      <c r="H36" s="12"/>
      <c r="I36" s="14"/>
      <c r="J36" s="15">
        <v>390</v>
      </c>
      <c r="K36" s="15">
        <v>0</v>
      </c>
      <c r="L36" s="15"/>
      <c r="M36" s="15"/>
      <c r="O36" s="15"/>
    </row>
    <row r="37" spans="1:15" s="7" customFormat="1" ht="12.75" customHeight="1" x14ac:dyDescent="0.2">
      <c r="A37" s="8">
        <v>33</v>
      </c>
      <c r="B37" s="9" t="s">
        <v>96</v>
      </c>
      <c r="C37" s="10">
        <v>1686</v>
      </c>
      <c r="D37" s="11"/>
      <c r="E37" s="10">
        <v>86</v>
      </c>
      <c r="F37" s="12"/>
      <c r="G37" s="13">
        <v>1772</v>
      </c>
      <c r="H37" s="12"/>
      <c r="I37" s="14"/>
      <c r="J37" s="15">
        <v>4603</v>
      </c>
      <c r="K37" s="15">
        <v>0</v>
      </c>
      <c r="L37" s="15"/>
      <c r="M37" s="15"/>
      <c r="O37" s="15"/>
    </row>
    <row r="38" spans="1:15" s="7" customFormat="1" ht="12.75" customHeight="1" x14ac:dyDescent="0.2">
      <c r="A38" s="8">
        <v>34</v>
      </c>
      <c r="B38" s="9" t="s">
        <v>95</v>
      </c>
      <c r="C38" s="10">
        <v>541</v>
      </c>
      <c r="D38" s="11"/>
      <c r="E38" s="10">
        <v>71</v>
      </c>
      <c r="F38" s="12"/>
      <c r="G38" s="13">
        <v>612</v>
      </c>
      <c r="H38" s="12"/>
      <c r="I38" s="14"/>
      <c r="J38" s="15">
        <v>1750</v>
      </c>
      <c r="K38" s="15">
        <v>0</v>
      </c>
      <c r="L38" s="15"/>
      <c r="M38" s="15"/>
      <c r="O38" s="15"/>
    </row>
    <row r="39" spans="1:15" s="7" customFormat="1" ht="12.75" customHeight="1" x14ac:dyDescent="0.2">
      <c r="A39" s="8">
        <v>35</v>
      </c>
      <c r="B39" s="9" t="s">
        <v>94</v>
      </c>
      <c r="C39" s="10">
        <v>847</v>
      </c>
      <c r="D39" s="11"/>
      <c r="E39" s="10">
        <v>34</v>
      </c>
      <c r="F39" s="12"/>
      <c r="G39" s="13">
        <v>881</v>
      </c>
      <c r="H39" s="12"/>
      <c r="I39" s="14"/>
      <c r="J39" s="15">
        <v>2356</v>
      </c>
      <c r="K39" s="15">
        <v>0</v>
      </c>
      <c r="L39" s="15"/>
      <c r="M39" s="15"/>
      <c r="O39" s="15"/>
    </row>
    <row r="40" spans="1:15" s="7" customFormat="1" ht="12.75" customHeight="1" x14ac:dyDescent="0.2">
      <c r="A40" s="8">
        <v>36</v>
      </c>
      <c r="B40" s="9" t="s">
        <v>93</v>
      </c>
      <c r="C40" s="10">
        <v>156</v>
      </c>
      <c r="D40" s="11"/>
      <c r="E40" s="10">
        <v>0</v>
      </c>
      <c r="F40" s="12"/>
      <c r="G40" s="13">
        <v>156</v>
      </c>
      <c r="H40" s="12"/>
      <c r="I40" s="14"/>
      <c r="J40" s="15">
        <v>487</v>
      </c>
      <c r="K40" s="15">
        <v>0</v>
      </c>
      <c r="L40" s="15"/>
      <c r="M40" s="15"/>
      <c r="O40" s="15"/>
    </row>
    <row r="41" spans="1:15" s="7" customFormat="1" ht="12.75" customHeight="1" x14ac:dyDescent="0.2">
      <c r="A41" s="8">
        <v>37</v>
      </c>
      <c r="B41" s="9" t="s">
        <v>92</v>
      </c>
      <c r="C41" s="10">
        <v>276</v>
      </c>
      <c r="D41" s="11"/>
      <c r="E41" s="10">
        <v>6</v>
      </c>
      <c r="F41" s="12"/>
      <c r="G41" s="13">
        <v>282</v>
      </c>
      <c r="H41" s="12"/>
      <c r="I41" s="14"/>
      <c r="J41" s="15">
        <v>933</v>
      </c>
      <c r="K41" s="15">
        <v>0</v>
      </c>
      <c r="L41" s="15"/>
      <c r="M41" s="15"/>
      <c r="O41" s="15"/>
    </row>
    <row r="42" spans="1:15" s="7" customFormat="1" ht="12.75" customHeight="1" x14ac:dyDescent="0.2">
      <c r="A42" s="8">
        <v>38</v>
      </c>
      <c r="B42" s="9" t="s">
        <v>91</v>
      </c>
      <c r="C42" s="10">
        <v>837</v>
      </c>
      <c r="D42" s="11"/>
      <c r="E42" s="10">
        <v>26</v>
      </c>
      <c r="F42" s="12"/>
      <c r="G42" s="13">
        <v>863</v>
      </c>
      <c r="H42" s="12"/>
      <c r="I42" s="14"/>
      <c r="J42" s="15">
        <v>2221</v>
      </c>
      <c r="K42" s="15">
        <v>0</v>
      </c>
      <c r="L42" s="15"/>
      <c r="M42" s="15"/>
      <c r="O42" s="15"/>
    </row>
    <row r="43" spans="1:15" s="7" customFormat="1" ht="12.75" customHeight="1" x14ac:dyDescent="0.2">
      <c r="A43" s="8">
        <v>39</v>
      </c>
      <c r="B43" s="9" t="s">
        <v>90</v>
      </c>
      <c r="C43" s="10">
        <v>216</v>
      </c>
      <c r="D43" s="11"/>
      <c r="E43" s="10">
        <v>15</v>
      </c>
      <c r="F43" s="12"/>
      <c r="G43" s="13">
        <v>231</v>
      </c>
      <c r="H43" s="12"/>
      <c r="I43" s="14"/>
      <c r="J43" s="15">
        <v>871</v>
      </c>
      <c r="K43" s="15">
        <v>0</v>
      </c>
      <c r="L43" s="15"/>
      <c r="M43" s="15"/>
      <c r="O43" s="15"/>
    </row>
    <row r="44" spans="1:15" s="7" customFormat="1" ht="12.75" customHeight="1" x14ac:dyDescent="0.2">
      <c r="A44" s="8">
        <v>40</v>
      </c>
      <c r="B44" s="9" t="s">
        <v>89</v>
      </c>
      <c r="C44" s="10">
        <v>359</v>
      </c>
      <c r="D44" s="11"/>
      <c r="E44" s="10">
        <v>151</v>
      </c>
      <c r="F44" s="12"/>
      <c r="G44" s="13">
        <v>510</v>
      </c>
      <c r="H44" s="12"/>
      <c r="I44" s="14"/>
      <c r="J44" s="15">
        <v>973</v>
      </c>
      <c r="K44" s="15">
        <v>0</v>
      </c>
      <c r="L44" s="15"/>
      <c r="M44" s="15"/>
      <c r="O44" s="15"/>
    </row>
    <row r="45" spans="1:15" s="7" customFormat="1" ht="12.75" customHeight="1" x14ac:dyDescent="0.2">
      <c r="A45" s="8">
        <v>41</v>
      </c>
      <c r="B45" s="9" t="s">
        <v>88</v>
      </c>
      <c r="C45" s="10">
        <v>402</v>
      </c>
      <c r="D45" s="11"/>
      <c r="E45" s="10">
        <v>32</v>
      </c>
      <c r="F45" s="12"/>
      <c r="G45" s="13">
        <v>434</v>
      </c>
      <c r="H45" s="12"/>
      <c r="I45" s="14"/>
      <c r="J45" s="15">
        <v>908</v>
      </c>
      <c r="K45" s="15">
        <v>0</v>
      </c>
      <c r="L45" s="15"/>
      <c r="M45" s="15"/>
      <c r="O45" s="15"/>
    </row>
    <row r="46" spans="1:15" s="7" customFormat="1" ht="12.75" customHeight="1" x14ac:dyDescent="0.2">
      <c r="A46" s="8">
        <v>42</v>
      </c>
      <c r="B46" s="9" t="s">
        <v>87</v>
      </c>
      <c r="C46" s="10">
        <v>562</v>
      </c>
      <c r="D46" s="11"/>
      <c r="E46" s="10">
        <v>37</v>
      </c>
      <c r="F46" s="12"/>
      <c r="G46" s="13">
        <v>599</v>
      </c>
      <c r="H46" s="12"/>
      <c r="I46" s="14"/>
      <c r="J46" s="15">
        <v>2973</v>
      </c>
      <c r="K46" s="15">
        <v>0</v>
      </c>
      <c r="L46" s="15"/>
      <c r="M46" s="15"/>
      <c r="O46" s="15"/>
    </row>
    <row r="47" spans="1:15" s="7" customFormat="1" ht="12.75" customHeight="1" x14ac:dyDescent="0.25">
      <c r="A47" s="8">
        <v>43</v>
      </c>
      <c r="B47" s="9" t="s">
        <v>86</v>
      </c>
      <c r="C47" s="16">
        <v>171.05279999999999</v>
      </c>
      <c r="D47" s="11" t="s">
        <v>32</v>
      </c>
      <c r="E47" s="16">
        <v>20.928000000000001</v>
      </c>
      <c r="F47" s="12" t="s">
        <v>32</v>
      </c>
      <c r="G47" s="13">
        <v>192</v>
      </c>
      <c r="H47" s="12"/>
      <c r="I47" s="14"/>
      <c r="J47" s="15">
        <v>638.72332623420357</v>
      </c>
      <c r="K47" s="15">
        <v>0</v>
      </c>
      <c r="L47" s="15"/>
      <c r="M47" s="15"/>
      <c r="O47" s="15"/>
    </row>
    <row r="48" spans="1:15" s="7" customFormat="1" ht="12.75" customHeight="1" x14ac:dyDescent="0.2">
      <c r="A48" s="8">
        <v>44</v>
      </c>
      <c r="B48" s="9" t="s">
        <v>85</v>
      </c>
      <c r="C48" s="10">
        <v>563</v>
      </c>
      <c r="D48" s="11"/>
      <c r="E48" s="10">
        <v>1</v>
      </c>
      <c r="F48" s="12"/>
      <c r="G48" s="13">
        <v>564</v>
      </c>
      <c r="H48" s="12"/>
      <c r="I48" s="14"/>
      <c r="J48" s="15">
        <v>2449</v>
      </c>
      <c r="K48" s="15">
        <v>0</v>
      </c>
      <c r="L48" s="15"/>
      <c r="M48" s="15"/>
      <c r="O48" s="15"/>
    </row>
    <row r="49" spans="1:15" s="7" customFormat="1" ht="12.75" customHeight="1" x14ac:dyDescent="0.25">
      <c r="A49" s="8">
        <v>45</v>
      </c>
      <c r="B49" s="9" t="s">
        <v>84</v>
      </c>
      <c r="C49" s="16">
        <v>709</v>
      </c>
      <c r="D49" s="11" t="s">
        <v>32</v>
      </c>
      <c r="E49" s="16">
        <v>224</v>
      </c>
      <c r="F49" s="12" t="s">
        <v>32</v>
      </c>
      <c r="G49" s="13">
        <v>933</v>
      </c>
      <c r="H49" s="12" t="s">
        <v>32</v>
      </c>
      <c r="I49" s="14"/>
      <c r="J49" s="15">
        <v>1891.8361142273052</v>
      </c>
      <c r="K49" s="15">
        <v>0</v>
      </c>
      <c r="L49" s="15"/>
      <c r="M49" s="15"/>
      <c r="O49" s="15"/>
    </row>
    <row r="50" spans="1:15" s="7" customFormat="1" ht="12.75" customHeight="1" x14ac:dyDescent="0.2">
      <c r="A50" s="8">
        <v>46</v>
      </c>
      <c r="B50" s="9" t="s">
        <v>83</v>
      </c>
      <c r="C50" s="10">
        <v>122</v>
      </c>
      <c r="D50" s="11"/>
      <c r="E50" s="10">
        <v>0</v>
      </c>
      <c r="F50" s="12"/>
      <c r="G50" s="13">
        <v>122</v>
      </c>
      <c r="H50" s="12"/>
      <c r="I50" s="14"/>
      <c r="J50" s="15">
        <v>358</v>
      </c>
      <c r="K50" s="15">
        <v>0</v>
      </c>
      <c r="L50" s="15"/>
      <c r="M50" s="15"/>
      <c r="O50" s="15"/>
    </row>
    <row r="51" spans="1:15" s="7" customFormat="1" ht="12.75" customHeight="1" x14ac:dyDescent="0.2">
      <c r="A51" s="8">
        <v>47</v>
      </c>
      <c r="B51" s="9" t="s">
        <v>82</v>
      </c>
      <c r="C51" s="10">
        <v>187</v>
      </c>
      <c r="D51" s="11"/>
      <c r="E51" s="10">
        <v>11</v>
      </c>
      <c r="F51" s="12"/>
      <c r="G51" s="13">
        <v>198</v>
      </c>
      <c r="H51" s="12"/>
      <c r="I51" s="14"/>
      <c r="J51" s="15">
        <v>947</v>
      </c>
      <c r="K51" s="15">
        <v>0</v>
      </c>
      <c r="L51" s="15"/>
      <c r="M51" s="15"/>
      <c r="O51" s="15"/>
    </row>
    <row r="52" spans="1:15" s="7" customFormat="1" ht="12.75" customHeight="1" x14ac:dyDescent="0.2">
      <c r="A52" s="8">
        <v>48</v>
      </c>
      <c r="B52" s="9" t="s">
        <v>81</v>
      </c>
      <c r="C52" s="10">
        <v>34</v>
      </c>
      <c r="D52" s="11"/>
      <c r="E52" s="10">
        <v>0</v>
      </c>
      <c r="F52" s="12"/>
      <c r="G52" s="13">
        <v>34</v>
      </c>
      <c r="H52" s="12"/>
      <c r="I52" s="14"/>
      <c r="J52" s="15">
        <v>188</v>
      </c>
      <c r="K52" s="15">
        <v>0</v>
      </c>
      <c r="L52" s="15"/>
      <c r="M52" s="15"/>
      <c r="O52" s="15"/>
    </row>
    <row r="53" spans="1:15" s="7" customFormat="1" ht="12.75" customHeight="1" x14ac:dyDescent="0.2">
      <c r="A53" s="8">
        <v>49</v>
      </c>
      <c r="B53" s="9" t="s">
        <v>80</v>
      </c>
      <c r="C53" s="10">
        <v>217</v>
      </c>
      <c r="D53" s="11"/>
      <c r="E53" s="10">
        <v>17</v>
      </c>
      <c r="F53" s="12"/>
      <c r="G53" s="13">
        <v>234</v>
      </c>
      <c r="H53" s="12"/>
      <c r="I53" s="14"/>
      <c r="J53" s="15">
        <v>1114</v>
      </c>
      <c r="K53" s="15">
        <v>0</v>
      </c>
      <c r="L53" s="15"/>
      <c r="M53" s="15"/>
      <c r="O53" s="15"/>
    </row>
    <row r="54" spans="1:15" s="7" customFormat="1" ht="12.75" customHeight="1" x14ac:dyDescent="0.2">
      <c r="A54" s="8">
        <v>50</v>
      </c>
      <c r="B54" s="9" t="s">
        <v>79</v>
      </c>
      <c r="C54" s="10">
        <v>436</v>
      </c>
      <c r="D54" s="11"/>
      <c r="E54" s="10">
        <v>6</v>
      </c>
      <c r="F54" s="12"/>
      <c r="G54" s="13">
        <v>442</v>
      </c>
      <c r="H54" s="12"/>
      <c r="I54" s="14"/>
      <c r="J54" s="15">
        <v>1137</v>
      </c>
      <c r="K54" s="15">
        <v>0</v>
      </c>
      <c r="L54" s="15"/>
      <c r="M54" s="15"/>
      <c r="O54" s="15"/>
    </row>
    <row r="55" spans="1:15" s="7" customFormat="1" ht="12.75" customHeight="1" x14ac:dyDescent="0.2">
      <c r="A55" s="8">
        <v>51</v>
      </c>
      <c r="B55" s="9" t="s">
        <v>78</v>
      </c>
      <c r="C55" s="10">
        <v>188</v>
      </c>
      <c r="D55" s="11"/>
      <c r="E55" s="10">
        <v>0</v>
      </c>
      <c r="F55" s="12"/>
      <c r="G55" s="13">
        <v>188</v>
      </c>
      <c r="H55" s="12"/>
      <c r="I55" s="14"/>
      <c r="J55" s="15">
        <v>357</v>
      </c>
      <c r="K55" s="15">
        <v>0</v>
      </c>
      <c r="L55" s="15"/>
      <c r="M55" s="15"/>
      <c r="O55" s="15"/>
    </row>
    <row r="56" spans="1:15" s="7" customFormat="1" ht="12.75" customHeight="1" x14ac:dyDescent="0.2">
      <c r="A56" s="17">
        <v>52</v>
      </c>
      <c r="B56" s="18" t="s">
        <v>77</v>
      </c>
      <c r="C56" s="19">
        <v>76</v>
      </c>
      <c r="D56" s="20"/>
      <c r="E56" s="19">
        <v>0</v>
      </c>
      <c r="F56" s="21"/>
      <c r="G56" s="22">
        <v>76</v>
      </c>
      <c r="H56" s="21"/>
      <c r="I56" s="14"/>
      <c r="J56" s="15">
        <v>393.68713145829952</v>
      </c>
      <c r="K56" s="15">
        <v>0</v>
      </c>
      <c r="L56" s="15"/>
      <c r="M56" s="15"/>
      <c r="O56" s="15"/>
    </row>
    <row r="57" spans="1:15" s="7" customFormat="1" ht="9" customHeight="1" x14ac:dyDescent="0.25">
      <c r="A57" s="23"/>
      <c r="B57" s="9"/>
      <c r="C57" s="24"/>
      <c r="D57" s="24"/>
      <c r="E57" s="24"/>
      <c r="F57" s="25"/>
      <c r="G57" s="25"/>
      <c r="H57" s="25"/>
      <c r="J57" s="15"/>
      <c r="K57" s="15"/>
      <c r="L57" s="15"/>
      <c r="M57" s="15"/>
      <c r="O57" s="15"/>
    </row>
    <row r="58" spans="1:15" s="7" customFormat="1" ht="9" customHeight="1" x14ac:dyDescent="0.25">
      <c r="A58" s="26"/>
      <c r="B58" s="26"/>
      <c r="C58" s="27"/>
      <c r="D58" s="27"/>
      <c r="E58" s="27"/>
      <c r="F58" s="23"/>
      <c r="G58" s="26"/>
      <c r="H58" s="23"/>
      <c r="J58" s="15">
        <v>0</v>
      </c>
      <c r="K58" s="15">
        <v>0</v>
      </c>
      <c r="L58" s="15"/>
      <c r="M58" s="15"/>
      <c r="O58" s="15"/>
    </row>
    <row r="59" spans="1:15" s="7" customFormat="1" ht="42.75" customHeight="1" x14ac:dyDescent="0.25">
      <c r="A59" s="265" t="s">
        <v>76</v>
      </c>
      <c r="B59" s="266"/>
      <c r="C59" s="270" t="s">
        <v>193</v>
      </c>
      <c r="D59" s="271"/>
      <c r="E59" s="270" t="s">
        <v>192</v>
      </c>
      <c r="F59" s="271"/>
      <c r="G59" s="274" t="s">
        <v>190</v>
      </c>
      <c r="H59" s="271"/>
      <c r="J59" s="15" t="e">
        <v>#VALUE!</v>
      </c>
      <c r="K59" s="15" t="e">
        <v>#VALUE!</v>
      </c>
      <c r="L59" s="15"/>
      <c r="M59" s="15"/>
      <c r="O59" s="15"/>
    </row>
    <row r="60" spans="1:15" s="7" customFormat="1" ht="12.75" customHeight="1" x14ac:dyDescent="0.2">
      <c r="A60" s="8">
        <v>53</v>
      </c>
      <c r="B60" s="9" t="s">
        <v>75</v>
      </c>
      <c r="C60" s="10">
        <v>216</v>
      </c>
      <c r="D60" s="11"/>
      <c r="E60" s="10">
        <v>79</v>
      </c>
      <c r="F60" s="12"/>
      <c r="G60" s="13">
        <v>295</v>
      </c>
      <c r="H60" s="12"/>
      <c r="I60" s="14"/>
      <c r="J60" s="15">
        <v>619</v>
      </c>
      <c r="K60" s="15">
        <v>0</v>
      </c>
      <c r="L60" s="15"/>
      <c r="M60" s="15"/>
      <c r="O60" s="15"/>
    </row>
    <row r="61" spans="1:15" s="7" customFormat="1" ht="12.75" customHeight="1" x14ac:dyDescent="0.2">
      <c r="A61" s="8">
        <v>54</v>
      </c>
      <c r="B61" s="9" t="s">
        <v>74</v>
      </c>
      <c r="C61" s="10">
        <v>594</v>
      </c>
      <c r="D61" s="11"/>
      <c r="E61" s="10">
        <v>0</v>
      </c>
      <c r="F61" s="12"/>
      <c r="G61" s="13">
        <v>594</v>
      </c>
      <c r="H61" s="12"/>
      <c r="I61" s="14"/>
      <c r="J61" s="15">
        <v>2178</v>
      </c>
      <c r="K61" s="15">
        <v>0</v>
      </c>
      <c r="L61" s="15"/>
      <c r="M61" s="15"/>
      <c r="O61" s="15"/>
    </row>
    <row r="62" spans="1:15" s="7" customFormat="1" ht="12.75" customHeight="1" x14ac:dyDescent="0.2">
      <c r="A62" s="8">
        <v>55</v>
      </c>
      <c r="B62" s="9" t="s">
        <v>73</v>
      </c>
      <c r="C62" s="10">
        <v>238</v>
      </c>
      <c r="D62" s="11"/>
      <c r="E62" s="10">
        <v>1</v>
      </c>
      <c r="F62" s="12"/>
      <c r="G62" s="13">
        <v>239</v>
      </c>
      <c r="H62" s="12"/>
      <c r="I62" s="14"/>
      <c r="J62" s="15">
        <v>627</v>
      </c>
      <c r="K62" s="15">
        <v>0</v>
      </c>
      <c r="L62" s="15"/>
      <c r="M62" s="15"/>
      <c r="O62" s="15"/>
    </row>
    <row r="63" spans="1:15" s="7" customFormat="1" ht="12.75" customHeight="1" x14ac:dyDescent="0.2">
      <c r="A63" s="8">
        <v>56</v>
      </c>
      <c r="B63" s="9" t="s">
        <v>72</v>
      </c>
      <c r="C63" s="10">
        <v>547</v>
      </c>
      <c r="D63" s="11"/>
      <c r="E63" s="10">
        <v>44</v>
      </c>
      <c r="F63" s="12"/>
      <c r="G63" s="13">
        <v>591</v>
      </c>
      <c r="H63" s="12"/>
      <c r="I63" s="14"/>
      <c r="J63" s="15">
        <v>1577</v>
      </c>
      <c r="K63" s="15">
        <v>0</v>
      </c>
      <c r="L63" s="15"/>
      <c r="M63" s="15"/>
      <c r="O63" s="15"/>
    </row>
    <row r="64" spans="1:15" s="7" customFormat="1" ht="12.75" customHeight="1" x14ac:dyDescent="0.2">
      <c r="A64" s="8">
        <v>57</v>
      </c>
      <c r="B64" s="9" t="s">
        <v>71</v>
      </c>
      <c r="C64" s="10">
        <v>205</v>
      </c>
      <c r="D64" s="11"/>
      <c r="E64" s="10">
        <v>0</v>
      </c>
      <c r="F64" s="12"/>
      <c r="G64" s="13">
        <v>205</v>
      </c>
      <c r="H64" s="12"/>
      <c r="I64" s="14"/>
      <c r="J64" s="15">
        <v>1712</v>
      </c>
      <c r="K64" s="15">
        <v>0</v>
      </c>
      <c r="L64" s="15"/>
      <c r="M64" s="15"/>
      <c r="O64" s="15"/>
    </row>
    <row r="65" spans="1:15" s="7" customFormat="1" ht="12.75" customHeight="1" x14ac:dyDescent="0.2">
      <c r="A65" s="8">
        <v>58</v>
      </c>
      <c r="B65" s="9" t="s">
        <v>70</v>
      </c>
      <c r="C65" s="10">
        <v>145</v>
      </c>
      <c r="D65" s="11"/>
      <c r="E65" s="10">
        <v>0</v>
      </c>
      <c r="F65" s="12"/>
      <c r="G65" s="13">
        <v>145</v>
      </c>
      <c r="H65" s="12"/>
      <c r="I65" s="14"/>
      <c r="J65" s="15">
        <v>497</v>
      </c>
      <c r="K65" s="15">
        <v>0</v>
      </c>
      <c r="L65" s="15"/>
      <c r="M65" s="15"/>
      <c r="O65" s="15"/>
    </row>
    <row r="66" spans="1:15" s="7" customFormat="1" ht="12.75" customHeight="1" x14ac:dyDescent="0.2">
      <c r="A66" s="8">
        <v>59</v>
      </c>
      <c r="B66" s="28" t="s">
        <v>69</v>
      </c>
      <c r="C66" s="10">
        <v>406</v>
      </c>
      <c r="D66" s="11"/>
      <c r="E66" s="10">
        <v>0</v>
      </c>
      <c r="F66" s="12"/>
      <c r="G66" s="13">
        <v>406</v>
      </c>
      <c r="H66" s="12"/>
      <c r="I66" s="14"/>
      <c r="J66" s="15">
        <v>9586</v>
      </c>
      <c r="K66" s="15">
        <v>0</v>
      </c>
      <c r="L66" s="15"/>
      <c r="M66" s="15"/>
      <c r="O66" s="15"/>
    </row>
    <row r="67" spans="1:15" s="7" customFormat="1" ht="12.75" customHeight="1" x14ac:dyDescent="0.25">
      <c r="A67" s="8">
        <v>60</v>
      </c>
      <c r="B67" s="9" t="s">
        <v>68</v>
      </c>
      <c r="C67" s="16">
        <v>118</v>
      </c>
      <c r="D67" s="11" t="s">
        <v>32</v>
      </c>
      <c r="E67" s="16">
        <v>7</v>
      </c>
      <c r="F67" s="12" t="s">
        <v>32</v>
      </c>
      <c r="G67" s="13">
        <v>125</v>
      </c>
      <c r="H67" s="12" t="s">
        <v>32</v>
      </c>
      <c r="I67" s="14"/>
      <c r="J67" s="15">
        <v>1383.2400242474123</v>
      </c>
      <c r="K67" s="15">
        <v>0</v>
      </c>
      <c r="L67" s="15"/>
      <c r="M67" s="15"/>
      <c r="O67" s="15"/>
    </row>
    <row r="68" spans="1:15" s="7" customFormat="1" ht="12.75" customHeight="1" x14ac:dyDescent="0.2">
      <c r="A68" s="8">
        <v>61</v>
      </c>
      <c r="B68" s="9" t="s">
        <v>67</v>
      </c>
      <c r="C68" s="10">
        <v>262</v>
      </c>
      <c r="D68" s="29"/>
      <c r="E68" s="10">
        <v>1</v>
      </c>
      <c r="F68" s="30"/>
      <c r="G68" s="13">
        <v>263</v>
      </c>
      <c r="H68" s="30"/>
      <c r="I68" s="14"/>
      <c r="J68" s="15">
        <v>1076.9036242231507</v>
      </c>
      <c r="K68" s="15">
        <v>0</v>
      </c>
      <c r="L68" s="15"/>
      <c r="M68" s="15"/>
      <c r="O68" s="15"/>
    </row>
    <row r="69" spans="1:15" s="7" customFormat="1" ht="12.75" customHeight="1" x14ac:dyDescent="0.2">
      <c r="A69" s="8">
        <v>62</v>
      </c>
      <c r="B69" s="9" t="s">
        <v>66</v>
      </c>
      <c r="C69" s="10">
        <v>255</v>
      </c>
      <c r="D69" s="11"/>
      <c r="E69" s="10">
        <v>0</v>
      </c>
      <c r="F69" s="12"/>
      <c r="G69" s="13">
        <v>255</v>
      </c>
      <c r="H69" s="12"/>
      <c r="I69" s="14"/>
      <c r="J69" s="15">
        <v>3847</v>
      </c>
      <c r="K69" s="15">
        <v>0</v>
      </c>
      <c r="L69" s="15"/>
      <c r="M69" s="15"/>
      <c r="O69" s="15"/>
    </row>
    <row r="70" spans="1:15" s="7" customFormat="1" ht="12.75" customHeight="1" x14ac:dyDescent="0.2">
      <c r="A70" s="8">
        <v>63</v>
      </c>
      <c r="B70" s="9" t="s">
        <v>65</v>
      </c>
      <c r="C70" s="10">
        <v>579</v>
      </c>
      <c r="D70" s="11"/>
      <c r="E70" s="10">
        <v>23</v>
      </c>
      <c r="F70" s="12"/>
      <c r="G70" s="13">
        <v>602</v>
      </c>
      <c r="H70" s="12"/>
      <c r="I70" s="14"/>
      <c r="J70" s="15">
        <v>1558</v>
      </c>
      <c r="K70" s="15">
        <v>0</v>
      </c>
      <c r="L70" s="15"/>
      <c r="M70" s="15"/>
      <c r="O70" s="15"/>
    </row>
    <row r="71" spans="1:15" s="7" customFormat="1" ht="12.75" customHeight="1" x14ac:dyDescent="0.2">
      <c r="A71" s="8">
        <v>64</v>
      </c>
      <c r="B71" s="9" t="s">
        <v>64</v>
      </c>
      <c r="C71" s="10">
        <v>378</v>
      </c>
      <c r="D71" s="11"/>
      <c r="E71" s="10">
        <v>12</v>
      </c>
      <c r="F71" s="12"/>
      <c r="G71" s="13">
        <v>390</v>
      </c>
      <c r="H71" s="12"/>
      <c r="I71" s="14"/>
      <c r="J71" s="15">
        <v>1803</v>
      </c>
      <c r="K71" s="15">
        <v>0</v>
      </c>
      <c r="L71" s="15"/>
      <c r="M71" s="15"/>
      <c r="O71" s="15"/>
    </row>
    <row r="72" spans="1:15" s="7" customFormat="1" ht="12.75" customHeight="1" x14ac:dyDescent="0.2">
      <c r="A72" s="8">
        <v>65</v>
      </c>
      <c r="B72" s="9" t="s">
        <v>63</v>
      </c>
      <c r="C72" s="10">
        <v>825</v>
      </c>
      <c r="D72" s="11"/>
      <c r="E72" s="10">
        <v>0</v>
      </c>
      <c r="F72" s="12"/>
      <c r="G72" s="13">
        <v>825</v>
      </c>
      <c r="H72" s="12"/>
      <c r="I72" s="14"/>
      <c r="J72" s="15">
        <v>1202</v>
      </c>
      <c r="K72" s="15">
        <v>0</v>
      </c>
      <c r="L72" s="15"/>
      <c r="M72" s="15"/>
      <c r="O72" s="15"/>
    </row>
    <row r="73" spans="1:15" s="7" customFormat="1" ht="12.75" customHeight="1" x14ac:dyDescent="0.2">
      <c r="A73" s="8">
        <v>66</v>
      </c>
      <c r="B73" s="9" t="s">
        <v>62</v>
      </c>
      <c r="C73" s="10">
        <v>263</v>
      </c>
      <c r="D73" s="29"/>
      <c r="E73" s="10">
        <v>43</v>
      </c>
      <c r="F73" s="12"/>
      <c r="G73" s="13">
        <v>306</v>
      </c>
      <c r="H73" s="30"/>
      <c r="I73" s="14"/>
      <c r="J73" s="15">
        <v>909.75952611490493</v>
      </c>
      <c r="K73" s="15">
        <v>0</v>
      </c>
      <c r="L73" s="15"/>
      <c r="M73" s="15"/>
      <c r="O73" s="15"/>
    </row>
    <row r="74" spans="1:15" s="7" customFormat="1" ht="12.75" customHeight="1" x14ac:dyDescent="0.2">
      <c r="A74" s="8">
        <v>67</v>
      </c>
      <c r="B74" s="9" t="s">
        <v>61</v>
      </c>
      <c r="C74" s="10">
        <v>994</v>
      </c>
      <c r="D74" s="11"/>
      <c r="E74" s="10">
        <v>40</v>
      </c>
      <c r="F74" s="12"/>
      <c r="G74" s="13">
        <v>1034</v>
      </c>
      <c r="H74" s="12"/>
      <c r="I74" s="14"/>
      <c r="J74" s="15">
        <v>2186</v>
      </c>
      <c r="K74" s="15">
        <v>0</v>
      </c>
      <c r="L74" s="15"/>
      <c r="M74" s="15"/>
      <c r="O74" s="15"/>
    </row>
    <row r="75" spans="1:15" s="7" customFormat="1" ht="12.75" customHeight="1" x14ac:dyDescent="0.2">
      <c r="A75" s="8">
        <v>68</v>
      </c>
      <c r="B75" s="9" t="s">
        <v>60</v>
      </c>
      <c r="C75" s="10">
        <v>474</v>
      </c>
      <c r="D75" s="11"/>
      <c r="E75" s="10">
        <v>8</v>
      </c>
      <c r="F75" s="12"/>
      <c r="G75" s="13">
        <v>482</v>
      </c>
      <c r="H75" s="12"/>
      <c r="I75" s="14"/>
      <c r="J75" s="15">
        <v>1917</v>
      </c>
      <c r="K75" s="15">
        <v>0</v>
      </c>
      <c r="L75" s="15"/>
      <c r="M75" s="15"/>
      <c r="O75" s="15"/>
    </row>
    <row r="76" spans="1:15" s="7" customFormat="1" ht="12.75" customHeight="1" x14ac:dyDescent="0.2">
      <c r="A76" s="8">
        <v>69</v>
      </c>
      <c r="B76" s="9" t="s">
        <v>59</v>
      </c>
      <c r="C76" s="10">
        <v>1994</v>
      </c>
      <c r="D76" s="11"/>
      <c r="E76" s="10">
        <v>164</v>
      </c>
      <c r="F76" s="12"/>
      <c r="G76" s="13">
        <v>2158</v>
      </c>
      <c r="H76" s="12"/>
      <c r="I76" s="14"/>
      <c r="J76" s="15">
        <v>5089</v>
      </c>
      <c r="K76" s="15">
        <v>0</v>
      </c>
      <c r="L76" s="15"/>
      <c r="M76" s="15"/>
      <c r="O76" s="15"/>
    </row>
    <row r="77" spans="1:15" s="7" customFormat="1" ht="12.75" customHeight="1" x14ac:dyDescent="0.2">
      <c r="A77" s="8">
        <v>70</v>
      </c>
      <c r="B77" s="9" t="s">
        <v>58</v>
      </c>
      <c r="C77" s="10">
        <v>466</v>
      </c>
      <c r="D77" s="11"/>
      <c r="E77" s="10">
        <v>0</v>
      </c>
      <c r="F77" s="12"/>
      <c r="G77" s="13">
        <v>466</v>
      </c>
      <c r="H77" s="12"/>
      <c r="I77" s="14"/>
      <c r="J77" s="15">
        <v>1036</v>
      </c>
      <c r="K77" s="15">
        <v>0</v>
      </c>
      <c r="L77" s="15"/>
      <c r="M77" s="15"/>
      <c r="O77" s="15"/>
    </row>
    <row r="78" spans="1:15" s="7" customFormat="1" ht="12.75" customHeight="1" x14ac:dyDescent="0.2">
      <c r="A78" s="8">
        <v>71</v>
      </c>
      <c r="B78" s="9" t="s">
        <v>57</v>
      </c>
      <c r="C78" s="10">
        <v>399</v>
      </c>
      <c r="D78" s="11"/>
      <c r="E78" s="10">
        <v>9</v>
      </c>
      <c r="F78" s="12"/>
      <c r="G78" s="13">
        <v>408</v>
      </c>
      <c r="H78" s="12"/>
      <c r="I78" s="14"/>
      <c r="J78" s="15">
        <v>1151</v>
      </c>
      <c r="K78" s="15">
        <v>0</v>
      </c>
      <c r="L78" s="15"/>
      <c r="M78" s="15"/>
      <c r="O78" s="15"/>
    </row>
    <row r="79" spans="1:15" s="7" customFormat="1" ht="12.75" customHeight="1" x14ac:dyDescent="0.2">
      <c r="A79" s="8">
        <v>72</v>
      </c>
      <c r="B79" s="9" t="s">
        <v>56</v>
      </c>
      <c r="C79" s="10">
        <v>310</v>
      </c>
      <c r="D79" s="11"/>
      <c r="E79" s="10">
        <v>3</v>
      </c>
      <c r="F79" s="12"/>
      <c r="G79" s="13">
        <v>313</v>
      </c>
      <c r="H79" s="12"/>
      <c r="I79" s="14"/>
      <c r="J79" s="15">
        <v>993</v>
      </c>
      <c r="K79" s="15">
        <v>0</v>
      </c>
      <c r="L79" s="15"/>
      <c r="M79" s="15"/>
      <c r="O79" s="15"/>
    </row>
    <row r="80" spans="1:15" s="7" customFormat="1" ht="12.75" customHeight="1" x14ac:dyDescent="0.2">
      <c r="A80" s="8">
        <v>73</v>
      </c>
      <c r="B80" s="9" t="s">
        <v>55</v>
      </c>
      <c r="C80" s="10">
        <v>100</v>
      </c>
      <c r="D80" s="11"/>
      <c r="E80" s="10">
        <v>0</v>
      </c>
      <c r="F80" s="12"/>
      <c r="G80" s="13">
        <v>100</v>
      </c>
      <c r="H80" s="12"/>
      <c r="I80" s="14"/>
      <c r="J80" s="15">
        <v>520</v>
      </c>
      <c r="K80" s="15">
        <v>0</v>
      </c>
      <c r="L80" s="15"/>
      <c r="M80" s="15"/>
      <c r="O80" s="15"/>
    </row>
    <row r="81" spans="1:15" s="7" customFormat="1" ht="12.75" customHeight="1" x14ac:dyDescent="0.2">
      <c r="A81" s="8">
        <v>74</v>
      </c>
      <c r="B81" s="9" t="s">
        <v>54</v>
      </c>
      <c r="C81" s="10">
        <v>387</v>
      </c>
      <c r="D81" s="11"/>
      <c r="E81" s="10">
        <v>5</v>
      </c>
      <c r="F81" s="12"/>
      <c r="G81" s="13">
        <v>392</v>
      </c>
      <c r="H81" s="12"/>
      <c r="I81" s="14"/>
      <c r="J81" s="15">
        <v>1140</v>
      </c>
      <c r="K81" s="15">
        <v>0</v>
      </c>
      <c r="L81" s="15"/>
      <c r="M81" s="15"/>
      <c r="O81" s="15"/>
    </row>
    <row r="82" spans="1:15" s="7" customFormat="1" ht="12.75" customHeight="1" x14ac:dyDescent="0.2">
      <c r="A82" s="8">
        <v>75</v>
      </c>
      <c r="B82" s="9" t="s">
        <v>53</v>
      </c>
      <c r="C82" s="10">
        <v>1521</v>
      </c>
      <c r="D82" s="11"/>
      <c r="E82" s="10">
        <v>120</v>
      </c>
      <c r="F82" s="12"/>
      <c r="G82" s="13">
        <v>1641</v>
      </c>
      <c r="H82" s="12"/>
      <c r="I82" s="14"/>
      <c r="J82" s="15">
        <v>4142</v>
      </c>
      <c r="K82" s="15">
        <v>0</v>
      </c>
      <c r="L82" s="15"/>
      <c r="M82" s="15"/>
      <c r="O82" s="15"/>
    </row>
    <row r="83" spans="1:15" s="7" customFormat="1" ht="12.75" customHeight="1" x14ac:dyDescent="0.2">
      <c r="A83" s="8">
        <v>76</v>
      </c>
      <c r="B83" s="9" t="s">
        <v>52</v>
      </c>
      <c r="C83" s="10">
        <v>1768</v>
      </c>
      <c r="D83" s="11"/>
      <c r="E83" s="10">
        <v>191</v>
      </c>
      <c r="F83" s="12"/>
      <c r="G83" s="13">
        <v>1959</v>
      </c>
      <c r="H83" s="12"/>
      <c r="I83" s="14"/>
      <c r="J83" s="15">
        <v>4446</v>
      </c>
      <c r="K83" s="15">
        <v>0</v>
      </c>
      <c r="L83" s="15"/>
      <c r="M83" s="15"/>
      <c r="O83" s="15"/>
    </row>
    <row r="84" spans="1:15" s="7" customFormat="1" ht="12.75" customHeight="1" x14ac:dyDescent="0.2">
      <c r="A84" s="8">
        <v>77</v>
      </c>
      <c r="B84" s="9" t="s">
        <v>51</v>
      </c>
      <c r="C84" s="10">
        <v>729</v>
      </c>
      <c r="D84" s="11"/>
      <c r="E84" s="10">
        <v>37</v>
      </c>
      <c r="F84" s="12"/>
      <c r="G84" s="13">
        <v>766</v>
      </c>
      <c r="H84" s="12"/>
      <c r="I84" s="14"/>
      <c r="J84" s="15">
        <v>2794</v>
      </c>
      <c r="K84" s="15">
        <v>0</v>
      </c>
      <c r="L84" s="15"/>
      <c r="M84" s="15"/>
      <c r="O84" s="15"/>
    </row>
    <row r="85" spans="1:15" s="7" customFormat="1" ht="12.75" customHeight="1" x14ac:dyDescent="0.2">
      <c r="A85" s="8">
        <v>78</v>
      </c>
      <c r="B85" s="9" t="s">
        <v>50</v>
      </c>
      <c r="C85" s="10">
        <v>390</v>
      </c>
      <c r="D85" s="11"/>
      <c r="E85" s="10">
        <v>56</v>
      </c>
      <c r="F85" s="12"/>
      <c r="G85" s="13">
        <v>446</v>
      </c>
      <c r="H85" s="12"/>
      <c r="I85" s="14"/>
      <c r="J85" s="15">
        <v>2226</v>
      </c>
      <c r="K85" s="15">
        <v>0</v>
      </c>
      <c r="L85" s="15"/>
      <c r="M85" s="15"/>
      <c r="O85" s="15"/>
    </row>
    <row r="86" spans="1:15" s="7" customFormat="1" ht="12.75" customHeight="1" x14ac:dyDescent="0.2">
      <c r="A86" s="8">
        <v>79</v>
      </c>
      <c r="B86" s="9" t="s">
        <v>49</v>
      </c>
      <c r="C86" s="10">
        <v>468</v>
      </c>
      <c r="D86" s="29"/>
      <c r="E86" s="10">
        <v>64</v>
      </c>
      <c r="F86" s="12"/>
      <c r="G86" s="13">
        <v>532</v>
      </c>
      <c r="H86" s="30"/>
      <c r="I86" s="14"/>
      <c r="J86" s="15">
        <v>993.0157181663543</v>
      </c>
      <c r="K86" s="15">
        <v>0</v>
      </c>
      <c r="L86" s="15"/>
      <c r="M86" s="15"/>
      <c r="O86" s="15"/>
    </row>
    <row r="87" spans="1:15" s="7" customFormat="1" ht="12.75" customHeight="1" x14ac:dyDescent="0.2">
      <c r="A87" s="8">
        <v>80</v>
      </c>
      <c r="B87" s="9" t="s">
        <v>48</v>
      </c>
      <c r="C87" s="10">
        <v>295</v>
      </c>
      <c r="D87" s="11"/>
      <c r="E87" s="10">
        <v>3</v>
      </c>
      <c r="F87" s="12"/>
      <c r="G87" s="13">
        <v>298</v>
      </c>
      <c r="H87" s="12"/>
      <c r="I87" s="14"/>
      <c r="J87" s="15">
        <v>1712</v>
      </c>
      <c r="K87" s="15">
        <v>0</v>
      </c>
      <c r="L87" s="15"/>
      <c r="M87" s="15"/>
      <c r="O87" s="15"/>
    </row>
    <row r="88" spans="1:15" s="7" customFormat="1" ht="12.75" customHeight="1" x14ac:dyDescent="0.2">
      <c r="A88" s="8">
        <v>81</v>
      </c>
      <c r="B88" s="9" t="s">
        <v>47</v>
      </c>
      <c r="C88" s="10">
        <v>61</v>
      </c>
      <c r="D88" s="11"/>
      <c r="E88" s="10">
        <v>3</v>
      </c>
      <c r="F88" s="12"/>
      <c r="G88" s="13">
        <v>64</v>
      </c>
      <c r="H88" s="12"/>
      <c r="I88" s="14"/>
      <c r="J88" s="15">
        <v>528</v>
      </c>
      <c r="K88" s="15">
        <v>0</v>
      </c>
      <c r="L88" s="15"/>
      <c r="M88" s="15"/>
      <c r="O88" s="15"/>
    </row>
    <row r="89" spans="1:15" s="7" customFormat="1" ht="12.75" customHeight="1" x14ac:dyDescent="0.2">
      <c r="A89" s="8">
        <v>82</v>
      </c>
      <c r="B89" s="9" t="s">
        <v>46</v>
      </c>
      <c r="C89" s="10">
        <v>225</v>
      </c>
      <c r="D89" s="29"/>
      <c r="E89" s="10">
        <v>0</v>
      </c>
      <c r="F89" s="30"/>
      <c r="G89" s="13">
        <v>225</v>
      </c>
      <c r="H89" s="30"/>
      <c r="I89" s="14"/>
      <c r="J89" s="15">
        <v>509.76590519021636</v>
      </c>
      <c r="K89" s="15">
        <v>0</v>
      </c>
      <c r="L89" s="15"/>
      <c r="M89" s="15"/>
      <c r="O89" s="15"/>
    </row>
    <row r="90" spans="1:15" s="7" customFormat="1" ht="12.75" customHeight="1" x14ac:dyDescent="0.2">
      <c r="A90" s="8">
        <v>83</v>
      </c>
      <c r="B90" s="9" t="s">
        <v>45</v>
      </c>
      <c r="C90" s="10">
        <v>839</v>
      </c>
      <c r="D90" s="11"/>
      <c r="E90" s="10">
        <v>2</v>
      </c>
      <c r="F90" s="12"/>
      <c r="G90" s="13">
        <v>841</v>
      </c>
      <c r="H90" s="12"/>
      <c r="I90" s="14"/>
      <c r="J90" s="15">
        <v>1781</v>
      </c>
      <c r="K90" s="15">
        <v>0</v>
      </c>
      <c r="L90" s="15"/>
      <c r="M90" s="15"/>
      <c r="O90" s="15"/>
    </row>
    <row r="91" spans="1:15" s="7" customFormat="1" ht="12.75" customHeight="1" x14ac:dyDescent="0.2">
      <c r="A91" s="8">
        <v>84</v>
      </c>
      <c r="B91" s="9" t="s">
        <v>44</v>
      </c>
      <c r="C91" s="10">
        <v>116</v>
      </c>
      <c r="D91" s="11"/>
      <c r="E91" s="10">
        <v>7</v>
      </c>
      <c r="F91" s="12"/>
      <c r="G91" s="13">
        <v>123</v>
      </c>
      <c r="H91" s="12"/>
      <c r="I91" s="14"/>
      <c r="J91" s="15">
        <v>986</v>
      </c>
      <c r="K91" s="15">
        <v>0</v>
      </c>
      <c r="L91" s="15"/>
      <c r="M91" s="15"/>
      <c r="O91" s="15"/>
    </row>
    <row r="92" spans="1:15" s="7" customFormat="1" ht="12.75" customHeight="1" x14ac:dyDescent="0.2">
      <c r="A92" s="8">
        <v>85</v>
      </c>
      <c r="B92" s="9" t="s">
        <v>43</v>
      </c>
      <c r="C92" s="10">
        <v>505</v>
      </c>
      <c r="D92" s="11"/>
      <c r="E92" s="10">
        <v>12</v>
      </c>
      <c r="F92" s="12"/>
      <c r="G92" s="13">
        <v>517</v>
      </c>
      <c r="H92" s="12"/>
      <c r="I92" s="14"/>
      <c r="J92" s="15">
        <v>1181</v>
      </c>
      <c r="K92" s="15">
        <v>0</v>
      </c>
      <c r="L92" s="15"/>
      <c r="M92" s="15"/>
      <c r="O92" s="15"/>
    </row>
    <row r="93" spans="1:15" s="7" customFormat="1" ht="12.75" customHeight="1" x14ac:dyDescent="0.2">
      <c r="A93" s="8">
        <v>86</v>
      </c>
      <c r="B93" s="9" t="s">
        <v>42</v>
      </c>
      <c r="C93" s="10">
        <v>257</v>
      </c>
      <c r="D93" s="11"/>
      <c r="E93" s="10">
        <v>0</v>
      </c>
      <c r="F93" s="12"/>
      <c r="G93" s="13">
        <v>257</v>
      </c>
      <c r="H93" s="12"/>
      <c r="I93" s="14"/>
      <c r="J93" s="15">
        <v>628</v>
      </c>
      <c r="K93" s="15">
        <v>0</v>
      </c>
      <c r="L93" s="15"/>
      <c r="M93" s="15"/>
      <c r="O93" s="15"/>
    </row>
    <row r="94" spans="1:15" s="7" customFormat="1" ht="12.75" customHeight="1" x14ac:dyDescent="0.2">
      <c r="A94" s="8">
        <v>87</v>
      </c>
      <c r="B94" s="9" t="s">
        <v>41</v>
      </c>
      <c r="C94" s="10">
        <v>136</v>
      </c>
      <c r="D94" s="29"/>
      <c r="E94" s="10">
        <v>14</v>
      </c>
      <c r="F94" s="12"/>
      <c r="G94" s="13">
        <v>150</v>
      </c>
      <c r="H94" s="30"/>
      <c r="I94" s="14"/>
      <c r="J94" s="15">
        <v>1092.5382638578476</v>
      </c>
      <c r="K94" s="15">
        <v>0</v>
      </c>
      <c r="L94" s="15"/>
      <c r="M94" s="15"/>
      <c r="O94" s="15"/>
    </row>
    <row r="95" spans="1:15" s="7" customFormat="1" ht="12.75" customHeight="1" x14ac:dyDescent="0.2">
      <c r="A95" s="8">
        <v>88</v>
      </c>
      <c r="B95" s="9" t="s">
        <v>40</v>
      </c>
      <c r="C95" s="10">
        <v>441</v>
      </c>
      <c r="D95" s="11" t="s">
        <v>32</v>
      </c>
      <c r="E95" s="16">
        <v>0</v>
      </c>
      <c r="F95" s="12" t="s">
        <v>32</v>
      </c>
      <c r="G95" s="13">
        <v>441</v>
      </c>
      <c r="H95" s="12" t="s">
        <v>32</v>
      </c>
      <c r="I95" s="14"/>
      <c r="J95" s="15">
        <v>1301</v>
      </c>
      <c r="K95" s="15">
        <v>0</v>
      </c>
      <c r="L95" s="15"/>
      <c r="M95" s="15"/>
      <c r="O95" s="15"/>
    </row>
    <row r="96" spans="1:15" s="7" customFormat="1" ht="12.75" customHeight="1" x14ac:dyDescent="0.2">
      <c r="A96" s="8">
        <v>89</v>
      </c>
      <c r="B96" s="9" t="s">
        <v>39</v>
      </c>
      <c r="C96" s="10">
        <v>295</v>
      </c>
      <c r="D96" s="29" t="s">
        <v>32</v>
      </c>
      <c r="E96" s="16">
        <v>53</v>
      </c>
      <c r="F96" s="12" t="s">
        <v>32</v>
      </c>
      <c r="G96" s="13">
        <v>348</v>
      </c>
      <c r="H96" s="30" t="s">
        <v>32</v>
      </c>
      <c r="I96" s="14"/>
      <c r="J96" s="15">
        <v>1015.7297580367451</v>
      </c>
      <c r="K96" s="15">
        <v>0</v>
      </c>
      <c r="L96" s="15"/>
      <c r="M96" s="15"/>
      <c r="O96" s="15"/>
    </row>
    <row r="97" spans="1:15" s="7" customFormat="1" ht="12.75" customHeight="1" x14ac:dyDescent="0.2">
      <c r="A97" s="8">
        <v>90</v>
      </c>
      <c r="B97" s="9" t="s">
        <v>38</v>
      </c>
      <c r="C97" s="10">
        <v>100</v>
      </c>
      <c r="D97" s="11"/>
      <c r="E97" s="10">
        <v>4</v>
      </c>
      <c r="F97" s="12"/>
      <c r="G97" s="13">
        <v>104</v>
      </c>
      <c r="H97" s="12"/>
      <c r="I97" s="14"/>
      <c r="J97" s="15">
        <v>366</v>
      </c>
      <c r="K97" s="15">
        <v>0</v>
      </c>
      <c r="L97" s="15"/>
      <c r="M97" s="15"/>
      <c r="O97" s="15"/>
    </row>
    <row r="98" spans="1:15" s="7" customFormat="1" ht="12.75" customHeight="1" x14ac:dyDescent="0.2">
      <c r="A98" s="8">
        <v>91</v>
      </c>
      <c r="B98" s="9" t="s">
        <v>37</v>
      </c>
      <c r="C98" s="10">
        <v>1329</v>
      </c>
      <c r="D98" s="11"/>
      <c r="E98" s="10">
        <v>11</v>
      </c>
      <c r="F98" s="12"/>
      <c r="G98" s="13">
        <v>1340</v>
      </c>
      <c r="H98" s="12"/>
      <c r="I98" s="14"/>
      <c r="J98" s="15">
        <v>3027</v>
      </c>
      <c r="K98" s="15">
        <v>0</v>
      </c>
      <c r="L98" s="15"/>
      <c r="M98" s="15"/>
      <c r="O98" s="15"/>
    </row>
    <row r="99" spans="1:15" s="7" customFormat="1" ht="12.75" customHeight="1" x14ac:dyDescent="0.2">
      <c r="A99" s="8">
        <v>92</v>
      </c>
      <c r="B99" s="9" t="s">
        <v>36</v>
      </c>
      <c r="C99" s="10">
        <v>1196</v>
      </c>
      <c r="D99" s="11"/>
      <c r="E99" s="10">
        <v>95</v>
      </c>
      <c r="F99" s="12"/>
      <c r="G99" s="13">
        <v>1291</v>
      </c>
      <c r="H99" s="12"/>
      <c r="I99" s="14"/>
      <c r="J99" s="15">
        <v>3598</v>
      </c>
      <c r="K99" s="15">
        <v>0</v>
      </c>
      <c r="L99" s="15"/>
      <c r="M99" s="15"/>
      <c r="O99" s="15"/>
    </row>
    <row r="100" spans="1:15" s="7" customFormat="1" ht="12.75" customHeight="1" x14ac:dyDescent="0.2">
      <c r="A100" s="8">
        <v>93</v>
      </c>
      <c r="B100" s="9" t="s">
        <v>35</v>
      </c>
      <c r="C100" s="10">
        <v>403</v>
      </c>
      <c r="D100" s="11"/>
      <c r="E100" s="10">
        <v>93</v>
      </c>
      <c r="F100" s="12"/>
      <c r="G100" s="13">
        <v>496</v>
      </c>
      <c r="H100" s="12"/>
      <c r="I100" s="14"/>
      <c r="J100" s="15">
        <v>3248</v>
      </c>
      <c r="K100" s="15">
        <v>0</v>
      </c>
      <c r="L100" s="15"/>
      <c r="M100" s="15"/>
      <c r="O100" s="15"/>
    </row>
    <row r="101" spans="1:15" s="7" customFormat="1" ht="12.75" customHeight="1" x14ac:dyDescent="0.2">
      <c r="A101" s="8">
        <v>94</v>
      </c>
      <c r="B101" s="9" t="s">
        <v>34</v>
      </c>
      <c r="C101" s="10">
        <v>249</v>
      </c>
      <c r="D101" s="11"/>
      <c r="E101" s="10">
        <v>5</v>
      </c>
      <c r="F101" s="12"/>
      <c r="G101" s="13">
        <v>254</v>
      </c>
      <c r="H101" s="12"/>
      <c r="I101" s="14"/>
      <c r="J101" s="15">
        <v>1285</v>
      </c>
      <c r="K101" s="15">
        <v>0</v>
      </c>
      <c r="L101" s="15"/>
      <c r="M101" s="15"/>
      <c r="O101" s="15"/>
    </row>
    <row r="102" spans="1:15" s="7" customFormat="1" ht="12.75" customHeight="1" x14ac:dyDescent="0.2">
      <c r="A102" s="8">
        <v>95</v>
      </c>
      <c r="B102" s="9" t="s">
        <v>33</v>
      </c>
      <c r="C102" s="10">
        <v>164</v>
      </c>
      <c r="D102" s="11"/>
      <c r="E102" s="10">
        <v>21</v>
      </c>
      <c r="F102" s="12"/>
      <c r="G102" s="13">
        <v>185</v>
      </c>
      <c r="H102" s="12"/>
      <c r="I102" s="14"/>
      <c r="J102" s="15">
        <v>1767</v>
      </c>
      <c r="K102" s="15">
        <v>0</v>
      </c>
      <c r="L102" s="15"/>
      <c r="M102" s="15"/>
      <c r="O102" s="15"/>
    </row>
    <row r="103" spans="1:15" s="7" customFormat="1" ht="12.75" customHeight="1" x14ac:dyDescent="0.2">
      <c r="A103" s="8">
        <v>971</v>
      </c>
      <c r="B103" s="9" t="s">
        <v>31</v>
      </c>
      <c r="C103" s="10">
        <v>157</v>
      </c>
      <c r="D103" s="11"/>
      <c r="E103" s="10">
        <v>22</v>
      </c>
      <c r="F103" s="12"/>
      <c r="G103" s="13">
        <v>179</v>
      </c>
      <c r="H103" s="12"/>
      <c r="I103" s="14"/>
      <c r="J103" s="15">
        <v>1324.5140667336832</v>
      </c>
      <c r="K103" s="15">
        <v>0</v>
      </c>
      <c r="L103" s="15"/>
      <c r="M103" s="15"/>
      <c r="O103" s="15"/>
    </row>
    <row r="104" spans="1:15" s="7" customFormat="1" ht="12.75" customHeight="1" x14ac:dyDescent="0.25">
      <c r="A104" s="8">
        <v>972</v>
      </c>
      <c r="B104" s="9" t="s">
        <v>30</v>
      </c>
      <c r="C104" s="16">
        <v>285.14</v>
      </c>
      <c r="D104" s="11" t="s">
        <v>32</v>
      </c>
      <c r="E104" s="16">
        <v>252.86</v>
      </c>
      <c r="F104" s="12" t="s">
        <v>32</v>
      </c>
      <c r="G104" s="13">
        <v>538</v>
      </c>
      <c r="H104" s="12"/>
      <c r="I104" s="14"/>
      <c r="J104" s="15">
        <v>933</v>
      </c>
      <c r="K104" s="15">
        <v>0</v>
      </c>
      <c r="L104" s="15"/>
      <c r="M104" s="15"/>
      <c r="O104" s="15"/>
    </row>
    <row r="105" spans="1:15" s="7" customFormat="1" ht="12.75" customHeight="1" x14ac:dyDescent="0.25">
      <c r="A105" s="8">
        <v>973</v>
      </c>
      <c r="B105" s="9" t="s">
        <v>29</v>
      </c>
      <c r="C105" s="16">
        <v>116</v>
      </c>
      <c r="D105" s="11" t="s">
        <v>32</v>
      </c>
      <c r="E105" s="16">
        <v>0</v>
      </c>
      <c r="F105" s="12" t="s">
        <v>32</v>
      </c>
      <c r="G105" s="13">
        <v>116</v>
      </c>
      <c r="H105" s="12" t="s">
        <v>32</v>
      </c>
      <c r="I105" s="14"/>
      <c r="J105" s="15">
        <v>299.37876623175123</v>
      </c>
      <c r="K105" s="15">
        <v>0</v>
      </c>
      <c r="L105" s="15"/>
      <c r="M105" s="15"/>
      <c r="O105" s="15"/>
    </row>
    <row r="106" spans="1:15" s="7" customFormat="1" ht="12.75" customHeight="1" x14ac:dyDescent="0.2">
      <c r="A106" s="17">
        <v>974</v>
      </c>
      <c r="B106" s="18" t="s">
        <v>28</v>
      </c>
      <c r="C106" s="19">
        <v>938</v>
      </c>
      <c r="D106" s="20"/>
      <c r="E106" s="19">
        <v>50</v>
      </c>
      <c r="F106" s="21"/>
      <c r="G106" s="22">
        <v>988</v>
      </c>
      <c r="H106" s="21"/>
      <c r="I106" s="14"/>
      <c r="J106" s="15">
        <v>2254</v>
      </c>
      <c r="K106" s="15">
        <v>0</v>
      </c>
      <c r="L106" s="15"/>
      <c r="M106" s="15"/>
      <c r="O106" s="15"/>
    </row>
    <row r="107" spans="1:15" s="7" customFormat="1" ht="11.25" customHeight="1" x14ac:dyDescent="0.25">
      <c r="A107" s="23"/>
      <c r="B107" s="9"/>
      <c r="C107" s="31"/>
      <c r="D107" s="31"/>
      <c r="E107" s="31"/>
      <c r="F107" s="32"/>
      <c r="G107" s="31"/>
      <c r="H107" s="32"/>
      <c r="I107" s="14"/>
      <c r="L107" s="15"/>
      <c r="M107" s="15"/>
    </row>
    <row r="108" spans="1:15" s="7" customFormat="1" ht="12.75" customHeight="1" x14ac:dyDescent="0.25">
      <c r="A108" s="259" t="s">
        <v>27</v>
      </c>
      <c r="B108" s="260"/>
      <c r="C108" s="33">
        <f>SUM(C4:D102)</f>
        <v>41204.932800000002</v>
      </c>
      <c r="D108" s="34"/>
      <c r="E108" s="35">
        <f>SUM(E4:F102)</f>
        <v>2936.0479999999998</v>
      </c>
      <c r="F108" s="36"/>
      <c r="G108" s="37">
        <f>SUM(G4:H102)</f>
        <v>44141</v>
      </c>
      <c r="H108" s="38"/>
      <c r="L108" s="15"/>
      <c r="M108" s="15"/>
    </row>
    <row r="109" spans="1:15" s="7" customFormat="1" ht="12.75" customHeight="1" x14ac:dyDescent="0.25">
      <c r="A109" s="261" t="s">
        <v>26</v>
      </c>
      <c r="B109" s="262"/>
      <c r="C109" s="39">
        <f>SUM(C103:C106)</f>
        <v>1496.1399999999999</v>
      </c>
      <c r="D109" s="40"/>
      <c r="E109" s="41">
        <f>SUM(E103:E106)</f>
        <v>324.86</v>
      </c>
      <c r="F109" s="42"/>
      <c r="G109" s="43">
        <f>SUM(G103:G106)</f>
        <v>1821</v>
      </c>
      <c r="H109" s="44"/>
      <c r="L109" s="15"/>
      <c r="M109" s="15"/>
    </row>
    <row r="110" spans="1:15" s="7" customFormat="1" ht="12.75" customHeight="1" x14ac:dyDescent="0.25">
      <c r="A110" s="263" t="s">
        <v>25</v>
      </c>
      <c r="B110" s="264"/>
      <c r="C110" s="45">
        <f>SUM(C108:C109)</f>
        <v>42701.072800000002</v>
      </c>
      <c r="D110" s="46"/>
      <c r="E110" s="47">
        <f>SUM(E108:E109)</f>
        <v>3260.9079999999999</v>
      </c>
      <c r="F110" s="48"/>
      <c r="G110" s="49">
        <f>SUM(G108:G109)</f>
        <v>45962</v>
      </c>
      <c r="H110" s="50"/>
      <c r="L110" s="15"/>
      <c r="M110" s="15"/>
    </row>
    <row r="111" spans="1:15" s="7" customFormat="1" x14ac:dyDescent="0.25">
      <c r="A111" s="26" t="s">
        <v>132</v>
      </c>
      <c r="B111" s="26"/>
      <c r="C111" s="51"/>
      <c r="D111" s="51"/>
      <c r="E111" s="51"/>
      <c r="F111" s="52"/>
      <c r="H111" s="52"/>
    </row>
    <row r="112" spans="1:15" ht="6" customHeight="1" x14ac:dyDescent="0.2"/>
    <row r="113" spans="3:8" x14ac:dyDescent="0.2">
      <c r="C113" s="54"/>
      <c r="D113" s="54"/>
      <c r="E113" s="54"/>
      <c r="F113" s="55"/>
      <c r="G113" s="56"/>
      <c r="H113" s="1"/>
    </row>
    <row r="114" spans="3:8" x14ac:dyDescent="0.2">
      <c r="C114" s="54"/>
      <c r="D114" s="54"/>
      <c r="E114" s="54"/>
      <c r="F114" s="55"/>
      <c r="G114" s="56"/>
      <c r="H114" s="1"/>
    </row>
    <row r="115" spans="3:8" x14ac:dyDescent="0.2">
      <c r="C115" s="54"/>
      <c r="D115" s="54"/>
      <c r="E115" s="54"/>
      <c r="F115" s="55"/>
      <c r="G115" s="56"/>
      <c r="H115" s="1"/>
    </row>
  </sheetData>
  <mergeCells count="12">
    <mergeCell ref="E59:F59"/>
    <mergeCell ref="G59:H59"/>
    <mergeCell ref="A1:H1"/>
    <mergeCell ref="A3:B3"/>
    <mergeCell ref="C3:D3"/>
    <mergeCell ref="E3:F3"/>
    <mergeCell ref="G3:H3"/>
    <mergeCell ref="A108:B108"/>
    <mergeCell ref="A109:B109"/>
    <mergeCell ref="A110:B110"/>
    <mergeCell ref="A59:B59"/>
    <mergeCell ref="C59:D59"/>
  </mergeCells>
  <phoneticPr fontId="11" type="noConversion"/>
  <conditionalFormatting sqref="C4:C56">
    <cfRule type="cellIs" dxfId="55" priority="55" stopIfTrue="1" operator="equal">
      <formula>"NR"</formula>
    </cfRule>
    <cfRule type="cellIs" dxfId="54" priority="56" stopIfTrue="1" operator="equal">
      <formula>"ND"</formula>
    </cfRule>
  </conditionalFormatting>
  <conditionalFormatting sqref="C60:C106">
    <cfRule type="cellIs" dxfId="53" priority="53" stopIfTrue="1" operator="equal">
      <formula>"NR"</formula>
    </cfRule>
    <cfRule type="cellIs" dxfId="52" priority="54" stopIfTrue="1" operator="equal">
      <formula>"ND"</formula>
    </cfRule>
  </conditionalFormatting>
  <conditionalFormatting sqref="E4:E56">
    <cfRule type="cellIs" dxfId="51" priority="51" stopIfTrue="1" operator="equal">
      <formula>"NR"</formula>
    </cfRule>
    <cfRule type="cellIs" dxfId="50" priority="52" stopIfTrue="1" operator="equal">
      <formula>"ND"</formula>
    </cfRule>
  </conditionalFormatting>
  <conditionalFormatting sqref="E4:E56">
    <cfRule type="cellIs" dxfId="49" priority="49" stopIfTrue="1" operator="equal">
      <formula>"NR"</formula>
    </cfRule>
    <cfRule type="cellIs" dxfId="48" priority="50" stopIfTrue="1" operator="equal">
      <formula>"ND"</formula>
    </cfRule>
  </conditionalFormatting>
  <conditionalFormatting sqref="E60:E106">
    <cfRule type="cellIs" dxfId="47" priority="47" stopIfTrue="1" operator="equal">
      <formula>"NR"</formula>
    </cfRule>
    <cfRule type="cellIs" dxfId="46" priority="48" stopIfTrue="1" operator="equal">
      <formula>"ND"</formula>
    </cfRule>
  </conditionalFormatting>
  <conditionalFormatting sqref="E60:E106">
    <cfRule type="cellIs" dxfId="45" priority="45" stopIfTrue="1" operator="equal">
      <formula>"NR"</formula>
    </cfRule>
    <cfRule type="cellIs" dxfId="44" priority="46" stopIfTrue="1" operator="equal">
      <formula>"ND"</formula>
    </cfRule>
  </conditionalFormatting>
  <conditionalFormatting sqref="G4:G56">
    <cfRule type="cellIs" dxfId="43" priority="43" stopIfTrue="1" operator="equal">
      <formula>"NR"</formula>
    </cfRule>
    <cfRule type="cellIs" dxfId="42" priority="44" stopIfTrue="1" operator="equal">
      <formula>"ND"</formula>
    </cfRule>
  </conditionalFormatting>
  <conditionalFormatting sqref="G60:G106">
    <cfRule type="cellIs" dxfId="41" priority="41" stopIfTrue="1" operator="equal">
      <formula>"NR"</formula>
    </cfRule>
    <cfRule type="cellIs" dxfId="40" priority="42" stopIfTrue="1" operator="equal">
      <formula>"ND"</formula>
    </cfRule>
  </conditionalFormatting>
  <conditionalFormatting sqref="C4:C56">
    <cfRule type="cellIs" dxfId="39" priority="39" stopIfTrue="1" operator="equal">
      <formula>"NR"</formula>
    </cfRule>
    <cfRule type="cellIs" dxfId="38" priority="40" stopIfTrue="1" operator="equal">
      <formula>"ND"</formula>
    </cfRule>
  </conditionalFormatting>
  <conditionalFormatting sqref="C20">
    <cfRule type="cellIs" dxfId="37" priority="37" stopIfTrue="1" operator="equal">
      <formula>"NR"</formula>
    </cfRule>
    <cfRule type="cellIs" dxfId="36" priority="38" stopIfTrue="1" operator="equal">
      <formula>"ND"</formula>
    </cfRule>
  </conditionalFormatting>
  <conditionalFormatting sqref="C24">
    <cfRule type="cellIs" dxfId="35" priority="35" stopIfTrue="1" operator="equal">
      <formula>"NR"</formula>
    </cfRule>
    <cfRule type="cellIs" dxfId="34" priority="36" stopIfTrue="1" operator="equal">
      <formula>"ND"</formula>
    </cfRule>
  </conditionalFormatting>
  <conditionalFormatting sqref="C47">
    <cfRule type="cellIs" dxfId="33" priority="33" stopIfTrue="1" operator="equal">
      <formula>"NR"</formula>
    </cfRule>
    <cfRule type="cellIs" dxfId="32" priority="34" stopIfTrue="1" operator="equal">
      <formula>"ND"</formula>
    </cfRule>
  </conditionalFormatting>
  <conditionalFormatting sqref="C49">
    <cfRule type="cellIs" dxfId="31" priority="31" stopIfTrue="1" operator="equal">
      <formula>"NR"</formula>
    </cfRule>
    <cfRule type="cellIs" dxfId="30" priority="32" stopIfTrue="1" operator="equal">
      <formula>"ND"</formula>
    </cfRule>
  </conditionalFormatting>
  <conditionalFormatting sqref="C8">
    <cfRule type="cellIs" dxfId="29" priority="29" stopIfTrue="1" operator="equal">
      <formula>"NR"</formula>
    </cfRule>
    <cfRule type="cellIs" dxfId="28" priority="30" stopIfTrue="1" operator="equal">
      <formula>"ND"</formula>
    </cfRule>
  </conditionalFormatting>
  <conditionalFormatting sqref="C60:C106">
    <cfRule type="cellIs" dxfId="27" priority="27" stopIfTrue="1" operator="equal">
      <formula>"NR"</formula>
    </cfRule>
    <cfRule type="cellIs" dxfId="26" priority="28" stopIfTrue="1" operator="equal">
      <formula>"ND"</formula>
    </cfRule>
  </conditionalFormatting>
  <conditionalFormatting sqref="C67">
    <cfRule type="cellIs" dxfId="25" priority="25" stopIfTrue="1" operator="equal">
      <formula>"NR"</formula>
    </cfRule>
    <cfRule type="cellIs" dxfId="24" priority="26" stopIfTrue="1" operator="equal">
      <formula>"ND"</formula>
    </cfRule>
  </conditionalFormatting>
  <conditionalFormatting sqref="C104:C105">
    <cfRule type="cellIs" dxfId="23" priority="23" stopIfTrue="1" operator="equal">
      <formula>"NR"</formula>
    </cfRule>
    <cfRule type="cellIs" dxfId="22" priority="24" stopIfTrue="1" operator="equal">
      <formula>"ND"</formula>
    </cfRule>
  </conditionalFormatting>
  <conditionalFormatting sqref="E4:E56">
    <cfRule type="cellIs" dxfId="21" priority="21" stopIfTrue="1" operator="equal">
      <formula>"NR"</formula>
    </cfRule>
    <cfRule type="cellIs" dxfId="20" priority="22" stopIfTrue="1" operator="equal">
      <formula>"ND"</formula>
    </cfRule>
  </conditionalFormatting>
  <conditionalFormatting sqref="E20">
    <cfRule type="cellIs" dxfId="19" priority="19" stopIfTrue="1" operator="equal">
      <formula>"NR"</formula>
    </cfRule>
    <cfRule type="cellIs" dxfId="18" priority="20" stopIfTrue="1" operator="equal">
      <formula>"ND"</formula>
    </cfRule>
  </conditionalFormatting>
  <conditionalFormatting sqref="E24">
    <cfRule type="cellIs" dxfId="17" priority="17" stopIfTrue="1" operator="equal">
      <formula>"NR"</formula>
    </cfRule>
    <cfRule type="cellIs" dxfId="16" priority="18" stopIfTrue="1" operator="equal">
      <formula>"ND"</formula>
    </cfRule>
  </conditionalFormatting>
  <conditionalFormatting sqref="E47">
    <cfRule type="cellIs" dxfId="15" priority="15" stopIfTrue="1" operator="equal">
      <formula>"NR"</formula>
    </cfRule>
    <cfRule type="cellIs" dxfId="14" priority="16" stopIfTrue="1" operator="equal">
      <formula>"ND"</formula>
    </cfRule>
  </conditionalFormatting>
  <conditionalFormatting sqref="E49">
    <cfRule type="cellIs" dxfId="13" priority="13" stopIfTrue="1" operator="equal">
      <formula>"NR"</formula>
    </cfRule>
    <cfRule type="cellIs" dxfId="12" priority="14" stopIfTrue="1" operator="equal">
      <formula>"ND"</formula>
    </cfRule>
  </conditionalFormatting>
  <conditionalFormatting sqref="E8">
    <cfRule type="cellIs" dxfId="11" priority="11" stopIfTrue="1" operator="equal">
      <formula>"NR"</formula>
    </cfRule>
    <cfRule type="cellIs" dxfId="10" priority="12" stopIfTrue="1" operator="equal">
      <formula>"ND"</formula>
    </cfRule>
  </conditionalFormatting>
  <conditionalFormatting sqref="E60:E106">
    <cfRule type="cellIs" dxfId="9" priority="9" stopIfTrue="1" operator="equal">
      <formula>"NR"</formula>
    </cfRule>
    <cfRule type="cellIs" dxfId="8" priority="10" stopIfTrue="1" operator="equal">
      <formula>"ND"</formula>
    </cfRule>
  </conditionalFormatting>
  <conditionalFormatting sqref="E67">
    <cfRule type="cellIs" dxfId="7" priority="7" stopIfTrue="1" operator="equal">
      <formula>"NR"</formula>
    </cfRule>
    <cfRule type="cellIs" dxfId="6" priority="8" stopIfTrue="1" operator="equal">
      <formula>"ND"</formula>
    </cfRule>
  </conditionalFormatting>
  <conditionalFormatting sqref="E95">
    <cfRule type="cellIs" dxfId="5" priority="5" stopIfTrue="1" operator="equal">
      <formula>"NR"</formula>
    </cfRule>
    <cfRule type="cellIs" dxfId="4" priority="6" stopIfTrue="1" operator="equal">
      <formula>"ND"</formula>
    </cfRule>
  </conditionalFormatting>
  <conditionalFormatting sqref="E96">
    <cfRule type="cellIs" dxfId="3" priority="3" stopIfTrue="1" operator="equal">
      <formula>"NR"</formula>
    </cfRule>
    <cfRule type="cellIs" dxfId="2" priority="4" stopIfTrue="1" operator="equal">
      <formula>"ND"</formula>
    </cfRule>
  </conditionalFormatting>
  <conditionalFormatting sqref="E104:E105">
    <cfRule type="cellIs" dxfId="1" priority="1" stopIfTrue="1" operator="equal">
      <formula>"NR"</formula>
    </cfRule>
    <cfRule type="cellIs" dxfId="0" priority="2" stopIfTrue="1" operator="equal">
      <formula>"ND"</formula>
    </cfRule>
  </conditionalFormatting>
  <hyperlinks>
    <hyperlink ref="L1" location="Sommaire!A1" display="Retour au sommair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election activeCell="J36" sqref="J36"/>
    </sheetView>
  </sheetViews>
  <sheetFormatPr baseColWidth="10" defaultRowHeight="11.25" x14ac:dyDescent="0.2"/>
  <cols>
    <col min="1" max="1" width="4.28515625" style="1" customWidth="1"/>
    <col min="2" max="2" width="28.28515625" style="1" customWidth="1"/>
    <col min="3" max="3" width="11.42578125" style="1"/>
    <col min="4" max="4" width="9" style="1" customWidth="1"/>
    <col min="5" max="5" width="8" style="1" customWidth="1"/>
    <col min="6" max="6" width="11.42578125" style="1"/>
    <col min="7" max="8" width="19.42578125" style="1" customWidth="1"/>
    <col min="9" max="16384" width="11.42578125" style="1"/>
  </cols>
  <sheetData>
    <row r="1" spans="1:10" ht="15.75" thickBot="1" x14ac:dyDescent="0.3">
      <c r="B1" s="164" t="s">
        <v>9</v>
      </c>
      <c r="E1" s="165"/>
      <c r="J1" s="193" t="s">
        <v>214</v>
      </c>
    </row>
    <row r="2" spans="1:10" s="7" customFormat="1" ht="11.25" customHeight="1" x14ac:dyDescent="0.25">
      <c r="A2" s="166"/>
      <c r="B2" s="152"/>
      <c r="C2" s="15"/>
      <c r="G2" s="147"/>
    </row>
    <row r="3" spans="1:10" x14ac:dyDescent="0.2">
      <c r="B3" s="167" t="s">
        <v>8</v>
      </c>
      <c r="C3" s="168">
        <v>33880</v>
      </c>
      <c r="D3" s="169">
        <f>$C3/$C$8</f>
        <v>0.11654506489441113</v>
      </c>
      <c r="E3" s="170">
        <v>11.7</v>
      </c>
      <c r="G3" s="56"/>
      <c r="H3" s="56"/>
      <c r="I3" s="171"/>
    </row>
    <row r="4" spans="1:10" x14ac:dyDescent="0.2">
      <c r="B4" s="172" t="s">
        <v>7</v>
      </c>
      <c r="C4" s="173">
        <v>95215</v>
      </c>
      <c r="D4" s="174">
        <f>$C4/$C$8</f>
        <v>0.3275335995844556</v>
      </c>
      <c r="E4" s="175">
        <v>32.700000000000003</v>
      </c>
      <c r="G4" s="56"/>
      <c r="H4" s="56"/>
    </row>
    <row r="5" spans="1:10" x14ac:dyDescent="0.2">
      <c r="B5" s="172" t="s">
        <v>6</v>
      </c>
      <c r="C5" s="176">
        <v>16883</v>
      </c>
      <c r="D5" s="174">
        <f>$C5/$C$8</f>
        <v>5.8076456039325361E-2</v>
      </c>
      <c r="E5" s="175">
        <v>5.8</v>
      </c>
      <c r="G5" s="56"/>
      <c r="H5" s="56"/>
    </row>
    <row r="6" spans="1:10" x14ac:dyDescent="0.2">
      <c r="B6" s="172" t="s">
        <v>5</v>
      </c>
      <c r="C6" s="176">
        <v>44141</v>
      </c>
      <c r="D6" s="174">
        <f>$C6/$C$8</f>
        <v>0.15184225824982886</v>
      </c>
      <c r="E6" s="175">
        <v>15.2</v>
      </c>
      <c r="G6" s="56"/>
      <c r="H6" s="56"/>
    </row>
    <row r="7" spans="1:10" x14ac:dyDescent="0.2">
      <c r="B7" s="172" t="s">
        <v>4</v>
      </c>
      <c r="C7" s="176">
        <v>100584</v>
      </c>
      <c r="D7" s="174">
        <f>$C7/$C$8</f>
        <v>0.34600262123197906</v>
      </c>
      <c r="E7" s="175">
        <v>34.6</v>
      </c>
      <c r="G7" s="56"/>
      <c r="H7" s="56"/>
    </row>
    <row r="8" spans="1:10" x14ac:dyDescent="0.2">
      <c r="B8" s="177" t="s">
        <v>1</v>
      </c>
      <c r="C8" s="178">
        <f>SUM(C3:C7)</f>
        <v>290703</v>
      </c>
      <c r="D8" s="179">
        <f>SUM(D3:D7)</f>
        <v>1</v>
      </c>
      <c r="E8" s="178">
        <f>SUM(E3:E7)</f>
        <v>100</v>
      </c>
      <c r="G8" s="56"/>
      <c r="H8" s="56"/>
    </row>
    <row r="9" spans="1:10" x14ac:dyDescent="0.2">
      <c r="C9" s="56"/>
    </row>
    <row r="10" spans="1:10" x14ac:dyDescent="0.2">
      <c r="B10" s="168" t="s">
        <v>196</v>
      </c>
      <c r="C10" s="180">
        <f>SUM(C3:C5)</f>
        <v>145978</v>
      </c>
      <c r="D10" s="181"/>
      <c r="E10" s="181"/>
      <c r="F10" s="181"/>
    </row>
    <row r="11" spans="1:10" ht="18.75" customHeight="1" x14ac:dyDescent="0.2">
      <c r="B11" s="182" t="s">
        <v>197</v>
      </c>
      <c r="C11" s="149">
        <f>SUM(C3:C4)</f>
        <v>129095</v>
      </c>
      <c r="D11" s="183"/>
      <c r="E11" s="184"/>
      <c r="F11" s="184"/>
    </row>
    <row r="12" spans="1:10" ht="15" customHeight="1" x14ac:dyDescent="0.2">
      <c r="B12" s="185" t="s">
        <v>198</v>
      </c>
      <c r="C12" s="150">
        <f>C6+C7</f>
        <v>144725</v>
      </c>
      <c r="D12" s="186" t="s">
        <v>3</v>
      </c>
      <c r="E12" s="187" t="s">
        <v>2</v>
      </c>
      <c r="F12" s="188">
        <f>(C7/C12)*100</f>
        <v>69.500086370703059</v>
      </c>
    </row>
    <row r="13" spans="1:10" ht="15.75" customHeight="1" x14ac:dyDescent="0.2">
      <c r="B13" s="1" t="s">
        <v>195</v>
      </c>
    </row>
    <row r="14" spans="1:10" ht="15.75" customHeight="1" x14ac:dyDescent="0.2"/>
    <row r="15" spans="1:10" ht="16.5" customHeight="1" x14ac:dyDescent="0.2"/>
    <row r="20" spans="3:3" x14ac:dyDescent="0.2">
      <c r="C20" s="31"/>
    </row>
    <row r="21" spans="3:3" x14ac:dyDescent="0.2">
      <c r="C21" s="31"/>
    </row>
    <row r="22" spans="3:3" x14ac:dyDescent="0.2">
      <c r="C22" s="31"/>
    </row>
    <row r="23" spans="3:3" x14ac:dyDescent="0.2">
      <c r="C23" s="31"/>
    </row>
    <row r="24" spans="3:3" x14ac:dyDescent="0.2">
      <c r="C24" s="56"/>
    </row>
  </sheetData>
  <phoneticPr fontId="11" type="noConversion"/>
  <hyperlinks>
    <hyperlink ref="J1" location="Sommaire!A1" display="Retour au sommaire"/>
  </hyperlinks>
  <pageMargins left="0.7" right="0.7" top="0.75" bottom="0.75" header="0.3" footer="0.3"/>
  <pageSetup paperSize="9" orientation="portrait" r:id="rId1"/>
  <ignoredErrors>
    <ignoredError sqref="C10:C11"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election activeCell="J1" sqref="J1"/>
    </sheetView>
  </sheetViews>
  <sheetFormatPr baseColWidth="10" defaultColWidth="42.42578125" defaultRowHeight="11.25" x14ac:dyDescent="0.2"/>
  <cols>
    <col min="1" max="1" width="42.42578125" style="1" customWidth="1"/>
    <col min="2" max="4" width="10.28515625" style="1" customWidth="1"/>
    <col min="5" max="16384" width="42.42578125" style="1"/>
  </cols>
  <sheetData>
    <row r="1" spans="1:6" ht="15" x14ac:dyDescent="0.25">
      <c r="A1" s="153" t="s">
        <v>21</v>
      </c>
      <c r="B1" s="56"/>
      <c r="F1" s="193" t="s">
        <v>214</v>
      </c>
    </row>
    <row r="2" spans="1:6" x14ac:dyDescent="0.2">
      <c r="A2" s="153"/>
      <c r="B2" s="56"/>
    </row>
    <row r="3" spans="1:6" x14ac:dyDescent="0.2">
      <c r="A3" s="154" t="s">
        <v>20</v>
      </c>
      <c r="B3" s="155">
        <v>68793</v>
      </c>
      <c r="C3" s="189">
        <f>B3/B$7</f>
        <v>0.53288663387427859</v>
      </c>
      <c r="D3" s="156">
        <v>53.3</v>
      </c>
    </row>
    <row r="4" spans="1:6" x14ac:dyDescent="0.2">
      <c r="A4" s="154" t="s">
        <v>19</v>
      </c>
      <c r="B4" s="155">
        <v>49875</v>
      </c>
      <c r="C4" s="189">
        <f>B4/B$7</f>
        <v>0.38634339052635658</v>
      </c>
      <c r="D4" s="156">
        <v>38.6</v>
      </c>
    </row>
    <row r="5" spans="1:6" x14ac:dyDescent="0.2">
      <c r="A5" s="154" t="s">
        <v>18</v>
      </c>
      <c r="B5" s="155">
        <v>4705</v>
      </c>
      <c r="C5" s="189">
        <f>B5/B$7</f>
        <v>3.6446028118827217E-2</v>
      </c>
      <c r="D5" s="156">
        <v>3.7</v>
      </c>
    </row>
    <row r="6" spans="1:6" x14ac:dyDescent="0.2">
      <c r="A6" s="154" t="s">
        <v>17</v>
      </c>
      <c r="B6" s="155">
        <v>5722</v>
      </c>
      <c r="C6" s="189">
        <f>B6/B$7</f>
        <v>4.4323947480537591E-2</v>
      </c>
      <c r="D6" s="156">
        <v>4.4000000000000004</v>
      </c>
    </row>
    <row r="7" spans="1:6" x14ac:dyDescent="0.2">
      <c r="A7" s="157"/>
      <c r="B7" s="158">
        <f>SUM(B3:B6)</f>
        <v>129095</v>
      </c>
      <c r="C7" s="189">
        <f>SUM(C3:C6)</f>
        <v>1</v>
      </c>
      <c r="D7" s="151">
        <f>SUM(D3:D6)</f>
        <v>100.00000000000001</v>
      </c>
    </row>
  </sheetData>
  <phoneticPr fontId="11" type="noConversion"/>
  <hyperlinks>
    <hyperlink ref="F1" location="Sommaire!A1" display="Retour au sommair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zoomScaleNormal="100" zoomScaleSheetLayoutView="100" workbookViewId="0">
      <selection activeCell="I1" sqref="I1"/>
    </sheetView>
  </sheetViews>
  <sheetFormatPr baseColWidth="10" defaultRowHeight="11.25" x14ac:dyDescent="0.2"/>
  <cols>
    <col min="1" max="1" width="13" style="1" customWidth="1"/>
    <col min="2" max="2" width="13.85546875" style="1" customWidth="1"/>
    <col min="3" max="6" width="11.7109375" style="1" customWidth="1"/>
    <col min="7" max="7" width="13.85546875" style="1" customWidth="1"/>
    <col min="8" max="16384" width="11.42578125" style="1"/>
  </cols>
  <sheetData>
    <row r="1" spans="1:9" ht="15" x14ac:dyDescent="0.25">
      <c r="A1" s="294" t="s">
        <v>218</v>
      </c>
      <c r="B1" s="294"/>
      <c r="C1" s="294"/>
      <c r="D1" s="294"/>
      <c r="E1" s="294"/>
      <c r="F1" s="294"/>
      <c r="G1" s="294"/>
      <c r="I1" s="193" t="s">
        <v>214</v>
      </c>
    </row>
    <row r="2" spans="1:9" ht="12" customHeight="1" x14ac:dyDescent="0.2"/>
    <row r="3" spans="1:9" ht="18.75" customHeight="1" x14ac:dyDescent="0.2">
      <c r="A3" s="148"/>
      <c r="B3" s="159" t="s">
        <v>16</v>
      </c>
      <c r="C3" s="159" t="s">
        <v>15</v>
      </c>
      <c r="D3" s="159" t="s">
        <v>14</v>
      </c>
      <c r="E3" s="159" t="s">
        <v>13</v>
      </c>
      <c r="F3" s="159" t="s">
        <v>12</v>
      </c>
      <c r="G3" s="159" t="s">
        <v>1</v>
      </c>
    </row>
    <row r="4" spans="1:9" ht="18.75" customHeight="1" x14ac:dyDescent="0.2">
      <c r="A4" s="160" t="s">
        <v>11</v>
      </c>
      <c r="B4" s="161">
        <v>18049.723503778387</v>
      </c>
      <c r="C4" s="161">
        <v>28715.274360387964</v>
      </c>
      <c r="D4" s="161">
        <v>40720.87391173486</v>
      </c>
      <c r="E4" s="161">
        <v>21299.320555061047</v>
      </c>
      <c r="F4" s="161">
        <v>17671.371723137199</v>
      </c>
      <c r="G4" s="161">
        <v>126456.56405409945</v>
      </c>
      <c r="H4" s="162"/>
    </row>
    <row r="5" spans="1:9" ht="21.75" customHeight="1" x14ac:dyDescent="0.2">
      <c r="A5" s="160" t="s">
        <v>10</v>
      </c>
      <c r="B5" s="163">
        <v>0.14273457165937645</v>
      </c>
      <c r="C5" s="163">
        <v>0.22707618679330294</v>
      </c>
      <c r="D5" s="163">
        <v>0.32201471087190098</v>
      </c>
      <c r="E5" s="163">
        <v>0.16843190952071871</v>
      </c>
      <c r="F5" s="163">
        <v>0.13974262115470099</v>
      </c>
      <c r="G5" s="163">
        <v>1</v>
      </c>
      <c r="H5" s="162"/>
    </row>
    <row r="6" spans="1:9" ht="15.75" customHeight="1" x14ac:dyDescent="0.2">
      <c r="A6" s="137" t="s">
        <v>195</v>
      </c>
      <c r="B6" s="137"/>
      <c r="C6" s="137"/>
      <c r="D6" s="137"/>
      <c r="E6" s="137"/>
      <c r="F6" s="137"/>
      <c r="G6" s="137"/>
    </row>
    <row r="7" spans="1:9" ht="12" customHeight="1" x14ac:dyDescent="0.2"/>
  </sheetData>
  <mergeCells count="1">
    <mergeCell ref="A1:G1"/>
  </mergeCells>
  <phoneticPr fontId="11" type="noConversion"/>
  <hyperlinks>
    <hyperlink ref="I1" location="Sommaire!A1" display="Retour au sommaire"/>
  </hyperlinks>
  <printOptions horizontalCentered="1"/>
  <pageMargins left="0.39370078740157483" right="0.39370078740157483" top="0.98425196850393704" bottom="0.98425196850393704" header="0.51181102362204722" footer="0.51181102362204722"/>
  <pageSetup paperSize="9" scale="9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H11" sqref="H11"/>
    </sheetView>
  </sheetViews>
  <sheetFormatPr baseColWidth="10" defaultColWidth="29.7109375" defaultRowHeight="11.25" x14ac:dyDescent="0.2"/>
  <cols>
    <col min="1" max="1" width="3.7109375" style="190" customWidth="1"/>
    <col min="2" max="2" width="29.7109375" style="190"/>
    <col min="3" max="3" width="7.85546875" style="190" customWidth="1"/>
    <col min="4" max="16384" width="29.7109375" style="190"/>
  </cols>
  <sheetData>
    <row r="1" spans="1:15" ht="15.75" x14ac:dyDescent="0.25">
      <c r="B1" s="191" t="s">
        <v>220</v>
      </c>
    </row>
    <row r="2" spans="1:15" ht="15.75" x14ac:dyDescent="0.25">
      <c r="B2" s="191"/>
    </row>
    <row r="3" spans="1:15" s="195" customFormat="1" ht="12.75" x14ac:dyDescent="0.2">
      <c r="J3" s="196"/>
      <c r="K3" s="196"/>
      <c r="L3" s="196"/>
      <c r="M3" s="196"/>
      <c r="N3" s="196"/>
      <c r="O3" s="196"/>
    </row>
    <row r="4" spans="1:15" s="199" customFormat="1" ht="12.75" x14ac:dyDescent="0.2">
      <c r="B4" s="200" t="s">
        <v>199</v>
      </c>
    </row>
    <row r="5" spans="1:15" s="199" customFormat="1" ht="12.75" x14ac:dyDescent="0.2"/>
    <row r="6" spans="1:15" s="199" customFormat="1" ht="12.75" x14ac:dyDescent="0.2">
      <c r="B6" s="201"/>
      <c r="C6" s="201"/>
      <c r="D6" s="201"/>
      <c r="E6" s="201"/>
      <c r="F6" s="201"/>
      <c r="G6" s="201"/>
      <c r="H6" s="201"/>
      <c r="I6" s="201"/>
      <c r="J6" s="201"/>
      <c r="K6" s="201"/>
      <c r="L6" s="202"/>
      <c r="M6" s="202"/>
    </row>
    <row r="7" spans="1:15" s="199" customFormat="1" ht="12.75" x14ac:dyDescent="0.2">
      <c r="A7" s="254" t="s">
        <v>0</v>
      </c>
      <c r="B7" s="254"/>
      <c r="C7" s="203"/>
      <c r="D7" s="203"/>
      <c r="E7" s="203"/>
      <c r="F7" s="203"/>
      <c r="G7" s="203"/>
      <c r="H7" s="203"/>
      <c r="I7" s="203"/>
      <c r="J7" s="203"/>
      <c r="K7" s="203"/>
    </row>
    <row r="8" spans="1:15" s="199" customFormat="1" ht="12.75" x14ac:dyDescent="0.2">
      <c r="B8" s="204" t="s">
        <v>200</v>
      </c>
      <c r="C8" s="205"/>
      <c r="D8" s="205"/>
      <c r="E8" s="205"/>
      <c r="F8" s="205"/>
      <c r="G8" s="205"/>
      <c r="H8" s="205"/>
      <c r="I8" s="205"/>
      <c r="J8" s="205"/>
      <c r="K8" s="205"/>
    </row>
    <row r="9" spans="1:15" s="199" customFormat="1" ht="12.75" x14ac:dyDescent="0.2">
      <c r="B9" s="206" t="s">
        <v>201</v>
      </c>
      <c r="C9" s="207"/>
      <c r="D9" s="207"/>
      <c r="E9" s="207"/>
      <c r="F9" s="207"/>
      <c r="G9" s="207"/>
      <c r="H9" s="207"/>
      <c r="I9" s="207"/>
      <c r="J9" s="207"/>
      <c r="K9" s="207"/>
    </row>
    <row r="10" spans="1:15" s="199" customFormat="1" ht="12.75" x14ac:dyDescent="0.2">
      <c r="B10" s="204" t="s">
        <v>202</v>
      </c>
      <c r="C10" s="205"/>
      <c r="D10" s="205"/>
      <c r="E10" s="205"/>
      <c r="F10" s="205"/>
      <c r="G10" s="205"/>
      <c r="H10" s="205"/>
      <c r="I10" s="205"/>
      <c r="J10" s="205"/>
      <c r="K10" s="205"/>
    </row>
    <row r="11" spans="1:15" s="199" customFormat="1" ht="12.75" x14ac:dyDescent="0.2">
      <c r="B11" s="208" t="s">
        <v>203</v>
      </c>
      <c r="C11" s="208"/>
      <c r="D11" s="204"/>
      <c r="E11" s="204"/>
      <c r="F11" s="205"/>
      <c r="G11" s="205"/>
      <c r="H11" s="205"/>
      <c r="I11" s="205"/>
      <c r="J11" s="205"/>
      <c r="K11" s="205"/>
    </row>
    <row r="12" spans="1:15" s="199" customFormat="1" ht="12.75" x14ac:dyDescent="0.2">
      <c r="B12" s="204" t="s">
        <v>204</v>
      </c>
      <c r="C12" s="205"/>
      <c r="D12" s="205"/>
      <c r="E12" s="205"/>
      <c r="F12" s="205"/>
      <c r="G12" s="205"/>
      <c r="H12" s="205"/>
      <c r="I12" s="205"/>
      <c r="J12" s="205"/>
      <c r="K12" s="205"/>
    </row>
    <row r="13" spans="1:15" s="199" customFormat="1" ht="12.75" x14ac:dyDescent="0.2">
      <c r="B13" s="208" t="s">
        <v>205</v>
      </c>
      <c r="C13" s="208"/>
      <c r="D13" s="208"/>
      <c r="E13" s="208"/>
      <c r="F13" s="209"/>
      <c r="G13" s="209"/>
      <c r="H13" s="205"/>
      <c r="I13" s="205"/>
      <c r="J13" s="205"/>
      <c r="K13" s="205"/>
    </row>
    <row r="14" spans="1:15" s="199" customFormat="1" ht="12.75" x14ac:dyDescent="0.2">
      <c r="B14" s="204" t="s">
        <v>206</v>
      </c>
      <c r="C14" s="205"/>
      <c r="D14" s="205"/>
      <c r="E14" s="205"/>
      <c r="F14" s="205"/>
      <c r="G14" s="205"/>
      <c r="H14" s="205"/>
      <c r="I14" s="205"/>
      <c r="J14" s="205"/>
      <c r="K14" s="205"/>
    </row>
    <row r="15" spans="1:15" s="199" customFormat="1" ht="12.75" x14ac:dyDescent="0.2">
      <c r="B15" s="255" t="s">
        <v>207</v>
      </c>
      <c r="C15" s="255"/>
      <c r="D15" s="255"/>
      <c r="E15" s="255"/>
      <c r="F15" s="255"/>
      <c r="G15" s="255"/>
      <c r="H15" s="255"/>
      <c r="I15" s="255"/>
      <c r="J15" s="255"/>
      <c r="K15" s="255"/>
    </row>
    <row r="16" spans="1:15" s="199" customFormat="1" ht="12.75" x14ac:dyDescent="0.2">
      <c r="B16" s="258" t="s">
        <v>208</v>
      </c>
      <c r="C16" s="258"/>
      <c r="D16" s="258"/>
      <c r="E16" s="258"/>
      <c r="F16" s="258"/>
      <c r="G16" s="258"/>
      <c r="H16" s="258"/>
      <c r="I16" s="258"/>
      <c r="J16" s="258"/>
      <c r="K16" s="258"/>
    </row>
    <row r="17" spans="1:14" s="199" customFormat="1" ht="12.75" x14ac:dyDescent="0.2">
      <c r="B17" s="258" t="s">
        <v>209</v>
      </c>
      <c r="C17" s="258"/>
      <c r="D17" s="258"/>
      <c r="E17" s="258"/>
      <c r="F17" s="258"/>
      <c r="G17" s="258"/>
      <c r="H17" s="258"/>
      <c r="I17" s="258"/>
      <c r="J17" s="258"/>
      <c r="K17" s="258"/>
    </row>
    <row r="18" spans="1:14" s="199" customFormat="1" ht="12.75" x14ac:dyDescent="0.2">
      <c r="B18" s="210"/>
      <c r="C18" s="210"/>
      <c r="D18" s="210"/>
      <c r="E18" s="210"/>
      <c r="F18" s="210"/>
      <c r="G18" s="210"/>
      <c r="H18" s="210"/>
      <c r="I18" s="210"/>
      <c r="J18" s="210"/>
      <c r="K18" s="210"/>
    </row>
    <row r="19" spans="1:14" s="199" customFormat="1" ht="12.75" x14ac:dyDescent="0.2">
      <c r="A19" s="216"/>
      <c r="B19" s="216"/>
      <c r="C19" s="210"/>
      <c r="D19" s="210"/>
      <c r="E19" s="210"/>
      <c r="F19" s="210"/>
      <c r="G19" s="210"/>
      <c r="H19" s="210"/>
      <c r="I19" s="210"/>
      <c r="J19" s="210"/>
      <c r="K19" s="210"/>
    </row>
    <row r="20" spans="1:14" ht="12.75" x14ac:dyDescent="0.2">
      <c r="B20" s="256" t="s">
        <v>211</v>
      </c>
      <c r="C20" s="256"/>
      <c r="D20" s="256"/>
      <c r="E20" s="256"/>
      <c r="F20" s="256"/>
      <c r="G20" s="256"/>
      <c r="H20" s="256"/>
      <c r="I20" s="256"/>
      <c r="J20" s="256"/>
      <c r="K20" s="214"/>
      <c r="L20" s="213"/>
      <c r="M20" s="213"/>
      <c r="N20" s="213"/>
    </row>
    <row r="21" spans="1:14" ht="12.75" x14ac:dyDescent="0.2">
      <c r="A21" s="212"/>
      <c r="B21" s="256" t="s">
        <v>212</v>
      </c>
      <c r="C21" s="256"/>
      <c r="D21" s="256"/>
      <c r="E21" s="256"/>
      <c r="F21" s="256"/>
      <c r="G21" s="256"/>
      <c r="H21" s="256"/>
      <c r="I21" s="256"/>
      <c r="J21" s="256"/>
      <c r="K21" s="213"/>
      <c r="L21" s="213"/>
      <c r="M21" s="213"/>
      <c r="N21" s="213"/>
    </row>
    <row r="22" spans="1:14" ht="12.75" x14ac:dyDescent="0.2">
      <c r="A22" s="212"/>
      <c r="B22" s="256" t="s">
        <v>213</v>
      </c>
      <c r="C22" s="256"/>
      <c r="D22" s="256"/>
      <c r="E22" s="256"/>
      <c r="F22" s="256"/>
      <c r="G22" s="256"/>
      <c r="H22" s="256"/>
      <c r="I22" s="256"/>
      <c r="J22" s="256"/>
      <c r="K22" s="214"/>
      <c r="L22" s="213"/>
      <c r="M22" s="213"/>
      <c r="N22" s="213"/>
    </row>
    <row r="23" spans="1:14" ht="12.75" x14ac:dyDescent="0.2">
      <c r="A23" s="212"/>
      <c r="B23" s="257" t="s">
        <v>219</v>
      </c>
      <c r="C23" s="257"/>
      <c r="D23" s="257"/>
      <c r="E23" s="257"/>
      <c r="F23" s="257"/>
      <c r="G23" s="257"/>
      <c r="H23" s="257"/>
      <c r="I23" s="257"/>
      <c r="J23" s="257"/>
      <c r="K23" s="215"/>
      <c r="L23" s="213"/>
      <c r="M23" s="213"/>
      <c r="N23" s="213"/>
    </row>
    <row r="24" spans="1:14" x14ac:dyDescent="0.2">
      <c r="B24" s="192"/>
      <c r="C24" s="192"/>
      <c r="D24" s="192"/>
      <c r="E24" s="192"/>
      <c r="F24" s="192"/>
      <c r="G24" s="192"/>
      <c r="H24" s="192"/>
      <c r="I24" s="192"/>
      <c r="J24" s="192"/>
      <c r="K24" s="192"/>
    </row>
    <row r="25" spans="1:14" x14ac:dyDescent="0.2">
      <c r="B25" s="192"/>
      <c r="C25" s="192"/>
      <c r="D25" s="192"/>
      <c r="E25" s="192"/>
      <c r="F25" s="192"/>
      <c r="G25" s="192"/>
      <c r="H25" s="192"/>
      <c r="I25" s="192"/>
      <c r="J25" s="192"/>
      <c r="K25" s="192"/>
    </row>
    <row r="26" spans="1:14" x14ac:dyDescent="0.2">
      <c r="B26" s="192"/>
      <c r="C26" s="192"/>
      <c r="D26" s="192"/>
      <c r="E26" s="192"/>
      <c r="F26" s="192"/>
      <c r="G26" s="192"/>
      <c r="H26" s="192"/>
      <c r="I26" s="192"/>
      <c r="J26" s="192"/>
      <c r="K26" s="192"/>
    </row>
    <row r="27" spans="1:14" x14ac:dyDescent="0.2">
      <c r="B27" s="192"/>
      <c r="C27" s="192"/>
      <c r="D27" s="192"/>
      <c r="E27" s="192"/>
      <c r="F27" s="192"/>
      <c r="G27" s="192"/>
      <c r="H27" s="192"/>
      <c r="I27" s="192"/>
      <c r="J27" s="192"/>
      <c r="K27" s="192"/>
    </row>
    <row r="28" spans="1:14" x14ac:dyDescent="0.2">
      <c r="B28" s="192"/>
      <c r="C28" s="192"/>
      <c r="D28" s="192"/>
      <c r="E28" s="192"/>
      <c r="F28" s="192"/>
      <c r="G28" s="192"/>
      <c r="H28" s="192"/>
      <c r="I28" s="192"/>
      <c r="J28" s="192"/>
      <c r="K28" s="192"/>
    </row>
    <row r="29" spans="1:14" x14ac:dyDescent="0.2">
      <c r="B29" s="192"/>
      <c r="C29" s="192"/>
      <c r="D29" s="192"/>
      <c r="E29" s="192"/>
      <c r="F29" s="192"/>
      <c r="G29" s="192"/>
      <c r="H29" s="192"/>
      <c r="I29" s="192"/>
      <c r="J29" s="192"/>
      <c r="K29" s="192"/>
    </row>
    <row r="30" spans="1:14" x14ac:dyDescent="0.2">
      <c r="B30" s="192"/>
      <c r="C30" s="192"/>
      <c r="D30" s="192"/>
      <c r="E30" s="192"/>
      <c r="F30" s="192"/>
      <c r="G30" s="192"/>
      <c r="H30" s="192"/>
      <c r="I30" s="192"/>
      <c r="J30" s="192"/>
      <c r="K30" s="192"/>
    </row>
  </sheetData>
  <mergeCells count="8">
    <mergeCell ref="B23:J23"/>
    <mergeCell ref="B16:K16"/>
    <mergeCell ref="B17:K17"/>
    <mergeCell ref="A7:B7"/>
    <mergeCell ref="B15:K15"/>
    <mergeCell ref="B20:J20"/>
    <mergeCell ref="B21:J21"/>
    <mergeCell ref="B22:J22"/>
  </mergeCells>
  <hyperlinks>
    <hyperlink ref="B8" location="'Tab1-ase'!A1" display="Tableau 1 –  Enfants accueillis à l’aide sociale à l’enfance : enfants confiés, placements      directs par le juge."/>
    <hyperlink ref="B17:K17" location="'Tab10-ase'!A1" display="Tableau 10 –  Actions éducatives à domicile : mineurs et jeunes majeurs."/>
    <hyperlink ref="B16:K16" location="'Tab9-ase'!A1" display="Tableau 9 –  Actions éducatives : actions éducatives à domicile, actions éducatives en milieu ouvert."/>
    <hyperlink ref="B15:K15" location="'Tab8-ase'!A1" display="'Tab8-ase'!A1"/>
    <hyperlink ref="B14" location="'Tab7-ase'!A1" display="Tableau 7 –  Enfants confiés à l’ASE par âge (moins de 6 ans, 6/10ans, 11/15 ans, 16/17 ans, 18 ans et plus)."/>
    <hyperlink ref="B9" location="'Tab2-ase'!A1" display="Tableau 2 –  Enfants confiés à l’aide sociale à l’enfance par type de mesures : administratives ou  judiciaires."/>
    <hyperlink ref="B10" location="'Tab3-ase'!A1" display="Tableau 3 –  Enfants confiés à l’aide sociale à l’enfance par type de mesure détaillé."/>
    <hyperlink ref="B12" location="'Tab5-ase'!A1" display="Tableau 5 –  Les placements hors du département d’origine par mode d’hébergement."/>
    <hyperlink ref="B23" location="'Tab3'!A1" display="Tableau 3 – Répartition des bénéficiaires de l’APA en établissement par GIR et par tranches d’âge au 31.12.2011- France métropolitaine"/>
    <hyperlink ref="B20:K20" location="Graph11!A1" display="Graphique 11 - Répartion des bénéficiaires de l'ASE entre actions éducatives et plécements aux 31-12-2011 - France métropolitaine"/>
    <hyperlink ref="B21:J21" location="Graph12!A1" display="Graphique 12  - Les bénéficiaires de l’ASE : répartition et évolution entre actions éducatives et placements - 2007 à 2011 - France métropolitaine"/>
    <hyperlink ref="B22:K22" location="Graph13!A1" display="Graphique 13 - Répartition des enfants confiés à l’Aide sociale à l’enfance par mode d’hébergement au 31.12.2011 - France métropolitaine"/>
    <hyperlink ref="B23:J23" location="'tableau 5'!A1" display="Tableau 5 –  Répartition par âge des enfants confiés à l'ASE au 31.12.2010- France métropolitain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120"/>
  <sheetViews>
    <sheetView showGridLines="0" zoomScaleNormal="100" zoomScaleSheetLayoutView="100" workbookViewId="0">
      <selection activeCell="O33" sqref="O33"/>
    </sheetView>
  </sheetViews>
  <sheetFormatPr baseColWidth="10" defaultRowHeight="11.25" x14ac:dyDescent="0.2"/>
  <cols>
    <col min="1" max="1" width="4.42578125" style="1" customWidth="1"/>
    <col min="2" max="2" width="25.28515625" style="1" customWidth="1"/>
    <col min="3" max="3" width="8.85546875" style="86" customWidth="1"/>
    <col min="4" max="4" width="3" style="106" customWidth="1"/>
    <col min="5" max="5" width="9.28515625" style="86" customWidth="1"/>
    <col min="6" max="6" width="3" style="86" customWidth="1"/>
    <col min="7" max="7" width="8.5703125" style="1" customWidth="1"/>
    <col min="8" max="8" width="3" style="6" customWidth="1"/>
    <col min="9" max="9" width="7.85546875" style="1" customWidth="1"/>
    <col min="10" max="10" width="8.85546875" style="1" customWidth="1"/>
    <col min="11" max="11" width="11.42578125" style="137"/>
    <col min="12" max="12" width="7.42578125" style="137" customWidth="1"/>
    <col min="13" max="17" width="11.42578125" style="1"/>
    <col min="18" max="19" width="11.42578125" style="6"/>
    <col min="20" max="16384" width="11.42578125" style="1"/>
  </cols>
  <sheetData>
    <row r="1" spans="1:19" ht="28.5" customHeight="1" x14ac:dyDescent="0.25">
      <c r="A1" s="267" t="s">
        <v>136</v>
      </c>
      <c r="B1" s="267"/>
      <c r="C1" s="267"/>
      <c r="D1" s="267"/>
      <c r="E1" s="267"/>
      <c r="F1" s="267"/>
      <c r="G1" s="267"/>
      <c r="H1" s="267"/>
      <c r="J1" s="193" t="s">
        <v>214</v>
      </c>
    </row>
    <row r="2" spans="1:19" ht="9.75" customHeight="1" x14ac:dyDescent="0.2">
      <c r="A2" s="2"/>
      <c r="B2" s="2"/>
      <c r="C2" s="5"/>
      <c r="D2" s="5"/>
      <c r="E2" s="5"/>
      <c r="F2" s="5"/>
      <c r="G2" s="5"/>
      <c r="I2" s="137"/>
      <c r="J2" s="42"/>
    </row>
    <row r="3" spans="1:19" s="7" customFormat="1" ht="41.25" customHeight="1" x14ac:dyDescent="0.25">
      <c r="A3" s="265" t="s">
        <v>76</v>
      </c>
      <c r="B3" s="266"/>
      <c r="C3" s="270" t="s">
        <v>135</v>
      </c>
      <c r="D3" s="271"/>
      <c r="E3" s="270" t="s">
        <v>134</v>
      </c>
      <c r="F3" s="271"/>
      <c r="G3" s="268" t="s">
        <v>133</v>
      </c>
      <c r="H3" s="269"/>
      <c r="I3" s="26"/>
      <c r="J3" s="42"/>
      <c r="K3" s="26"/>
      <c r="L3" s="32"/>
      <c r="R3" s="52"/>
      <c r="S3" s="52"/>
    </row>
    <row r="4" spans="1:19" s="7" customFormat="1" ht="12.75" customHeight="1" x14ac:dyDescent="0.25">
      <c r="A4" s="8">
        <v>1</v>
      </c>
      <c r="B4" s="9" t="s">
        <v>131</v>
      </c>
      <c r="C4" s="138">
        <v>874</v>
      </c>
      <c r="D4" s="70"/>
      <c r="E4" s="139">
        <v>89</v>
      </c>
      <c r="F4" s="70"/>
      <c r="G4" s="31">
        <f t="shared" ref="G4:G35" si="0">SUM(C4:E4)</f>
        <v>963</v>
      </c>
      <c r="H4" s="30" t="str">
        <f t="shared" ref="H4:H35" si="1">IF(OR(D4="(e)",F4="(e)"),"(e)","")</f>
        <v/>
      </c>
      <c r="J4" s="140"/>
      <c r="K4" s="141"/>
      <c r="L4" s="76"/>
      <c r="R4" s="52"/>
      <c r="S4" s="52"/>
    </row>
    <row r="5" spans="1:19" s="7" customFormat="1" ht="12.75" customHeight="1" x14ac:dyDescent="0.25">
      <c r="A5" s="8">
        <v>2</v>
      </c>
      <c r="B5" s="9" t="s">
        <v>130</v>
      </c>
      <c r="C5" s="138">
        <v>1563</v>
      </c>
      <c r="D5" s="70"/>
      <c r="E5" s="139">
        <v>140</v>
      </c>
      <c r="F5" s="70"/>
      <c r="G5" s="31">
        <f t="shared" si="0"/>
        <v>1703</v>
      </c>
      <c r="H5" s="30" t="str">
        <f t="shared" si="1"/>
        <v/>
      </c>
      <c r="J5" s="140"/>
      <c r="K5" s="141"/>
      <c r="L5" s="76"/>
      <c r="R5" s="52"/>
      <c r="S5" s="52"/>
    </row>
    <row r="6" spans="1:19" s="7" customFormat="1" ht="12.75" customHeight="1" x14ac:dyDescent="0.25">
      <c r="A6" s="8">
        <v>3</v>
      </c>
      <c r="B6" s="9" t="s">
        <v>129</v>
      </c>
      <c r="C6" s="138">
        <v>911</v>
      </c>
      <c r="D6" s="70"/>
      <c r="E6" s="139">
        <v>104</v>
      </c>
      <c r="F6" s="70"/>
      <c r="G6" s="31">
        <f t="shared" si="0"/>
        <v>1015</v>
      </c>
      <c r="H6" s="30" t="str">
        <f t="shared" si="1"/>
        <v/>
      </c>
      <c r="J6" s="140"/>
      <c r="K6" s="141"/>
      <c r="L6" s="76"/>
      <c r="R6" s="52"/>
      <c r="S6" s="52"/>
    </row>
    <row r="7" spans="1:19" s="7" customFormat="1" ht="12.75" customHeight="1" x14ac:dyDescent="0.25">
      <c r="A7" s="8">
        <v>4</v>
      </c>
      <c r="B7" s="9" t="s">
        <v>128</v>
      </c>
      <c r="C7" s="138">
        <v>270</v>
      </c>
      <c r="D7" s="70"/>
      <c r="E7" s="139">
        <v>36</v>
      </c>
      <c r="F7" s="70"/>
      <c r="G7" s="31">
        <f t="shared" si="0"/>
        <v>306</v>
      </c>
      <c r="H7" s="30" t="str">
        <f t="shared" si="1"/>
        <v/>
      </c>
      <c r="J7" s="140"/>
      <c r="K7" s="141"/>
      <c r="L7" s="76"/>
      <c r="R7" s="52"/>
      <c r="S7" s="52"/>
    </row>
    <row r="8" spans="1:19" s="7" customFormat="1" ht="12.75" customHeight="1" x14ac:dyDescent="0.25">
      <c r="A8" s="8">
        <v>5</v>
      </c>
      <c r="B8" s="9" t="s">
        <v>127</v>
      </c>
      <c r="C8" s="138">
        <v>134</v>
      </c>
      <c r="D8" s="70"/>
      <c r="E8" s="139">
        <v>7</v>
      </c>
      <c r="F8" s="70"/>
      <c r="G8" s="31">
        <f t="shared" si="0"/>
        <v>141</v>
      </c>
      <c r="H8" s="30" t="str">
        <f t="shared" si="1"/>
        <v/>
      </c>
      <c r="J8" s="140"/>
      <c r="K8" s="141"/>
      <c r="L8" s="76"/>
      <c r="R8" s="52"/>
      <c r="S8" s="52"/>
    </row>
    <row r="9" spans="1:19" s="7" customFormat="1" ht="12.75" customHeight="1" x14ac:dyDescent="0.25">
      <c r="A9" s="8">
        <v>6</v>
      </c>
      <c r="B9" s="9" t="s">
        <v>126</v>
      </c>
      <c r="C9" s="138">
        <v>1210</v>
      </c>
      <c r="D9" s="70"/>
      <c r="E9" s="139">
        <v>202</v>
      </c>
      <c r="F9" s="70"/>
      <c r="G9" s="31">
        <f t="shared" si="0"/>
        <v>1412</v>
      </c>
      <c r="H9" s="30" t="str">
        <f t="shared" si="1"/>
        <v/>
      </c>
      <c r="J9" s="140"/>
      <c r="K9" s="141"/>
      <c r="L9" s="76"/>
      <c r="R9" s="52"/>
      <c r="S9" s="52"/>
    </row>
    <row r="10" spans="1:19" s="7" customFormat="1" ht="12.75" customHeight="1" x14ac:dyDescent="0.25">
      <c r="A10" s="8">
        <v>7</v>
      </c>
      <c r="B10" s="9" t="s">
        <v>125</v>
      </c>
      <c r="C10" s="138">
        <v>532</v>
      </c>
      <c r="D10" s="70"/>
      <c r="E10" s="139">
        <v>51</v>
      </c>
      <c r="F10" s="70"/>
      <c r="G10" s="31">
        <f t="shared" si="0"/>
        <v>583</v>
      </c>
      <c r="H10" s="30" t="str">
        <f t="shared" si="1"/>
        <v/>
      </c>
      <c r="J10" s="140"/>
      <c r="K10" s="141"/>
      <c r="L10" s="76"/>
      <c r="R10" s="52"/>
      <c r="S10" s="52"/>
    </row>
    <row r="11" spans="1:19" s="7" customFormat="1" ht="12.75" customHeight="1" x14ac:dyDescent="0.25">
      <c r="A11" s="8">
        <v>8</v>
      </c>
      <c r="B11" s="9" t="s">
        <v>124</v>
      </c>
      <c r="C11" s="138">
        <v>937</v>
      </c>
      <c r="D11" s="70"/>
      <c r="E11" s="139">
        <v>90</v>
      </c>
      <c r="F11" s="70"/>
      <c r="G11" s="31">
        <f t="shared" si="0"/>
        <v>1027</v>
      </c>
      <c r="H11" s="30" t="str">
        <f t="shared" si="1"/>
        <v/>
      </c>
      <c r="J11" s="140"/>
      <c r="K11" s="141"/>
      <c r="L11" s="76"/>
      <c r="R11" s="52"/>
      <c r="S11" s="52"/>
    </row>
    <row r="12" spans="1:19" s="7" customFormat="1" ht="12.75" customHeight="1" x14ac:dyDescent="0.25">
      <c r="A12" s="8">
        <v>9</v>
      </c>
      <c r="B12" s="9" t="s">
        <v>123</v>
      </c>
      <c r="C12" s="138">
        <v>361</v>
      </c>
      <c r="D12" s="70"/>
      <c r="E12" s="139">
        <v>21</v>
      </c>
      <c r="F12" s="70"/>
      <c r="G12" s="31">
        <f t="shared" si="0"/>
        <v>382</v>
      </c>
      <c r="H12" s="30" t="str">
        <f t="shared" si="1"/>
        <v/>
      </c>
      <c r="J12" s="140"/>
      <c r="K12" s="141"/>
      <c r="L12" s="76"/>
      <c r="R12" s="52"/>
      <c r="S12" s="52"/>
    </row>
    <row r="13" spans="1:19" s="7" customFormat="1" ht="12.75" customHeight="1" x14ac:dyDescent="0.25">
      <c r="A13" s="8">
        <v>10</v>
      </c>
      <c r="B13" s="9" t="s">
        <v>122</v>
      </c>
      <c r="C13" s="138">
        <v>832</v>
      </c>
      <c r="D13" s="70"/>
      <c r="E13" s="139">
        <v>77</v>
      </c>
      <c r="F13" s="70"/>
      <c r="G13" s="31">
        <f t="shared" si="0"/>
        <v>909</v>
      </c>
      <c r="H13" s="30" t="str">
        <f t="shared" si="1"/>
        <v/>
      </c>
      <c r="J13" s="140"/>
      <c r="K13" s="141"/>
      <c r="L13" s="76"/>
      <c r="R13" s="52"/>
      <c r="S13" s="52"/>
    </row>
    <row r="14" spans="1:19" s="7" customFormat="1" ht="12.75" customHeight="1" x14ac:dyDescent="0.25">
      <c r="A14" s="8">
        <v>11</v>
      </c>
      <c r="B14" s="9" t="s">
        <v>121</v>
      </c>
      <c r="C14" s="138">
        <v>779</v>
      </c>
      <c r="D14" s="70"/>
      <c r="E14" s="139">
        <v>146</v>
      </c>
      <c r="F14" s="70"/>
      <c r="G14" s="31">
        <f t="shared" si="0"/>
        <v>925</v>
      </c>
      <c r="H14" s="30" t="str">
        <f t="shared" si="1"/>
        <v/>
      </c>
      <c r="J14" s="140"/>
      <c r="K14" s="141"/>
      <c r="L14" s="76"/>
      <c r="R14" s="52"/>
      <c r="S14" s="52"/>
    </row>
    <row r="15" spans="1:19" s="7" customFormat="1" ht="12.75" customHeight="1" x14ac:dyDescent="0.25">
      <c r="A15" s="8">
        <v>12</v>
      </c>
      <c r="B15" s="9" t="s">
        <v>120</v>
      </c>
      <c r="C15" s="138">
        <v>687</v>
      </c>
      <c r="D15" s="70"/>
      <c r="E15" s="139">
        <v>7</v>
      </c>
      <c r="F15" s="70"/>
      <c r="G15" s="31">
        <f t="shared" si="0"/>
        <v>694</v>
      </c>
      <c r="H15" s="30" t="str">
        <f t="shared" si="1"/>
        <v/>
      </c>
      <c r="J15" s="140"/>
      <c r="K15" s="141"/>
      <c r="L15" s="76"/>
      <c r="R15" s="52"/>
      <c r="S15" s="52"/>
    </row>
    <row r="16" spans="1:19" s="7" customFormat="1" ht="12.75" customHeight="1" x14ac:dyDescent="0.25">
      <c r="A16" s="8">
        <v>13</v>
      </c>
      <c r="B16" s="9" t="s">
        <v>119</v>
      </c>
      <c r="C16" s="138">
        <v>2621</v>
      </c>
      <c r="D16" s="142"/>
      <c r="E16" s="139">
        <v>578</v>
      </c>
      <c r="F16" s="70"/>
      <c r="G16" s="31">
        <f t="shared" si="0"/>
        <v>3199</v>
      </c>
      <c r="H16" s="30" t="str">
        <f t="shared" si="1"/>
        <v/>
      </c>
      <c r="J16" s="140"/>
      <c r="K16" s="141"/>
      <c r="L16" s="76"/>
      <c r="R16" s="52"/>
      <c r="S16" s="52"/>
    </row>
    <row r="17" spans="1:19" s="7" customFormat="1" ht="12.75" customHeight="1" x14ac:dyDescent="0.25">
      <c r="A17" s="8">
        <v>14</v>
      </c>
      <c r="B17" s="9" t="s">
        <v>118</v>
      </c>
      <c r="C17" s="138">
        <v>2052</v>
      </c>
      <c r="D17" s="70"/>
      <c r="E17" s="139">
        <v>160</v>
      </c>
      <c r="F17" s="70"/>
      <c r="G17" s="31">
        <f t="shared" si="0"/>
        <v>2212</v>
      </c>
      <c r="H17" s="30" t="str">
        <f t="shared" si="1"/>
        <v/>
      </c>
      <c r="J17" s="140"/>
      <c r="K17" s="141"/>
      <c r="L17" s="76"/>
      <c r="R17" s="52"/>
      <c r="S17" s="52"/>
    </row>
    <row r="18" spans="1:19" s="7" customFormat="1" ht="12.75" customHeight="1" x14ac:dyDescent="0.25">
      <c r="A18" s="8">
        <v>15</v>
      </c>
      <c r="B18" s="9" t="s">
        <v>117</v>
      </c>
      <c r="C18" s="138">
        <v>178</v>
      </c>
      <c r="D18" s="70"/>
      <c r="E18" s="139">
        <v>50</v>
      </c>
      <c r="F18" s="70"/>
      <c r="G18" s="31">
        <f t="shared" si="0"/>
        <v>228</v>
      </c>
      <c r="H18" s="30" t="str">
        <f t="shared" si="1"/>
        <v/>
      </c>
      <c r="J18" s="140"/>
      <c r="K18" s="141"/>
      <c r="L18" s="76"/>
      <c r="R18" s="52"/>
      <c r="S18" s="52"/>
    </row>
    <row r="19" spans="1:19" s="7" customFormat="1" ht="12.75" customHeight="1" x14ac:dyDescent="0.25">
      <c r="A19" s="8">
        <v>16</v>
      </c>
      <c r="B19" s="9" t="s">
        <v>116</v>
      </c>
      <c r="C19" s="138">
        <v>771</v>
      </c>
      <c r="D19" s="70"/>
      <c r="E19" s="139">
        <v>75</v>
      </c>
      <c r="F19" s="70"/>
      <c r="G19" s="31">
        <f t="shared" si="0"/>
        <v>846</v>
      </c>
      <c r="H19" s="30" t="str">
        <f t="shared" si="1"/>
        <v/>
      </c>
      <c r="J19" s="140"/>
      <c r="K19" s="141"/>
      <c r="L19" s="76"/>
      <c r="R19" s="52"/>
      <c r="S19" s="52"/>
    </row>
    <row r="20" spans="1:19" s="7" customFormat="1" ht="12.75" customHeight="1" x14ac:dyDescent="0.25">
      <c r="A20" s="8">
        <v>17</v>
      </c>
      <c r="B20" s="9" t="s">
        <v>115</v>
      </c>
      <c r="C20" s="138">
        <v>1018</v>
      </c>
      <c r="D20" s="70"/>
      <c r="E20" s="139">
        <v>116</v>
      </c>
      <c r="F20" s="70"/>
      <c r="G20" s="31">
        <f t="shared" si="0"/>
        <v>1134</v>
      </c>
      <c r="H20" s="30" t="str">
        <f t="shared" si="1"/>
        <v/>
      </c>
      <c r="J20" s="140"/>
      <c r="K20" s="141"/>
      <c r="L20" s="76"/>
      <c r="R20" s="52"/>
      <c r="S20" s="52"/>
    </row>
    <row r="21" spans="1:19" s="7" customFormat="1" ht="12.75" customHeight="1" x14ac:dyDescent="0.25">
      <c r="A21" s="8">
        <v>18</v>
      </c>
      <c r="B21" s="9" t="s">
        <v>114</v>
      </c>
      <c r="C21" s="138">
        <v>918</v>
      </c>
      <c r="D21" s="70"/>
      <c r="E21" s="139">
        <v>71</v>
      </c>
      <c r="F21" s="70"/>
      <c r="G21" s="31">
        <f t="shared" si="0"/>
        <v>989</v>
      </c>
      <c r="H21" s="30" t="str">
        <f t="shared" si="1"/>
        <v/>
      </c>
      <c r="J21" s="140"/>
      <c r="K21" s="141"/>
      <c r="L21" s="76"/>
      <c r="R21" s="52"/>
      <c r="S21" s="52"/>
    </row>
    <row r="22" spans="1:19" s="7" customFormat="1" ht="12.75" customHeight="1" x14ac:dyDescent="0.25">
      <c r="A22" s="8">
        <v>19</v>
      </c>
      <c r="B22" s="9" t="s">
        <v>113</v>
      </c>
      <c r="C22" s="138">
        <v>370</v>
      </c>
      <c r="D22" s="70"/>
      <c r="E22" s="139">
        <v>72</v>
      </c>
      <c r="F22" s="70"/>
      <c r="G22" s="31">
        <f t="shared" si="0"/>
        <v>442</v>
      </c>
      <c r="H22" s="30" t="str">
        <f t="shared" si="1"/>
        <v/>
      </c>
      <c r="J22" s="140"/>
      <c r="K22" s="141"/>
      <c r="L22" s="76"/>
      <c r="R22" s="52"/>
      <c r="S22" s="52"/>
    </row>
    <row r="23" spans="1:19" s="7" customFormat="1" ht="12.75" customHeight="1" x14ac:dyDescent="0.25">
      <c r="A23" s="8" t="s">
        <v>112</v>
      </c>
      <c r="B23" s="9" t="s">
        <v>111</v>
      </c>
      <c r="C23" s="138">
        <v>152</v>
      </c>
      <c r="D23" s="70"/>
      <c r="E23" s="139">
        <v>33</v>
      </c>
      <c r="F23" s="70"/>
      <c r="G23" s="31">
        <f t="shared" si="0"/>
        <v>185</v>
      </c>
      <c r="H23" s="30" t="str">
        <f t="shared" si="1"/>
        <v/>
      </c>
      <c r="J23" s="140"/>
      <c r="K23" s="141"/>
      <c r="L23" s="76"/>
      <c r="R23" s="52"/>
      <c r="S23" s="52"/>
    </row>
    <row r="24" spans="1:19" s="7" customFormat="1" ht="12.75" customHeight="1" x14ac:dyDescent="0.25">
      <c r="A24" s="8" t="s">
        <v>110</v>
      </c>
      <c r="B24" s="9" t="s">
        <v>109</v>
      </c>
      <c r="C24" s="138">
        <v>115</v>
      </c>
      <c r="D24" s="70" t="s">
        <v>32</v>
      </c>
      <c r="E24" s="139">
        <v>8</v>
      </c>
      <c r="F24" s="70" t="s">
        <v>32</v>
      </c>
      <c r="G24" s="31">
        <f t="shared" si="0"/>
        <v>123</v>
      </c>
      <c r="H24" s="30" t="str">
        <f t="shared" si="1"/>
        <v>(e)</v>
      </c>
      <c r="J24" s="140"/>
      <c r="K24" s="141"/>
      <c r="L24" s="76"/>
      <c r="R24" s="52"/>
      <c r="S24" s="52"/>
    </row>
    <row r="25" spans="1:19" s="7" customFormat="1" ht="12.75" customHeight="1" x14ac:dyDescent="0.25">
      <c r="A25" s="8">
        <v>21</v>
      </c>
      <c r="B25" s="9" t="s">
        <v>108</v>
      </c>
      <c r="C25" s="138">
        <v>1240</v>
      </c>
      <c r="D25" s="70"/>
      <c r="E25" s="139">
        <v>239</v>
      </c>
      <c r="F25" s="70"/>
      <c r="G25" s="31">
        <f t="shared" si="0"/>
        <v>1479</v>
      </c>
      <c r="H25" s="30" t="str">
        <f t="shared" si="1"/>
        <v/>
      </c>
      <c r="J25" s="140"/>
      <c r="K25" s="141"/>
      <c r="L25" s="76"/>
      <c r="R25" s="52"/>
      <c r="S25" s="52"/>
    </row>
    <row r="26" spans="1:19" s="7" customFormat="1" ht="12.75" customHeight="1" x14ac:dyDescent="0.25">
      <c r="A26" s="8">
        <v>22</v>
      </c>
      <c r="B26" s="9" t="s">
        <v>107</v>
      </c>
      <c r="C26" s="138">
        <v>1412</v>
      </c>
      <c r="D26" s="70"/>
      <c r="E26" s="139">
        <v>65</v>
      </c>
      <c r="F26" s="70"/>
      <c r="G26" s="31">
        <f t="shared" si="0"/>
        <v>1477</v>
      </c>
      <c r="H26" s="30" t="str">
        <f t="shared" si="1"/>
        <v/>
      </c>
      <c r="J26" s="140"/>
      <c r="K26" s="141"/>
      <c r="L26" s="76"/>
      <c r="R26" s="52"/>
      <c r="S26" s="52"/>
    </row>
    <row r="27" spans="1:19" s="7" customFormat="1" ht="12.75" customHeight="1" x14ac:dyDescent="0.25">
      <c r="A27" s="8">
        <v>23</v>
      </c>
      <c r="B27" s="9" t="s">
        <v>106</v>
      </c>
      <c r="C27" s="138">
        <v>260</v>
      </c>
      <c r="D27" s="70"/>
      <c r="E27" s="139">
        <v>45</v>
      </c>
      <c r="F27" s="70"/>
      <c r="G27" s="31">
        <f t="shared" si="0"/>
        <v>305</v>
      </c>
      <c r="H27" s="30" t="str">
        <f t="shared" si="1"/>
        <v/>
      </c>
      <c r="J27" s="140"/>
      <c r="K27" s="141"/>
      <c r="L27" s="76"/>
      <c r="R27" s="52"/>
      <c r="S27" s="52"/>
    </row>
    <row r="28" spans="1:19" s="7" customFormat="1" ht="12.75" customHeight="1" x14ac:dyDescent="0.25">
      <c r="A28" s="8">
        <v>24</v>
      </c>
      <c r="B28" s="9" t="s">
        <v>105</v>
      </c>
      <c r="C28" s="138">
        <v>737</v>
      </c>
      <c r="D28" s="70"/>
      <c r="E28" s="139">
        <v>193</v>
      </c>
      <c r="F28" s="70"/>
      <c r="G28" s="31">
        <f t="shared" si="0"/>
        <v>930</v>
      </c>
      <c r="H28" s="30" t="str">
        <f t="shared" si="1"/>
        <v/>
      </c>
      <c r="J28" s="140"/>
      <c r="K28" s="141"/>
      <c r="L28" s="76"/>
      <c r="R28" s="52"/>
      <c r="S28" s="52"/>
    </row>
    <row r="29" spans="1:19" s="7" customFormat="1" ht="12.75" customHeight="1" x14ac:dyDescent="0.25">
      <c r="A29" s="8">
        <v>25</v>
      </c>
      <c r="B29" s="9" t="s">
        <v>104</v>
      </c>
      <c r="C29" s="138">
        <v>985</v>
      </c>
      <c r="D29" s="70"/>
      <c r="E29" s="139">
        <v>106</v>
      </c>
      <c r="F29" s="70"/>
      <c r="G29" s="31">
        <f t="shared" si="0"/>
        <v>1091</v>
      </c>
      <c r="H29" s="30" t="str">
        <f t="shared" si="1"/>
        <v/>
      </c>
      <c r="J29" s="140"/>
      <c r="K29" s="141"/>
      <c r="L29" s="76"/>
      <c r="R29" s="52"/>
      <c r="S29" s="52"/>
    </row>
    <row r="30" spans="1:19" s="7" customFormat="1" ht="12.75" customHeight="1" x14ac:dyDescent="0.25">
      <c r="A30" s="8">
        <v>26</v>
      </c>
      <c r="B30" s="9" t="s">
        <v>103</v>
      </c>
      <c r="C30" s="138">
        <v>803</v>
      </c>
      <c r="D30" s="70"/>
      <c r="E30" s="139">
        <v>211</v>
      </c>
      <c r="F30" s="70"/>
      <c r="G30" s="31">
        <f t="shared" si="0"/>
        <v>1014</v>
      </c>
      <c r="H30" s="30" t="str">
        <f t="shared" si="1"/>
        <v/>
      </c>
      <c r="J30" s="140"/>
      <c r="K30" s="141"/>
      <c r="L30" s="76"/>
      <c r="R30" s="52"/>
      <c r="S30" s="52"/>
    </row>
    <row r="31" spans="1:19" s="7" customFormat="1" ht="12.75" customHeight="1" x14ac:dyDescent="0.25">
      <c r="A31" s="8">
        <v>27</v>
      </c>
      <c r="B31" s="9" t="s">
        <v>102</v>
      </c>
      <c r="C31" s="138">
        <v>1353</v>
      </c>
      <c r="D31" s="70"/>
      <c r="E31" s="139">
        <v>141</v>
      </c>
      <c r="F31" s="70"/>
      <c r="G31" s="31">
        <f t="shared" si="0"/>
        <v>1494</v>
      </c>
      <c r="H31" s="30" t="str">
        <f t="shared" si="1"/>
        <v/>
      </c>
      <c r="J31" s="140"/>
      <c r="K31" s="141"/>
      <c r="L31" s="76"/>
      <c r="R31" s="52"/>
      <c r="S31" s="52"/>
    </row>
    <row r="32" spans="1:19" s="7" customFormat="1" ht="12.75" customHeight="1" x14ac:dyDescent="0.25">
      <c r="A32" s="8">
        <v>28</v>
      </c>
      <c r="B32" s="9" t="s">
        <v>101</v>
      </c>
      <c r="C32" s="138">
        <v>1110</v>
      </c>
      <c r="D32" s="70"/>
      <c r="E32" s="139">
        <v>73</v>
      </c>
      <c r="F32" s="70"/>
      <c r="G32" s="31">
        <f t="shared" si="0"/>
        <v>1183</v>
      </c>
      <c r="H32" s="30" t="str">
        <f t="shared" si="1"/>
        <v/>
      </c>
      <c r="J32" s="140"/>
      <c r="K32" s="141"/>
      <c r="L32" s="76"/>
      <c r="R32" s="52"/>
      <c r="S32" s="52"/>
    </row>
    <row r="33" spans="1:19" s="7" customFormat="1" ht="12.75" customHeight="1" x14ac:dyDescent="0.25">
      <c r="A33" s="8">
        <v>29</v>
      </c>
      <c r="B33" s="9" t="s">
        <v>100</v>
      </c>
      <c r="C33" s="138">
        <v>2228</v>
      </c>
      <c r="D33" s="70"/>
      <c r="E33" s="139">
        <v>160</v>
      </c>
      <c r="F33" s="70"/>
      <c r="G33" s="31">
        <f t="shared" si="0"/>
        <v>2388</v>
      </c>
      <c r="H33" s="30" t="str">
        <f t="shared" si="1"/>
        <v/>
      </c>
      <c r="J33" s="140"/>
      <c r="K33" s="141"/>
      <c r="L33" s="76"/>
      <c r="R33" s="52"/>
      <c r="S33" s="52"/>
    </row>
    <row r="34" spans="1:19" s="7" customFormat="1" ht="12.75" customHeight="1" x14ac:dyDescent="0.25">
      <c r="A34" s="8">
        <v>30</v>
      </c>
      <c r="B34" s="9" t="s">
        <v>99</v>
      </c>
      <c r="C34" s="138">
        <v>1669</v>
      </c>
      <c r="D34" s="70"/>
      <c r="E34" s="139">
        <v>167</v>
      </c>
      <c r="F34" s="70"/>
      <c r="G34" s="31">
        <f t="shared" si="0"/>
        <v>1836</v>
      </c>
      <c r="H34" s="30" t="str">
        <f t="shared" si="1"/>
        <v/>
      </c>
      <c r="J34" s="140"/>
      <c r="K34" s="141"/>
      <c r="L34" s="76"/>
      <c r="R34" s="52"/>
      <c r="S34" s="52"/>
    </row>
    <row r="35" spans="1:19" s="7" customFormat="1" ht="12.75" customHeight="1" x14ac:dyDescent="0.25">
      <c r="A35" s="8">
        <v>31</v>
      </c>
      <c r="B35" s="9" t="s">
        <v>98</v>
      </c>
      <c r="C35" s="138">
        <v>1883</v>
      </c>
      <c r="D35" s="70"/>
      <c r="E35" s="139">
        <v>292</v>
      </c>
      <c r="F35" s="70"/>
      <c r="G35" s="31">
        <f t="shared" si="0"/>
        <v>2175</v>
      </c>
      <c r="H35" s="30" t="str">
        <f t="shared" si="1"/>
        <v/>
      </c>
      <c r="J35" s="140"/>
      <c r="K35" s="141"/>
      <c r="L35" s="76"/>
      <c r="R35" s="52"/>
      <c r="S35" s="52"/>
    </row>
    <row r="36" spans="1:19" s="7" customFormat="1" ht="12.75" customHeight="1" x14ac:dyDescent="0.25">
      <c r="A36" s="8">
        <v>32</v>
      </c>
      <c r="B36" s="9" t="s">
        <v>97</v>
      </c>
      <c r="C36" s="138">
        <v>348</v>
      </c>
      <c r="D36" s="70"/>
      <c r="E36" s="139">
        <v>42</v>
      </c>
      <c r="F36" s="70"/>
      <c r="G36" s="31">
        <f t="shared" ref="G36:G56" si="2">SUM(C36:E36)</f>
        <v>390</v>
      </c>
      <c r="H36" s="30" t="str">
        <f t="shared" ref="H36:H56" si="3">IF(OR(D36="(e)",F36="(e)"),"(e)","")</f>
        <v/>
      </c>
      <c r="J36" s="140"/>
      <c r="K36" s="141"/>
      <c r="L36" s="76"/>
      <c r="R36" s="52"/>
      <c r="S36" s="52"/>
    </row>
    <row r="37" spans="1:19" s="7" customFormat="1" ht="12.75" customHeight="1" x14ac:dyDescent="0.25">
      <c r="A37" s="8">
        <v>33</v>
      </c>
      <c r="B37" s="9" t="s">
        <v>96</v>
      </c>
      <c r="C37" s="138">
        <v>3081</v>
      </c>
      <c r="D37" s="70"/>
      <c r="E37" s="139">
        <v>453</v>
      </c>
      <c r="F37" s="70"/>
      <c r="G37" s="31">
        <f t="shared" si="2"/>
        <v>3534</v>
      </c>
      <c r="H37" s="30" t="str">
        <f t="shared" si="3"/>
        <v/>
      </c>
      <c r="J37" s="140"/>
      <c r="K37" s="141"/>
      <c r="L37" s="76"/>
      <c r="R37" s="52"/>
      <c r="S37" s="52"/>
    </row>
    <row r="38" spans="1:19" s="7" customFormat="1" ht="12.75" customHeight="1" x14ac:dyDescent="0.25">
      <c r="A38" s="8">
        <v>34</v>
      </c>
      <c r="B38" s="9" t="s">
        <v>95</v>
      </c>
      <c r="C38" s="138">
        <v>1860</v>
      </c>
      <c r="D38" s="70"/>
      <c r="E38" s="139">
        <v>180</v>
      </c>
      <c r="F38" s="70"/>
      <c r="G38" s="31">
        <f t="shared" si="2"/>
        <v>2040</v>
      </c>
      <c r="H38" s="30" t="str">
        <f t="shared" si="3"/>
        <v/>
      </c>
      <c r="J38" s="140"/>
      <c r="K38" s="141"/>
      <c r="L38" s="76"/>
      <c r="R38" s="52"/>
      <c r="S38" s="52"/>
    </row>
    <row r="39" spans="1:19" s="7" customFormat="1" ht="12.75" customHeight="1" x14ac:dyDescent="0.25">
      <c r="A39" s="8">
        <v>35</v>
      </c>
      <c r="B39" s="9" t="s">
        <v>94</v>
      </c>
      <c r="C39" s="138">
        <v>2559</v>
      </c>
      <c r="D39" s="70"/>
      <c r="E39" s="139">
        <v>239</v>
      </c>
      <c r="F39" s="70"/>
      <c r="G39" s="31">
        <f t="shared" si="2"/>
        <v>2798</v>
      </c>
      <c r="H39" s="30" t="str">
        <f t="shared" si="3"/>
        <v/>
      </c>
      <c r="J39" s="140"/>
      <c r="K39" s="141"/>
      <c r="L39" s="76"/>
      <c r="R39" s="52"/>
      <c r="S39" s="52"/>
    </row>
    <row r="40" spans="1:19" s="7" customFormat="1" ht="12.75" customHeight="1" x14ac:dyDescent="0.25">
      <c r="A40" s="8">
        <v>36</v>
      </c>
      <c r="B40" s="9" t="s">
        <v>93</v>
      </c>
      <c r="C40" s="138">
        <v>448</v>
      </c>
      <c r="D40" s="70"/>
      <c r="E40" s="139">
        <v>35</v>
      </c>
      <c r="F40" s="70"/>
      <c r="G40" s="31">
        <f t="shared" si="2"/>
        <v>483</v>
      </c>
      <c r="H40" s="30" t="str">
        <f t="shared" si="3"/>
        <v/>
      </c>
      <c r="J40" s="140"/>
      <c r="K40" s="141"/>
      <c r="L40" s="76"/>
      <c r="R40" s="52"/>
      <c r="S40" s="52"/>
    </row>
    <row r="41" spans="1:19" s="7" customFormat="1" ht="12.75" customHeight="1" x14ac:dyDescent="0.25">
      <c r="A41" s="8">
        <v>37</v>
      </c>
      <c r="B41" s="9" t="s">
        <v>92</v>
      </c>
      <c r="C41" s="138">
        <v>1220</v>
      </c>
      <c r="D41" s="70"/>
      <c r="E41" s="139">
        <v>76</v>
      </c>
      <c r="F41" s="70"/>
      <c r="G41" s="31">
        <f t="shared" si="2"/>
        <v>1296</v>
      </c>
      <c r="H41" s="30" t="str">
        <f t="shared" si="3"/>
        <v/>
      </c>
      <c r="J41" s="140"/>
      <c r="K41" s="141"/>
      <c r="L41" s="76"/>
      <c r="R41" s="52"/>
      <c r="S41" s="52"/>
    </row>
    <row r="42" spans="1:19" s="7" customFormat="1" ht="12.75" customHeight="1" x14ac:dyDescent="0.25">
      <c r="A42" s="8">
        <v>38</v>
      </c>
      <c r="B42" s="9" t="s">
        <v>91</v>
      </c>
      <c r="C42" s="138">
        <v>2368</v>
      </c>
      <c r="D42" s="70"/>
      <c r="E42" s="139">
        <v>441</v>
      </c>
      <c r="F42" s="70"/>
      <c r="G42" s="31">
        <f t="shared" si="2"/>
        <v>2809</v>
      </c>
      <c r="H42" s="30" t="str">
        <f t="shared" si="3"/>
        <v/>
      </c>
      <c r="J42" s="140"/>
      <c r="K42" s="141"/>
      <c r="L42" s="76"/>
      <c r="R42" s="52"/>
      <c r="S42" s="52"/>
    </row>
    <row r="43" spans="1:19" s="7" customFormat="1" ht="12.75" customHeight="1" x14ac:dyDescent="0.25">
      <c r="A43" s="8">
        <v>39</v>
      </c>
      <c r="B43" s="9" t="s">
        <v>90</v>
      </c>
      <c r="C43" s="138">
        <v>635</v>
      </c>
      <c r="D43" s="70"/>
      <c r="E43" s="139">
        <v>65</v>
      </c>
      <c r="F43" s="70"/>
      <c r="G43" s="31">
        <f t="shared" si="2"/>
        <v>700</v>
      </c>
      <c r="H43" s="30" t="str">
        <f t="shared" si="3"/>
        <v/>
      </c>
      <c r="J43" s="140"/>
      <c r="K43" s="141"/>
      <c r="L43" s="76"/>
      <c r="R43" s="52"/>
      <c r="S43" s="52"/>
    </row>
    <row r="44" spans="1:19" s="7" customFormat="1" ht="12.75" customHeight="1" x14ac:dyDescent="0.25">
      <c r="A44" s="8">
        <v>40</v>
      </c>
      <c r="B44" s="9" t="s">
        <v>89</v>
      </c>
      <c r="C44" s="138">
        <v>991</v>
      </c>
      <c r="D44" s="70"/>
      <c r="E44" s="139">
        <v>62</v>
      </c>
      <c r="F44" s="70"/>
      <c r="G44" s="31">
        <f t="shared" si="2"/>
        <v>1053</v>
      </c>
      <c r="H44" s="30" t="str">
        <f t="shared" si="3"/>
        <v/>
      </c>
      <c r="J44" s="140"/>
      <c r="K44" s="141"/>
      <c r="L44" s="76"/>
      <c r="R44" s="52"/>
      <c r="S44" s="52"/>
    </row>
    <row r="45" spans="1:19" s="7" customFormat="1" ht="12.75" customHeight="1" x14ac:dyDescent="0.25">
      <c r="A45" s="8">
        <v>41</v>
      </c>
      <c r="B45" s="9" t="s">
        <v>88</v>
      </c>
      <c r="C45" s="138">
        <v>578</v>
      </c>
      <c r="D45" s="70"/>
      <c r="E45" s="139">
        <v>88</v>
      </c>
      <c r="F45" s="70"/>
      <c r="G45" s="31">
        <f t="shared" si="2"/>
        <v>666</v>
      </c>
      <c r="H45" s="30" t="str">
        <f t="shared" si="3"/>
        <v/>
      </c>
      <c r="J45" s="140"/>
      <c r="K45" s="141"/>
      <c r="L45" s="76"/>
      <c r="R45" s="52"/>
      <c r="S45" s="52"/>
    </row>
    <row r="46" spans="1:19" s="7" customFormat="1" ht="12.75" customHeight="1" x14ac:dyDescent="0.25">
      <c r="A46" s="8">
        <v>42</v>
      </c>
      <c r="B46" s="9" t="s">
        <v>87</v>
      </c>
      <c r="C46" s="138">
        <v>1523</v>
      </c>
      <c r="D46" s="70"/>
      <c r="E46" s="139">
        <v>451</v>
      </c>
      <c r="F46" s="70"/>
      <c r="G46" s="31">
        <f t="shared" si="2"/>
        <v>1974</v>
      </c>
      <c r="H46" s="30" t="str">
        <f t="shared" si="3"/>
        <v/>
      </c>
      <c r="J46" s="140"/>
      <c r="K46" s="141"/>
      <c r="L46" s="76"/>
      <c r="R46" s="52"/>
      <c r="S46" s="52"/>
    </row>
    <row r="47" spans="1:19" s="7" customFormat="1" ht="12.75" customHeight="1" x14ac:dyDescent="0.25">
      <c r="A47" s="8">
        <v>43</v>
      </c>
      <c r="B47" s="9" t="s">
        <v>86</v>
      </c>
      <c r="C47" s="138">
        <v>308</v>
      </c>
      <c r="D47" s="70"/>
      <c r="E47" s="139">
        <v>135</v>
      </c>
      <c r="F47" s="70" t="s">
        <v>32</v>
      </c>
      <c r="G47" s="31">
        <f t="shared" si="2"/>
        <v>443</v>
      </c>
      <c r="H47" s="30" t="str">
        <f t="shared" si="3"/>
        <v>(e)</v>
      </c>
      <c r="J47" s="140"/>
      <c r="K47" s="141"/>
      <c r="L47" s="76"/>
      <c r="R47" s="52"/>
      <c r="S47" s="52"/>
    </row>
    <row r="48" spans="1:19" s="7" customFormat="1" ht="12.75" customHeight="1" x14ac:dyDescent="0.25">
      <c r="A48" s="8">
        <v>44</v>
      </c>
      <c r="B48" s="9" t="s">
        <v>85</v>
      </c>
      <c r="C48" s="138">
        <v>1817</v>
      </c>
      <c r="D48" s="70"/>
      <c r="E48" s="139">
        <v>410</v>
      </c>
      <c r="F48" s="70"/>
      <c r="G48" s="31">
        <f t="shared" si="2"/>
        <v>2227</v>
      </c>
      <c r="H48" s="30" t="str">
        <f t="shared" si="3"/>
        <v/>
      </c>
      <c r="J48" s="140"/>
      <c r="K48" s="141"/>
      <c r="L48" s="76"/>
      <c r="R48" s="52"/>
      <c r="S48" s="52"/>
    </row>
    <row r="49" spans="1:19" s="7" customFormat="1" ht="12.75" customHeight="1" x14ac:dyDescent="0.25">
      <c r="A49" s="8">
        <v>45</v>
      </c>
      <c r="B49" s="9" t="s">
        <v>84</v>
      </c>
      <c r="C49" s="138">
        <v>1266</v>
      </c>
      <c r="D49" s="70"/>
      <c r="E49" s="139">
        <v>113</v>
      </c>
      <c r="F49" s="70"/>
      <c r="G49" s="31">
        <f t="shared" si="2"/>
        <v>1379</v>
      </c>
      <c r="H49" s="30" t="str">
        <f t="shared" si="3"/>
        <v/>
      </c>
      <c r="J49" s="140"/>
      <c r="K49" s="141"/>
      <c r="L49" s="76"/>
      <c r="R49" s="52"/>
      <c r="S49" s="52"/>
    </row>
    <row r="50" spans="1:19" s="7" customFormat="1" ht="12.75" customHeight="1" x14ac:dyDescent="0.25">
      <c r="A50" s="8">
        <v>46</v>
      </c>
      <c r="B50" s="9" t="s">
        <v>83</v>
      </c>
      <c r="C50" s="138">
        <v>278</v>
      </c>
      <c r="D50" s="70"/>
      <c r="E50" s="139">
        <v>23</v>
      </c>
      <c r="F50" s="70" t="s">
        <v>32</v>
      </c>
      <c r="G50" s="31">
        <f t="shared" si="2"/>
        <v>301</v>
      </c>
      <c r="H50" s="30" t="str">
        <f t="shared" si="3"/>
        <v>(e)</v>
      </c>
      <c r="J50" s="140"/>
      <c r="K50" s="141"/>
      <c r="L50" s="76"/>
      <c r="R50" s="52"/>
      <c r="S50" s="52"/>
    </row>
    <row r="51" spans="1:19" s="7" customFormat="1" ht="12.75" customHeight="1" x14ac:dyDescent="0.25">
      <c r="A51" s="8">
        <v>47</v>
      </c>
      <c r="B51" s="9" t="s">
        <v>82</v>
      </c>
      <c r="C51" s="138">
        <v>482</v>
      </c>
      <c r="D51" s="70"/>
      <c r="E51" s="139">
        <v>347</v>
      </c>
      <c r="F51" s="70"/>
      <c r="G51" s="31">
        <f t="shared" si="2"/>
        <v>829</v>
      </c>
      <c r="H51" s="30" t="str">
        <f t="shared" si="3"/>
        <v/>
      </c>
      <c r="J51" s="140"/>
      <c r="K51" s="141"/>
      <c r="L51" s="76"/>
      <c r="R51" s="52"/>
      <c r="S51" s="52"/>
    </row>
    <row r="52" spans="1:19" s="7" customFormat="1" ht="12.75" customHeight="1" x14ac:dyDescent="0.25">
      <c r="A52" s="8">
        <v>48</v>
      </c>
      <c r="B52" s="9" t="s">
        <v>81</v>
      </c>
      <c r="C52" s="138">
        <v>93</v>
      </c>
      <c r="D52" s="70"/>
      <c r="E52" s="139">
        <v>4</v>
      </c>
      <c r="F52" s="70"/>
      <c r="G52" s="31">
        <f t="shared" si="2"/>
        <v>97</v>
      </c>
      <c r="H52" s="30" t="str">
        <f t="shared" si="3"/>
        <v/>
      </c>
      <c r="J52" s="140"/>
      <c r="K52" s="141"/>
      <c r="L52" s="76"/>
      <c r="R52" s="52"/>
      <c r="S52" s="52"/>
    </row>
    <row r="53" spans="1:19" s="7" customFormat="1" ht="12.75" customHeight="1" x14ac:dyDescent="0.25">
      <c r="A53" s="8">
        <v>49</v>
      </c>
      <c r="B53" s="9" t="s">
        <v>80</v>
      </c>
      <c r="C53" s="138">
        <v>1744</v>
      </c>
      <c r="D53" s="70"/>
      <c r="E53" s="139">
        <v>101</v>
      </c>
      <c r="F53" s="70"/>
      <c r="G53" s="31">
        <f t="shared" si="2"/>
        <v>1845</v>
      </c>
      <c r="H53" s="30" t="str">
        <f t="shared" si="3"/>
        <v/>
      </c>
      <c r="J53" s="140"/>
      <c r="K53" s="141"/>
      <c r="L53" s="76"/>
      <c r="R53" s="52"/>
      <c r="S53" s="52"/>
    </row>
    <row r="54" spans="1:19" s="7" customFormat="1" ht="12.75" customHeight="1" x14ac:dyDescent="0.25">
      <c r="A54" s="8">
        <v>50</v>
      </c>
      <c r="B54" s="9" t="s">
        <v>79</v>
      </c>
      <c r="C54" s="138">
        <v>1123</v>
      </c>
      <c r="D54" s="70"/>
      <c r="E54" s="139">
        <v>113</v>
      </c>
      <c r="F54" s="70"/>
      <c r="G54" s="31">
        <f t="shared" si="2"/>
        <v>1236</v>
      </c>
      <c r="H54" s="30" t="str">
        <f t="shared" si="3"/>
        <v/>
      </c>
      <c r="J54" s="140"/>
      <c r="K54" s="141"/>
      <c r="L54" s="76"/>
      <c r="R54" s="52"/>
      <c r="S54" s="52"/>
    </row>
    <row r="55" spans="1:19" s="7" customFormat="1" ht="12.75" customHeight="1" x14ac:dyDescent="0.25">
      <c r="A55" s="8">
        <v>51</v>
      </c>
      <c r="B55" s="9" t="s">
        <v>78</v>
      </c>
      <c r="C55" s="138">
        <v>1267</v>
      </c>
      <c r="D55" s="70"/>
      <c r="E55" s="139">
        <v>108</v>
      </c>
      <c r="F55" s="70"/>
      <c r="G55" s="31">
        <f t="shared" si="2"/>
        <v>1375</v>
      </c>
      <c r="H55" s="30" t="str">
        <f t="shared" si="3"/>
        <v/>
      </c>
      <c r="J55" s="140"/>
      <c r="K55" s="141"/>
      <c r="L55" s="76"/>
      <c r="R55" s="52"/>
      <c r="S55" s="52"/>
    </row>
    <row r="56" spans="1:19" s="7" customFormat="1" ht="12.75" customHeight="1" x14ac:dyDescent="0.25">
      <c r="A56" s="17">
        <v>52</v>
      </c>
      <c r="B56" s="18" t="s">
        <v>77</v>
      </c>
      <c r="C56" s="143">
        <v>561</v>
      </c>
      <c r="D56" s="74"/>
      <c r="E56" s="144">
        <v>35</v>
      </c>
      <c r="F56" s="74"/>
      <c r="G56" s="75">
        <f t="shared" si="2"/>
        <v>596</v>
      </c>
      <c r="H56" s="61" t="str">
        <f t="shared" si="3"/>
        <v/>
      </c>
      <c r="J56" s="140"/>
      <c r="K56" s="141"/>
      <c r="L56" s="76"/>
      <c r="R56" s="52"/>
      <c r="S56" s="52"/>
    </row>
    <row r="57" spans="1:19" s="7" customFormat="1" ht="9" customHeight="1" x14ac:dyDescent="0.25">
      <c r="A57" s="109"/>
      <c r="B57" s="109"/>
      <c r="C57" s="111"/>
      <c r="D57" s="145"/>
      <c r="E57" s="111"/>
      <c r="F57" s="111"/>
      <c r="G57" s="109"/>
      <c r="H57" s="52"/>
      <c r="J57" s="140"/>
      <c r="K57" s="141"/>
      <c r="L57" s="76"/>
      <c r="R57" s="52"/>
      <c r="S57" s="52"/>
    </row>
    <row r="58" spans="1:19" s="7" customFormat="1" ht="41.25" customHeight="1" x14ac:dyDescent="0.25">
      <c r="A58" s="265" t="s">
        <v>76</v>
      </c>
      <c r="B58" s="266"/>
      <c r="C58" s="270" t="s">
        <v>135</v>
      </c>
      <c r="D58" s="271"/>
      <c r="E58" s="270" t="s">
        <v>134</v>
      </c>
      <c r="F58" s="271"/>
      <c r="G58" s="268" t="s">
        <v>133</v>
      </c>
      <c r="H58" s="269"/>
      <c r="J58" s="140"/>
      <c r="K58" s="141"/>
      <c r="L58" s="76"/>
      <c r="R58" s="52"/>
      <c r="S58" s="52"/>
    </row>
    <row r="59" spans="1:19" s="7" customFormat="1" ht="12.75" customHeight="1" x14ac:dyDescent="0.25">
      <c r="A59" s="8">
        <v>53</v>
      </c>
      <c r="B59" s="9" t="s">
        <v>75</v>
      </c>
      <c r="C59" s="138">
        <v>682</v>
      </c>
      <c r="D59" s="70"/>
      <c r="E59" s="139">
        <v>21</v>
      </c>
      <c r="F59" s="70"/>
      <c r="G59" s="31">
        <f t="shared" ref="G59:G105" si="4">SUM(C59:E59)</f>
        <v>703</v>
      </c>
      <c r="H59" s="30" t="str">
        <f t="shared" ref="H59:H105" si="5">IF(OR(D59="(e)",F59="(e)"),"(e)","")</f>
        <v/>
      </c>
      <c r="J59" s="140"/>
      <c r="K59" s="141"/>
      <c r="L59" s="76"/>
      <c r="R59" s="52"/>
      <c r="S59" s="52"/>
    </row>
    <row r="60" spans="1:19" s="7" customFormat="1" ht="12.75" customHeight="1" x14ac:dyDescent="0.25">
      <c r="A60" s="8">
        <v>54</v>
      </c>
      <c r="B60" s="9" t="s">
        <v>74</v>
      </c>
      <c r="C60" s="138">
        <v>1438</v>
      </c>
      <c r="D60" s="70"/>
      <c r="E60" s="139">
        <v>267</v>
      </c>
      <c r="F60" s="70"/>
      <c r="G60" s="31">
        <f t="shared" si="4"/>
        <v>1705</v>
      </c>
      <c r="H60" s="30" t="str">
        <f t="shared" si="5"/>
        <v/>
      </c>
      <c r="J60" s="140"/>
      <c r="K60" s="141"/>
      <c r="L60" s="76"/>
      <c r="R60" s="52"/>
      <c r="S60" s="52"/>
    </row>
    <row r="61" spans="1:19" s="7" customFormat="1" ht="12.75" customHeight="1" x14ac:dyDescent="0.25">
      <c r="A61" s="8">
        <v>55</v>
      </c>
      <c r="B61" s="9" t="s">
        <v>73</v>
      </c>
      <c r="C61" s="138">
        <v>590</v>
      </c>
      <c r="D61" s="70"/>
      <c r="E61" s="139">
        <v>32</v>
      </c>
      <c r="F61" s="70"/>
      <c r="G61" s="31">
        <f t="shared" si="4"/>
        <v>622</v>
      </c>
      <c r="H61" s="30" t="str">
        <f t="shared" si="5"/>
        <v/>
      </c>
      <c r="J61" s="140"/>
      <c r="K61" s="141"/>
      <c r="L61" s="76"/>
      <c r="R61" s="52"/>
      <c r="S61" s="52"/>
    </row>
    <row r="62" spans="1:19" s="7" customFormat="1" ht="12.75" customHeight="1" x14ac:dyDescent="0.25">
      <c r="A62" s="8">
        <v>56</v>
      </c>
      <c r="B62" s="9" t="s">
        <v>72</v>
      </c>
      <c r="C62" s="138">
        <v>979</v>
      </c>
      <c r="D62" s="70"/>
      <c r="E62" s="139">
        <v>254</v>
      </c>
      <c r="F62" s="70"/>
      <c r="G62" s="31">
        <f t="shared" si="4"/>
        <v>1233</v>
      </c>
      <c r="H62" s="30" t="str">
        <f t="shared" si="5"/>
        <v/>
      </c>
      <c r="J62" s="140"/>
      <c r="K62" s="141"/>
      <c r="L62" s="76"/>
      <c r="R62" s="52"/>
      <c r="S62" s="52"/>
    </row>
    <row r="63" spans="1:19" s="7" customFormat="1" ht="12.75" customHeight="1" x14ac:dyDescent="0.25">
      <c r="A63" s="8">
        <v>57</v>
      </c>
      <c r="B63" s="9" t="s">
        <v>71</v>
      </c>
      <c r="C63" s="138">
        <v>1485</v>
      </c>
      <c r="D63" s="70"/>
      <c r="E63" s="139">
        <v>381</v>
      </c>
      <c r="F63" s="70"/>
      <c r="G63" s="31">
        <f t="shared" si="4"/>
        <v>1866</v>
      </c>
      <c r="H63" s="30" t="str">
        <f t="shared" si="5"/>
        <v/>
      </c>
      <c r="J63" s="140"/>
      <c r="K63" s="141"/>
      <c r="L63" s="76"/>
      <c r="R63" s="52"/>
      <c r="S63" s="52"/>
    </row>
    <row r="64" spans="1:19" s="7" customFormat="1" ht="12.75" customHeight="1" x14ac:dyDescent="0.25">
      <c r="A64" s="8">
        <v>58</v>
      </c>
      <c r="B64" s="9" t="s">
        <v>70</v>
      </c>
      <c r="C64" s="138">
        <v>717</v>
      </c>
      <c r="D64" s="70"/>
      <c r="E64" s="139">
        <v>45</v>
      </c>
      <c r="F64" s="70"/>
      <c r="G64" s="31">
        <f t="shared" si="4"/>
        <v>762</v>
      </c>
      <c r="H64" s="30" t="str">
        <f t="shared" si="5"/>
        <v/>
      </c>
      <c r="J64" s="140"/>
      <c r="K64" s="141"/>
      <c r="L64" s="76"/>
      <c r="R64" s="52"/>
      <c r="S64" s="52"/>
    </row>
    <row r="65" spans="1:19" s="7" customFormat="1" ht="12.75" customHeight="1" x14ac:dyDescent="0.25">
      <c r="A65" s="8">
        <v>59</v>
      </c>
      <c r="B65" s="28" t="s">
        <v>69</v>
      </c>
      <c r="C65" s="138">
        <v>10295</v>
      </c>
      <c r="D65" s="70"/>
      <c r="E65" s="139">
        <v>1112</v>
      </c>
      <c r="F65" s="70"/>
      <c r="G65" s="31">
        <f t="shared" si="4"/>
        <v>11407</v>
      </c>
      <c r="H65" s="30" t="str">
        <f t="shared" si="5"/>
        <v/>
      </c>
      <c r="J65" s="140"/>
      <c r="K65" s="141"/>
      <c r="L65" s="76"/>
      <c r="R65" s="52"/>
      <c r="S65" s="52"/>
    </row>
    <row r="66" spans="1:19" s="7" customFormat="1" ht="12.75" customHeight="1" x14ac:dyDescent="0.25">
      <c r="A66" s="8">
        <v>60</v>
      </c>
      <c r="B66" s="9" t="s">
        <v>68</v>
      </c>
      <c r="C66" s="138">
        <v>1664</v>
      </c>
      <c r="D66" s="70"/>
      <c r="E66" s="139">
        <v>259</v>
      </c>
      <c r="F66" s="70"/>
      <c r="G66" s="31">
        <f t="shared" si="4"/>
        <v>1923</v>
      </c>
      <c r="H66" s="30" t="str">
        <f t="shared" si="5"/>
        <v/>
      </c>
      <c r="J66" s="140"/>
      <c r="K66" s="141"/>
      <c r="L66" s="76"/>
      <c r="R66" s="52"/>
      <c r="S66" s="52"/>
    </row>
    <row r="67" spans="1:19" s="7" customFormat="1" ht="12.75" customHeight="1" x14ac:dyDescent="0.25">
      <c r="A67" s="8">
        <v>61</v>
      </c>
      <c r="B67" s="9" t="s">
        <v>67</v>
      </c>
      <c r="C67" s="138">
        <v>895</v>
      </c>
      <c r="D67" s="70"/>
      <c r="E67" s="139">
        <v>50</v>
      </c>
      <c r="F67" s="70"/>
      <c r="G67" s="31">
        <f t="shared" si="4"/>
        <v>945</v>
      </c>
      <c r="H67" s="30" t="str">
        <f t="shared" si="5"/>
        <v/>
      </c>
      <c r="J67" s="140"/>
      <c r="K67" s="141"/>
      <c r="L67" s="76"/>
      <c r="R67" s="52"/>
      <c r="S67" s="52"/>
    </row>
    <row r="68" spans="1:19" s="7" customFormat="1" ht="12.75" customHeight="1" x14ac:dyDescent="0.25">
      <c r="A68" s="8">
        <v>62</v>
      </c>
      <c r="B68" s="9" t="s">
        <v>66</v>
      </c>
      <c r="C68" s="138">
        <v>5182</v>
      </c>
      <c r="D68" s="70"/>
      <c r="E68" s="139">
        <v>506</v>
      </c>
      <c r="F68" s="70"/>
      <c r="G68" s="31">
        <f t="shared" si="4"/>
        <v>5688</v>
      </c>
      <c r="H68" s="30" t="str">
        <f t="shared" si="5"/>
        <v/>
      </c>
      <c r="J68" s="140"/>
      <c r="K68" s="141"/>
      <c r="L68" s="76"/>
      <c r="R68" s="52"/>
      <c r="S68" s="52"/>
    </row>
    <row r="69" spans="1:19" s="7" customFormat="1" ht="12.75" customHeight="1" x14ac:dyDescent="0.25">
      <c r="A69" s="8">
        <v>63</v>
      </c>
      <c r="B69" s="9" t="s">
        <v>65</v>
      </c>
      <c r="C69" s="138">
        <v>812</v>
      </c>
      <c r="D69" s="70"/>
      <c r="E69" s="139">
        <v>228</v>
      </c>
      <c r="F69" s="70"/>
      <c r="G69" s="31">
        <f t="shared" si="4"/>
        <v>1040</v>
      </c>
      <c r="H69" s="30" t="str">
        <f t="shared" si="5"/>
        <v/>
      </c>
      <c r="J69" s="140"/>
      <c r="K69" s="141"/>
      <c r="L69" s="76"/>
      <c r="R69" s="52"/>
      <c r="S69" s="52"/>
    </row>
    <row r="70" spans="1:19" s="7" customFormat="1" ht="12.75" customHeight="1" x14ac:dyDescent="0.25">
      <c r="A70" s="8">
        <v>64</v>
      </c>
      <c r="B70" s="9" t="s">
        <v>64</v>
      </c>
      <c r="C70" s="138">
        <v>1095</v>
      </c>
      <c r="D70" s="70"/>
      <c r="E70" s="139">
        <v>366</v>
      </c>
      <c r="F70" s="70"/>
      <c r="G70" s="31">
        <f t="shared" si="4"/>
        <v>1461</v>
      </c>
      <c r="H70" s="30" t="str">
        <f t="shared" si="5"/>
        <v/>
      </c>
      <c r="J70" s="140"/>
      <c r="K70" s="141"/>
      <c r="L70" s="76"/>
      <c r="R70" s="52"/>
      <c r="S70" s="52"/>
    </row>
    <row r="71" spans="1:19" s="7" customFormat="1" ht="12.75" customHeight="1" x14ac:dyDescent="0.25">
      <c r="A71" s="8">
        <v>65</v>
      </c>
      <c r="B71" s="9" t="s">
        <v>63</v>
      </c>
      <c r="C71" s="138">
        <v>457</v>
      </c>
      <c r="D71" s="70"/>
      <c r="E71" s="139">
        <v>23</v>
      </c>
      <c r="F71" s="70"/>
      <c r="G71" s="31">
        <f t="shared" si="4"/>
        <v>480</v>
      </c>
      <c r="H71" s="30" t="str">
        <f t="shared" si="5"/>
        <v/>
      </c>
      <c r="J71" s="140"/>
      <c r="K71" s="141"/>
      <c r="L71" s="76"/>
      <c r="R71" s="52"/>
      <c r="S71" s="52"/>
    </row>
    <row r="72" spans="1:19" s="7" customFormat="1" ht="12.75" customHeight="1" x14ac:dyDescent="0.25">
      <c r="A72" s="8">
        <v>66</v>
      </c>
      <c r="B72" s="9" t="s">
        <v>62</v>
      </c>
      <c r="C72" s="138">
        <v>761</v>
      </c>
      <c r="D72" s="70"/>
      <c r="E72" s="139">
        <v>111</v>
      </c>
      <c r="F72" s="70"/>
      <c r="G72" s="31">
        <f t="shared" si="4"/>
        <v>872</v>
      </c>
      <c r="H72" s="30" t="str">
        <f t="shared" si="5"/>
        <v/>
      </c>
      <c r="J72" s="140"/>
      <c r="K72" s="141"/>
      <c r="L72" s="76"/>
      <c r="R72" s="52"/>
      <c r="S72" s="52"/>
    </row>
    <row r="73" spans="1:19" s="7" customFormat="1" ht="12.75" customHeight="1" x14ac:dyDescent="0.25">
      <c r="A73" s="8">
        <v>67</v>
      </c>
      <c r="B73" s="9" t="s">
        <v>61</v>
      </c>
      <c r="C73" s="138">
        <v>2269</v>
      </c>
      <c r="D73" s="70"/>
      <c r="E73" s="139">
        <v>323</v>
      </c>
      <c r="F73" s="70"/>
      <c r="G73" s="31">
        <f t="shared" si="4"/>
        <v>2592</v>
      </c>
      <c r="H73" s="30" t="str">
        <f t="shared" si="5"/>
        <v/>
      </c>
      <c r="J73" s="140"/>
      <c r="K73" s="141"/>
      <c r="L73" s="76"/>
      <c r="R73" s="52"/>
      <c r="S73" s="52"/>
    </row>
    <row r="74" spans="1:19" s="7" customFormat="1" ht="12.75" customHeight="1" x14ac:dyDescent="0.25">
      <c r="A74" s="8">
        <v>68</v>
      </c>
      <c r="B74" s="9" t="s">
        <v>60</v>
      </c>
      <c r="C74" s="138">
        <v>1487</v>
      </c>
      <c r="D74" s="70"/>
      <c r="E74" s="139">
        <v>238</v>
      </c>
      <c r="F74" s="70"/>
      <c r="G74" s="31">
        <f t="shared" si="4"/>
        <v>1725</v>
      </c>
      <c r="H74" s="30" t="str">
        <f t="shared" si="5"/>
        <v/>
      </c>
      <c r="J74" s="140"/>
      <c r="K74" s="141"/>
      <c r="L74" s="76"/>
      <c r="R74" s="52"/>
      <c r="S74" s="52"/>
    </row>
    <row r="75" spans="1:19" s="7" customFormat="1" ht="12.75" customHeight="1" x14ac:dyDescent="0.25">
      <c r="A75" s="8">
        <v>69</v>
      </c>
      <c r="B75" s="9" t="s">
        <v>59</v>
      </c>
      <c r="C75" s="138">
        <v>2670</v>
      </c>
      <c r="D75" s="70"/>
      <c r="E75" s="139">
        <v>587</v>
      </c>
      <c r="F75" s="70"/>
      <c r="G75" s="31">
        <f t="shared" si="4"/>
        <v>3257</v>
      </c>
      <c r="H75" s="30" t="str">
        <f t="shared" si="5"/>
        <v/>
      </c>
      <c r="J75" s="140"/>
      <c r="K75" s="141"/>
      <c r="L75" s="76"/>
      <c r="R75" s="52"/>
      <c r="S75" s="52"/>
    </row>
    <row r="76" spans="1:19" s="7" customFormat="1" ht="12.75" customHeight="1" x14ac:dyDescent="0.25">
      <c r="A76" s="8">
        <v>70</v>
      </c>
      <c r="B76" s="9" t="s">
        <v>58</v>
      </c>
      <c r="C76" s="138">
        <v>587</v>
      </c>
      <c r="D76" s="70"/>
      <c r="E76" s="139">
        <v>60</v>
      </c>
      <c r="F76" s="70"/>
      <c r="G76" s="31">
        <f t="shared" si="4"/>
        <v>647</v>
      </c>
      <c r="H76" s="30" t="str">
        <f t="shared" si="5"/>
        <v/>
      </c>
      <c r="J76" s="140"/>
      <c r="K76" s="141"/>
      <c r="L76" s="76"/>
      <c r="R76" s="52"/>
      <c r="S76" s="52"/>
    </row>
    <row r="77" spans="1:19" s="7" customFormat="1" ht="12.75" customHeight="1" x14ac:dyDescent="0.25">
      <c r="A77" s="8">
        <v>71</v>
      </c>
      <c r="B77" s="9" t="s">
        <v>57</v>
      </c>
      <c r="C77" s="138">
        <v>981</v>
      </c>
      <c r="D77" s="70"/>
      <c r="E77" s="139">
        <v>178</v>
      </c>
      <c r="F77" s="70"/>
      <c r="G77" s="31">
        <f t="shared" si="4"/>
        <v>1159</v>
      </c>
      <c r="H77" s="30" t="str">
        <f t="shared" si="5"/>
        <v/>
      </c>
      <c r="J77" s="140"/>
      <c r="K77" s="141"/>
      <c r="L77" s="76"/>
      <c r="R77" s="52"/>
      <c r="S77" s="52"/>
    </row>
    <row r="78" spans="1:19" s="7" customFormat="1" ht="12.75" customHeight="1" x14ac:dyDescent="0.25">
      <c r="A78" s="8">
        <v>72</v>
      </c>
      <c r="B78" s="9" t="s">
        <v>56</v>
      </c>
      <c r="C78" s="138">
        <v>1092</v>
      </c>
      <c r="D78" s="70"/>
      <c r="E78" s="139">
        <v>187</v>
      </c>
      <c r="F78" s="70"/>
      <c r="G78" s="31">
        <f t="shared" si="4"/>
        <v>1279</v>
      </c>
      <c r="H78" s="30" t="str">
        <f t="shared" si="5"/>
        <v/>
      </c>
      <c r="J78" s="140"/>
      <c r="K78" s="141"/>
      <c r="L78" s="76"/>
      <c r="R78" s="52"/>
      <c r="S78" s="52"/>
    </row>
    <row r="79" spans="1:19" s="7" customFormat="1" ht="12.75" customHeight="1" x14ac:dyDescent="0.25">
      <c r="A79" s="8">
        <v>73</v>
      </c>
      <c r="B79" s="9" t="s">
        <v>55</v>
      </c>
      <c r="C79" s="138">
        <v>895</v>
      </c>
      <c r="D79" s="70"/>
      <c r="E79" s="139">
        <v>81</v>
      </c>
      <c r="F79" s="70"/>
      <c r="G79" s="31">
        <f t="shared" si="4"/>
        <v>976</v>
      </c>
      <c r="H79" s="30" t="str">
        <f t="shared" si="5"/>
        <v/>
      </c>
      <c r="J79" s="140"/>
      <c r="K79" s="141"/>
      <c r="L79" s="76"/>
      <c r="R79" s="52"/>
      <c r="S79" s="52"/>
    </row>
    <row r="80" spans="1:19" s="7" customFormat="1" ht="12.75" customHeight="1" x14ac:dyDescent="0.25">
      <c r="A80" s="8">
        <v>74</v>
      </c>
      <c r="B80" s="9" t="s">
        <v>54</v>
      </c>
      <c r="C80" s="138">
        <v>865</v>
      </c>
      <c r="D80" s="70"/>
      <c r="E80" s="139">
        <v>84</v>
      </c>
      <c r="F80" s="70"/>
      <c r="G80" s="31">
        <f t="shared" si="4"/>
        <v>949</v>
      </c>
      <c r="H80" s="30" t="str">
        <f t="shared" si="5"/>
        <v/>
      </c>
      <c r="J80" s="140"/>
      <c r="K80" s="141"/>
      <c r="L80" s="76"/>
      <c r="R80" s="52"/>
      <c r="S80" s="52"/>
    </row>
    <row r="81" spans="1:19" s="7" customFormat="1" ht="12.75" customHeight="1" x14ac:dyDescent="0.25">
      <c r="A81" s="8">
        <v>75</v>
      </c>
      <c r="B81" s="9" t="s">
        <v>53</v>
      </c>
      <c r="C81" s="138">
        <v>5253</v>
      </c>
      <c r="D81" s="70"/>
      <c r="E81" s="139">
        <v>261</v>
      </c>
      <c r="F81" s="70"/>
      <c r="G81" s="31">
        <f t="shared" si="4"/>
        <v>5514</v>
      </c>
      <c r="H81" s="30" t="str">
        <f t="shared" si="5"/>
        <v/>
      </c>
      <c r="J81" s="140"/>
      <c r="K81" s="141"/>
      <c r="L81" s="76"/>
      <c r="R81" s="52"/>
      <c r="S81" s="52"/>
    </row>
    <row r="82" spans="1:19" s="7" customFormat="1" ht="12.75" customHeight="1" x14ac:dyDescent="0.25">
      <c r="A82" s="8">
        <v>76</v>
      </c>
      <c r="B82" s="9" t="s">
        <v>52</v>
      </c>
      <c r="C82" s="138">
        <v>3580</v>
      </c>
      <c r="D82" s="70"/>
      <c r="E82" s="139">
        <v>314</v>
      </c>
      <c r="F82" s="70"/>
      <c r="G82" s="31">
        <f t="shared" si="4"/>
        <v>3894</v>
      </c>
      <c r="H82" s="30" t="str">
        <f t="shared" si="5"/>
        <v/>
      </c>
      <c r="J82" s="140"/>
      <c r="K82" s="141"/>
      <c r="L82" s="76"/>
      <c r="R82" s="52"/>
      <c r="S82" s="52"/>
    </row>
    <row r="83" spans="1:19" s="7" customFormat="1" ht="12.75" customHeight="1" x14ac:dyDescent="0.25">
      <c r="A83" s="8">
        <v>77</v>
      </c>
      <c r="B83" s="9" t="s">
        <v>51</v>
      </c>
      <c r="C83" s="138">
        <v>2526</v>
      </c>
      <c r="D83" s="70"/>
      <c r="E83" s="139">
        <v>273</v>
      </c>
      <c r="F83" s="70"/>
      <c r="G83" s="31">
        <f t="shared" si="4"/>
        <v>2799</v>
      </c>
      <c r="H83" s="30" t="str">
        <f t="shared" si="5"/>
        <v/>
      </c>
      <c r="J83" s="140"/>
      <c r="K83" s="141"/>
      <c r="L83" s="76"/>
      <c r="R83" s="52"/>
      <c r="S83" s="52"/>
    </row>
    <row r="84" spans="1:19" s="7" customFormat="1" ht="12.75" customHeight="1" x14ac:dyDescent="0.25">
      <c r="A84" s="8">
        <v>78</v>
      </c>
      <c r="B84" s="9" t="s">
        <v>50</v>
      </c>
      <c r="C84" s="138">
        <v>1926</v>
      </c>
      <c r="D84" s="70"/>
      <c r="E84" s="139">
        <v>202</v>
      </c>
      <c r="F84" s="70"/>
      <c r="G84" s="31">
        <f t="shared" si="4"/>
        <v>2128</v>
      </c>
      <c r="H84" s="30" t="str">
        <f t="shared" si="5"/>
        <v/>
      </c>
      <c r="J84" s="140"/>
      <c r="K84" s="141"/>
      <c r="L84" s="76"/>
      <c r="R84" s="52"/>
      <c r="S84" s="52"/>
    </row>
    <row r="85" spans="1:19" s="7" customFormat="1" ht="12.75" customHeight="1" x14ac:dyDescent="0.25">
      <c r="A85" s="8">
        <v>79</v>
      </c>
      <c r="B85" s="9" t="s">
        <v>49</v>
      </c>
      <c r="C85" s="138">
        <v>877</v>
      </c>
      <c r="D85" s="70"/>
      <c r="E85" s="139">
        <v>25</v>
      </c>
      <c r="F85" s="70"/>
      <c r="G85" s="31">
        <f t="shared" si="4"/>
        <v>902</v>
      </c>
      <c r="H85" s="30" t="str">
        <f t="shared" si="5"/>
        <v/>
      </c>
      <c r="J85" s="140"/>
      <c r="K85" s="141"/>
      <c r="L85" s="76"/>
      <c r="R85" s="52"/>
      <c r="S85" s="52"/>
    </row>
    <row r="86" spans="1:19" s="7" customFormat="1" ht="12.75" customHeight="1" x14ac:dyDescent="0.25">
      <c r="A86" s="8">
        <v>80</v>
      </c>
      <c r="B86" s="9" t="s">
        <v>48</v>
      </c>
      <c r="C86" s="138">
        <v>1448</v>
      </c>
      <c r="D86" s="70"/>
      <c r="E86" s="139">
        <v>271</v>
      </c>
      <c r="F86" s="70"/>
      <c r="G86" s="31">
        <f t="shared" si="4"/>
        <v>1719</v>
      </c>
      <c r="H86" s="30" t="str">
        <f t="shared" si="5"/>
        <v/>
      </c>
      <c r="J86" s="140"/>
      <c r="K86" s="141"/>
      <c r="L86" s="76"/>
      <c r="R86" s="52"/>
      <c r="S86" s="52"/>
    </row>
    <row r="87" spans="1:19" s="7" customFormat="1" ht="12.75" customHeight="1" x14ac:dyDescent="0.25">
      <c r="A87" s="8">
        <v>81</v>
      </c>
      <c r="B87" s="9" t="s">
        <v>47</v>
      </c>
      <c r="C87" s="138">
        <v>772</v>
      </c>
      <c r="D87" s="70"/>
      <c r="E87" s="139">
        <v>111</v>
      </c>
      <c r="F87" s="70"/>
      <c r="G87" s="31">
        <f t="shared" si="4"/>
        <v>883</v>
      </c>
      <c r="H87" s="30" t="str">
        <f t="shared" si="5"/>
        <v/>
      </c>
      <c r="J87" s="140"/>
      <c r="K87" s="141"/>
      <c r="L87" s="76"/>
      <c r="R87" s="52"/>
      <c r="S87" s="52"/>
    </row>
    <row r="88" spans="1:19" s="7" customFormat="1" ht="12.75" customHeight="1" x14ac:dyDescent="0.25">
      <c r="A88" s="8">
        <v>82</v>
      </c>
      <c r="B88" s="9" t="s">
        <v>46</v>
      </c>
      <c r="C88" s="138">
        <v>400</v>
      </c>
      <c r="D88" s="70"/>
      <c r="E88" s="139">
        <v>158</v>
      </c>
      <c r="F88" s="70"/>
      <c r="G88" s="31">
        <f t="shared" si="4"/>
        <v>558</v>
      </c>
      <c r="H88" s="30" t="str">
        <f t="shared" si="5"/>
        <v/>
      </c>
      <c r="J88" s="140"/>
      <c r="K88" s="141"/>
      <c r="L88" s="76"/>
      <c r="R88" s="52"/>
      <c r="S88" s="52"/>
    </row>
    <row r="89" spans="1:19" s="7" customFormat="1" ht="12.75" customHeight="1" x14ac:dyDescent="0.25">
      <c r="A89" s="8">
        <v>83</v>
      </c>
      <c r="B89" s="9" t="s">
        <v>45</v>
      </c>
      <c r="C89" s="138">
        <v>985</v>
      </c>
      <c r="D89" s="70"/>
      <c r="E89" s="139">
        <v>209</v>
      </c>
      <c r="F89" s="70"/>
      <c r="G89" s="31">
        <f t="shared" si="4"/>
        <v>1194</v>
      </c>
      <c r="H89" s="30" t="str">
        <f t="shared" si="5"/>
        <v/>
      </c>
      <c r="J89" s="140"/>
      <c r="K89" s="141"/>
      <c r="L89" s="76"/>
      <c r="R89" s="52"/>
      <c r="S89" s="52"/>
    </row>
    <row r="90" spans="1:19" s="7" customFormat="1" ht="12.75" customHeight="1" x14ac:dyDescent="0.25">
      <c r="A90" s="8">
        <v>84</v>
      </c>
      <c r="B90" s="9" t="s">
        <v>44</v>
      </c>
      <c r="C90" s="138">
        <v>1067</v>
      </c>
      <c r="D90" s="70"/>
      <c r="E90" s="139">
        <v>215</v>
      </c>
      <c r="F90" s="70"/>
      <c r="G90" s="31">
        <f t="shared" si="4"/>
        <v>1282</v>
      </c>
      <c r="H90" s="30" t="str">
        <f t="shared" si="5"/>
        <v/>
      </c>
      <c r="J90" s="140"/>
      <c r="K90" s="141"/>
      <c r="L90" s="76"/>
      <c r="R90" s="52"/>
      <c r="S90" s="52"/>
    </row>
    <row r="91" spans="1:19" s="7" customFormat="1" ht="12.75" customHeight="1" x14ac:dyDescent="0.25">
      <c r="A91" s="8">
        <v>85</v>
      </c>
      <c r="B91" s="9" t="s">
        <v>43</v>
      </c>
      <c r="C91" s="138">
        <v>865</v>
      </c>
      <c r="D91" s="70"/>
      <c r="E91" s="139">
        <v>98</v>
      </c>
      <c r="F91" s="70"/>
      <c r="G91" s="31">
        <f t="shared" si="4"/>
        <v>963</v>
      </c>
      <c r="H91" s="30" t="str">
        <f t="shared" si="5"/>
        <v/>
      </c>
      <c r="J91" s="140"/>
      <c r="K91" s="141"/>
      <c r="L91" s="76"/>
      <c r="R91" s="52"/>
      <c r="S91" s="52"/>
    </row>
    <row r="92" spans="1:19" s="7" customFormat="1" ht="12.75" customHeight="1" x14ac:dyDescent="0.25">
      <c r="A92" s="8">
        <v>86</v>
      </c>
      <c r="B92" s="9" t="s">
        <v>42</v>
      </c>
      <c r="C92" s="138">
        <v>1010</v>
      </c>
      <c r="D92" s="70"/>
      <c r="E92" s="139">
        <v>20</v>
      </c>
      <c r="F92" s="70"/>
      <c r="G92" s="31">
        <f t="shared" si="4"/>
        <v>1030</v>
      </c>
      <c r="H92" s="30" t="str">
        <f t="shared" si="5"/>
        <v/>
      </c>
      <c r="J92" s="140"/>
      <c r="K92" s="141"/>
      <c r="L92" s="76"/>
      <c r="R92" s="52"/>
      <c r="S92" s="52"/>
    </row>
    <row r="93" spans="1:19" s="7" customFormat="1" ht="12.75" customHeight="1" x14ac:dyDescent="0.25">
      <c r="A93" s="8">
        <v>87</v>
      </c>
      <c r="B93" s="9" t="s">
        <v>41</v>
      </c>
      <c r="C93" s="138">
        <v>664</v>
      </c>
      <c r="D93" s="70"/>
      <c r="E93" s="139">
        <v>158</v>
      </c>
      <c r="F93" s="70"/>
      <c r="G93" s="31">
        <f t="shared" si="4"/>
        <v>822</v>
      </c>
      <c r="H93" s="30" t="str">
        <f t="shared" si="5"/>
        <v/>
      </c>
      <c r="J93" s="140"/>
      <c r="K93" s="141"/>
      <c r="L93" s="76"/>
      <c r="R93" s="52"/>
      <c r="S93" s="52"/>
    </row>
    <row r="94" spans="1:19" s="7" customFormat="1" ht="12.75" customHeight="1" x14ac:dyDescent="0.25">
      <c r="A94" s="8">
        <v>88</v>
      </c>
      <c r="B94" s="9" t="s">
        <v>40</v>
      </c>
      <c r="C94" s="138">
        <v>806</v>
      </c>
      <c r="D94" s="70"/>
      <c r="E94" s="139">
        <v>93</v>
      </c>
      <c r="F94" s="70"/>
      <c r="G94" s="31">
        <f t="shared" si="4"/>
        <v>899</v>
      </c>
      <c r="H94" s="30" t="str">
        <f t="shared" si="5"/>
        <v/>
      </c>
      <c r="J94" s="140"/>
      <c r="K94" s="141"/>
      <c r="L94" s="76"/>
      <c r="R94" s="52"/>
      <c r="S94" s="52"/>
    </row>
    <row r="95" spans="1:19" s="7" customFormat="1" ht="12.75" customHeight="1" x14ac:dyDescent="0.25">
      <c r="A95" s="8">
        <v>89</v>
      </c>
      <c r="B95" s="9" t="s">
        <v>39</v>
      </c>
      <c r="C95" s="138">
        <v>1039</v>
      </c>
      <c r="D95" s="70"/>
      <c r="E95" s="139">
        <v>80</v>
      </c>
      <c r="F95" s="70"/>
      <c r="G95" s="31">
        <f t="shared" si="4"/>
        <v>1119</v>
      </c>
      <c r="H95" s="30" t="str">
        <f t="shared" si="5"/>
        <v/>
      </c>
      <c r="J95" s="140"/>
      <c r="K95" s="141"/>
      <c r="L95" s="76"/>
      <c r="R95" s="52"/>
      <c r="S95" s="52"/>
    </row>
    <row r="96" spans="1:19" s="7" customFormat="1" ht="12.75" customHeight="1" x14ac:dyDescent="0.25">
      <c r="A96" s="8">
        <v>90</v>
      </c>
      <c r="B96" s="9" t="s">
        <v>38</v>
      </c>
      <c r="C96" s="138">
        <v>254</v>
      </c>
      <c r="D96" s="70"/>
      <c r="E96" s="139">
        <v>26</v>
      </c>
      <c r="F96" s="70"/>
      <c r="G96" s="31">
        <f t="shared" si="4"/>
        <v>280</v>
      </c>
      <c r="H96" s="30" t="str">
        <f t="shared" si="5"/>
        <v/>
      </c>
      <c r="J96" s="140"/>
      <c r="K96" s="141"/>
      <c r="L96" s="76"/>
      <c r="R96" s="52"/>
      <c r="S96" s="52"/>
    </row>
    <row r="97" spans="1:19" s="7" customFormat="1" ht="12.75" customHeight="1" x14ac:dyDescent="0.25">
      <c r="A97" s="8">
        <v>91</v>
      </c>
      <c r="B97" s="9" t="s">
        <v>37</v>
      </c>
      <c r="C97" s="138">
        <v>2418</v>
      </c>
      <c r="D97" s="70"/>
      <c r="E97" s="139">
        <v>200</v>
      </c>
      <c r="F97" s="70"/>
      <c r="G97" s="31">
        <f t="shared" si="4"/>
        <v>2618</v>
      </c>
      <c r="H97" s="30" t="str">
        <f t="shared" si="5"/>
        <v/>
      </c>
      <c r="J97" s="140"/>
      <c r="K97" s="141"/>
      <c r="L97" s="76"/>
      <c r="R97" s="52"/>
      <c r="S97" s="52"/>
    </row>
    <row r="98" spans="1:19" s="7" customFormat="1" ht="12.75" customHeight="1" x14ac:dyDescent="0.25">
      <c r="A98" s="8">
        <v>92</v>
      </c>
      <c r="B98" s="9" t="s">
        <v>36</v>
      </c>
      <c r="C98" s="138">
        <v>2282</v>
      </c>
      <c r="D98" s="70"/>
      <c r="E98" s="139">
        <v>344</v>
      </c>
      <c r="F98" s="70"/>
      <c r="G98" s="31">
        <f t="shared" si="4"/>
        <v>2626</v>
      </c>
      <c r="H98" s="30" t="str">
        <f t="shared" si="5"/>
        <v/>
      </c>
      <c r="J98" s="140"/>
      <c r="K98" s="141"/>
      <c r="L98" s="76"/>
      <c r="R98" s="52"/>
      <c r="S98" s="52"/>
    </row>
    <row r="99" spans="1:19" s="7" customFormat="1" ht="12.75" customHeight="1" x14ac:dyDescent="0.25">
      <c r="A99" s="8">
        <v>93</v>
      </c>
      <c r="B99" s="9" t="s">
        <v>35</v>
      </c>
      <c r="C99" s="138">
        <v>4032</v>
      </c>
      <c r="D99" s="70"/>
      <c r="E99" s="139">
        <v>571</v>
      </c>
      <c r="F99" s="70"/>
      <c r="G99" s="31">
        <f t="shared" si="4"/>
        <v>4603</v>
      </c>
      <c r="H99" s="30" t="str">
        <f t="shared" si="5"/>
        <v/>
      </c>
      <c r="J99" s="140"/>
      <c r="K99" s="141"/>
      <c r="L99" s="76"/>
      <c r="R99" s="52"/>
      <c r="S99" s="52"/>
    </row>
    <row r="100" spans="1:19" s="7" customFormat="1" ht="12.75" customHeight="1" x14ac:dyDescent="0.25">
      <c r="A100" s="8">
        <v>94</v>
      </c>
      <c r="B100" s="9" t="s">
        <v>34</v>
      </c>
      <c r="C100" s="138">
        <v>1919</v>
      </c>
      <c r="D100" s="70"/>
      <c r="E100" s="139">
        <v>251</v>
      </c>
      <c r="F100" s="70"/>
      <c r="G100" s="31">
        <f t="shared" si="4"/>
        <v>2170</v>
      </c>
      <c r="H100" s="30" t="str">
        <f t="shared" si="5"/>
        <v/>
      </c>
      <c r="J100" s="140"/>
      <c r="K100" s="141"/>
      <c r="L100" s="76"/>
      <c r="R100" s="52"/>
      <c r="S100" s="52"/>
    </row>
    <row r="101" spans="1:19" s="7" customFormat="1" ht="12.75" customHeight="1" x14ac:dyDescent="0.25">
      <c r="A101" s="8">
        <v>95</v>
      </c>
      <c r="B101" s="9" t="s">
        <v>33</v>
      </c>
      <c r="C101" s="138">
        <v>1559</v>
      </c>
      <c r="D101" s="70"/>
      <c r="E101" s="139">
        <v>264</v>
      </c>
      <c r="F101" s="70"/>
      <c r="G101" s="31">
        <f t="shared" si="4"/>
        <v>1823</v>
      </c>
      <c r="H101" s="30" t="str">
        <f t="shared" si="5"/>
        <v/>
      </c>
      <c r="J101" s="140"/>
      <c r="K101" s="141"/>
      <c r="L101" s="76"/>
      <c r="R101" s="52"/>
      <c r="S101" s="52"/>
    </row>
    <row r="102" spans="1:19" s="7" customFormat="1" ht="12.75" customHeight="1" x14ac:dyDescent="0.25">
      <c r="A102" s="8">
        <v>971</v>
      </c>
      <c r="B102" s="9" t="s">
        <v>31</v>
      </c>
      <c r="C102" s="138">
        <v>894</v>
      </c>
      <c r="D102" s="70"/>
      <c r="E102" s="139">
        <v>314</v>
      </c>
      <c r="F102" s="70"/>
      <c r="G102" s="31">
        <f t="shared" si="4"/>
        <v>1208</v>
      </c>
      <c r="H102" s="30" t="str">
        <f t="shared" si="5"/>
        <v/>
      </c>
      <c r="J102" s="140"/>
      <c r="K102" s="141"/>
      <c r="L102" s="76"/>
      <c r="R102" s="52"/>
      <c r="S102" s="52"/>
    </row>
    <row r="103" spans="1:19" s="7" customFormat="1" ht="12.75" customHeight="1" x14ac:dyDescent="0.25">
      <c r="A103" s="8">
        <v>972</v>
      </c>
      <c r="B103" s="9" t="s">
        <v>30</v>
      </c>
      <c r="C103" s="138">
        <v>1085</v>
      </c>
      <c r="D103" s="70"/>
      <c r="E103" s="139">
        <v>279</v>
      </c>
      <c r="F103" s="70"/>
      <c r="G103" s="31">
        <f t="shared" si="4"/>
        <v>1364</v>
      </c>
      <c r="H103" s="30" t="str">
        <f t="shared" si="5"/>
        <v/>
      </c>
      <c r="J103" s="140"/>
      <c r="K103" s="141"/>
      <c r="L103" s="76"/>
      <c r="R103" s="52"/>
      <c r="S103" s="52"/>
    </row>
    <row r="104" spans="1:19" s="7" customFormat="1" ht="12.75" customHeight="1" x14ac:dyDescent="0.25">
      <c r="A104" s="8">
        <v>973</v>
      </c>
      <c r="B104" s="9" t="s">
        <v>29</v>
      </c>
      <c r="C104" s="138">
        <v>463</v>
      </c>
      <c r="D104" s="70" t="s">
        <v>32</v>
      </c>
      <c r="E104" s="139">
        <v>162.25768589937638</v>
      </c>
      <c r="F104" s="70" t="s">
        <v>32</v>
      </c>
      <c r="G104" s="31">
        <f t="shared" si="4"/>
        <v>625.25768589937638</v>
      </c>
      <c r="H104" s="30" t="str">
        <f t="shared" si="5"/>
        <v>(e)</v>
      </c>
      <c r="J104" s="140"/>
      <c r="K104" s="141"/>
      <c r="L104" s="76"/>
      <c r="R104" s="52"/>
      <c r="S104" s="52"/>
    </row>
    <row r="105" spans="1:19" s="7" customFormat="1" ht="12.75" customHeight="1" x14ac:dyDescent="0.25">
      <c r="A105" s="17">
        <v>974</v>
      </c>
      <c r="B105" s="18" t="s">
        <v>28</v>
      </c>
      <c r="C105" s="143">
        <v>1962</v>
      </c>
      <c r="D105" s="74"/>
      <c r="E105" s="144">
        <v>415</v>
      </c>
      <c r="F105" s="74"/>
      <c r="G105" s="75">
        <f t="shared" si="4"/>
        <v>2377</v>
      </c>
      <c r="H105" s="61" t="str">
        <f t="shared" si="5"/>
        <v/>
      </c>
      <c r="J105" s="140"/>
      <c r="K105" s="141"/>
      <c r="L105" s="76"/>
      <c r="R105" s="52"/>
      <c r="S105" s="52"/>
    </row>
    <row r="106" spans="1:19" s="7" customFormat="1" ht="11.25" customHeight="1" x14ac:dyDescent="0.2">
      <c r="A106" s="23"/>
      <c r="B106" s="9"/>
      <c r="C106" s="76"/>
      <c r="D106" s="76"/>
      <c r="E106" s="76"/>
      <c r="F106" s="76"/>
      <c r="G106" s="31"/>
      <c r="H106" s="25"/>
      <c r="J106" s="1"/>
      <c r="K106" s="141"/>
      <c r="L106" s="26"/>
      <c r="R106" s="52"/>
      <c r="S106" s="52"/>
    </row>
    <row r="107" spans="1:19" s="7" customFormat="1" ht="12.75" customHeight="1" x14ac:dyDescent="0.2">
      <c r="A107" s="259" t="s">
        <v>27</v>
      </c>
      <c r="B107" s="260"/>
      <c r="C107" s="37">
        <f>SUM(C4:C56)+SUM(C59:C101)</f>
        <v>129095</v>
      </c>
      <c r="D107" s="81"/>
      <c r="E107" s="62">
        <f>SUM(E4:E56)+SUM(E59:E101)</f>
        <v>16883</v>
      </c>
      <c r="F107" s="62"/>
      <c r="G107" s="33">
        <f>SUM(G4:G56)+SUM(G59:G101)</f>
        <v>145978</v>
      </c>
      <c r="H107" s="146"/>
      <c r="J107" s="1"/>
      <c r="K107" s="141"/>
      <c r="L107" s="26"/>
      <c r="R107" s="52"/>
      <c r="S107" s="52"/>
    </row>
    <row r="108" spans="1:19" s="7" customFormat="1" ht="12.75" customHeight="1" x14ac:dyDescent="0.2">
      <c r="A108" s="261" t="s">
        <v>26</v>
      </c>
      <c r="B108" s="262"/>
      <c r="C108" s="43">
        <f>SUM(C102:C105)</f>
        <v>4404</v>
      </c>
      <c r="D108" s="82"/>
      <c r="E108" s="64">
        <f>SUM(E102:E105)</f>
        <v>1170.2576858993764</v>
      </c>
      <c r="F108" s="64"/>
      <c r="G108" s="39">
        <f>SUM(G102:G105)</f>
        <v>5574.2576858993762</v>
      </c>
      <c r="H108" s="135"/>
      <c r="J108" s="1"/>
      <c r="K108" s="141"/>
      <c r="L108" s="26"/>
      <c r="R108" s="52"/>
      <c r="S108" s="52"/>
    </row>
    <row r="109" spans="1:19" s="7" customFormat="1" ht="12.75" customHeight="1" x14ac:dyDescent="0.2">
      <c r="A109" s="263" t="s">
        <v>25</v>
      </c>
      <c r="B109" s="264"/>
      <c r="C109" s="49">
        <f>C107+C108</f>
        <v>133499</v>
      </c>
      <c r="D109" s="83"/>
      <c r="E109" s="65">
        <f>E107+E108</f>
        <v>18053.257685899378</v>
      </c>
      <c r="F109" s="65"/>
      <c r="G109" s="45">
        <f>G107+G108</f>
        <v>151552.25768589939</v>
      </c>
      <c r="H109" s="136"/>
      <c r="J109" s="1"/>
      <c r="K109" s="141"/>
      <c r="L109" s="26"/>
      <c r="R109" s="52"/>
      <c r="S109" s="52"/>
    </row>
    <row r="110" spans="1:19" s="7" customFormat="1" x14ac:dyDescent="0.2">
      <c r="A110" s="26" t="s">
        <v>132</v>
      </c>
      <c r="B110" s="26"/>
      <c r="C110" s="15"/>
      <c r="E110" s="15"/>
      <c r="F110" s="15"/>
      <c r="H110" s="52"/>
      <c r="J110" s="1"/>
      <c r="K110" s="141"/>
      <c r="L110" s="26"/>
      <c r="R110" s="52"/>
      <c r="S110" s="52"/>
    </row>
    <row r="111" spans="1:19" ht="6" customHeight="1" x14ac:dyDescent="0.2">
      <c r="K111" s="141"/>
    </row>
    <row r="112" spans="1:19" x14ac:dyDescent="0.2">
      <c r="D112" s="86"/>
      <c r="G112" s="56"/>
      <c r="K112" s="141"/>
    </row>
    <row r="113" spans="3:19" x14ac:dyDescent="0.2">
      <c r="C113" s="1"/>
      <c r="D113" s="86"/>
      <c r="G113" s="56"/>
      <c r="K113" s="141"/>
      <c r="L113" s="1"/>
      <c r="R113" s="1"/>
      <c r="S113" s="1"/>
    </row>
    <row r="114" spans="3:19" x14ac:dyDescent="0.2">
      <c r="C114" s="1"/>
      <c r="D114" s="86"/>
      <c r="G114" s="56"/>
      <c r="K114" s="141"/>
      <c r="L114" s="1"/>
      <c r="R114" s="1"/>
      <c r="S114" s="1"/>
    </row>
    <row r="115" spans="3:19" x14ac:dyDescent="0.2">
      <c r="C115" s="1"/>
      <c r="K115" s="141"/>
      <c r="L115" s="1"/>
      <c r="R115" s="1"/>
      <c r="S115" s="1"/>
    </row>
    <row r="116" spans="3:19" x14ac:dyDescent="0.2">
      <c r="C116" s="1"/>
      <c r="K116" s="141"/>
      <c r="L116" s="1"/>
      <c r="R116" s="1"/>
      <c r="S116" s="1"/>
    </row>
    <row r="117" spans="3:19" x14ac:dyDescent="0.2">
      <c r="C117" s="1"/>
      <c r="K117" s="141"/>
      <c r="L117" s="1"/>
      <c r="R117" s="1"/>
      <c r="S117" s="1"/>
    </row>
    <row r="118" spans="3:19" x14ac:dyDescent="0.2">
      <c r="C118" s="1"/>
      <c r="K118" s="141"/>
      <c r="L118" s="1"/>
      <c r="R118" s="1"/>
      <c r="S118" s="1"/>
    </row>
    <row r="119" spans="3:19" x14ac:dyDescent="0.2">
      <c r="C119" s="1"/>
      <c r="K119" s="141"/>
      <c r="L119" s="1"/>
      <c r="R119" s="1"/>
      <c r="S119" s="1"/>
    </row>
    <row r="120" spans="3:19" x14ac:dyDescent="0.2">
      <c r="C120" s="1"/>
      <c r="K120" s="141"/>
      <c r="L120" s="1"/>
      <c r="R120" s="1"/>
      <c r="S120" s="1"/>
    </row>
  </sheetData>
  <mergeCells count="12">
    <mergeCell ref="A107:B107"/>
    <mergeCell ref="A108:B108"/>
    <mergeCell ref="A109:B109"/>
    <mergeCell ref="A58:B58"/>
    <mergeCell ref="A1:H1"/>
    <mergeCell ref="G3:H3"/>
    <mergeCell ref="G58:H58"/>
    <mergeCell ref="C3:D3"/>
    <mergeCell ref="E3:F3"/>
    <mergeCell ref="C58:D58"/>
    <mergeCell ref="E58:F58"/>
    <mergeCell ref="A3:B3"/>
  </mergeCells>
  <phoneticPr fontId="11" type="noConversion"/>
  <conditionalFormatting sqref="E59:E105 E4:E56">
    <cfRule type="cellIs" dxfId="224" priority="9" stopIfTrue="1" operator="equal">
      <formula>"nd"</formula>
    </cfRule>
    <cfRule type="cellIs" dxfId="223" priority="10" stopIfTrue="1" operator="equal">
      <formula>"NR"</formula>
    </cfRule>
  </conditionalFormatting>
  <conditionalFormatting sqref="C4:C56 E4:E56">
    <cfRule type="cellIs" dxfId="222" priority="7" stopIfTrue="1" operator="equal">
      <formula>"NR"</formula>
    </cfRule>
    <cfRule type="cellIs" dxfId="221" priority="8" stopIfTrue="1" operator="equal">
      <formula>"ND"</formula>
    </cfRule>
  </conditionalFormatting>
  <conditionalFormatting sqref="C59:C105">
    <cfRule type="cellIs" dxfId="220" priority="5" stopIfTrue="1" operator="equal">
      <formula>"NR"</formula>
    </cfRule>
    <cfRule type="cellIs" dxfId="219" priority="6" stopIfTrue="1" operator="equal">
      <formula>"ND"</formula>
    </cfRule>
  </conditionalFormatting>
  <conditionalFormatting sqref="C59:C105">
    <cfRule type="cellIs" dxfId="218" priority="3" stopIfTrue="1" operator="equal">
      <formula>"NR"</formula>
    </cfRule>
    <cfRule type="cellIs" dxfId="217" priority="4" stopIfTrue="1" operator="equal">
      <formula>"ND"</formula>
    </cfRule>
  </conditionalFormatting>
  <conditionalFormatting sqref="E59:E105">
    <cfRule type="cellIs" dxfId="216" priority="1" stopIfTrue="1" operator="equal">
      <formula>"NR"</formula>
    </cfRule>
    <cfRule type="cellIs" dxfId="215" priority="2" stopIfTrue="1" operator="equal">
      <formula>"ND"</formula>
    </cfRule>
  </conditionalFormatting>
  <hyperlinks>
    <hyperlink ref="J1" location="Sommaire!A1" display="Retour au sommaire"/>
  </hyperlinks>
  <printOptions horizontalCentered="1"/>
  <pageMargins left="0.17" right="0.17" top="0.4" bottom="0.4" header="0.24" footer="0.23"/>
  <pageSetup paperSize="9" orientation="portrait" horizontalDpi="4294967292" r:id="rId1"/>
  <headerFooter alignWithMargins="0"/>
  <rowBreaks count="1" manualBreakCount="1">
    <brk id="5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14"/>
  <sheetViews>
    <sheetView showGridLines="0" zoomScaleNormal="100" zoomScaleSheetLayoutView="100" workbookViewId="0">
      <selection activeCell="L1" sqref="L1"/>
    </sheetView>
  </sheetViews>
  <sheetFormatPr baseColWidth="10" defaultRowHeight="11.25" x14ac:dyDescent="0.2"/>
  <cols>
    <col min="1" max="1" width="5.42578125" style="1" customWidth="1"/>
    <col min="2" max="2" width="34.85546875" style="1" customWidth="1"/>
    <col min="3" max="3" width="13.7109375" style="53" customWidth="1"/>
    <col min="4" max="4" width="3" style="53" customWidth="1"/>
    <col min="5" max="5" width="10" style="53" customWidth="1"/>
    <col min="6" max="6" width="3" style="53" customWidth="1"/>
    <col min="7" max="7" width="10" style="1" customWidth="1"/>
    <col min="8" max="8" width="3" style="6" customWidth="1"/>
    <col min="9" max="9" width="8.7109375" style="1" hidden="1" customWidth="1"/>
    <col min="10" max="10" width="9.140625" style="1" hidden="1" customWidth="1"/>
    <col min="11" max="13" width="7.5703125" style="1" customWidth="1"/>
    <col min="14" max="16384" width="11.42578125" style="1"/>
  </cols>
  <sheetData>
    <row r="1" spans="1:14" ht="28.5" customHeight="1" x14ac:dyDescent="0.25">
      <c r="A1" s="267" t="s">
        <v>137</v>
      </c>
      <c r="B1" s="262"/>
      <c r="C1" s="262"/>
      <c r="D1" s="262"/>
      <c r="E1" s="262"/>
      <c r="F1" s="262"/>
      <c r="G1" s="262"/>
      <c r="H1" s="262"/>
      <c r="L1" s="193" t="s">
        <v>214</v>
      </c>
    </row>
    <row r="2" spans="1:14" ht="8.25" customHeight="1" x14ac:dyDescent="0.2">
      <c r="A2" s="2"/>
      <c r="B2" s="2"/>
      <c r="C2" s="3"/>
      <c r="D2" s="3"/>
      <c r="E2" s="3"/>
      <c r="F2" s="3"/>
      <c r="G2" s="127"/>
      <c r="H2" s="128"/>
    </row>
    <row r="3" spans="1:14" s="7" customFormat="1" ht="39" customHeight="1" x14ac:dyDescent="0.25">
      <c r="A3" s="265" t="s">
        <v>76</v>
      </c>
      <c r="B3" s="266"/>
      <c r="C3" s="270" t="s">
        <v>8</v>
      </c>
      <c r="D3" s="271"/>
      <c r="E3" s="268" t="s">
        <v>7</v>
      </c>
      <c r="F3" s="268"/>
      <c r="G3" s="273" t="s">
        <v>22</v>
      </c>
      <c r="H3" s="269"/>
    </row>
    <row r="4" spans="1:14" s="7" customFormat="1" ht="12.75" customHeight="1" x14ac:dyDescent="0.25">
      <c r="A4" s="8">
        <v>1</v>
      </c>
      <c r="B4" s="9" t="s">
        <v>131</v>
      </c>
      <c r="C4" s="16">
        <v>328</v>
      </c>
      <c r="D4" s="11"/>
      <c r="E4" s="13">
        <v>546</v>
      </c>
      <c r="F4" s="31"/>
      <c r="G4" s="57">
        <v>874</v>
      </c>
      <c r="H4" s="11"/>
      <c r="I4" s="14" t="e">
        <f>C4+#REF!</f>
        <v>#REF!</v>
      </c>
      <c r="J4" s="14" t="e">
        <f t="shared" ref="J4:J35" si="0">I4-G4</f>
        <v>#REF!</v>
      </c>
      <c r="L4" s="15"/>
      <c r="M4" s="15"/>
      <c r="N4" s="15"/>
    </row>
    <row r="5" spans="1:14" s="7" customFormat="1" ht="12.75" customHeight="1" x14ac:dyDescent="0.25">
      <c r="A5" s="8">
        <v>2</v>
      </c>
      <c r="B5" s="9" t="s">
        <v>130</v>
      </c>
      <c r="C5" s="16">
        <v>261</v>
      </c>
      <c r="D5" s="11"/>
      <c r="E5" s="13">
        <v>1302</v>
      </c>
      <c r="F5" s="31"/>
      <c r="G5" s="57">
        <v>1563</v>
      </c>
      <c r="H5" s="11"/>
      <c r="I5" s="14" t="e">
        <f>C5+#REF!</f>
        <v>#REF!</v>
      </c>
      <c r="J5" s="14" t="e">
        <f t="shared" si="0"/>
        <v>#REF!</v>
      </c>
      <c r="L5" s="15"/>
      <c r="M5" s="15"/>
      <c r="N5" s="15"/>
    </row>
    <row r="6" spans="1:14" s="7" customFormat="1" ht="12.75" customHeight="1" x14ac:dyDescent="0.25">
      <c r="A6" s="8">
        <v>3</v>
      </c>
      <c r="B6" s="9" t="s">
        <v>129</v>
      </c>
      <c r="C6" s="16">
        <v>180</v>
      </c>
      <c r="D6" s="11"/>
      <c r="E6" s="13">
        <v>731</v>
      </c>
      <c r="F6" s="31"/>
      <c r="G6" s="57">
        <v>911</v>
      </c>
      <c r="H6" s="11"/>
      <c r="I6" s="14" t="e">
        <f>C6+#REF!</f>
        <v>#REF!</v>
      </c>
      <c r="J6" s="14" t="e">
        <f t="shared" si="0"/>
        <v>#REF!</v>
      </c>
      <c r="L6" s="15"/>
      <c r="M6" s="15"/>
      <c r="N6" s="15"/>
    </row>
    <row r="7" spans="1:14" s="7" customFormat="1" ht="12.75" customHeight="1" x14ac:dyDescent="0.25">
      <c r="A7" s="8">
        <v>4</v>
      </c>
      <c r="B7" s="9" t="s">
        <v>128</v>
      </c>
      <c r="C7" s="16">
        <v>83</v>
      </c>
      <c r="D7" s="11"/>
      <c r="E7" s="13">
        <v>187</v>
      </c>
      <c r="F7" s="31"/>
      <c r="G7" s="57">
        <v>270</v>
      </c>
      <c r="H7" s="11"/>
      <c r="I7" s="14" t="e">
        <f>C7+#REF!</f>
        <v>#REF!</v>
      </c>
      <c r="J7" s="14" t="e">
        <f t="shared" si="0"/>
        <v>#REF!</v>
      </c>
      <c r="L7" s="15"/>
      <c r="M7" s="15"/>
      <c r="N7" s="15"/>
    </row>
    <row r="8" spans="1:14" s="7" customFormat="1" ht="12.75" customHeight="1" x14ac:dyDescent="0.25">
      <c r="A8" s="8">
        <v>5</v>
      </c>
      <c r="B8" s="9" t="s">
        <v>127</v>
      </c>
      <c r="C8" s="16">
        <v>62</v>
      </c>
      <c r="D8" s="11"/>
      <c r="E8" s="13">
        <v>72</v>
      </c>
      <c r="F8" s="31"/>
      <c r="G8" s="57">
        <v>134</v>
      </c>
      <c r="H8" s="11"/>
      <c r="I8" s="14" t="e">
        <f>C8+#REF!</f>
        <v>#REF!</v>
      </c>
      <c r="J8" s="14" t="e">
        <f t="shared" si="0"/>
        <v>#REF!</v>
      </c>
      <c r="L8" s="15"/>
      <c r="M8" s="15"/>
      <c r="N8" s="15"/>
    </row>
    <row r="9" spans="1:14" s="7" customFormat="1" ht="12.75" customHeight="1" x14ac:dyDescent="0.25">
      <c r="A9" s="8">
        <v>6</v>
      </c>
      <c r="B9" s="9" t="s">
        <v>126</v>
      </c>
      <c r="C9" s="16">
        <v>339</v>
      </c>
      <c r="D9" s="11"/>
      <c r="E9" s="13">
        <v>871</v>
      </c>
      <c r="F9" s="31"/>
      <c r="G9" s="57">
        <v>1210</v>
      </c>
      <c r="H9" s="11"/>
      <c r="I9" s="14" t="e">
        <f>C9+#REF!</f>
        <v>#REF!</v>
      </c>
      <c r="J9" s="14" t="e">
        <f t="shared" si="0"/>
        <v>#REF!</v>
      </c>
      <c r="L9" s="15"/>
      <c r="M9" s="15"/>
      <c r="N9" s="15"/>
    </row>
    <row r="10" spans="1:14" s="7" customFormat="1" ht="12.75" customHeight="1" x14ac:dyDescent="0.25">
      <c r="A10" s="8">
        <v>7</v>
      </c>
      <c r="B10" s="9" t="s">
        <v>125</v>
      </c>
      <c r="C10" s="16">
        <v>119</v>
      </c>
      <c r="D10" s="11"/>
      <c r="E10" s="13">
        <v>413</v>
      </c>
      <c r="F10" s="31"/>
      <c r="G10" s="57">
        <v>532</v>
      </c>
      <c r="H10" s="11"/>
      <c r="I10" s="14" t="e">
        <f>C10+#REF!</f>
        <v>#REF!</v>
      </c>
      <c r="J10" s="14" t="e">
        <f t="shared" si="0"/>
        <v>#REF!</v>
      </c>
      <c r="L10" s="15"/>
      <c r="M10" s="15"/>
      <c r="N10" s="15"/>
    </row>
    <row r="11" spans="1:14" s="7" customFormat="1" ht="12.75" customHeight="1" x14ac:dyDescent="0.25">
      <c r="A11" s="8">
        <v>8</v>
      </c>
      <c r="B11" s="9" t="s">
        <v>124</v>
      </c>
      <c r="C11" s="16">
        <v>126</v>
      </c>
      <c r="D11" s="11"/>
      <c r="E11" s="13">
        <v>811</v>
      </c>
      <c r="F11" s="31"/>
      <c r="G11" s="57">
        <v>937</v>
      </c>
      <c r="H11" s="11"/>
      <c r="I11" s="14" t="e">
        <f>C11+#REF!</f>
        <v>#REF!</v>
      </c>
      <c r="J11" s="14" t="e">
        <f t="shared" si="0"/>
        <v>#REF!</v>
      </c>
      <c r="L11" s="15"/>
      <c r="M11" s="15"/>
      <c r="N11" s="15"/>
    </row>
    <row r="12" spans="1:14" s="7" customFormat="1" ht="12.75" customHeight="1" x14ac:dyDescent="0.25">
      <c r="A12" s="8">
        <v>9</v>
      </c>
      <c r="B12" s="9" t="s">
        <v>123</v>
      </c>
      <c r="C12" s="16">
        <v>95</v>
      </c>
      <c r="D12" s="11"/>
      <c r="E12" s="13">
        <v>266</v>
      </c>
      <c r="F12" s="31"/>
      <c r="G12" s="57">
        <v>361</v>
      </c>
      <c r="H12" s="11"/>
      <c r="I12" s="14" t="e">
        <f>C12+#REF!</f>
        <v>#REF!</v>
      </c>
      <c r="J12" s="14" t="e">
        <f t="shared" si="0"/>
        <v>#REF!</v>
      </c>
      <c r="K12" s="14"/>
      <c r="L12" s="15"/>
      <c r="M12" s="15"/>
      <c r="N12" s="15"/>
    </row>
    <row r="13" spans="1:14" s="7" customFormat="1" ht="12.75" customHeight="1" x14ac:dyDescent="0.25">
      <c r="A13" s="8">
        <v>10</v>
      </c>
      <c r="B13" s="9" t="s">
        <v>122</v>
      </c>
      <c r="C13" s="16">
        <v>207</v>
      </c>
      <c r="D13" s="11"/>
      <c r="E13" s="13">
        <v>625</v>
      </c>
      <c r="F13" s="31"/>
      <c r="G13" s="57">
        <v>832</v>
      </c>
      <c r="H13" s="11"/>
      <c r="I13" s="14" t="e">
        <f>C13+#REF!</f>
        <v>#REF!</v>
      </c>
      <c r="J13" s="14" t="e">
        <f t="shared" si="0"/>
        <v>#REF!</v>
      </c>
      <c r="K13" s="14"/>
      <c r="L13" s="15"/>
      <c r="M13" s="15"/>
      <c r="N13" s="15"/>
    </row>
    <row r="14" spans="1:14" s="7" customFormat="1" ht="12.75" customHeight="1" x14ac:dyDescent="0.25">
      <c r="A14" s="8">
        <v>11</v>
      </c>
      <c r="B14" s="9" t="s">
        <v>121</v>
      </c>
      <c r="C14" s="16">
        <v>248</v>
      </c>
      <c r="D14" s="11"/>
      <c r="E14" s="13">
        <v>531</v>
      </c>
      <c r="F14" s="31"/>
      <c r="G14" s="57">
        <v>779</v>
      </c>
      <c r="H14" s="11"/>
      <c r="I14" s="14" t="e">
        <f>C14+#REF!</f>
        <v>#REF!</v>
      </c>
      <c r="J14" s="14" t="e">
        <f t="shared" si="0"/>
        <v>#REF!</v>
      </c>
      <c r="K14" s="14"/>
      <c r="L14" s="15"/>
      <c r="M14" s="15"/>
      <c r="N14" s="15"/>
    </row>
    <row r="15" spans="1:14" s="7" customFormat="1" ht="12.75" customHeight="1" x14ac:dyDescent="0.25">
      <c r="A15" s="8">
        <v>12</v>
      </c>
      <c r="B15" s="9" t="s">
        <v>120</v>
      </c>
      <c r="C15" s="16">
        <v>208</v>
      </c>
      <c r="D15" s="11"/>
      <c r="E15" s="13">
        <v>479</v>
      </c>
      <c r="F15" s="31"/>
      <c r="G15" s="57">
        <v>687</v>
      </c>
      <c r="H15" s="11"/>
      <c r="I15" s="14" t="e">
        <f>C15+#REF!</f>
        <v>#REF!</v>
      </c>
      <c r="J15" s="14" t="e">
        <f t="shared" si="0"/>
        <v>#REF!</v>
      </c>
      <c r="K15" s="14"/>
      <c r="L15" s="15"/>
      <c r="M15" s="15"/>
      <c r="N15" s="15"/>
    </row>
    <row r="16" spans="1:14" s="7" customFormat="1" ht="12.75" customHeight="1" x14ac:dyDescent="0.25">
      <c r="A16" s="8">
        <v>13</v>
      </c>
      <c r="B16" s="9" t="s">
        <v>119</v>
      </c>
      <c r="C16" s="16">
        <v>622</v>
      </c>
      <c r="D16" s="11"/>
      <c r="E16" s="13">
        <v>1999</v>
      </c>
      <c r="F16" s="31"/>
      <c r="G16" s="57">
        <v>2621</v>
      </c>
      <c r="H16" s="11"/>
      <c r="I16" s="14" t="e">
        <f>C16+#REF!</f>
        <v>#REF!</v>
      </c>
      <c r="J16" s="14" t="e">
        <f t="shared" si="0"/>
        <v>#REF!</v>
      </c>
      <c r="K16" s="14"/>
      <c r="L16" s="15"/>
      <c r="M16" s="15"/>
      <c r="N16" s="15"/>
    </row>
    <row r="17" spans="1:14" s="7" customFormat="1" ht="12.75" customHeight="1" x14ac:dyDescent="0.25">
      <c r="A17" s="8">
        <v>14</v>
      </c>
      <c r="B17" s="9" t="s">
        <v>118</v>
      </c>
      <c r="C17" s="16">
        <v>556</v>
      </c>
      <c r="D17" s="11"/>
      <c r="E17" s="13">
        <v>1496</v>
      </c>
      <c r="F17" s="31"/>
      <c r="G17" s="57">
        <v>2052</v>
      </c>
      <c r="H17" s="11"/>
      <c r="I17" s="14" t="e">
        <f>C17+#REF!</f>
        <v>#REF!</v>
      </c>
      <c r="J17" s="14" t="e">
        <f t="shared" si="0"/>
        <v>#REF!</v>
      </c>
      <c r="L17" s="15"/>
      <c r="M17" s="15"/>
      <c r="N17" s="15"/>
    </row>
    <row r="18" spans="1:14" s="7" customFormat="1" ht="12.75" customHeight="1" x14ac:dyDescent="0.25">
      <c r="A18" s="8">
        <v>15</v>
      </c>
      <c r="B18" s="9" t="s">
        <v>117</v>
      </c>
      <c r="C18" s="16">
        <v>28</v>
      </c>
      <c r="D18" s="11"/>
      <c r="E18" s="13">
        <v>150</v>
      </c>
      <c r="F18" s="31"/>
      <c r="G18" s="57">
        <v>178</v>
      </c>
      <c r="H18" s="11"/>
      <c r="I18" s="14" t="e">
        <f>C18+#REF!</f>
        <v>#REF!</v>
      </c>
      <c r="J18" s="14" t="e">
        <f t="shared" si="0"/>
        <v>#REF!</v>
      </c>
      <c r="L18" s="15"/>
      <c r="M18" s="15"/>
      <c r="N18" s="15"/>
    </row>
    <row r="19" spans="1:14" s="7" customFormat="1" ht="12.75" customHeight="1" x14ac:dyDescent="0.25">
      <c r="A19" s="8">
        <v>16</v>
      </c>
      <c r="B19" s="9" t="s">
        <v>116</v>
      </c>
      <c r="C19" s="16">
        <v>193</v>
      </c>
      <c r="D19" s="11"/>
      <c r="E19" s="13">
        <v>578</v>
      </c>
      <c r="F19" s="31"/>
      <c r="G19" s="57">
        <v>771</v>
      </c>
      <c r="H19" s="11"/>
      <c r="I19" s="14" t="e">
        <f>C19+#REF!</f>
        <v>#REF!</v>
      </c>
      <c r="J19" s="14" t="e">
        <f t="shared" si="0"/>
        <v>#REF!</v>
      </c>
      <c r="L19" s="15"/>
      <c r="M19" s="15"/>
      <c r="N19" s="15"/>
    </row>
    <row r="20" spans="1:14" s="7" customFormat="1" ht="12.75" customHeight="1" x14ac:dyDescent="0.25">
      <c r="A20" s="8">
        <v>17</v>
      </c>
      <c r="B20" s="9" t="s">
        <v>115</v>
      </c>
      <c r="C20" s="16">
        <v>295</v>
      </c>
      <c r="D20" s="11"/>
      <c r="E20" s="13">
        <v>723</v>
      </c>
      <c r="F20" s="31"/>
      <c r="G20" s="57">
        <v>1018</v>
      </c>
      <c r="H20" s="11"/>
      <c r="I20" s="14" t="e">
        <f>C20+#REF!</f>
        <v>#REF!</v>
      </c>
      <c r="J20" s="14" t="e">
        <f t="shared" si="0"/>
        <v>#REF!</v>
      </c>
      <c r="L20" s="15"/>
      <c r="M20" s="15"/>
      <c r="N20" s="15"/>
    </row>
    <row r="21" spans="1:14" s="7" customFormat="1" ht="12.75" customHeight="1" x14ac:dyDescent="0.25">
      <c r="A21" s="8">
        <v>18</v>
      </c>
      <c r="B21" s="9" t="s">
        <v>114</v>
      </c>
      <c r="C21" s="16">
        <v>309</v>
      </c>
      <c r="D21" s="11"/>
      <c r="E21" s="13">
        <v>609</v>
      </c>
      <c r="F21" s="31"/>
      <c r="G21" s="57">
        <v>918</v>
      </c>
      <c r="H21" s="11"/>
      <c r="I21" s="14" t="e">
        <f>C21+#REF!</f>
        <v>#REF!</v>
      </c>
      <c r="J21" s="14" t="e">
        <f t="shared" si="0"/>
        <v>#REF!</v>
      </c>
      <c r="L21" s="15"/>
      <c r="M21" s="15"/>
      <c r="N21" s="15"/>
    </row>
    <row r="22" spans="1:14" s="7" customFormat="1" ht="12.75" customHeight="1" x14ac:dyDescent="0.25">
      <c r="A22" s="8">
        <v>19</v>
      </c>
      <c r="B22" s="9" t="s">
        <v>113</v>
      </c>
      <c r="C22" s="16">
        <v>52</v>
      </c>
      <c r="D22" s="11"/>
      <c r="E22" s="13">
        <v>318</v>
      </c>
      <c r="F22" s="31"/>
      <c r="G22" s="57">
        <v>370</v>
      </c>
      <c r="H22" s="11"/>
      <c r="I22" s="14" t="e">
        <f>C22+#REF!</f>
        <v>#REF!</v>
      </c>
      <c r="J22" s="14" t="e">
        <f t="shared" si="0"/>
        <v>#REF!</v>
      </c>
      <c r="L22" s="15"/>
      <c r="M22" s="15"/>
      <c r="N22" s="15"/>
    </row>
    <row r="23" spans="1:14" s="7" customFormat="1" ht="12.75" customHeight="1" x14ac:dyDescent="0.25">
      <c r="A23" s="8" t="s">
        <v>112</v>
      </c>
      <c r="B23" s="9" t="s">
        <v>111</v>
      </c>
      <c r="C23" s="16">
        <v>67</v>
      </c>
      <c r="D23" s="11"/>
      <c r="E23" s="13">
        <v>85</v>
      </c>
      <c r="F23" s="31"/>
      <c r="G23" s="57">
        <v>152</v>
      </c>
      <c r="H23" s="11"/>
      <c r="I23" s="14" t="e">
        <f>C23+#REF!</f>
        <v>#REF!</v>
      </c>
      <c r="J23" s="14" t="e">
        <f t="shared" si="0"/>
        <v>#REF!</v>
      </c>
      <c r="L23" s="15"/>
      <c r="M23" s="15"/>
      <c r="N23" s="15"/>
    </row>
    <row r="24" spans="1:14" s="7" customFormat="1" ht="12.75" customHeight="1" x14ac:dyDescent="0.25">
      <c r="A24" s="8" t="s">
        <v>110</v>
      </c>
      <c r="B24" s="9" t="s">
        <v>109</v>
      </c>
      <c r="C24" s="16">
        <v>33</v>
      </c>
      <c r="D24" s="11" t="s">
        <v>32</v>
      </c>
      <c r="E24" s="13">
        <v>82</v>
      </c>
      <c r="F24" s="31" t="s">
        <v>32</v>
      </c>
      <c r="G24" s="57">
        <v>115</v>
      </c>
      <c r="H24" s="11" t="s">
        <v>32</v>
      </c>
      <c r="I24" s="14" t="e">
        <f>C24+#REF!</f>
        <v>#REF!</v>
      </c>
      <c r="J24" s="14" t="e">
        <f t="shared" si="0"/>
        <v>#REF!</v>
      </c>
      <c r="L24" s="15"/>
      <c r="M24" s="15"/>
      <c r="N24" s="15"/>
    </row>
    <row r="25" spans="1:14" s="7" customFormat="1" ht="12.75" customHeight="1" x14ac:dyDescent="0.25">
      <c r="A25" s="8">
        <v>21</v>
      </c>
      <c r="B25" s="9" t="s">
        <v>108</v>
      </c>
      <c r="C25" s="16">
        <v>338</v>
      </c>
      <c r="D25" s="11"/>
      <c r="E25" s="13">
        <v>902</v>
      </c>
      <c r="F25" s="31"/>
      <c r="G25" s="57">
        <v>1240</v>
      </c>
      <c r="H25" s="11"/>
      <c r="I25" s="14" t="e">
        <f>C25+#REF!</f>
        <v>#REF!</v>
      </c>
      <c r="J25" s="14" t="e">
        <f t="shared" si="0"/>
        <v>#REF!</v>
      </c>
      <c r="L25" s="15"/>
      <c r="M25" s="15"/>
      <c r="N25" s="15"/>
    </row>
    <row r="26" spans="1:14" s="7" customFormat="1" ht="12.75" customHeight="1" x14ac:dyDescent="0.25">
      <c r="A26" s="8">
        <v>22</v>
      </c>
      <c r="B26" s="9" t="s">
        <v>107</v>
      </c>
      <c r="C26" s="16">
        <v>324</v>
      </c>
      <c r="D26" s="11"/>
      <c r="E26" s="13">
        <v>1088</v>
      </c>
      <c r="F26" s="31"/>
      <c r="G26" s="57">
        <v>1412</v>
      </c>
      <c r="H26" s="11"/>
      <c r="I26" s="14" t="e">
        <f>C26+#REF!</f>
        <v>#REF!</v>
      </c>
      <c r="J26" s="14" t="e">
        <f t="shared" si="0"/>
        <v>#REF!</v>
      </c>
      <c r="L26" s="15"/>
      <c r="M26" s="15"/>
      <c r="N26" s="15"/>
    </row>
    <row r="27" spans="1:14" s="7" customFormat="1" ht="12.75" customHeight="1" x14ac:dyDescent="0.25">
      <c r="A27" s="8">
        <v>23</v>
      </c>
      <c r="B27" s="9" t="s">
        <v>106</v>
      </c>
      <c r="C27" s="16">
        <v>64</v>
      </c>
      <c r="D27" s="11"/>
      <c r="E27" s="13">
        <v>196</v>
      </c>
      <c r="F27" s="31"/>
      <c r="G27" s="57">
        <v>260</v>
      </c>
      <c r="H27" s="11"/>
      <c r="I27" s="14" t="e">
        <f>C27+#REF!</f>
        <v>#REF!</v>
      </c>
      <c r="J27" s="14" t="e">
        <f t="shared" si="0"/>
        <v>#REF!</v>
      </c>
      <c r="L27" s="15"/>
      <c r="M27" s="15"/>
      <c r="N27" s="15"/>
    </row>
    <row r="28" spans="1:14" s="7" customFormat="1" ht="12.75" customHeight="1" x14ac:dyDescent="0.25">
      <c r="A28" s="8">
        <v>24</v>
      </c>
      <c r="B28" s="9" t="s">
        <v>105</v>
      </c>
      <c r="C28" s="16">
        <v>225</v>
      </c>
      <c r="D28" s="11"/>
      <c r="E28" s="13">
        <v>512</v>
      </c>
      <c r="F28" s="31"/>
      <c r="G28" s="57">
        <v>737</v>
      </c>
      <c r="H28" s="11"/>
      <c r="I28" s="14" t="e">
        <f>C28+#REF!</f>
        <v>#REF!</v>
      </c>
      <c r="J28" s="14" t="e">
        <f t="shared" si="0"/>
        <v>#REF!</v>
      </c>
      <c r="L28" s="15"/>
      <c r="M28" s="15"/>
      <c r="N28" s="15"/>
    </row>
    <row r="29" spans="1:14" s="7" customFormat="1" ht="12.75" customHeight="1" x14ac:dyDescent="0.25">
      <c r="A29" s="8">
        <v>25</v>
      </c>
      <c r="B29" s="9" t="s">
        <v>104</v>
      </c>
      <c r="C29" s="16">
        <v>263</v>
      </c>
      <c r="D29" s="11"/>
      <c r="E29" s="13">
        <v>722</v>
      </c>
      <c r="F29" s="31"/>
      <c r="G29" s="57">
        <v>985</v>
      </c>
      <c r="H29" s="11"/>
      <c r="I29" s="14" t="e">
        <f>C29+#REF!</f>
        <v>#REF!</v>
      </c>
      <c r="J29" s="14" t="e">
        <f t="shared" si="0"/>
        <v>#REF!</v>
      </c>
      <c r="L29" s="15"/>
      <c r="M29" s="15"/>
      <c r="N29" s="15"/>
    </row>
    <row r="30" spans="1:14" s="7" customFormat="1" ht="12.75" customHeight="1" x14ac:dyDescent="0.25">
      <c r="A30" s="8">
        <v>26</v>
      </c>
      <c r="B30" s="9" t="s">
        <v>103</v>
      </c>
      <c r="C30" s="16">
        <v>145</v>
      </c>
      <c r="D30" s="11"/>
      <c r="E30" s="13">
        <v>658</v>
      </c>
      <c r="F30" s="31"/>
      <c r="G30" s="57">
        <v>803</v>
      </c>
      <c r="H30" s="11"/>
      <c r="I30" s="14" t="e">
        <f>C30+#REF!</f>
        <v>#REF!</v>
      </c>
      <c r="J30" s="14" t="e">
        <f t="shared" si="0"/>
        <v>#REF!</v>
      </c>
      <c r="L30" s="15"/>
      <c r="M30" s="15"/>
      <c r="N30" s="15"/>
    </row>
    <row r="31" spans="1:14" s="7" customFormat="1" ht="12.75" customHeight="1" x14ac:dyDescent="0.25">
      <c r="A31" s="8">
        <v>27</v>
      </c>
      <c r="B31" s="9" t="s">
        <v>102</v>
      </c>
      <c r="C31" s="16">
        <v>342</v>
      </c>
      <c r="D31" s="11"/>
      <c r="E31" s="13">
        <v>1011</v>
      </c>
      <c r="F31" s="31"/>
      <c r="G31" s="57">
        <v>1353</v>
      </c>
      <c r="H31" s="11"/>
      <c r="I31" s="14" t="e">
        <f>C31+#REF!</f>
        <v>#REF!</v>
      </c>
      <c r="J31" s="14" t="e">
        <f t="shared" si="0"/>
        <v>#REF!</v>
      </c>
      <c r="L31" s="15"/>
      <c r="M31" s="15"/>
      <c r="N31" s="15"/>
    </row>
    <row r="32" spans="1:14" s="7" customFormat="1" ht="12.75" customHeight="1" x14ac:dyDescent="0.25">
      <c r="A32" s="8">
        <v>28</v>
      </c>
      <c r="B32" s="9" t="s">
        <v>101</v>
      </c>
      <c r="C32" s="16">
        <v>293</v>
      </c>
      <c r="D32" s="11"/>
      <c r="E32" s="13">
        <v>817</v>
      </c>
      <c r="F32" s="31"/>
      <c r="G32" s="57">
        <v>1110</v>
      </c>
      <c r="H32" s="11"/>
      <c r="I32" s="14" t="e">
        <f>C32+#REF!</f>
        <v>#REF!</v>
      </c>
      <c r="J32" s="14" t="e">
        <f t="shared" si="0"/>
        <v>#REF!</v>
      </c>
      <c r="L32" s="15"/>
      <c r="M32" s="15"/>
      <c r="N32" s="15"/>
    </row>
    <row r="33" spans="1:14" s="7" customFormat="1" ht="12.75" customHeight="1" x14ac:dyDescent="0.25">
      <c r="A33" s="8">
        <v>29</v>
      </c>
      <c r="B33" s="9" t="s">
        <v>100</v>
      </c>
      <c r="C33" s="16">
        <v>602</v>
      </c>
      <c r="D33" s="11"/>
      <c r="E33" s="13">
        <v>1626</v>
      </c>
      <c r="F33" s="31"/>
      <c r="G33" s="57">
        <v>2228</v>
      </c>
      <c r="H33" s="11"/>
      <c r="I33" s="14" t="e">
        <f>C33+#REF!</f>
        <v>#REF!</v>
      </c>
      <c r="J33" s="14" t="e">
        <f t="shared" si="0"/>
        <v>#REF!</v>
      </c>
      <c r="L33" s="15"/>
      <c r="M33" s="15"/>
      <c r="N33" s="15"/>
    </row>
    <row r="34" spans="1:14" s="7" customFormat="1" ht="12.75" customHeight="1" x14ac:dyDescent="0.25">
      <c r="A34" s="8">
        <v>30</v>
      </c>
      <c r="B34" s="9" t="s">
        <v>99</v>
      </c>
      <c r="C34" s="16">
        <v>559</v>
      </c>
      <c r="D34" s="11"/>
      <c r="E34" s="13">
        <v>1110</v>
      </c>
      <c r="F34" s="31"/>
      <c r="G34" s="57">
        <v>1669</v>
      </c>
      <c r="H34" s="11"/>
      <c r="I34" s="14" t="e">
        <f>C34+#REF!</f>
        <v>#REF!</v>
      </c>
      <c r="J34" s="14" t="e">
        <f t="shared" si="0"/>
        <v>#REF!</v>
      </c>
      <c r="L34" s="15"/>
      <c r="M34" s="15"/>
      <c r="N34" s="15"/>
    </row>
    <row r="35" spans="1:14" s="7" customFormat="1" ht="12.75" customHeight="1" x14ac:dyDescent="0.25">
      <c r="A35" s="8">
        <v>31</v>
      </c>
      <c r="B35" s="9" t="s">
        <v>98</v>
      </c>
      <c r="C35" s="16">
        <v>508</v>
      </c>
      <c r="D35" s="11"/>
      <c r="E35" s="13">
        <v>1375</v>
      </c>
      <c r="F35" s="31"/>
      <c r="G35" s="57">
        <v>1883</v>
      </c>
      <c r="H35" s="11"/>
      <c r="I35" s="14" t="e">
        <f>C35+#REF!</f>
        <v>#REF!</v>
      </c>
      <c r="J35" s="14" t="e">
        <f t="shared" si="0"/>
        <v>#REF!</v>
      </c>
      <c r="L35" s="15"/>
      <c r="M35" s="15"/>
      <c r="N35" s="15"/>
    </row>
    <row r="36" spans="1:14" s="7" customFormat="1" ht="12.75" customHeight="1" x14ac:dyDescent="0.25">
      <c r="A36" s="8">
        <v>32</v>
      </c>
      <c r="B36" s="9" t="s">
        <v>97</v>
      </c>
      <c r="C36" s="16">
        <v>121</v>
      </c>
      <c r="D36" s="11"/>
      <c r="E36" s="13">
        <v>227</v>
      </c>
      <c r="F36" s="31"/>
      <c r="G36" s="57">
        <v>348</v>
      </c>
      <c r="H36" s="11"/>
      <c r="I36" s="14" t="e">
        <f>C36+#REF!</f>
        <v>#REF!</v>
      </c>
      <c r="J36" s="14" t="e">
        <f t="shared" ref="J36:J67" si="1">I36-G36</f>
        <v>#REF!</v>
      </c>
      <c r="L36" s="15"/>
      <c r="M36" s="15"/>
      <c r="N36" s="15"/>
    </row>
    <row r="37" spans="1:14" s="7" customFormat="1" ht="12.75" customHeight="1" x14ac:dyDescent="0.25">
      <c r="A37" s="8">
        <v>33</v>
      </c>
      <c r="B37" s="9" t="s">
        <v>96</v>
      </c>
      <c r="C37" s="16">
        <v>1223</v>
      </c>
      <c r="D37" s="11"/>
      <c r="E37" s="13">
        <v>1858</v>
      </c>
      <c r="F37" s="31"/>
      <c r="G37" s="57">
        <v>3081</v>
      </c>
      <c r="H37" s="11"/>
      <c r="I37" s="14" t="e">
        <f>C37+#REF!</f>
        <v>#REF!</v>
      </c>
      <c r="J37" s="14" t="e">
        <f t="shared" si="1"/>
        <v>#REF!</v>
      </c>
      <c r="L37" s="15"/>
      <c r="M37" s="15"/>
      <c r="N37" s="15"/>
    </row>
    <row r="38" spans="1:14" s="7" customFormat="1" ht="12.75" customHeight="1" x14ac:dyDescent="0.25">
      <c r="A38" s="8">
        <v>34</v>
      </c>
      <c r="B38" s="9" t="s">
        <v>95</v>
      </c>
      <c r="C38" s="16">
        <v>456</v>
      </c>
      <c r="D38" s="11"/>
      <c r="E38" s="13">
        <v>1404</v>
      </c>
      <c r="F38" s="31"/>
      <c r="G38" s="57">
        <v>1860</v>
      </c>
      <c r="H38" s="11"/>
      <c r="I38" s="14" t="e">
        <f>C38+#REF!</f>
        <v>#REF!</v>
      </c>
      <c r="J38" s="14" t="e">
        <f t="shared" si="1"/>
        <v>#REF!</v>
      </c>
      <c r="L38" s="15"/>
      <c r="M38" s="15"/>
      <c r="N38" s="15"/>
    </row>
    <row r="39" spans="1:14" s="7" customFormat="1" ht="12.75" customHeight="1" x14ac:dyDescent="0.25">
      <c r="A39" s="8">
        <v>35</v>
      </c>
      <c r="B39" s="9" t="s">
        <v>94</v>
      </c>
      <c r="C39" s="16">
        <v>735</v>
      </c>
      <c r="D39" s="11"/>
      <c r="E39" s="13">
        <v>1824</v>
      </c>
      <c r="F39" s="31"/>
      <c r="G39" s="57">
        <v>2559</v>
      </c>
      <c r="H39" s="11"/>
      <c r="I39" s="14" t="e">
        <f>C39+#REF!</f>
        <v>#REF!</v>
      </c>
      <c r="J39" s="14" t="e">
        <f t="shared" si="1"/>
        <v>#REF!</v>
      </c>
      <c r="L39" s="15"/>
      <c r="M39" s="15"/>
      <c r="N39" s="15"/>
    </row>
    <row r="40" spans="1:14" s="7" customFormat="1" ht="12.75" customHeight="1" x14ac:dyDescent="0.25">
      <c r="A40" s="8">
        <v>36</v>
      </c>
      <c r="B40" s="9" t="s">
        <v>93</v>
      </c>
      <c r="C40" s="16">
        <v>115</v>
      </c>
      <c r="D40" s="11"/>
      <c r="E40" s="13">
        <v>333</v>
      </c>
      <c r="F40" s="31"/>
      <c r="G40" s="57">
        <v>448</v>
      </c>
      <c r="H40" s="11"/>
      <c r="I40" s="14" t="e">
        <f>C40+#REF!</f>
        <v>#REF!</v>
      </c>
      <c r="J40" s="14" t="e">
        <f t="shared" si="1"/>
        <v>#REF!</v>
      </c>
      <c r="L40" s="15"/>
      <c r="M40" s="15"/>
      <c r="N40" s="15"/>
    </row>
    <row r="41" spans="1:14" s="7" customFormat="1" ht="12.75" customHeight="1" x14ac:dyDescent="0.25">
      <c r="A41" s="8">
        <v>37</v>
      </c>
      <c r="B41" s="9" t="s">
        <v>92</v>
      </c>
      <c r="C41" s="16">
        <v>265</v>
      </c>
      <c r="D41" s="11"/>
      <c r="E41" s="13">
        <v>955</v>
      </c>
      <c r="F41" s="31"/>
      <c r="G41" s="57">
        <v>1220</v>
      </c>
      <c r="H41" s="11"/>
      <c r="I41" s="14" t="e">
        <f>C41+#REF!</f>
        <v>#REF!</v>
      </c>
      <c r="J41" s="14" t="e">
        <f t="shared" si="1"/>
        <v>#REF!</v>
      </c>
      <c r="L41" s="15"/>
      <c r="M41" s="15"/>
      <c r="N41" s="15"/>
    </row>
    <row r="42" spans="1:14" s="7" customFormat="1" ht="12.75" customHeight="1" x14ac:dyDescent="0.25">
      <c r="A42" s="8">
        <v>38</v>
      </c>
      <c r="B42" s="9" t="s">
        <v>91</v>
      </c>
      <c r="C42" s="16">
        <v>952</v>
      </c>
      <c r="D42" s="11"/>
      <c r="E42" s="13">
        <v>1416</v>
      </c>
      <c r="F42" s="31"/>
      <c r="G42" s="57">
        <v>2368</v>
      </c>
      <c r="H42" s="11"/>
      <c r="I42" s="14" t="e">
        <f>C42+#REF!</f>
        <v>#REF!</v>
      </c>
      <c r="J42" s="14" t="e">
        <f t="shared" si="1"/>
        <v>#REF!</v>
      </c>
      <c r="L42" s="15"/>
      <c r="M42" s="15"/>
      <c r="N42" s="15"/>
    </row>
    <row r="43" spans="1:14" s="7" customFormat="1" ht="12.75" customHeight="1" x14ac:dyDescent="0.25">
      <c r="A43" s="8">
        <v>39</v>
      </c>
      <c r="B43" s="9" t="s">
        <v>90</v>
      </c>
      <c r="C43" s="16">
        <v>121</v>
      </c>
      <c r="D43" s="11"/>
      <c r="E43" s="13">
        <v>514</v>
      </c>
      <c r="F43" s="31"/>
      <c r="G43" s="57">
        <v>635</v>
      </c>
      <c r="H43" s="11"/>
      <c r="I43" s="14" t="e">
        <f>C43+#REF!</f>
        <v>#REF!</v>
      </c>
      <c r="J43" s="14" t="e">
        <f t="shared" si="1"/>
        <v>#REF!</v>
      </c>
      <c r="L43" s="15"/>
      <c r="M43" s="15"/>
      <c r="N43" s="15"/>
    </row>
    <row r="44" spans="1:14" s="7" customFormat="1" ht="12.75" customHeight="1" x14ac:dyDescent="0.25">
      <c r="A44" s="8">
        <v>40</v>
      </c>
      <c r="B44" s="9" t="s">
        <v>89</v>
      </c>
      <c r="C44" s="16">
        <v>455</v>
      </c>
      <c r="D44" s="11"/>
      <c r="E44" s="13">
        <v>536</v>
      </c>
      <c r="F44" s="31"/>
      <c r="G44" s="57">
        <v>991</v>
      </c>
      <c r="H44" s="11"/>
      <c r="I44" s="14" t="e">
        <f>C44+#REF!</f>
        <v>#REF!</v>
      </c>
      <c r="J44" s="14" t="e">
        <f t="shared" si="1"/>
        <v>#REF!</v>
      </c>
      <c r="L44" s="15"/>
      <c r="M44" s="15"/>
      <c r="N44" s="15"/>
    </row>
    <row r="45" spans="1:14" s="7" customFormat="1" ht="12.75" customHeight="1" x14ac:dyDescent="0.25">
      <c r="A45" s="8">
        <v>41</v>
      </c>
      <c r="B45" s="9" t="s">
        <v>88</v>
      </c>
      <c r="C45" s="16">
        <v>170</v>
      </c>
      <c r="D45" s="11"/>
      <c r="E45" s="13">
        <v>408</v>
      </c>
      <c r="F45" s="31"/>
      <c r="G45" s="57">
        <v>578</v>
      </c>
      <c r="H45" s="11"/>
      <c r="I45" s="14" t="e">
        <f>C45+#REF!</f>
        <v>#REF!</v>
      </c>
      <c r="J45" s="14" t="e">
        <f t="shared" si="1"/>
        <v>#REF!</v>
      </c>
      <c r="L45" s="15"/>
      <c r="M45" s="15"/>
      <c r="N45" s="15"/>
    </row>
    <row r="46" spans="1:14" s="7" customFormat="1" ht="12.75" customHeight="1" x14ac:dyDescent="0.25">
      <c r="A46" s="8">
        <v>42</v>
      </c>
      <c r="B46" s="9" t="s">
        <v>87</v>
      </c>
      <c r="C46" s="16">
        <v>343</v>
      </c>
      <c r="D46" s="11"/>
      <c r="E46" s="13">
        <v>1180</v>
      </c>
      <c r="F46" s="31"/>
      <c r="G46" s="57">
        <v>1523</v>
      </c>
      <c r="H46" s="11"/>
      <c r="I46" s="14" t="e">
        <f>C46+#REF!</f>
        <v>#REF!</v>
      </c>
      <c r="J46" s="14" t="e">
        <f t="shared" si="1"/>
        <v>#REF!</v>
      </c>
      <c r="L46" s="15"/>
      <c r="M46" s="15"/>
      <c r="N46" s="15"/>
    </row>
    <row r="47" spans="1:14" s="7" customFormat="1" ht="12.75" customHeight="1" x14ac:dyDescent="0.25">
      <c r="A47" s="8">
        <v>43</v>
      </c>
      <c r="B47" s="9" t="s">
        <v>86</v>
      </c>
      <c r="C47" s="16">
        <v>54</v>
      </c>
      <c r="D47" s="11"/>
      <c r="E47" s="13">
        <v>254</v>
      </c>
      <c r="F47" s="31"/>
      <c r="G47" s="57">
        <v>308</v>
      </c>
      <c r="H47" s="11"/>
      <c r="I47" s="14" t="e">
        <f>C47+#REF!</f>
        <v>#REF!</v>
      </c>
      <c r="J47" s="14" t="e">
        <f t="shared" si="1"/>
        <v>#REF!</v>
      </c>
      <c r="L47" s="15"/>
      <c r="M47" s="15"/>
      <c r="N47" s="15"/>
    </row>
    <row r="48" spans="1:14" s="7" customFormat="1" ht="12.75" customHeight="1" x14ac:dyDescent="0.25">
      <c r="A48" s="8">
        <v>44</v>
      </c>
      <c r="B48" s="9" t="s">
        <v>85</v>
      </c>
      <c r="C48" s="16">
        <v>419</v>
      </c>
      <c r="D48" s="11"/>
      <c r="E48" s="13">
        <v>1398</v>
      </c>
      <c r="F48" s="31"/>
      <c r="G48" s="57">
        <v>1817</v>
      </c>
      <c r="H48" s="11"/>
      <c r="I48" s="14" t="e">
        <f>C48+#REF!</f>
        <v>#REF!</v>
      </c>
      <c r="J48" s="14" t="e">
        <f t="shared" si="1"/>
        <v>#REF!</v>
      </c>
      <c r="L48" s="15"/>
      <c r="M48" s="15"/>
      <c r="N48" s="15"/>
    </row>
    <row r="49" spans="1:14" s="7" customFormat="1" ht="12.75" customHeight="1" x14ac:dyDescent="0.25">
      <c r="A49" s="8">
        <v>45</v>
      </c>
      <c r="B49" s="9" t="s">
        <v>84</v>
      </c>
      <c r="C49" s="16">
        <v>254</v>
      </c>
      <c r="D49" s="11"/>
      <c r="E49" s="13">
        <v>1012</v>
      </c>
      <c r="F49" s="31"/>
      <c r="G49" s="57">
        <v>1266</v>
      </c>
      <c r="H49" s="11"/>
      <c r="I49" s="14" t="e">
        <f>C49+#REF!</f>
        <v>#REF!</v>
      </c>
      <c r="J49" s="14" t="e">
        <f t="shared" si="1"/>
        <v>#REF!</v>
      </c>
      <c r="L49" s="15"/>
      <c r="M49" s="15"/>
      <c r="N49" s="15"/>
    </row>
    <row r="50" spans="1:14" s="7" customFormat="1" ht="12.75" customHeight="1" x14ac:dyDescent="0.25">
      <c r="A50" s="8">
        <v>46</v>
      </c>
      <c r="B50" s="9" t="s">
        <v>83</v>
      </c>
      <c r="C50" s="16">
        <v>84</v>
      </c>
      <c r="D50" s="11"/>
      <c r="E50" s="13">
        <v>194</v>
      </c>
      <c r="F50" s="31"/>
      <c r="G50" s="57">
        <v>278</v>
      </c>
      <c r="H50" s="11"/>
      <c r="I50" s="14" t="e">
        <f>C50+#REF!</f>
        <v>#REF!</v>
      </c>
      <c r="J50" s="14" t="e">
        <f t="shared" si="1"/>
        <v>#REF!</v>
      </c>
      <c r="L50" s="15"/>
      <c r="M50" s="15"/>
      <c r="N50" s="15"/>
    </row>
    <row r="51" spans="1:14" s="7" customFormat="1" ht="12.75" customHeight="1" x14ac:dyDescent="0.25">
      <c r="A51" s="8">
        <v>47</v>
      </c>
      <c r="B51" s="9" t="s">
        <v>82</v>
      </c>
      <c r="C51" s="16">
        <v>135</v>
      </c>
      <c r="D51" s="11"/>
      <c r="E51" s="13">
        <v>347</v>
      </c>
      <c r="F51" s="31"/>
      <c r="G51" s="57">
        <v>482</v>
      </c>
      <c r="H51" s="11"/>
      <c r="I51" s="14" t="e">
        <f>C51+#REF!</f>
        <v>#REF!</v>
      </c>
      <c r="J51" s="14" t="e">
        <f t="shared" si="1"/>
        <v>#REF!</v>
      </c>
      <c r="L51" s="15"/>
      <c r="M51" s="15"/>
      <c r="N51" s="15"/>
    </row>
    <row r="52" spans="1:14" s="7" customFormat="1" ht="12.75" customHeight="1" x14ac:dyDescent="0.25">
      <c r="A52" s="8">
        <v>48</v>
      </c>
      <c r="B52" s="9" t="s">
        <v>81</v>
      </c>
      <c r="C52" s="16">
        <v>12</v>
      </c>
      <c r="D52" s="11"/>
      <c r="E52" s="13">
        <v>81</v>
      </c>
      <c r="F52" s="31"/>
      <c r="G52" s="57">
        <v>93</v>
      </c>
      <c r="H52" s="11"/>
      <c r="I52" s="14" t="e">
        <f>C52+#REF!</f>
        <v>#REF!</v>
      </c>
      <c r="J52" s="14" t="e">
        <f t="shared" si="1"/>
        <v>#REF!</v>
      </c>
      <c r="L52" s="15"/>
      <c r="M52" s="15"/>
      <c r="N52" s="15"/>
    </row>
    <row r="53" spans="1:14" s="7" customFormat="1" ht="12.75" customHeight="1" x14ac:dyDescent="0.25">
      <c r="A53" s="8">
        <v>49</v>
      </c>
      <c r="B53" s="9" t="s">
        <v>80</v>
      </c>
      <c r="C53" s="16">
        <v>339</v>
      </c>
      <c r="D53" s="11"/>
      <c r="E53" s="13">
        <v>1405</v>
      </c>
      <c r="F53" s="31"/>
      <c r="G53" s="57">
        <v>1744</v>
      </c>
      <c r="H53" s="11"/>
      <c r="I53" s="14" t="e">
        <f>C53+#REF!</f>
        <v>#REF!</v>
      </c>
      <c r="J53" s="14" t="e">
        <f t="shared" si="1"/>
        <v>#REF!</v>
      </c>
      <c r="L53" s="15"/>
      <c r="M53" s="15"/>
      <c r="N53" s="15"/>
    </row>
    <row r="54" spans="1:14" s="7" customFormat="1" ht="12.75" customHeight="1" x14ac:dyDescent="0.25">
      <c r="A54" s="8">
        <v>50</v>
      </c>
      <c r="B54" s="9" t="s">
        <v>79</v>
      </c>
      <c r="C54" s="16">
        <v>254</v>
      </c>
      <c r="D54" s="11"/>
      <c r="E54" s="13">
        <v>869</v>
      </c>
      <c r="F54" s="31"/>
      <c r="G54" s="57">
        <v>1123</v>
      </c>
      <c r="H54" s="11"/>
      <c r="I54" s="14" t="e">
        <f>C54+#REF!</f>
        <v>#REF!</v>
      </c>
      <c r="J54" s="14" t="e">
        <f t="shared" si="1"/>
        <v>#REF!</v>
      </c>
      <c r="L54" s="15"/>
      <c r="M54" s="15"/>
      <c r="N54" s="15"/>
    </row>
    <row r="55" spans="1:14" s="7" customFormat="1" ht="12.75" customHeight="1" x14ac:dyDescent="0.25">
      <c r="A55" s="8">
        <v>51</v>
      </c>
      <c r="B55" s="9" t="s">
        <v>78</v>
      </c>
      <c r="C55" s="16">
        <v>325</v>
      </c>
      <c r="D55" s="11"/>
      <c r="E55" s="13">
        <v>942</v>
      </c>
      <c r="F55" s="31"/>
      <c r="G55" s="57">
        <v>1267</v>
      </c>
      <c r="H55" s="11"/>
      <c r="I55" s="14" t="e">
        <f>C55+#REF!</f>
        <v>#REF!</v>
      </c>
      <c r="J55" s="14" t="e">
        <f t="shared" si="1"/>
        <v>#REF!</v>
      </c>
      <c r="L55" s="15"/>
      <c r="M55" s="15"/>
      <c r="N55" s="15"/>
    </row>
    <row r="56" spans="1:14" s="7" customFormat="1" ht="12.75" customHeight="1" x14ac:dyDescent="0.25">
      <c r="A56" s="17">
        <v>52</v>
      </c>
      <c r="B56" s="18" t="s">
        <v>77</v>
      </c>
      <c r="C56" s="58">
        <v>79</v>
      </c>
      <c r="D56" s="20"/>
      <c r="E56" s="22">
        <v>482</v>
      </c>
      <c r="F56" s="75"/>
      <c r="G56" s="60">
        <v>561</v>
      </c>
      <c r="H56" s="20"/>
      <c r="I56" s="14" t="e">
        <f>C56+#REF!</f>
        <v>#REF!</v>
      </c>
      <c r="J56" s="14" t="e">
        <f t="shared" si="1"/>
        <v>#REF!</v>
      </c>
      <c r="L56" s="15"/>
      <c r="M56" s="15"/>
      <c r="N56" s="15"/>
    </row>
    <row r="57" spans="1:14" s="7" customFormat="1" ht="6.75" customHeight="1" x14ac:dyDescent="0.25">
      <c r="A57" s="26"/>
      <c r="B57" s="26"/>
      <c r="C57" s="24"/>
      <c r="D57" s="24"/>
      <c r="E57" s="24"/>
      <c r="F57" s="24"/>
      <c r="G57" s="25"/>
      <c r="H57" s="25"/>
      <c r="I57" s="14">
        <f>C57+E57</f>
        <v>0</v>
      </c>
      <c r="J57" s="14">
        <f t="shared" si="1"/>
        <v>0</v>
      </c>
      <c r="K57" s="26"/>
      <c r="N57" s="15"/>
    </row>
    <row r="58" spans="1:14" s="7" customFormat="1" ht="6.75" customHeight="1" x14ac:dyDescent="0.25">
      <c r="A58" s="129"/>
      <c r="B58" s="129"/>
      <c r="C58" s="130"/>
      <c r="D58" s="130"/>
      <c r="E58" s="130"/>
      <c r="F58" s="130"/>
      <c r="G58" s="131"/>
      <c r="H58" s="25"/>
      <c r="I58" s="14">
        <f>C58+E58</f>
        <v>0</v>
      </c>
      <c r="J58" s="14">
        <f t="shared" si="1"/>
        <v>0</v>
      </c>
      <c r="K58" s="26"/>
      <c r="N58" s="15"/>
    </row>
    <row r="59" spans="1:14" s="7" customFormat="1" ht="39" customHeight="1" x14ac:dyDescent="0.25">
      <c r="A59" s="265" t="s">
        <v>76</v>
      </c>
      <c r="B59" s="272"/>
      <c r="C59" s="270" t="s">
        <v>8</v>
      </c>
      <c r="D59" s="271"/>
      <c r="E59" s="273" t="s">
        <v>7</v>
      </c>
      <c r="F59" s="269"/>
      <c r="G59" s="273" t="s">
        <v>22</v>
      </c>
      <c r="H59" s="269"/>
      <c r="I59" s="14" t="e">
        <f>C59+E59</f>
        <v>#VALUE!</v>
      </c>
      <c r="J59" s="14" t="e">
        <f t="shared" si="1"/>
        <v>#VALUE!</v>
      </c>
      <c r="K59" s="26"/>
      <c r="N59" s="15"/>
    </row>
    <row r="60" spans="1:14" s="7" customFormat="1" ht="12.75" customHeight="1" x14ac:dyDescent="0.25">
      <c r="A60" s="8">
        <v>53</v>
      </c>
      <c r="B60" s="132" t="s">
        <v>75</v>
      </c>
      <c r="C60" s="16">
        <v>147</v>
      </c>
      <c r="D60" s="29"/>
      <c r="E60" s="16">
        <v>535</v>
      </c>
      <c r="F60" s="11"/>
      <c r="G60" s="57">
        <v>682</v>
      </c>
      <c r="H60" s="30"/>
      <c r="I60" s="14" t="e">
        <f>C60+#REF!</f>
        <v>#REF!</v>
      </c>
      <c r="J60" s="14" t="e">
        <f t="shared" si="1"/>
        <v>#REF!</v>
      </c>
      <c r="L60" s="15"/>
      <c r="M60" s="15"/>
      <c r="N60" s="15"/>
    </row>
    <row r="61" spans="1:14" s="7" customFormat="1" ht="12.75" customHeight="1" x14ac:dyDescent="0.25">
      <c r="A61" s="8">
        <v>54</v>
      </c>
      <c r="B61" s="132" t="s">
        <v>74</v>
      </c>
      <c r="C61" s="16">
        <v>215</v>
      </c>
      <c r="D61" s="29"/>
      <c r="E61" s="16">
        <v>1223</v>
      </c>
      <c r="F61" s="11"/>
      <c r="G61" s="57">
        <v>1438</v>
      </c>
      <c r="H61" s="30"/>
      <c r="I61" s="14" t="e">
        <f>C61+#REF!</f>
        <v>#REF!</v>
      </c>
      <c r="J61" s="14" t="e">
        <f t="shared" si="1"/>
        <v>#REF!</v>
      </c>
      <c r="L61" s="15"/>
      <c r="M61" s="15"/>
      <c r="N61" s="15"/>
    </row>
    <row r="62" spans="1:14" s="7" customFormat="1" ht="12.75" customHeight="1" x14ac:dyDescent="0.25">
      <c r="A62" s="8">
        <v>55</v>
      </c>
      <c r="B62" s="132" t="s">
        <v>73</v>
      </c>
      <c r="C62" s="16">
        <v>122</v>
      </c>
      <c r="D62" s="29"/>
      <c r="E62" s="16">
        <v>468</v>
      </c>
      <c r="F62" s="11"/>
      <c r="G62" s="57">
        <v>590</v>
      </c>
      <c r="H62" s="30"/>
      <c r="I62" s="14" t="e">
        <f>C62+#REF!</f>
        <v>#REF!</v>
      </c>
      <c r="J62" s="14" t="e">
        <f t="shared" si="1"/>
        <v>#REF!</v>
      </c>
      <c r="L62" s="15"/>
      <c r="M62" s="15"/>
      <c r="N62" s="15"/>
    </row>
    <row r="63" spans="1:14" s="7" customFormat="1" ht="12.75" customHeight="1" x14ac:dyDescent="0.25">
      <c r="A63" s="8">
        <v>56</v>
      </c>
      <c r="B63" s="132" t="s">
        <v>72</v>
      </c>
      <c r="C63" s="16">
        <v>206</v>
      </c>
      <c r="D63" s="29"/>
      <c r="E63" s="16">
        <v>773</v>
      </c>
      <c r="F63" s="11"/>
      <c r="G63" s="57">
        <v>979</v>
      </c>
      <c r="H63" s="30"/>
      <c r="I63" s="14" t="e">
        <f>C63+#REF!</f>
        <v>#REF!</v>
      </c>
      <c r="J63" s="14" t="e">
        <f t="shared" si="1"/>
        <v>#REF!</v>
      </c>
      <c r="L63" s="15"/>
      <c r="M63" s="15"/>
      <c r="N63" s="15"/>
    </row>
    <row r="64" spans="1:14" s="7" customFormat="1" ht="12.75" customHeight="1" x14ac:dyDescent="0.25">
      <c r="A64" s="8">
        <v>57</v>
      </c>
      <c r="B64" s="132" t="s">
        <v>71</v>
      </c>
      <c r="C64" s="16">
        <v>197</v>
      </c>
      <c r="D64" s="29"/>
      <c r="E64" s="16">
        <v>1288</v>
      </c>
      <c r="F64" s="11"/>
      <c r="G64" s="57">
        <v>1485</v>
      </c>
      <c r="H64" s="30"/>
      <c r="I64" s="14" t="e">
        <f>C64+#REF!</f>
        <v>#REF!</v>
      </c>
      <c r="J64" s="14" t="e">
        <f t="shared" si="1"/>
        <v>#REF!</v>
      </c>
      <c r="L64" s="15"/>
      <c r="M64" s="15"/>
      <c r="N64" s="15"/>
    </row>
    <row r="65" spans="1:14" s="7" customFormat="1" ht="12.75" customHeight="1" x14ac:dyDescent="0.25">
      <c r="A65" s="8">
        <v>58</v>
      </c>
      <c r="B65" s="132" t="s">
        <v>70</v>
      </c>
      <c r="C65" s="16">
        <v>141</v>
      </c>
      <c r="D65" s="29"/>
      <c r="E65" s="16">
        <v>576</v>
      </c>
      <c r="F65" s="11"/>
      <c r="G65" s="57">
        <v>717</v>
      </c>
      <c r="H65" s="30"/>
      <c r="I65" s="14" t="e">
        <f>C65+#REF!</f>
        <v>#REF!</v>
      </c>
      <c r="J65" s="14" t="e">
        <f t="shared" si="1"/>
        <v>#REF!</v>
      </c>
      <c r="L65" s="15"/>
      <c r="M65" s="15"/>
      <c r="N65" s="15"/>
    </row>
    <row r="66" spans="1:14" s="7" customFormat="1" ht="12.75" customHeight="1" x14ac:dyDescent="0.25">
      <c r="A66" s="8">
        <v>59</v>
      </c>
      <c r="B66" s="71" t="s">
        <v>69</v>
      </c>
      <c r="C66" s="16">
        <v>2287</v>
      </c>
      <c r="D66" s="29"/>
      <c r="E66" s="16">
        <v>8008</v>
      </c>
      <c r="F66" s="11"/>
      <c r="G66" s="57">
        <v>10295</v>
      </c>
      <c r="H66" s="30"/>
      <c r="I66" s="14" t="e">
        <f>C66+#REF!</f>
        <v>#REF!</v>
      </c>
      <c r="J66" s="14" t="e">
        <f t="shared" si="1"/>
        <v>#REF!</v>
      </c>
      <c r="L66" s="15"/>
      <c r="M66" s="15"/>
      <c r="N66" s="15"/>
    </row>
    <row r="67" spans="1:14" s="7" customFormat="1" ht="12.75" customHeight="1" x14ac:dyDescent="0.25">
      <c r="A67" s="8">
        <v>60</v>
      </c>
      <c r="B67" s="132" t="s">
        <v>68</v>
      </c>
      <c r="C67" s="16">
        <v>510</v>
      </c>
      <c r="D67" s="29"/>
      <c r="E67" s="16">
        <v>1154</v>
      </c>
      <c r="F67" s="11"/>
      <c r="G67" s="57">
        <v>1664</v>
      </c>
      <c r="H67" s="30"/>
      <c r="I67" s="14" t="e">
        <f>C67+#REF!</f>
        <v>#REF!</v>
      </c>
      <c r="J67" s="14" t="e">
        <f t="shared" si="1"/>
        <v>#REF!</v>
      </c>
      <c r="L67" s="15"/>
      <c r="M67" s="15"/>
      <c r="N67" s="15"/>
    </row>
    <row r="68" spans="1:14" s="7" customFormat="1" ht="12.75" customHeight="1" x14ac:dyDescent="0.25">
      <c r="A68" s="8">
        <v>61</v>
      </c>
      <c r="B68" s="132" t="s">
        <v>67</v>
      </c>
      <c r="C68" s="16">
        <v>239</v>
      </c>
      <c r="D68" s="11"/>
      <c r="E68" s="16">
        <v>656</v>
      </c>
      <c r="F68" s="11"/>
      <c r="G68" s="57">
        <v>895</v>
      </c>
      <c r="H68" s="11"/>
      <c r="I68" s="14" t="e">
        <f>C68+#REF!</f>
        <v>#REF!</v>
      </c>
      <c r="J68" s="14" t="e">
        <f t="shared" ref="J68:J99" si="2">I68-G68</f>
        <v>#REF!</v>
      </c>
      <c r="L68" s="15"/>
      <c r="M68" s="15"/>
      <c r="N68" s="15"/>
    </row>
    <row r="69" spans="1:14" s="7" customFormat="1" ht="12.75" customHeight="1" x14ac:dyDescent="0.25">
      <c r="A69" s="8">
        <v>62</v>
      </c>
      <c r="B69" s="132" t="s">
        <v>66</v>
      </c>
      <c r="C69" s="16">
        <v>1052</v>
      </c>
      <c r="D69" s="29"/>
      <c r="E69" s="16">
        <v>4130</v>
      </c>
      <c r="F69" s="11"/>
      <c r="G69" s="57">
        <v>5182</v>
      </c>
      <c r="H69" s="30"/>
      <c r="I69" s="14" t="e">
        <f>C69+#REF!</f>
        <v>#REF!</v>
      </c>
      <c r="J69" s="14" t="e">
        <f t="shared" si="2"/>
        <v>#REF!</v>
      </c>
      <c r="L69" s="15"/>
      <c r="M69" s="15"/>
      <c r="N69" s="15"/>
    </row>
    <row r="70" spans="1:14" s="7" customFormat="1" ht="12.75" customHeight="1" x14ac:dyDescent="0.25">
      <c r="A70" s="8">
        <v>63</v>
      </c>
      <c r="B70" s="132" t="s">
        <v>65</v>
      </c>
      <c r="C70" s="16">
        <v>273</v>
      </c>
      <c r="D70" s="29"/>
      <c r="E70" s="16">
        <v>539</v>
      </c>
      <c r="F70" s="11"/>
      <c r="G70" s="57">
        <v>812</v>
      </c>
      <c r="H70" s="30"/>
      <c r="I70" s="14" t="e">
        <f>C70+#REF!</f>
        <v>#REF!</v>
      </c>
      <c r="J70" s="14" t="e">
        <f t="shared" si="2"/>
        <v>#REF!</v>
      </c>
      <c r="L70" s="15"/>
      <c r="M70" s="15"/>
      <c r="N70" s="15"/>
    </row>
    <row r="71" spans="1:14" s="7" customFormat="1" ht="12.75" customHeight="1" x14ac:dyDescent="0.25">
      <c r="A71" s="8">
        <v>64</v>
      </c>
      <c r="B71" s="132" t="s">
        <v>64</v>
      </c>
      <c r="C71" s="16">
        <v>402</v>
      </c>
      <c r="D71" s="29"/>
      <c r="E71" s="16">
        <v>693</v>
      </c>
      <c r="F71" s="11"/>
      <c r="G71" s="57">
        <v>1095</v>
      </c>
      <c r="H71" s="30"/>
      <c r="I71" s="14" t="e">
        <f>C71+#REF!</f>
        <v>#REF!</v>
      </c>
      <c r="J71" s="14" t="e">
        <f t="shared" si="2"/>
        <v>#REF!</v>
      </c>
      <c r="L71" s="15"/>
      <c r="M71" s="15"/>
      <c r="N71" s="15"/>
    </row>
    <row r="72" spans="1:14" s="7" customFormat="1" ht="12.75" customHeight="1" x14ac:dyDescent="0.25">
      <c r="A72" s="8">
        <v>65</v>
      </c>
      <c r="B72" s="132" t="s">
        <v>63</v>
      </c>
      <c r="C72" s="16">
        <v>76</v>
      </c>
      <c r="D72" s="29"/>
      <c r="E72" s="16">
        <v>381</v>
      </c>
      <c r="F72" s="11"/>
      <c r="G72" s="57">
        <v>457</v>
      </c>
      <c r="H72" s="30"/>
      <c r="I72" s="14" t="e">
        <f>C72+#REF!</f>
        <v>#REF!</v>
      </c>
      <c r="J72" s="14" t="e">
        <f t="shared" si="2"/>
        <v>#REF!</v>
      </c>
      <c r="L72" s="15"/>
      <c r="M72" s="15"/>
      <c r="N72" s="15"/>
    </row>
    <row r="73" spans="1:14" s="7" customFormat="1" ht="12.75" customHeight="1" x14ac:dyDescent="0.25">
      <c r="A73" s="8">
        <v>66</v>
      </c>
      <c r="B73" s="132" t="s">
        <v>62</v>
      </c>
      <c r="C73" s="16">
        <v>164</v>
      </c>
      <c r="D73" s="11" t="s">
        <v>32</v>
      </c>
      <c r="E73" s="16">
        <v>597</v>
      </c>
      <c r="F73" s="11" t="s">
        <v>32</v>
      </c>
      <c r="G73" s="57">
        <v>761</v>
      </c>
      <c r="H73" s="30"/>
      <c r="I73" s="14" t="e">
        <f>C73+#REF!</f>
        <v>#REF!</v>
      </c>
      <c r="J73" s="14" t="e">
        <f t="shared" si="2"/>
        <v>#REF!</v>
      </c>
      <c r="L73" s="15"/>
      <c r="M73" s="15"/>
      <c r="N73" s="15"/>
    </row>
    <row r="74" spans="1:14" s="7" customFormat="1" ht="12.75" customHeight="1" x14ac:dyDescent="0.25">
      <c r="A74" s="8">
        <v>67</v>
      </c>
      <c r="B74" s="132" t="s">
        <v>61</v>
      </c>
      <c r="C74" s="16">
        <v>405</v>
      </c>
      <c r="D74" s="29"/>
      <c r="E74" s="16">
        <v>1864</v>
      </c>
      <c r="F74" s="11"/>
      <c r="G74" s="57">
        <v>2269</v>
      </c>
      <c r="H74" s="30"/>
      <c r="I74" s="14" t="e">
        <f>C74+#REF!</f>
        <v>#REF!</v>
      </c>
      <c r="J74" s="14" t="e">
        <f t="shared" si="2"/>
        <v>#REF!</v>
      </c>
      <c r="L74" s="15"/>
      <c r="M74" s="15"/>
      <c r="N74" s="15"/>
    </row>
    <row r="75" spans="1:14" s="7" customFormat="1" ht="12.75" customHeight="1" x14ac:dyDescent="0.25">
      <c r="A75" s="8">
        <v>68</v>
      </c>
      <c r="B75" s="132" t="s">
        <v>60</v>
      </c>
      <c r="C75" s="16">
        <v>308</v>
      </c>
      <c r="D75" s="29"/>
      <c r="E75" s="16">
        <v>1179</v>
      </c>
      <c r="F75" s="11"/>
      <c r="G75" s="57">
        <v>1487</v>
      </c>
      <c r="H75" s="30"/>
      <c r="I75" s="14" t="e">
        <f>C75+#REF!</f>
        <v>#REF!</v>
      </c>
      <c r="J75" s="14" t="e">
        <f t="shared" si="2"/>
        <v>#REF!</v>
      </c>
      <c r="L75" s="15"/>
      <c r="M75" s="15"/>
      <c r="N75" s="15"/>
    </row>
    <row r="76" spans="1:14" s="7" customFormat="1" ht="12.75" customHeight="1" x14ac:dyDescent="0.25">
      <c r="A76" s="8">
        <v>69</v>
      </c>
      <c r="B76" s="132" t="s">
        <v>59</v>
      </c>
      <c r="C76" s="16">
        <v>687</v>
      </c>
      <c r="D76" s="29"/>
      <c r="E76" s="16">
        <v>1983</v>
      </c>
      <c r="F76" s="11"/>
      <c r="G76" s="57">
        <v>2670</v>
      </c>
      <c r="H76" s="30"/>
      <c r="I76" s="14" t="e">
        <f>C76+#REF!</f>
        <v>#REF!</v>
      </c>
      <c r="J76" s="14" t="e">
        <f t="shared" si="2"/>
        <v>#REF!</v>
      </c>
      <c r="L76" s="15"/>
      <c r="M76" s="15"/>
      <c r="N76" s="15"/>
    </row>
    <row r="77" spans="1:14" s="7" customFormat="1" ht="12.75" customHeight="1" x14ac:dyDescent="0.25">
      <c r="A77" s="8">
        <v>70</v>
      </c>
      <c r="B77" s="132" t="s">
        <v>58</v>
      </c>
      <c r="C77" s="16">
        <v>143</v>
      </c>
      <c r="D77" s="29"/>
      <c r="E77" s="16">
        <v>444</v>
      </c>
      <c r="F77" s="11"/>
      <c r="G77" s="57">
        <v>587</v>
      </c>
      <c r="H77" s="30"/>
      <c r="I77" s="14" t="e">
        <f>C77+#REF!</f>
        <v>#REF!</v>
      </c>
      <c r="J77" s="14" t="e">
        <f t="shared" si="2"/>
        <v>#REF!</v>
      </c>
      <c r="L77" s="15"/>
      <c r="M77" s="15"/>
      <c r="N77" s="15"/>
    </row>
    <row r="78" spans="1:14" s="7" customFormat="1" ht="12.75" customHeight="1" x14ac:dyDescent="0.25">
      <c r="A78" s="8">
        <v>71</v>
      </c>
      <c r="B78" s="132" t="s">
        <v>57</v>
      </c>
      <c r="C78" s="16">
        <v>280</v>
      </c>
      <c r="D78" s="29"/>
      <c r="E78" s="16">
        <v>701</v>
      </c>
      <c r="F78" s="11"/>
      <c r="G78" s="57">
        <v>981</v>
      </c>
      <c r="H78" s="30"/>
      <c r="I78" s="14" t="e">
        <f>C78+#REF!</f>
        <v>#REF!</v>
      </c>
      <c r="J78" s="14" t="e">
        <f t="shared" si="2"/>
        <v>#REF!</v>
      </c>
      <c r="L78" s="15"/>
      <c r="M78" s="15"/>
      <c r="N78" s="15"/>
    </row>
    <row r="79" spans="1:14" s="7" customFormat="1" ht="12.75" customHeight="1" x14ac:dyDescent="0.25">
      <c r="A79" s="8">
        <v>72</v>
      </c>
      <c r="B79" s="132" t="s">
        <v>56</v>
      </c>
      <c r="C79" s="16">
        <v>242</v>
      </c>
      <c r="D79" s="29"/>
      <c r="E79" s="16">
        <v>850</v>
      </c>
      <c r="F79" s="11"/>
      <c r="G79" s="57">
        <v>1092</v>
      </c>
      <c r="H79" s="30"/>
      <c r="I79" s="14" t="e">
        <f>C79+#REF!</f>
        <v>#REF!</v>
      </c>
      <c r="J79" s="14" t="e">
        <f t="shared" si="2"/>
        <v>#REF!</v>
      </c>
      <c r="L79" s="15"/>
      <c r="M79" s="15"/>
      <c r="N79" s="15"/>
    </row>
    <row r="80" spans="1:14" s="7" customFormat="1" ht="12.75" customHeight="1" x14ac:dyDescent="0.25">
      <c r="A80" s="8">
        <v>73</v>
      </c>
      <c r="B80" s="132" t="s">
        <v>55</v>
      </c>
      <c r="C80" s="16">
        <v>261</v>
      </c>
      <c r="D80" s="29"/>
      <c r="E80" s="16">
        <v>634</v>
      </c>
      <c r="F80" s="11"/>
      <c r="G80" s="57">
        <v>895</v>
      </c>
      <c r="H80" s="30"/>
      <c r="I80" s="14" t="e">
        <f>C80+#REF!</f>
        <v>#REF!</v>
      </c>
      <c r="J80" s="14" t="e">
        <f t="shared" si="2"/>
        <v>#REF!</v>
      </c>
      <c r="L80" s="15"/>
      <c r="M80" s="15"/>
      <c r="N80" s="15"/>
    </row>
    <row r="81" spans="1:14" s="7" customFormat="1" ht="12.75" customHeight="1" x14ac:dyDescent="0.25">
      <c r="A81" s="8">
        <v>74</v>
      </c>
      <c r="B81" s="132" t="s">
        <v>54</v>
      </c>
      <c r="C81" s="16">
        <v>204</v>
      </c>
      <c r="D81" s="29"/>
      <c r="E81" s="16">
        <v>661</v>
      </c>
      <c r="F81" s="11"/>
      <c r="G81" s="57">
        <v>865</v>
      </c>
      <c r="H81" s="30"/>
      <c r="I81" s="14" t="e">
        <f>C81+#REF!</f>
        <v>#REF!</v>
      </c>
      <c r="J81" s="14" t="e">
        <f t="shared" si="2"/>
        <v>#REF!</v>
      </c>
      <c r="L81" s="15"/>
      <c r="M81" s="15"/>
      <c r="N81" s="15"/>
    </row>
    <row r="82" spans="1:14" s="7" customFormat="1" ht="12.75" customHeight="1" x14ac:dyDescent="0.25">
      <c r="A82" s="8">
        <v>75</v>
      </c>
      <c r="B82" s="132" t="s">
        <v>53</v>
      </c>
      <c r="C82" s="16">
        <v>1957</v>
      </c>
      <c r="D82" s="29"/>
      <c r="E82" s="16">
        <v>3296</v>
      </c>
      <c r="F82" s="11"/>
      <c r="G82" s="57">
        <v>5253</v>
      </c>
      <c r="H82" s="30"/>
      <c r="I82" s="14" t="e">
        <f>C82+#REF!</f>
        <v>#REF!</v>
      </c>
      <c r="J82" s="14" t="e">
        <f t="shared" si="2"/>
        <v>#REF!</v>
      </c>
      <c r="L82" s="15"/>
      <c r="M82" s="15"/>
      <c r="N82" s="15"/>
    </row>
    <row r="83" spans="1:14" s="7" customFormat="1" ht="12.75" customHeight="1" x14ac:dyDescent="0.25">
      <c r="A83" s="8">
        <v>76</v>
      </c>
      <c r="B83" s="132" t="s">
        <v>52</v>
      </c>
      <c r="C83" s="16">
        <v>632</v>
      </c>
      <c r="D83" s="29"/>
      <c r="E83" s="16">
        <v>2948</v>
      </c>
      <c r="F83" s="11"/>
      <c r="G83" s="57">
        <v>3580</v>
      </c>
      <c r="H83" s="30"/>
      <c r="I83" s="14" t="e">
        <f>C83+#REF!</f>
        <v>#REF!</v>
      </c>
      <c r="J83" s="14" t="e">
        <f t="shared" si="2"/>
        <v>#REF!</v>
      </c>
      <c r="L83" s="15"/>
      <c r="M83" s="15"/>
      <c r="N83" s="15"/>
    </row>
    <row r="84" spans="1:14" s="7" customFormat="1" ht="12.75" customHeight="1" x14ac:dyDescent="0.25">
      <c r="A84" s="8">
        <v>77</v>
      </c>
      <c r="B84" s="132" t="s">
        <v>51</v>
      </c>
      <c r="C84" s="16">
        <v>632</v>
      </c>
      <c r="D84" s="29"/>
      <c r="E84" s="16">
        <v>1894</v>
      </c>
      <c r="F84" s="11"/>
      <c r="G84" s="57">
        <v>2526</v>
      </c>
      <c r="H84" s="30"/>
      <c r="I84" s="14" t="e">
        <f>C84+#REF!</f>
        <v>#REF!</v>
      </c>
      <c r="J84" s="14" t="e">
        <f t="shared" si="2"/>
        <v>#REF!</v>
      </c>
      <c r="L84" s="15"/>
      <c r="M84" s="15"/>
      <c r="N84" s="15"/>
    </row>
    <row r="85" spans="1:14" s="7" customFormat="1" ht="12.75" customHeight="1" x14ac:dyDescent="0.25">
      <c r="A85" s="8">
        <v>78</v>
      </c>
      <c r="B85" s="132" t="s">
        <v>50</v>
      </c>
      <c r="C85" s="16">
        <v>583</v>
      </c>
      <c r="D85" s="29"/>
      <c r="E85" s="16">
        <v>1343</v>
      </c>
      <c r="F85" s="11"/>
      <c r="G85" s="57">
        <v>1926</v>
      </c>
      <c r="H85" s="30"/>
      <c r="I85" s="14" t="e">
        <f>C85+#REF!</f>
        <v>#REF!</v>
      </c>
      <c r="J85" s="14" t="e">
        <f t="shared" si="2"/>
        <v>#REF!</v>
      </c>
      <c r="L85" s="15"/>
      <c r="M85" s="15"/>
      <c r="N85" s="15"/>
    </row>
    <row r="86" spans="1:14" s="7" customFormat="1" ht="12.75" customHeight="1" x14ac:dyDescent="0.25">
      <c r="A86" s="8">
        <v>79</v>
      </c>
      <c r="B86" s="132" t="s">
        <v>49</v>
      </c>
      <c r="C86" s="16">
        <v>257</v>
      </c>
      <c r="D86" s="29"/>
      <c r="E86" s="16">
        <v>620</v>
      </c>
      <c r="F86" s="11"/>
      <c r="G86" s="57">
        <v>877</v>
      </c>
      <c r="H86" s="30"/>
      <c r="I86" s="14" t="e">
        <f>C86+#REF!</f>
        <v>#REF!</v>
      </c>
      <c r="J86" s="14" t="e">
        <f t="shared" si="2"/>
        <v>#REF!</v>
      </c>
      <c r="L86" s="15"/>
      <c r="M86" s="15"/>
      <c r="N86" s="15"/>
    </row>
    <row r="87" spans="1:14" s="7" customFormat="1" ht="12.75" customHeight="1" x14ac:dyDescent="0.25">
      <c r="A87" s="8">
        <v>80</v>
      </c>
      <c r="B87" s="132" t="s">
        <v>48</v>
      </c>
      <c r="C87" s="16">
        <v>307</v>
      </c>
      <c r="D87" s="29"/>
      <c r="E87" s="16">
        <v>1141</v>
      </c>
      <c r="F87" s="11"/>
      <c r="G87" s="57">
        <v>1448</v>
      </c>
      <c r="H87" s="30"/>
      <c r="I87" s="14" t="e">
        <f>C87+#REF!</f>
        <v>#REF!</v>
      </c>
      <c r="J87" s="14" t="e">
        <f t="shared" si="2"/>
        <v>#REF!</v>
      </c>
      <c r="L87" s="15"/>
      <c r="M87" s="15"/>
      <c r="N87" s="15"/>
    </row>
    <row r="88" spans="1:14" s="7" customFormat="1" ht="12.75" customHeight="1" x14ac:dyDescent="0.25">
      <c r="A88" s="8">
        <v>81</v>
      </c>
      <c r="B88" s="132" t="s">
        <v>47</v>
      </c>
      <c r="C88" s="16">
        <v>207</v>
      </c>
      <c r="D88" s="29"/>
      <c r="E88" s="16">
        <v>565</v>
      </c>
      <c r="F88" s="11"/>
      <c r="G88" s="57">
        <v>772</v>
      </c>
      <c r="H88" s="30"/>
      <c r="I88" s="14" t="e">
        <f>C88+#REF!</f>
        <v>#REF!</v>
      </c>
      <c r="J88" s="14" t="e">
        <f t="shared" si="2"/>
        <v>#REF!</v>
      </c>
      <c r="L88" s="15"/>
      <c r="M88" s="15"/>
      <c r="N88" s="15"/>
    </row>
    <row r="89" spans="1:14" s="7" customFormat="1" ht="12.75" customHeight="1" x14ac:dyDescent="0.25">
      <c r="A89" s="8">
        <v>82</v>
      </c>
      <c r="B89" s="132" t="s">
        <v>46</v>
      </c>
      <c r="C89" s="16">
        <v>89</v>
      </c>
      <c r="D89" s="29"/>
      <c r="E89" s="16">
        <v>311</v>
      </c>
      <c r="F89" s="11"/>
      <c r="G89" s="57">
        <v>400</v>
      </c>
      <c r="H89" s="30"/>
      <c r="I89" s="14" t="e">
        <f>C89+#REF!</f>
        <v>#REF!</v>
      </c>
      <c r="J89" s="14" t="e">
        <f t="shared" si="2"/>
        <v>#REF!</v>
      </c>
      <c r="L89" s="15"/>
      <c r="M89" s="15"/>
      <c r="N89" s="15"/>
    </row>
    <row r="90" spans="1:14" s="7" customFormat="1" ht="12.75" customHeight="1" x14ac:dyDescent="0.25">
      <c r="A90" s="8">
        <v>83</v>
      </c>
      <c r="B90" s="132" t="s">
        <v>45</v>
      </c>
      <c r="C90" s="16">
        <v>264</v>
      </c>
      <c r="D90" s="29"/>
      <c r="E90" s="16">
        <v>721</v>
      </c>
      <c r="F90" s="11"/>
      <c r="G90" s="57">
        <v>985</v>
      </c>
      <c r="H90" s="30"/>
      <c r="I90" s="14" t="e">
        <f>C90+#REF!</f>
        <v>#REF!</v>
      </c>
      <c r="J90" s="14" t="e">
        <f t="shared" si="2"/>
        <v>#REF!</v>
      </c>
      <c r="L90" s="15"/>
      <c r="M90" s="15"/>
      <c r="N90" s="15"/>
    </row>
    <row r="91" spans="1:14" s="7" customFormat="1" ht="12.75" customHeight="1" x14ac:dyDescent="0.25">
      <c r="A91" s="8">
        <v>84</v>
      </c>
      <c r="B91" s="132" t="s">
        <v>44</v>
      </c>
      <c r="C91" s="16">
        <v>287</v>
      </c>
      <c r="D91" s="29"/>
      <c r="E91" s="16">
        <v>780</v>
      </c>
      <c r="F91" s="11"/>
      <c r="G91" s="57">
        <v>1067</v>
      </c>
      <c r="H91" s="30"/>
      <c r="I91" s="14" t="e">
        <f>C91+#REF!</f>
        <v>#REF!</v>
      </c>
      <c r="J91" s="14" t="e">
        <f t="shared" si="2"/>
        <v>#REF!</v>
      </c>
      <c r="L91" s="15"/>
      <c r="M91" s="15"/>
      <c r="N91" s="15"/>
    </row>
    <row r="92" spans="1:14" s="7" customFormat="1" ht="12.75" customHeight="1" x14ac:dyDescent="0.25">
      <c r="A92" s="8">
        <v>85</v>
      </c>
      <c r="B92" s="132" t="s">
        <v>43</v>
      </c>
      <c r="C92" s="16">
        <v>249</v>
      </c>
      <c r="D92" s="29"/>
      <c r="E92" s="16">
        <v>616</v>
      </c>
      <c r="F92" s="11"/>
      <c r="G92" s="57">
        <v>865</v>
      </c>
      <c r="H92" s="30"/>
      <c r="I92" s="14" t="e">
        <f>C92+#REF!</f>
        <v>#REF!</v>
      </c>
      <c r="J92" s="14" t="e">
        <f t="shared" si="2"/>
        <v>#REF!</v>
      </c>
      <c r="L92" s="15"/>
      <c r="M92" s="15"/>
      <c r="N92" s="15"/>
    </row>
    <row r="93" spans="1:14" s="7" customFormat="1" ht="12.75" customHeight="1" x14ac:dyDescent="0.25">
      <c r="A93" s="8">
        <v>86</v>
      </c>
      <c r="B93" s="132" t="s">
        <v>42</v>
      </c>
      <c r="C93" s="16">
        <v>343</v>
      </c>
      <c r="D93" s="29"/>
      <c r="E93" s="16">
        <v>667</v>
      </c>
      <c r="F93" s="11"/>
      <c r="G93" s="57">
        <v>1010</v>
      </c>
      <c r="H93" s="30"/>
      <c r="I93" s="14" t="e">
        <f>C93+#REF!</f>
        <v>#REF!</v>
      </c>
      <c r="J93" s="14" t="e">
        <f t="shared" si="2"/>
        <v>#REF!</v>
      </c>
      <c r="L93" s="15"/>
      <c r="M93" s="15"/>
      <c r="N93" s="15"/>
    </row>
    <row r="94" spans="1:14" s="7" customFormat="1" ht="12.75" customHeight="1" x14ac:dyDescent="0.25">
      <c r="A94" s="8">
        <v>87</v>
      </c>
      <c r="B94" s="132" t="s">
        <v>41</v>
      </c>
      <c r="C94" s="16">
        <v>139</v>
      </c>
      <c r="D94" s="29"/>
      <c r="E94" s="16">
        <v>525</v>
      </c>
      <c r="F94" s="11"/>
      <c r="G94" s="57">
        <v>664</v>
      </c>
      <c r="H94" s="11"/>
      <c r="I94" s="14" t="e">
        <f>C94+#REF!</f>
        <v>#REF!</v>
      </c>
      <c r="J94" s="14" t="e">
        <f t="shared" si="2"/>
        <v>#REF!</v>
      </c>
      <c r="L94" s="15"/>
      <c r="M94" s="15"/>
      <c r="N94" s="15"/>
    </row>
    <row r="95" spans="1:14" s="7" customFormat="1" ht="12.75" customHeight="1" x14ac:dyDescent="0.25">
      <c r="A95" s="8">
        <v>88</v>
      </c>
      <c r="B95" s="132" t="s">
        <v>40</v>
      </c>
      <c r="C95" s="16">
        <v>231</v>
      </c>
      <c r="D95" s="29"/>
      <c r="E95" s="16">
        <v>575</v>
      </c>
      <c r="F95" s="11"/>
      <c r="G95" s="57">
        <v>806</v>
      </c>
      <c r="H95" s="30"/>
      <c r="I95" s="14" t="e">
        <f>C95+#REF!</f>
        <v>#REF!</v>
      </c>
      <c r="J95" s="14" t="e">
        <f t="shared" si="2"/>
        <v>#REF!</v>
      </c>
      <c r="L95" s="15"/>
      <c r="M95" s="15"/>
      <c r="N95" s="15"/>
    </row>
    <row r="96" spans="1:14" s="7" customFormat="1" ht="12.75" customHeight="1" x14ac:dyDescent="0.25">
      <c r="A96" s="8">
        <v>89</v>
      </c>
      <c r="B96" s="132" t="s">
        <v>39</v>
      </c>
      <c r="C96" s="16">
        <v>227</v>
      </c>
      <c r="D96" s="29"/>
      <c r="E96" s="16">
        <v>812</v>
      </c>
      <c r="F96" s="11"/>
      <c r="G96" s="57">
        <v>1039</v>
      </c>
      <c r="H96" s="30"/>
      <c r="I96" s="14" t="e">
        <f>C96+#REF!</f>
        <v>#REF!</v>
      </c>
      <c r="J96" s="14" t="e">
        <f t="shared" si="2"/>
        <v>#REF!</v>
      </c>
      <c r="L96" s="15"/>
      <c r="M96" s="15"/>
      <c r="N96" s="15"/>
    </row>
    <row r="97" spans="1:14" s="7" customFormat="1" ht="12.75" customHeight="1" x14ac:dyDescent="0.25">
      <c r="A97" s="8">
        <v>90</v>
      </c>
      <c r="B97" s="132" t="s">
        <v>38</v>
      </c>
      <c r="C97" s="16">
        <v>45</v>
      </c>
      <c r="D97" s="29"/>
      <c r="E97" s="16">
        <v>209</v>
      </c>
      <c r="F97" s="11"/>
      <c r="G97" s="57">
        <v>254</v>
      </c>
      <c r="H97" s="30"/>
      <c r="I97" s="14" t="e">
        <f>C97+#REF!</f>
        <v>#REF!</v>
      </c>
      <c r="J97" s="14" t="e">
        <f t="shared" si="2"/>
        <v>#REF!</v>
      </c>
      <c r="L97" s="15"/>
      <c r="M97" s="15"/>
      <c r="N97" s="15"/>
    </row>
    <row r="98" spans="1:14" s="7" customFormat="1" ht="12.75" customHeight="1" x14ac:dyDescent="0.25">
      <c r="A98" s="8">
        <v>91</v>
      </c>
      <c r="B98" s="132" t="s">
        <v>37</v>
      </c>
      <c r="C98" s="16">
        <v>770</v>
      </c>
      <c r="D98" s="29"/>
      <c r="E98" s="16">
        <v>1648</v>
      </c>
      <c r="F98" s="11"/>
      <c r="G98" s="57">
        <v>2418</v>
      </c>
      <c r="H98" s="30"/>
      <c r="I98" s="14" t="e">
        <f>C98+#REF!</f>
        <v>#REF!</v>
      </c>
      <c r="J98" s="14" t="e">
        <f t="shared" si="2"/>
        <v>#REF!</v>
      </c>
      <c r="L98" s="15"/>
      <c r="M98" s="15"/>
      <c r="N98" s="15"/>
    </row>
    <row r="99" spans="1:14" s="7" customFormat="1" ht="12.75" customHeight="1" x14ac:dyDescent="0.25">
      <c r="A99" s="8">
        <v>92</v>
      </c>
      <c r="B99" s="132" t="s">
        <v>36</v>
      </c>
      <c r="C99" s="16">
        <v>703</v>
      </c>
      <c r="D99" s="29"/>
      <c r="E99" s="16">
        <v>1579</v>
      </c>
      <c r="F99" s="11"/>
      <c r="G99" s="57">
        <v>2282</v>
      </c>
      <c r="H99" s="30"/>
      <c r="I99" s="14" t="e">
        <f>C99+#REF!</f>
        <v>#REF!</v>
      </c>
      <c r="J99" s="14" t="e">
        <f t="shared" si="2"/>
        <v>#REF!</v>
      </c>
      <c r="L99" s="15"/>
      <c r="M99" s="15"/>
      <c r="N99" s="15"/>
    </row>
    <row r="100" spans="1:14" s="7" customFormat="1" ht="12.75" customHeight="1" x14ac:dyDescent="0.25">
      <c r="A100" s="8">
        <v>93</v>
      </c>
      <c r="B100" s="132" t="s">
        <v>35</v>
      </c>
      <c r="C100" s="16">
        <v>1347</v>
      </c>
      <c r="D100" s="29"/>
      <c r="E100" s="16">
        <v>2685</v>
      </c>
      <c r="F100" s="11"/>
      <c r="G100" s="57">
        <v>4032</v>
      </c>
      <c r="H100" s="30"/>
      <c r="I100" s="14" t="e">
        <f>C100+#REF!</f>
        <v>#REF!</v>
      </c>
      <c r="J100" s="14" t="e">
        <f t="shared" ref="J100:J106" si="3">I100-G100</f>
        <v>#REF!</v>
      </c>
      <c r="L100" s="15"/>
      <c r="M100" s="15"/>
      <c r="N100" s="15"/>
    </row>
    <row r="101" spans="1:14" s="7" customFormat="1" ht="12.75" customHeight="1" x14ac:dyDescent="0.25">
      <c r="A101" s="8">
        <v>94</v>
      </c>
      <c r="B101" s="132" t="s">
        <v>34</v>
      </c>
      <c r="C101" s="16">
        <v>696</v>
      </c>
      <c r="D101" s="29"/>
      <c r="E101" s="16">
        <v>1223</v>
      </c>
      <c r="F101" s="11"/>
      <c r="G101" s="57">
        <v>1919</v>
      </c>
      <c r="H101" s="11"/>
      <c r="I101" s="14" t="e">
        <f>C101+#REF!</f>
        <v>#REF!</v>
      </c>
      <c r="J101" s="14" t="e">
        <f t="shared" si="3"/>
        <v>#REF!</v>
      </c>
      <c r="L101" s="15"/>
      <c r="M101" s="15"/>
      <c r="N101" s="15"/>
    </row>
    <row r="102" spans="1:14" s="7" customFormat="1" ht="12.75" customHeight="1" x14ac:dyDescent="0.25">
      <c r="A102" s="8">
        <v>95</v>
      </c>
      <c r="B102" s="132" t="s">
        <v>33</v>
      </c>
      <c r="C102" s="16">
        <v>369</v>
      </c>
      <c r="D102" s="29"/>
      <c r="E102" s="16">
        <v>1190</v>
      </c>
      <c r="F102" s="11"/>
      <c r="G102" s="57">
        <v>1559</v>
      </c>
      <c r="H102" s="30"/>
      <c r="I102" s="14" t="e">
        <f>C102+#REF!</f>
        <v>#REF!</v>
      </c>
      <c r="J102" s="14" t="e">
        <f t="shared" si="3"/>
        <v>#REF!</v>
      </c>
      <c r="L102" s="15"/>
      <c r="M102" s="15"/>
      <c r="N102" s="15"/>
    </row>
    <row r="103" spans="1:14" s="7" customFormat="1" ht="12.75" customHeight="1" x14ac:dyDescent="0.25">
      <c r="A103" s="8">
        <v>971</v>
      </c>
      <c r="B103" s="132" t="s">
        <v>31</v>
      </c>
      <c r="C103" s="16">
        <v>274</v>
      </c>
      <c r="D103" s="29"/>
      <c r="E103" s="16">
        <v>620</v>
      </c>
      <c r="F103" s="11"/>
      <c r="G103" s="57">
        <v>894</v>
      </c>
      <c r="H103" s="30"/>
      <c r="I103" s="14" t="e">
        <f>C103+#REF!</f>
        <v>#REF!</v>
      </c>
      <c r="J103" s="14" t="e">
        <f t="shared" si="3"/>
        <v>#REF!</v>
      </c>
      <c r="L103" s="15"/>
      <c r="M103" s="15"/>
      <c r="N103" s="15"/>
    </row>
    <row r="104" spans="1:14" s="7" customFormat="1" ht="12.75" customHeight="1" x14ac:dyDescent="0.25">
      <c r="A104" s="8">
        <v>972</v>
      </c>
      <c r="B104" s="132" t="s">
        <v>30</v>
      </c>
      <c r="C104" s="16">
        <v>317</v>
      </c>
      <c r="D104" s="29"/>
      <c r="E104" s="16">
        <v>768</v>
      </c>
      <c r="F104" s="11"/>
      <c r="G104" s="57">
        <v>1085</v>
      </c>
      <c r="H104" s="30"/>
      <c r="I104" s="14" t="e">
        <f>C104+#REF!</f>
        <v>#REF!</v>
      </c>
      <c r="J104" s="14" t="e">
        <f t="shared" si="3"/>
        <v>#REF!</v>
      </c>
      <c r="L104" s="15"/>
      <c r="M104" s="15"/>
      <c r="N104" s="15"/>
    </row>
    <row r="105" spans="1:14" s="7" customFormat="1" ht="12.75" customHeight="1" x14ac:dyDescent="0.25">
      <c r="A105" s="8">
        <v>973</v>
      </c>
      <c r="B105" s="132" t="s">
        <v>29</v>
      </c>
      <c r="C105" s="16">
        <v>112</v>
      </c>
      <c r="D105" s="11" t="s">
        <v>32</v>
      </c>
      <c r="E105" s="16">
        <v>351</v>
      </c>
      <c r="F105" s="11" t="s">
        <v>32</v>
      </c>
      <c r="G105" s="57">
        <v>463</v>
      </c>
      <c r="H105" s="11" t="s">
        <v>32</v>
      </c>
      <c r="I105" s="14" t="e">
        <f>C105+#REF!</f>
        <v>#REF!</v>
      </c>
      <c r="J105" s="14" t="e">
        <f t="shared" si="3"/>
        <v>#REF!</v>
      </c>
      <c r="L105" s="15"/>
      <c r="M105" s="15"/>
      <c r="N105" s="15"/>
    </row>
    <row r="106" spans="1:14" s="7" customFormat="1" ht="12.75" customHeight="1" x14ac:dyDescent="0.25">
      <c r="A106" s="17">
        <v>974</v>
      </c>
      <c r="B106" s="133" t="s">
        <v>28</v>
      </c>
      <c r="C106" s="58">
        <v>402</v>
      </c>
      <c r="D106" s="134"/>
      <c r="E106" s="58">
        <v>1560</v>
      </c>
      <c r="F106" s="20"/>
      <c r="G106" s="60">
        <v>1962</v>
      </c>
      <c r="H106" s="61"/>
      <c r="I106" s="14" t="e">
        <f>C106+#REF!</f>
        <v>#REF!</v>
      </c>
      <c r="J106" s="14" t="e">
        <f t="shared" si="3"/>
        <v>#REF!</v>
      </c>
      <c r="L106" s="15"/>
      <c r="M106" s="15"/>
      <c r="N106" s="15"/>
    </row>
    <row r="107" spans="1:14" s="7" customFormat="1" ht="11.25" customHeight="1" x14ac:dyDescent="0.25">
      <c r="A107" s="23"/>
      <c r="B107" s="9"/>
      <c r="C107" s="31"/>
      <c r="D107" s="31"/>
      <c r="E107" s="31"/>
      <c r="F107" s="114"/>
      <c r="G107" s="114"/>
      <c r="H107" s="25"/>
      <c r="I107" s="14"/>
    </row>
    <row r="108" spans="1:14" s="7" customFormat="1" ht="12.75" customHeight="1" x14ac:dyDescent="0.25">
      <c r="A108" s="259" t="s">
        <v>27</v>
      </c>
      <c r="B108" s="260"/>
      <c r="C108" s="33">
        <f>SUM(C3:D102)</f>
        <v>33880</v>
      </c>
      <c r="D108" s="34"/>
      <c r="E108" s="35">
        <f>SUM(E3:F102)</f>
        <v>95215</v>
      </c>
      <c r="F108" s="35"/>
      <c r="G108" s="33">
        <f>SUM(G3:H102)</f>
        <v>129095</v>
      </c>
      <c r="H108" s="34"/>
      <c r="K108" s="26"/>
    </row>
    <row r="109" spans="1:14" s="7" customFormat="1" ht="12.75" customHeight="1" x14ac:dyDescent="0.25">
      <c r="A109" s="261" t="s">
        <v>26</v>
      </c>
      <c r="B109" s="262"/>
      <c r="C109" s="39">
        <f>SUM(C103:C106)</f>
        <v>1105</v>
      </c>
      <c r="D109" s="40"/>
      <c r="E109" s="41">
        <f>SUM(E103:E106)</f>
        <v>3299</v>
      </c>
      <c r="F109" s="41"/>
      <c r="G109" s="39">
        <f>SUM(G103:G106)</f>
        <v>4404</v>
      </c>
      <c r="H109" s="135"/>
      <c r="K109" s="26"/>
    </row>
    <row r="110" spans="1:14" s="7" customFormat="1" ht="12.75" customHeight="1" x14ac:dyDescent="0.25">
      <c r="A110" s="263" t="s">
        <v>25</v>
      </c>
      <c r="B110" s="264"/>
      <c r="C110" s="45">
        <f>SUM(C108:C109)</f>
        <v>34985</v>
      </c>
      <c r="D110" s="46"/>
      <c r="E110" s="47">
        <f>SUM(E108:E109)</f>
        <v>98514</v>
      </c>
      <c r="F110" s="47"/>
      <c r="G110" s="45">
        <f>SUM(G108:G109)</f>
        <v>133499</v>
      </c>
      <c r="H110" s="136"/>
      <c r="K110" s="26"/>
    </row>
    <row r="111" spans="1:14" s="7" customFormat="1" x14ac:dyDescent="0.25">
      <c r="A111" s="26" t="s">
        <v>132</v>
      </c>
      <c r="B111" s="26"/>
      <c r="C111" s="27"/>
      <c r="D111" s="27"/>
      <c r="E111" s="31"/>
      <c r="F111" s="31"/>
      <c r="H111" s="52"/>
    </row>
    <row r="112" spans="1:14" ht="18.75" customHeight="1" x14ac:dyDescent="0.2">
      <c r="C112" s="54"/>
      <c r="D112" s="54"/>
      <c r="E112" s="54"/>
      <c r="F112" s="54"/>
      <c r="G112" s="56"/>
    </row>
    <row r="113" spans="3:8" x14ac:dyDescent="0.2">
      <c r="C113" s="54"/>
      <c r="D113" s="54"/>
      <c r="E113" s="54"/>
      <c r="F113" s="54"/>
      <c r="G113" s="56"/>
      <c r="H113" s="1"/>
    </row>
    <row r="114" spans="3:8" x14ac:dyDescent="0.2">
      <c r="C114" s="54"/>
      <c r="D114" s="54"/>
      <c r="E114" s="54"/>
      <c r="F114" s="54"/>
      <c r="G114" s="56"/>
      <c r="H114" s="1"/>
    </row>
  </sheetData>
  <mergeCells count="12">
    <mergeCell ref="E59:F59"/>
    <mergeCell ref="G59:H59"/>
    <mergeCell ref="A108:B108"/>
    <mergeCell ref="A1:H1"/>
    <mergeCell ref="C3:D3"/>
    <mergeCell ref="E3:F3"/>
    <mergeCell ref="G3:H3"/>
    <mergeCell ref="A109:B109"/>
    <mergeCell ref="A110:B110"/>
    <mergeCell ref="A3:B3"/>
    <mergeCell ref="A59:B59"/>
    <mergeCell ref="C59:D59"/>
  </mergeCells>
  <phoneticPr fontId="11" type="noConversion"/>
  <conditionalFormatting sqref="C4:C56">
    <cfRule type="cellIs" dxfId="214" priority="15" stopIfTrue="1" operator="equal">
      <formula>"NR"</formula>
    </cfRule>
    <cfRule type="cellIs" dxfId="213" priority="16" stopIfTrue="1" operator="equal">
      <formula>"ND"</formula>
    </cfRule>
  </conditionalFormatting>
  <conditionalFormatting sqref="C4:C56">
    <cfRule type="cellIs" dxfId="212" priority="13" stopIfTrue="1" operator="equal">
      <formula>"NR"</formula>
    </cfRule>
    <cfRule type="cellIs" dxfId="211" priority="14" stopIfTrue="1" operator="equal">
      <formula>"ND"</formula>
    </cfRule>
  </conditionalFormatting>
  <conditionalFormatting sqref="C60:C106">
    <cfRule type="cellIs" dxfId="210" priority="11" stopIfTrue="1" operator="equal">
      <formula>"NR"</formula>
    </cfRule>
    <cfRule type="cellIs" dxfId="209" priority="12" stopIfTrue="1" operator="equal">
      <formula>"ND"</formula>
    </cfRule>
  </conditionalFormatting>
  <conditionalFormatting sqref="C60:C106">
    <cfRule type="cellIs" dxfId="208" priority="9" stopIfTrue="1" operator="equal">
      <formula>"NR"</formula>
    </cfRule>
    <cfRule type="cellIs" dxfId="207" priority="10" stopIfTrue="1" operator="equal">
      <formula>"ND"</formula>
    </cfRule>
  </conditionalFormatting>
  <conditionalFormatting sqref="E4:E56">
    <cfRule type="cellIs" dxfId="206" priority="7" stopIfTrue="1" operator="equal">
      <formula>"NR"</formula>
    </cfRule>
    <cfRule type="cellIs" dxfId="205" priority="8" stopIfTrue="1" operator="equal">
      <formula>"ND"</formula>
    </cfRule>
  </conditionalFormatting>
  <conditionalFormatting sqref="E4:E56">
    <cfRule type="cellIs" dxfId="204" priority="5" stopIfTrue="1" operator="equal">
      <formula>"NR"</formula>
    </cfRule>
    <cfRule type="cellIs" dxfId="203" priority="6" stopIfTrue="1" operator="equal">
      <formula>"ND"</formula>
    </cfRule>
  </conditionalFormatting>
  <conditionalFormatting sqref="E60:E106">
    <cfRule type="cellIs" dxfId="202" priority="3" stopIfTrue="1" operator="equal">
      <formula>"NR"</formula>
    </cfRule>
    <cfRule type="cellIs" dxfId="201" priority="4" stopIfTrue="1" operator="equal">
      <formula>"ND"</formula>
    </cfRule>
  </conditionalFormatting>
  <conditionalFormatting sqref="E60:E106">
    <cfRule type="cellIs" dxfId="200" priority="1" stopIfTrue="1" operator="equal">
      <formula>"NR"</formula>
    </cfRule>
    <cfRule type="cellIs" dxfId="199" priority="2" stopIfTrue="1" operator="equal">
      <formula>"ND"</formula>
    </cfRule>
  </conditionalFormatting>
  <hyperlinks>
    <hyperlink ref="L1" location="Sommaire!A1" display="Retour au sommaire"/>
  </hyperlinks>
  <printOptions horizontalCentered="1"/>
  <pageMargins left="0.31" right="0.31" top="0.47" bottom="0.51" header="0.24" footer="0.3"/>
  <pageSetup paperSize="9" orientation="portrait" horizontalDpi="4294967292" r:id="rId1"/>
  <headerFooter alignWithMargins="0"/>
  <rowBreaks count="1" manualBreakCount="1">
    <brk id="5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H119"/>
  <sheetViews>
    <sheetView showGridLines="0" zoomScaleNormal="100" zoomScaleSheetLayoutView="75" workbookViewId="0">
      <selection activeCell="Y4" sqref="Y4"/>
    </sheetView>
  </sheetViews>
  <sheetFormatPr baseColWidth="10" defaultRowHeight="11.25" x14ac:dyDescent="0.2"/>
  <cols>
    <col min="1" max="1" width="4.42578125" style="1" customWidth="1"/>
    <col min="2" max="2" width="33.28515625" style="1" customWidth="1"/>
    <col min="3" max="3" width="6.28515625" style="1" customWidth="1"/>
    <col min="4" max="4" width="2.7109375" style="6" customWidth="1"/>
    <col min="5" max="5" width="7.28515625" style="1" customWidth="1"/>
    <col min="6" max="6" width="2.7109375" style="6" customWidth="1"/>
    <col min="7" max="7" width="7" style="1" customWidth="1"/>
    <col min="8" max="8" width="2.7109375" style="6" customWidth="1"/>
    <col min="9" max="9" width="6.28515625" style="1" customWidth="1"/>
    <col min="10" max="10" width="2.7109375" style="6" customWidth="1"/>
    <col min="11" max="11" width="6.28515625" style="1" customWidth="1"/>
    <col min="12" max="12" width="2.7109375" style="6" customWidth="1"/>
    <col min="13" max="13" width="6.28515625" style="1" customWidth="1"/>
    <col min="14" max="14" width="2.7109375" style="6" customWidth="1"/>
    <col min="15" max="15" width="8" style="1" customWidth="1"/>
    <col min="16" max="16" width="3.42578125" style="6" customWidth="1"/>
    <col min="17" max="17" width="9" style="1" customWidth="1"/>
    <col min="18" max="18" width="2.7109375" style="6" customWidth="1"/>
    <col min="19" max="20" width="7.28515625" style="1" hidden="1" customWidth="1"/>
    <col min="21" max="22" width="11.42578125" style="1"/>
    <col min="23" max="23" width="4.42578125" style="1" customWidth="1"/>
    <col min="24" max="24" width="11.42578125" style="1"/>
    <col min="25" max="25" width="4.42578125" style="1" customWidth="1"/>
    <col min="26" max="26" width="11.42578125" style="1"/>
    <col min="27" max="27" width="4.42578125" style="1" customWidth="1"/>
    <col min="28" max="28" width="11.42578125" style="1"/>
    <col min="29" max="29" width="4.42578125" style="1" customWidth="1"/>
    <col min="30" max="30" width="11.42578125" style="1"/>
    <col min="31" max="31" width="4.42578125" style="1" customWidth="1"/>
    <col min="32" max="32" width="11.42578125" style="1"/>
    <col min="33" max="33" width="4.42578125" style="1" customWidth="1"/>
    <col min="34" max="16384" width="11.42578125" style="1"/>
  </cols>
  <sheetData>
    <row r="1" spans="1:34" ht="28.5" customHeight="1" x14ac:dyDescent="0.25">
      <c r="A1" s="267" t="s">
        <v>151</v>
      </c>
      <c r="B1" s="267"/>
      <c r="C1" s="267"/>
      <c r="D1" s="267"/>
      <c r="E1" s="267"/>
      <c r="F1" s="267"/>
      <c r="G1" s="267"/>
      <c r="H1" s="267"/>
      <c r="I1" s="267"/>
      <c r="J1" s="267"/>
      <c r="K1" s="267"/>
      <c r="L1" s="267"/>
      <c r="M1" s="267"/>
      <c r="N1" s="267"/>
      <c r="O1" s="267"/>
      <c r="P1" s="267"/>
      <c r="Q1" s="267"/>
      <c r="R1" s="267"/>
      <c r="U1" s="193" t="s">
        <v>214</v>
      </c>
    </row>
    <row r="2" spans="1:34" ht="10.5" customHeight="1" x14ac:dyDescent="0.2">
      <c r="A2" s="109"/>
      <c r="B2" s="109"/>
      <c r="C2" s="109"/>
      <c r="D2" s="109"/>
      <c r="E2" s="109"/>
      <c r="F2" s="109"/>
      <c r="G2" s="109"/>
      <c r="H2" s="109"/>
      <c r="I2" s="109"/>
      <c r="J2" s="109"/>
      <c r="K2" s="109"/>
      <c r="L2" s="109"/>
      <c r="M2" s="109"/>
      <c r="N2" s="109"/>
      <c r="O2" s="109"/>
      <c r="P2" s="109"/>
      <c r="Q2" s="109"/>
      <c r="R2" s="109"/>
    </row>
    <row r="3" spans="1:34" s="7" customFormat="1" ht="17.25" customHeight="1" x14ac:dyDescent="0.25">
      <c r="A3" s="109"/>
      <c r="B3" s="109"/>
      <c r="C3" s="270" t="s">
        <v>149</v>
      </c>
      <c r="D3" s="274"/>
      <c r="E3" s="274"/>
      <c r="F3" s="274"/>
      <c r="G3" s="274"/>
      <c r="H3" s="271"/>
      <c r="I3" s="270" t="s">
        <v>148</v>
      </c>
      <c r="J3" s="274"/>
      <c r="K3" s="274"/>
      <c r="L3" s="274"/>
      <c r="M3" s="274"/>
      <c r="N3" s="274"/>
      <c r="O3" s="274"/>
      <c r="P3" s="271"/>
      <c r="Q3" s="110"/>
      <c r="R3" s="52"/>
    </row>
    <row r="4" spans="1:34" s="7" customFormat="1" ht="41.25" customHeight="1" x14ac:dyDescent="0.25">
      <c r="A4" s="265" t="s">
        <v>76</v>
      </c>
      <c r="B4" s="272"/>
      <c r="C4" s="275" t="s">
        <v>147</v>
      </c>
      <c r="D4" s="276"/>
      <c r="E4" s="273" t="s">
        <v>146</v>
      </c>
      <c r="F4" s="268"/>
      <c r="G4" s="273" t="s">
        <v>150</v>
      </c>
      <c r="H4" s="269"/>
      <c r="I4" s="268" t="s">
        <v>144</v>
      </c>
      <c r="J4" s="268"/>
      <c r="K4" s="273" t="s">
        <v>143</v>
      </c>
      <c r="L4" s="269"/>
      <c r="M4" s="268" t="s">
        <v>142</v>
      </c>
      <c r="N4" s="268"/>
      <c r="O4" s="273" t="s">
        <v>141</v>
      </c>
      <c r="P4" s="269"/>
      <c r="Q4" s="268" t="s">
        <v>22</v>
      </c>
      <c r="R4" s="269"/>
    </row>
    <row r="5" spans="1:34" s="7" customFormat="1" ht="12.75" customHeight="1" x14ac:dyDescent="0.25">
      <c r="A5" s="119">
        <v>1</v>
      </c>
      <c r="B5" s="120" t="s">
        <v>131</v>
      </c>
      <c r="C5" s="121">
        <v>20</v>
      </c>
      <c r="D5" s="122"/>
      <c r="E5" s="123">
        <v>212</v>
      </c>
      <c r="F5" s="124"/>
      <c r="G5" s="16">
        <v>96</v>
      </c>
      <c r="H5" s="12"/>
      <c r="I5" s="123">
        <v>24</v>
      </c>
      <c r="J5" s="124"/>
      <c r="K5" s="16">
        <v>17</v>
      </c>
      <c r="L5" s="12"/>
      <c r="M5" s="123">
        <v>0</v>
      </c>
      <c r="N5" s="124"/>
      <c r="O5" s="16">
        <v>505</v>
      </c>
      <c r="P5" s="12"/>
      <c r="Q5" s="101">
        <f t="shared" ref="Q5:Q36" si="0">SUM(C5:P5)</f>
        <v>874</v>
      </c>
      <c r="R5" s="122" t="str">
        <f t="shared" ref="R5:R36" si="1">IF(OR(D5="(e)", F5="(e)", H5="(e)", J5="(e)", L5="(e)", N5="(e)", P5="(e)"),"(e)","")</f>
        <v/>
      </c>
      <c r="S5" s="14">
        <f t="shared" ref="S5:S36" si="2">SUM(C5:G5)</f>
        <v>328</v>
      </c>
      <c r="T5" s="14">
        <f t="shared" ref="T5:T36" si="3">S5-Q5</f>
        <v>-546</v>
      </c>
      <c r="U5" s="15"/>
      <c r="V5" s="15"/>
      <c r="W5" s="15"/>
      <c r="X5" s="15"/>
      <c r="Y5" s="15"/>
      <c r="Z5" s="15"/>
      <c r="AA5" s="15"/>
      <c r="AB5" s="15"/>
      <c r="AC5" s="15"/>
      <c r="AD5" s="15"/>
      <c r="AE5" s="15"/>
      <c r="AF5" s="15"/>
      <c r="AG5" s="15"/>
      <c r="AH5" s="15"/>
    </row>
    <row r="6" spans="1:34" s="7" customFormat="1" ht="12.75" customHeight="1" x14ac:dyDescent="0.25">
      <c r="A6" s="8">
        <v>2</v>
      </c>
      <c r="B6" s="9" t="s">
        <v>130</v>
      </c>
      <c r="C6" s="16">
        <v>23</v>
      </c>
      <c r="D6" s="12"/>
      <c r="E6" s="13">
        <v>96</v>
      </c>
      <c r="F6" s="32"/>
      <c r="G6" s="16">
        <v>142</v>
      </c>
      <c r="H6" s="12"/>
      <c r="I6" s="13">
        <v>63</v>
      </c>
      <c r="J6" s="32"/>
      <c r="K6" s="16">
        <v>24</v>
      </c>
      <c r="L6" s="12"/>
      <c r="M6" s="13">
        <v>0</v>
      </c>
      <c r="N6" s="32"/>
      <c r="O6" s="16">
        <v>1215</v>
      </c>
      <c r="P6" s="12"/>
      <c r="Q6" s="31">
        <f t="shared" si="0"/>
        <v>1563</v>
      </c>
      <c r="R6" s="12" t="str">
        <f t="shared" si="1"/>
        <v/>
      </c>
      <c r="S6" s="14">
        <f t="shared" si="2"/>
        <v>261</v>
      </c>
      <c r="T6" s="14">
        <f t="shared" si="3"/>
        <v>-1302</v>
      </c>
      <c r="U6" s="15"/>
      <c r="V6" s="15"/>
      <c r="W6" s="15"/>
      <c r="X6" s="15"/>
      <c r="Y6" s="15"/>
      <c r="Z6" s="15"/>
      <c r="AA6" s="15"/>
      <c r="AB6" s="15"/>
      <c r="AC6" s="15"/>
      <c r="AD6" s="15"/>
      <c r="AE6" s="15"/>
      <c r="AF6" s="15"/>
      <c r="AG6" s="15"/>
      <c r="AH6" s="15"/>
    </row>
    <row r="7" spans="1:34" s="7" customFormat="1" ht="12.75" customHeight="1" x14ac:dyDescent="0.25">
      <c r="A7" s="8">
        <v>3</v>
      </c>
      <c r="B7" s="9" t="s">
        <v>129</v>
      </c>
      <c r="C7" s="16">
        <v>7</v>
      </c>
      <c r="D7" s="12"/>
      <c r="E7" s="13">
        <v>93</v>
      </c>
      <c r="F7" s="32"/>
      <c r="G7" s="16">
        <v>80</v>
      </c>
      <c r="H7" s="12"/>
      <c r="I7" s="13">
        <v>28</v>
      </c>
      <c r="J7" s="32"/>
      <c r="K7" s="16">
        <v>34</v>
      </c>
      <c r="L7" s="12"/>
      <c r="M7" s="13">
        <v>0</v>
      </c>
      <c r="N7" s="32"/>
      <c r="O7" s="16">
        <v>669</v>
      </c>
      <c r="P7" s="12"/>
      <c r="Q7" s="31">
        <f t="shared" si="0"/>
        <v>911</v>
      </c>
      <c r="R7" s="12" t="str">
        <f t="shared" si="1"/>
        <v/>
      </c>
      <c r="S7" s="14">
        <f t="shared" si="2"/>
        <v>180</v>
      </c>
      <c r="T7" s="14">
        <f t="shared" si="3"/>
        <v>-731</v>
      </c>
      <c r="U7" s="15"/>
      <c r="V7" s="15"/>
      <c r="W7" s="15"/>
      <c r="X7" s="15"/>
      <c r="Y7" s="15"/>
      <c r="Z7" s="15"/>
      <c r="AA7" s="15"/>
      <c r="AB7" s="15"/>
      <c r="AC7" s="15"/>
      <c r="AD7" s="15"/>
      <c r="AE7" s="15"/>
      <c r="AF7" s="15"/>
      <c r="AG7" s="15"/>
      <c r="AH7" s="15"/>
    </row>
    <row r="8" spans="1:34" s="7" customFormat="1" ht="12.75" customHeight="1" x14ac:dyDescent="0.25">
      <c r="A8" s="8">
        <v>4</v>
      </c>
      <c r="B8" s="9" t="s">
        <v>128</v>
      </c>
      <c r="C8" s="16">
        <v>2</v>
      </c>
      <c r="D8" s="12"/>
      <c r="E8" s="13">
        <v>62</v>
      </c>
      <c r="F8" s="32"/>
      <c r="G8" s="16">
        <v>19</v>
      </c>
      <c r="H8" s="12"/>
      <c r="I8" s="13">
        <v>3</v>
      </c>
      <c r="J8" s="32"/>
      <c r="K8" s="16">
        <v>11</v>
      </c>
      <c r="L8" s="12"/>
      <c r="M8" s="13">
        <v>0</v>
      </c>
      <c r="N8" s="32"/>
      <c r="O8" s="16">
        <v>173</v>
      </c>
      <c r="P8" s="12"/>
      <c r="Q8" s="31">
        <f t="shared" si="0"/>
        <v>270</v>
      </c>
      <c r="R8" s="12" t="str">
        <f t="shared" si="1"/>
        <v/>
      </c>
      <c r="S8" s="14">
        <f t="shared" si="2"/>
        <v>83</v>
      </c>
      <c r="T8" s="14">
        <f t="shared" si="3"/>
        <v>-187</v>
      </c>
      <c r="U8" s="15"/>
      <c r="V8" s="15"/>
      <c r="W8" s="15"/>
      <c r="X8" s="15"/>
      <c r="Y8" s="15"/>
      <c r="Z8" s="15"/>
      <c r="AA8" s="15"/>
      <c r="AB8" s="15"/>
      <c r="AC8" s="15"/>
      <c r="AD8" s="15"/>
      <c r="AE8" s="15"/>
      <c r="AF8" s="15"/>
      <c r="AG8" s="15"/>
      <c r="AH8" s="15"/>
    </row>
    <row r="9" spans="1:34" s="7" customFormat="1" ht="12.75" customHeight="1" x14ac:dyDescent="0.25">
      <c r="A9" s="8">
        <v>5</v>
      </c>
      <c r="B9" s="9" t="s">
        <v>127</v>
      </c>
      <c r="C9" s="16">
        <v>0</v>
      </c>
      <c r="D9" s="12"/>
      <c r="E9" s="13">
        <v>38</v>
      </c>
      <c r="F9" s="32"/>
      <c r="G9" s="16">
        <v>24</v>
      </c>
      <c r="H9" s="12"/>
      <c r="I9" s="13">
        <v>1</v>
      </c>
      <c r="J9" s="32"/>
      <c r="K9" s="16">
        <v>8</v>
      </c>
      <c r="L9" s="12"/>
      <c r="M9" s="13">
        <v>0</v>
      </c>
      <c r="N9" s="32"/>
      <c r="O9" s="16">
        <v>63</v>
      </c>
      <c r="P9" s="12"/>
      <c r="Q9" s="31">
        <f t="shared" si="0"/>
        <v>134</v>
      </c>
      <c r="R9" s="12" t="str">
        <f t="shared" si="1"/>
        <v/>
      </c>
      <c r="S9" s="14">
        <f t="shared" si="2"/>
        <v>62</v>
      </c>
      <c r="T9" s="14">
        <f t="shared" si="3"/>
        <v>-72</v>
      </c>
      <c r="U9" s="15"/>
      <c r="V9" s="15"/>
      <c r="W9" s="15"/>
      <c r="X9" s="15"/>
      <c r="Y9" s="15"/>
      <c r="Z9" s="15"/>
      <c r="AA9" s="15"/>
      <c r="AB9" s="15"/>
      <c r="AC9" s="15"/>
      <c r="AD9" s="15"/>
      <c r="AE9" s="15"/>
      <c r="AF9" s="15"/>
      <c r="AG9" s="15"/>
      <c r="AH9" s="15"/>
    </row>
    <row r="10" spans="1:34" s="7" customFormat="1" ht="12.75" customHeight="1" x14ac:dyDescent="0.25">
      <c r="A10" s="8">
        <v>6</v>
      </c>
      <c r="B10" s="9" t="s">
        <v>126</v>
      </c>
      <c r="C10" s="16">
        <v>14</v>
      </c>
      <c r="D10" s="12"/>
      <c r="E10" s="13">
        <v>150</v>
      </c>
      <c r="F10" s="32"/>
      <c r="G10" s="16">
        <v>175</v>
      </c>
      <c r="H10" s="12"/>
      <c r="I10" s="13">
        <v>54</v>
      </c>
      <c r="J10" s="32"/>
      <c r="K10" s="16">
        <v>28</v>
      </c>
      <c r="L10" s="12"/>
      <c r="M10" s="13">
        <v>0</v>
      </c>
      <c r="N10" s="32"/>
      <c r="O10" s="16">
        <v>789</v>
      </c>
      <c r="P10" s="12"/>
      <c r="Q10" s="31">
        <f t="shared" si="0"/>
        <v>1210</v>
      </c>
      <c r="R10" s="12" t="str">
        <f t="shared" si="1"/>
        <v/>
      </c>
      <c r="S10" s="14">
        <f t="shared" si="2"/>
        <v>339</v>
      </c>
      <c r="T10" s="14">
        <f t="shared" si="3"/>
        <v>-871</v>
      </c>
      <c r="U10" s="15"/>
      <c r="V10" s="15"/>
      <c r="W10" s="15"/>
      <c r="X10" s="15"/>
      <c r="Y10" s="15"/>
      <c r="Z10" s="15"/>
      <c r="AA10" s="15"/>
      <c r="AB10" s="15"/>
      <c r="AC10" s="15"/>
      <c r="AD10" s="15"/>
      <c r="AE10" s="15"/>
      <c r="AF10" s="15"/>
      <c r="AG10" s="15"/>
      <c r="AH10" s="15"/>
    </row>
    <row r="11" spans="1:34" s="7" customFormat="1" ht="12.75" customHeight="1" x14ac:dyDescent="0.25">
      <c r="A11" s="8">
        <v>7</v>
      </c>
      <c r="B11" s="9" t="s">
        <v>125</v>
      </c>
      <c r="C11" s="16">
        <v>0</v>
      </c>
      <c r="D11" s="12"/>
      <c r="E11" s="13">
        <v>65</v>
      </c>
      <c r="F11" s="32"/>
      <c r="G11" s="16">
        <v>54</v>
      </c>
      <c r="H11" s="12"/>
      <c r="I11" s="13">
        <v>5</v>
      </c>
      <c r="J11" s="32"/>
      <c r="K11" s="16">
        <v>13</v>
      </c>
      <c r="L11" s="12"/>
      <c r="M11" s="13">
        <v>0</v>
      </c>
      <c r="N11" s="32"/>
      <c r="O11" s="16">
        <v>395</v>
      </c>
      <c r="P11" s="12"/>
      <c r="Q11" s="31">
        <f t="shared" si="0"/>
        <v>532</v>
      </c>
      <c r="R11" s="12" t="str">
        <f t="shared" si="1"/>
        <v/>
      </c>
      <c r="S11" s="14">
        <f t="shared" si="2"/>
        <v>119</v>
      </c>
      <c r="T11" s="14">
        <f t="shared" si="3"/>
        <v>-413</v>
      </c>
      <c r="U11" s="15"/>
      <c r="V11" s="15"/>
      <c r="W11" s="15"/>
      <c r="X11" s="15"/>
      <c r="Y11" s="15"/>
      <c r="Z11" s="15"/>
      <c r="AA11" s="15"/>
      <c r="AB11" s="15"/>
      <c r="AC11" s="15"/>
      <c r="AD11" s="15"/>
      <c r="AE11" s="15"/>
      <c r="AF11" s="15"/>
      <c r="AG11" s="15"/>
      <c r="AH11" s="15"/>
    </row>
    <row r="12" spans="1:34" s="7" customFormat="1" ht="12.75" customHeight="1" x14ac:dyDescent="0.25">
      <c r="A12" s="8">
        <v>8</v>
      </c>
      <c r="B12" s="9" t="s">
        <v>124</v>
      </c>
      <c r="C12" s="16">
        <v>7</v>
      </c>
      <c r="D12" s="12"/>
      <c r="E12" s="13">
        <v>17</v>
      </c>
      <c r="F12" s="32"/>
      <c r="G12" s="16">
        <v>102</v>
      </c>
      <c r="H12" s="12"/>
      <c r="I12" s="13">
        <v>30</v>
      </c>
      <c r="J12" s="32"/>
      <c r="K12" s="16">
        <v>26</v>
      </c>
      <c r="L12" s="12"/>
      <c r="M12" s="13">
        <v>0</v>
      </c>
      <c r="N12" s="32"/>
      <c r="O12" s="16">
        <v>755</v>
      </c>
      <c r="P12" s="12"/>
      <c r="Q12" s="31">
        <f t="shared" si="0"/>
        <v>937</v>
      </c>
      <c r="R12" s="12" t="str">
        <f t="shared" si="1"/>
        <v/>
      </c>
      <c r="S12" s="14">
        <f t="shared" si="2"/>
        <v>126</v>
      </c>
      <c r="T12" s="14">
        <f t="shared" si="3"/>
        <v>-811</v>
      </c>
      <c r="U12" s="15"/>
      <c r="V12" s="15"/>
      <c r="W12" s="15"/>
      <c r="X12" s="15"/>
      <c r="Y12" s="15"/>
      <c r="Z12" s="15"/>
      <c r="AA12" s="15"/>
      <c r="AB12" s="15"/>
      <c r="AC12" s="15"/>
      <c r="AD12" s="15"/>
      <c r="AE12" s="15"/>
      <c r="AF12" s="15"/>
      <c r="AG12" s="15"/>
      <c r="AH12" s="15"/>
    </row>
    <row r="13" spans="1:34" s="7" customFormat="1" ht="12.75" customHeight="1" x14ac:dyDescent="0.25">
      <c r="A13" s="8">
        <v>9</v>
      </c>
      <c r="B13" s="9" t="s">
        <v>123</v>
      </c>
      <c r="C13" s="16">
        <v>2</v>
      </c>
      <c r="D13" s="12"/>
      <c r="E13" s="13">
        <v>60</v>
      </c>
      <c r="F13" s="32"/>
      <c r="G13" s="16">
        <v>33</v>
      </c>
      <c r="H13" s="12"/>
      <c r="I13" s="13">
        <v>11</v>
      </c>
      <c r="J13" s="32"/>
      <c r="K13" s="16">
        <v>31</v>
      </c>
      <c r="L13" s="12"/>
      <c r="M13" s="13">
        <v>11</v>
      </c>
      <c r="N13" s="32"/>
      <c r="O13" s="16">
        <v>213</v>
      </c>
      <c r="P13" s="12"/>
      <c r="Q13" s="31">
        <f t="shared" si="0"/>
        <v>361</v>
      </c>
      <c r="R13" s="12" t="str">
        <f t="shared" si="1"/>
        <v/>
      </c>
      <c r="S13" s="14">
        <f t="shared" si="2"/>
        <v>95</v>
      </c>
      <c r="T13" s="14">
        <f t="shared" si="3"/>
        <v>-266</v>
      </c>
      <c r="U13" s="15"/>
      <c r="V13" s="15"/>
      <c r="W13" s="15"/>
      <c r="X13" s="15"/>
      <c r="Y13" s="15"/>
      <c r="Z13" s="15"/>
      <c r="AA13" s="15"/>
      <c r="AB13" s="15"/>
      <c r="AC13" s="15"/>
      <c r="AD13" s="15"/>
      <c r="AE13" s="15"/>
      <c r="AF13" s="15"/>
      <c r="AG13" s="15"/>
      <c r="AH13" s="15"/>
    </row>
    <row r="14" spans="1:34" s="7" customFormat="1" ht="12.75" customHeight="1" x14ac:dyDescent="0.25">
      <c r="A14" s="8">
        <v>10</v>
      </c>
      <c r="B14" s="9" t="s">
        <v>122</v>
      </c>
      <c r="C14" s="16">
        <v>18</v>
      </c>
      <c r="D14" s="12"/>
      <c r="E14" s="13">
        <v>96</v>
      </c>
      <c r="F14" s="32"/>
      <c r="G14" s="16">
        <v>93</v>
      </c>
      <c r="H14" s="12"/>
      <c r="I14" s="13">
        <v>23</v>
      </c>
      <c r="J14" s="32"/>
      <c r="K14" s="16">
        <v>28</v>
      </c>
      <c r="L14" s="12"/>
      <c r="M14" s="13">
        <v>0</v>
      </c>
      <c r="N14" s="32"/>
      <c r="O14" s="16">
        <v>574</v>
      </c>
      <c r="P14" s="12"/>
      <c r="Q14" s="31">
        <f t="shared" si="0"/>
        <v>832</v>
      </c>
      <c r="R14" s="12" t="str">
        <f t="shared" si="1"/>
        <v/>
      </c>
      <c r="S14" s="14">
        <f t="shared" si="2"/>
        <v>207</v>
      </c>
      <c r="T14" s="14">
        <f t="shared" si="3"/>
        <v>-625</v>
      </c>
      <c r="U14" s="15"/>
      <c r="V14" s="15"/>
      <c r="W14" s="15"/>
      <c r="X14" s="15"/>
      <c r="Y14" s="15"/>
      <c r="Z14" s="15"/>
      <c r="AA14" s="15"/>
      <c r="AB14" s="15"/>
      <c r="AC14" s="15"/>
      <c r="AD14" s="15"/>
      <c r="AE14" s="15"/>
      <c r="AF14" s="15"/>
      <c r="AG14" s="15"/>
      <c r="AH14" s="15"/>
    </row>
    <row r="15" spans="1:34" s="7" customFormat="1" ht="12.75" customHeight="1" x14ac:dyDescent="0.25">
      <c r="A15" s="8">
        <v>11</v>
      </c>
      <c r="B15" s="9" t="s">
        <v>121</v>
      </c>
      <c r="C15" s="16">
        <v>24</v>
      </c>
      <c r="D15" s="12"/>
      <c r="E15" s="13">
        <v>156</v>
      </c>
      <c r="F15" s="32"/>
      <c r="G15" s="16">
        <v>68</v>
      </c>
      <c r="H15" s="12"/>
      <c r="I15" s="13">
        <v>20</v>
      </c>
      <c r="J15" s="32"/>
      <c r="K15" s="16">
        <v>0</v>
      </c>
      <c r="L15" s="12"/>
      <c r="M15" s="13">
        <v>0</v>
      </c>
      <c r="N15" s="32"/>
      <c r="O15" s="16">
        <v>511</v>
      </c>
      <c r="P15" s="12"/>
      <c r="Q15" s="31">
        <f t="shared" si="0"/>
        <v>779</v>
      </c>
      <c r="R15" s="12" t="str">
        <f t="shared" si="1"/>
        <v/>
      </c>
      <c r="S15" s="14">
        <f t="shared" si="2"/>
        <v>248</v>
      </c>
      <c r="T15" s="14">
        <f t="shared" si="3"/>
        <v>-531</v>
      </c>
      <c r="U15" s="15"/>
      <c r="V15" s="15"/>
      <c r="W15" s="15"/>
      <c r="X15" s="15"/>
      <c r="Y15" s="15"/>
      <c r="Z15" s="15"/>
      <c r="AA15" s="15"/>
      <c r="AB15" s="15"/>
      <c r="AC15" s="15"/>
      <c r="AD15" s="15"/>
      <c r="AE15" s="15"/>
      <c r="AF15" s="15"/>
      <c r="AG15" s="15"/>
      <c r="AH15" s="15"/>
    </row>
    <row r="16" spans="1:34" s="7" customFormat="1" ht="12.75" customHeight="1" x14ac:dyDescent="0.25">
      <c r="A16" s="8">
        <v>12</v>
      </c>
      <c r="B16" s="9" t="s">
        <v>120</v>
      </c>
      <c r="C16" s="16">
        <v>5</v>
      </c>
      <c r="D16" s="12"/>
      <c r="E16" s="13">
        <v>125</v>
      </c>
      <c r="F16" s="32"/>
      <c r="G16" s="16">
        <v>78</v>
      </c>
      <c r="H16" s="12"/>
      <c r="I16" s="13">
        <v>23</v>
      </c>
      <c r="J16" s="32"/>
      <c r="K16" s="16">
        <v>8</v>
      </c>
      <c r="L16" s="12"/>
      <c r="M16" s="13">
        <v>23</v>
      </c>
      <c r="N16" s="32"/>
      <c r="O16" s="16">
        <v>425</v>
      </c>
      <c r="P16" s="12"/>
      <c r="Q16" s="31">
        <f t="shared" si="0"/>
        <v>687</v>
      </c>
      <c r="R16" s="12" t="str">
        <f t="shared" si="1"/>
        <v/>
      </c>
      <c r="S16" s="14">
        <f t="shared" si="2"/>
        <v>208</v>
      </c>
      <c r="T16" s="14">
        <f t="shared" si="3"/>
        <v>-479</v>
      </c>
      <c r="U16" s="15"/>
      <c r="V16" s="15"/>
      <c r="W16" s="15"/>
      <c r="X16" s="15"/>
      <c r="Y16" s="15"/>
      <c r="Z16" s="15"/>
      <c r="AA16" s="15"/>
      <c r="AB16" s="15"/>
      <c r="AC16" s="15"/>
      <c r="AD16" s="15"/>
      <c r="AE16" s="15"/>
      <c r="AF16" s="15"/>
      <c r="AG16" s="15"/>
      <c r="AH16" s="15"/>
    </row>
    <row r="17" spans="1:34" s="7" customFormat="1" ht="12.75" customHeight="1" x14ac:dyDescent="0.25">
      <c r="A17" s="8">
        <v>13</v>
      </c>
      <c r="B17" s="9" t="s">
        <v>119</v>
      </c>
      <c r="C17" s="16">
        <v>77</v>
      </c>
      <c r="D17" s="12"/>
      <c r="E17" s="13">
        <v>144</v>
      </c>
      <c r="F17" s="32"/>
      <c r="G17" s="16">
        <v>401</v>
      </c>
      <c r="H17" s="12"/>
      <c r="I17" s="13">
        <v>77</v>
      </c>
      <c r="J17" s="32"/>
      <c r="K17" s="16">
        <v>81</v>
      </c>
      <c r="L17" s="12"/>
      <c r="M17" s="13">
        <v>1</v>
      </c>
      <c r="N17" s="32"/>
      <c r="O17" s="16">
        <v>1840</v>
      </c>
      <c r="P17" s="12"/>
      <c r="Q17" s="31">
        <f t="shared" si="0"/>
        <v>2621</v>
      </c>
      <c r="R17" s="12" t="str">
        <f t="shared" si="1"/>
        <v/>
      </c>
      <c r="S17" s="14">
        <f t="shared" si="2"/>
        <v>622</v>
      </c>
      <c r="T17" s="14">
        <f t="shared" si="3"/>
        <v>-1999</v>
      </c>
      <c r="U17" s="15"/>
      <c r="V17" s="15"/>
      <c r="W17" s="15"/>
      <c r="X17" s="15"/>
      <c r="Y17" s="15"/>
      <c r="Z17" s="15"/>
      <c r="AA17" s="15"/>
      <c r="AB17" s="15"/>
      <c r="AC17" s="15"/>
      <c r="AD17" s="15"/>
      <c r="AE17" s="15"/>
      <c r="AF17" s="15"/>
      <c r="AG17" s="15"/>
      <c r="AH17" s="15"/>
    </row>
    <row r="18" spans="1:34" s="7" customFormat="1" ht="12.75" customHeight="1" x14ac:dyDescent="0.25">
      <c r="A18" s="8">
        <v>14</v>
      </c>
      <c r="B18" s="9" t="s">
        <v>118</v>
      </c>
      <c r="C18" s="16">
        <v>27</v>
      </c>
      <c r="D18" s="12"/>
      <c r="E18" s="13">
        <v>206</v>
      </c>
      <c r="F18" s="32"/>
      <c r="G18" s="16">
        <v>323</v>
      </c>
      <c r="H18" s="12"/>
      <c r="I18" s="13">
        <v>37</v>
      </c>
      <c r="J18" s="32"/>
      <c r="K18" s="16">
        <v>41</v>
      </c>
      <c r="L18" s="12"/>
      <c r="M18" s="13">
        <v>0</v>
      </c>
      <c r="N18" s="32"/>
      <c r="O18" s="16">
        <v>1418</v>
      </c>
      <c r="P18" s="12"/>
      <c r="Q18" s="31">
        <f t="shared" si="0"/>
        <v>2052</v>
      </c>
      <c r="R18" s="12" t="str">
        <f t="shared" si="1"/>
        <v/>
      </c>
      <c r="S18" s="14">
        <f t="shared" si="2"/>
        <v>556</v>
      </c>
      <c r="T18" s="14">
        <f t="shared" si="3"/>
        <v>-1496</v>
      </c>
      <c r="U18" s="15"/>
      <c r="V18" s="15"/>
      <c r="W18" s="15"/>
      <c r="X18" s="15"/>
      <c r="Y18" s="15"/>
      <c r="Z18" s="15"/>
      <c r="AA18" s="15"/>
      <c r="AB18" s="15"/>
      <c r="AC18" s="15"/>
      <c r="AD18" s="15"/>
      <c r="AE18" s="15"/>
      <c r="AF18" s="15"/>
      <c r="AG18" s="15"/>
      <c r="AH18" s="15"/>
    </row>
    <row r="19" spans="1:34" s="7" customFormat="1" ht="12.75" customHeight="1" x14ac:dyDescent="0.25">
      <c r="A19" s="8">
        <v>15</v>
      </c>
      <c r="B19" s="9" t="s">
        <v>117</v>
      </c>
      <c r="C19" s="16">
        <v>1</v>
      </c>
      <c r="D19" s="12"/>
      <c r="E19" s="13">
        <v>12</v>
      </c>
      <c r="F19" s="32"/>
      <c r="G19" s="16">
        <v>15</v>
      </c>
      <c r="H19" s="12"/>
      <c r="I19" s="13">
        <v>1</v>
      </c>
      <c r="J19" s="32"/>
      <c r="K19" s="16">
        <v>1</v>
      </c>
      <c r="L19" s="12"/>
      <c r="M19" s="13">
        <v>0</v>
      </c>
      <c r="N19" s="32"/>
      <c r="O19" s="16">
        <v>148</v>
      </c>
      <c r="P19" s="12"/>
      <c r="Q19" s="31">
        <f t="shared" si="0"/>
        <v>178</v>
      </c>
      <c r="R19" s="12" t="str">
        <f t="shared" si="1"/>
        <v/>
      </c>
      <c r="S19" s="14">
        <f t="shared" si="2"/>
        <v>28</v>
      </c>
      <c r="T19" s="14">
        <f t="shared" si="3"/>
        <v>-150</v>
      </c>
      <c r="U19" s="15"/>
      <c r="V19" s="15"/>
      <c r="W19" s="15"/>
      <c r="X19" s="15"/>
      <c r="Y19" s="15"/>
      <c r="Z19" s="15"/>
      <c r="AA19" s="15"/>
      <c r="AB19" s="15"/>
      <c r="AC19" s="15"/>
      <c r="AD19" s="15"/>
      <c r="AE19" s="15"/>
      <c r="AF19" s="15"/>
      <c r="AG19" s="15"/>
      <c r="AH19" s="15"/>
    </row>
    <row r="20" spans="1:34" s="7" customFormat="1" ht="12.75" customHeight="1" x14ac:dyDescent="0.25">
      <c r="A20" s="8">
        <v>16</v>
      </c>
      <c r="B20" s="9" t="s">
        <v>116</v>
      </c>
      <c r="C20" s="16">
        <v>13</v>
      </c>
      <c r="D20" s="12"/>
      <c r="E20" s="13">
        <v>85</v>
      </c>
      <c r="F20" s="32"/>
      <c r="G20" s="16">
        <v>95</v>
      </c>
      <c r="H20" s="12"/>
      <c r="I20" s="13">
        <v>22</v>
      </c>
      <c r="J20" s="32"/>
      <c r="K20" s="16">
        <v>20</v>
      </c>
      <c r="L20" s="12"/>
      <c r="M20" s="13">
        <v>0</v>
      </c>
      <c r="N20" s="32"/>
      <c r="O20" s="16">
        <v>536</v>
      </c>
      <c r="P20" s="12"/>
      <c r="Q20" s="31">
        <f t="shared" si="0"/>
        <v>771</v>
      </c>
      <c r="R20" s="12" t="str">
        <f t="shared" si="1"/>
        <v/>
      </c>
      <c r="S20" s="14">
        <f t="shared" si="2"/>
        <v>193</v>
      </c>
      <c r="T20" s="14">
        <f t="shared" si="3"/>
        <v>-578</v>
      </c>
      <c r="U20" s="15"/>
      <c r="V20" s="15"/>
      <c r="W20" s="15"/>
      <c r="X20" s="15"/>
      <c r="Y20" s="15"/>
      <c r="Z20" s="15"/>
      <c r="AA20" s="15"/>
      <c r="AB20" s="15"/>
      <c r="AC20" s="15"/>
      <c r="AD20" s="15"/>
      <c r="AE20" s="15"/>
      <c r="AF20" s="15"/>
      <c r="AG20" s="15"/>
      <c r="AH20" s="15"/>
    </row>
    <row r="21" spans="1:34" s="7" customFormat="1" ht="12.75" customHeight="1" x14ac:dyDescent="0.25">
      <c r="A21" s="8">
        <v>17</v>
      </c>
      <c r="B21" s="9" t="s">
        <v>115</v>
      </c>
      <c r="C21" s="16">
        <v>14</v>
      </c>
      <c r="D21" s="12"/>
      <c r="E21" s="13">
        <v>150</v>
      </c>
      <c r="F21" s="32"/>
      <c r="G21" s="16">
        <v>131</v>
      </c>
      <c r="H21" s="12"/>
      <c r="I21" s="13">
        <v>43</v>
      </c>
      <c r="J21" s="32"/>
      <c r="K21" s="16">
        <v>7</v>
      </c>
      <c r="L21" s="12"/>
      <c r="M21" s="13">
        <v>0</v>
      </c>
      <c r="N21" s="32"/>
      <c r="O21" s="16">
        <v>673</v>
      </c>
      <c r="P21" s="12"/>
      <c r="Q21" s="31">
        <f t="shared" si="0"/>
        <v>1018</v>
      </c>
      <c r="R21" s="12" t="str">
        <f t="shared" si="1"/>
        <v/>
      </c>
      <c r="S21" s="14">
        <f t="shared" si="2"/>
        <v>295</v>
      </c>
      <c r="T21" s="14">
        <f t="shared" si="3"/>
        <v>-723</v>
      </c>
      <c r="U21" s="15"/>
      <c r="V21" s="15"/>
      <c r="W21" s="15"/>
      <c r="X21" s="15"/>
      <c r="Y21" s="15"/>
      <c r="Z21" s="15"/>
      <c r="AA21" s="15"/>
      <c r="AB21" s="15"/>
      <c r="AC21" s="15"/>
      <c r="AD21" s="15"/>
      <c r="AE21" s="15"/>
      <c r="AF21" s="15"/>
      <c r="AG21" s="15"/>
      <c r="AH21" s="15"/>
    </row>
    <row r="22" spans="1:34" s="7" customFormat="1" ht="12.75" customHeight="1" x14ac:dyDescent="0.25">
      <c r="A22" s="8">
        <v>18</v>
      </c>
      <c r="B22" s="9" t="s">
        <v>114</v>
      </c>
      <c r="C22" s="16">
        <v>6</v>
      </c>
      <c r="D22" s="12"/>
      <c r="E22" s="13">
        <v>197</v>
      </c>
      <c r="F22" s="32"/>
      <c r="G22" s="16">
        <v>106</v>
      </c>
      <c r="H22" s="12"/>
      <c r="I22" s="13">
        <v>29</v>
      </c>
      <c r="J22" s="32"/>
      <c r="K22" s="16">
        <v>18</v>
      </c>
      <c r="L22" s="12"/>
      <c r="M22" s="13">
        <v>0</v>
      </c>
      <c r="N22" s="32"/>
      <c r="O22" s="16">
        <v>562</v>
      </c>
      <c r="P22" s="12"/>
      <c r="Q22" s="31">
        <f t="shared" si="0"/>
        <v>918</v>
      </c>
      <c r="R22" s="12" t="str">
        <f t="shared" si="1"/>
        <v/>
      </c>
      <c r="S22" s="14">
        <f t="shared" si="2"/>
        <v>309</v>
      </c>
      <c r="T22" s="14">
        <f t="shared" si="3"/>
        <v>-609</v>
      </c>
      <c r="U22" s="15"/>
      <c r="V22" s="15"/>
      <c r="W22" s="15"/>
      <c r="X22" s="15"/>
      <c r="Y22" s="15"/>
      <c r="Z22" s="15"/>
      <c r="AA22" s="15"/>
      <c r="AB22" s="15"/>
      <c r="AC22" s="15"/>
      <c r="AD22" s="15"/>
      <c r="AE22" s="15"/>
      <c r="AF22" s="15"/>
      <c r="AG22" s="15"/>
      <c r="AH22" s="15"/>
    </row>
    <row r="23" spans="1:34" s="7" customFormat="1" ht="12.75" customHeight="1" x14ac:dyDescent="0.25">
      <c r="A23" s="8">
        <v>19</v>
      </c>
      <c r="B23" s="9" t="s">
        <v>113</v>
      </c>
      <c r="C23" s="16">
        <v>3</v>
      </c>
      <c r="D23" s="12"/>
      <c r="E23" s="13">
        <v>6</v>
      </c>
      <c r="F23" s="32"/>
      <c r="G23" s="16">
        <v>43</v>
      </c>
      <c r="H23" s="12"/>
      <c r="I23" s="13">
        <v>9</v>
      </c>
      <c r="J23" s="32"/>
      <c r="K23" s="16">
        <v>15</v>
      </c>
      <c r="L23" s="12"/>
      <c r="M23" s="13">
        <v>0</v>
      </c>
      <c r="N23" s="32"/>
      <c r="O23" s="16">
        <v>294</v>
      </c>
      <c r="P23" s="12"/>
      <c r="Q23" s="31">
        <f t="shared" si="0"/>
        <v>370</v>
      </c>
      <c r="R23" s="12" t="str">
        <f t="shared" si="1"/>
        <v/>
      </c>
      <c r="S23" s="14">
        <f t="shared" si="2"/>
        <v>52</v>
      </c>
      <c r="T23" s="14">
        <f t="shared" si="3"/>
        <v>-318</v>
      </c>
      <c r="U23" s="15"/>
      <c r="V23" s="15"/>
      <c r="W23" s="15"/>
      <c r="X23" s="15"/>
      <c r="Y23" s="15"/>
      <c r="Z23" s="15"/>
      <c r="AA23" s="15"/>
      <c r="AB23" s="15"/>
      <c r="AC23" s="15"/>
      <c r="AD23" s="15"/>
      <c r="AE23" s="15"/>
      <c r="AF23" s="15"/>
      <c r="AG23" s="15"/>
      <c r="AH23" s="15"/>
    </row>
    <row r="24" spans="1:34" s="7" customFormat="1" ht="12.75" customHeight="1" x14ac:dyDescent="0.25">
      <c r="A24" s="8" t="s">
        <v>112</v>
      </c>
      <c r="B24" s="9" t="s">
        <v>111</v>
      </c>
      <c r="C24" s="16">
        <v>0</v>
      </c>
      <c r="D24" s="12"/>
      <c r="E24" s="13">
        <v>48</v>
      </c>
      <c r="F24" s="32"/>
      <c r="G24" s="16">
        <v>19</v>
      </c>
      <c r="H24" s="12"/>
      <c r="I24" s="13">
        <v>1</v>
      </c>
      <c r="J24" s="32"/>
      <c r="K24" s="16">
        <v>3</v>
      </c>
      <c r="L24" s="12"/>
      <c r="M24" s="13">
        <v>0</v>
      </c>
      <c r="N24" s="32"/>
      <c r="O24" s="16">
        <v>81</v>
      </c>
      <c r="P24" s="12"/>
      <c r="Q24" s="31">
        <f t="shared" si="0"/>
        <v>152</v>
      </c>
      <c r="R24" s="12" t="str">
        <f t="shared" si="1"/>
        <v/>
      </c>
      <c r="S24" s="14">
        <f t="shared" si="2"/>
        <v>67</v>
      </c>
      <c r="T24" s="14">
        <f t="shared" si="3"/>
        <v>-85</v>
      </c>
      <c r="U24" s="15"/>
      <c r="V24" s="15"/>
      <c r="W24" s="15"/>
      <c r="X24" s="15"/>
      <c r="Y24" s="15"/>
      <c r="Z24" s="15"/>
      <c r="AA24" s="15"/>
      <c r="AB24" s="15"/>
      <c r="AC24" s="15"/>
      <c r="AD24" s="15"/>
      <c r="AE24" s="15"/>
      <c r="AF24" s="15"/>
      <c r="AG24" s="15"/>
      <c r="AH24" s="15"/>
    </row>
    <row r="25" spans="1:34" s="7" customFormat="1" ht="12.75" customHeight="1" x14ac:dyDescent="0.25">
      <c r="A25" s="8" t="s">
        <v>110</v>
      </c>
      <c r="B25" s="9" t="s">
        <v>109</v>
      </c>
      <c r="C25" s="16">
        <v>4</v>
      </c>
      <c r="D25" s="12" t="s">
        <v>32</v>
      </c>
      <c r="E25" s="13">
        <v>15</v>
      </c>
      <c r="F25" s="32" t="s">
        <v>32</v>
      </c>
      <c r="G25" s="16">
        <v>14</v>
      </c>
      <c r="H25" s="12" t="s">
        <v>32</v>
      </c>
      <c r="I25" s="13">
        <v>5</v>
      </c>
      <c r="J25" s="32" t="s">
        <v>32</v>
      </c>
      <c r="K25" s="16">
        <v>3</v>
      </c>
      <c r="L25" s="12" t="s">
        <v>32</v>
      </c>
      <c r="M25" s="13">
        <v>0</v>
      </c>
      <c r="N25" s="32" t="s">
        <v>32</v>
      </c>
      <c r="O25" s="16">
        <v>74</v>
      </c>
      <c r="P25" s="12" t="s">
        <v>32</v>
      </c>
      <c r="Q25" s="31">
        <f t="shared" si="0"/>
        <v>115</v>
      </c>
      <c r="R25" s="12" t="str">
        <f t="shared" si="1"/>
        <v>(e)</v>
      </c>
      <c r="S25" s="14">
        <f t="shared" si="2"/>
        <v>33</v>
      </c>
      <c r="T25" s="14">
        <f t="shared" si="3"/>
        <v>-82</v>
      </c>
      <c r="U25" s="15"/>
      <c r="V25" s="15"/>
      <c r="W25" s="15"/>
      <c r="X25" s="15"/>
      <c r="Y25" s="15"/>
      <c r="Z25" s="15"/>
      <c r="AA25" s="15"/>
      <c r="AB25" s="15"/>
      <c r="AC25" s="15"/>
      <c r="AD25" s="15"/>
      <c r="AE25" s="15"/>
      <c r="AF25" s="15"/>
      <c r="AG25" s="15"/>
      <c r="AH25" s="15"/>
    </row>
    <row r="26" spans="1:34" s="7" customFormat="1" ht="12.75" customHeight="1" x14ac:dyDescent="0.25">
      <c r="A26" s="8">
        <v>21</v>
      </c>
      <c r="B26" s="9" t="s">
        <v>108</v>
      </c>
      <c r="C26" s="16">
        <v>32</v>
      </c>
      <c r="D26" s="12"/>
      <c r="E26" s="13">
        <v>203</v>
      </c>
      <c r="F26" s="32"/>
      <c r="G26" s="16">
        <v>103</v>
      </c>
      <c r="H26" s="12"/>
      <c r="I26" s="13">
        <v>23</v>
      </c>
      <c r="J26" s="32"/>
      <c r="K26" s="16">
        <v>63</v>
      </c>
      <c r="L26" s="12"/>
      <c r="M26" s="13">
        <v>1</v>
      </c>
      <c r="N26" s="32"/>
      <c r="O26" s="16">
        <v>815</v>
      </c>
      <c r="P26" s="12"/>
      <c r="Q26" s="31">
        <f t="shared" si="0"/>
        <v>1240</v>
      </c>
      <c r="R26" s="12" t="str">
        <f t="shared" si="1"/>
        <v/>
      </c>
      <c r="S26" s="14">
        <f t="shared" si="2"/>
        <v>338</v>
      </c>
      <c r="T26" s="14">
        <f t="shared" si="3"/>
        <v>-902</v>
      </c>
      <c r="U26" s="15"/>
      <c r="V26" s="15"/>
      <c r="W26" s="15"/>
      <c r="X26" s="15"/>
      <c r="Y26" s="15"/>
      <c r="Z26" s="15"/>
      <c r="AA26" s="15"/>
      <c r="AB26" s="15"/>
      <c r="AC26" s="15"/>
      <c r="AD26" s="15"/>
      <c r="AE26" s="15"/>
      <c r="AF26" s="15"/>
      <c r="AG26" s="15"/>
      <c r="AH26" s="15"/>
    </row>
    <row r="27" spans="1:34" s="7" customFormat="1" ht="12.75" customHeight="1" x14ac:dyDescent="0.25">
      <c r="A27" s="8">
        <v>22</v>
      </c>
      <c r="B27" s="9" t="s">
        <v>107</v>
      </c>
      <c r="C27" s="16">
        <v>15</v>
      </c>
      <c r="D27" s="12"/>
      <c r="E27" s="13">
        <v>159</v>
      </c>
      <c r="F27" s="32"/>
      <c r="G27" s="16">
        <v>150</v>
      </c>
      <c r="H27" s="12"/>
      <c r="I27" s="13">
        <v>19</v>
      </c>
      <c r="J27" s="32"/>
      <c r="K27" s="16">
        <v>86</v>
      </c>
      <c r="L27" s="12"/>
      <c r="M27" s="13">
        <v>0</v>
      </c>
      <c r="N27" s="32"/>
      <c r="O27" s="16">
        <v>983</v>
      </c>
      <c r="P27" s="12"/>
      <c r="Q27" s="31">
        <f t="shared" si="0"/>
        <v>1412</v>
      </c>
      <c r="R27" s="12" t="str">
        <f t="shared" si="1"/>
        <v/>
      </c>
      <c r="S27" s="14">
        <f t="shared" si="2"/>
        <v>324</v>
      </c>
      <c r="T27" s="14">
        <f t="shared" si="3"/>
        <v>-1088</v>
      </c>
      <c r="U27" s="15"/>
      <c r="V27" s="15"/>
      <c r="W27" s="15"/>
      <c r="X27" s="15"/>
      <c r="Y27" s="15"/>
      <c r="Z27" s="15"/>
      <c r="AA27" s="15"/>
      <c r="AB27" s="15"/>
      <c r="AC27" s="15"/>
      <c r="AD27" s="15"/>
      <c r="AE27" s="15"/>
      <c r="AF27" s="15"/>
      <c r="AG27" s="15"/>
      <c r="AH27" s="15"/>
    </row>
    <row r="28" spans="1:34" s="7" customFormat="1" ht="12.75" customHeight="1" x14ac:dyDescent="0.25">
      <c r="A28" s="8">
        <v>23</v>
      </c>
      <c r="B28" s="9" t="s">
        <v>106</v>
      </c>
      <c r="C28" s="16">
        <v>2</v>
      </c>
      <c r="D28" s="12"/>
      <c r="E28" s="13">
        <v>15</v>
      </c>
      <c r="F28" s="32"/>
      <c r="G28" s="16">
        <v>47</v>
      </c>
      <c r="H28" s="12"/>
      <c r="I28" s="13">
        <v>10</v>
      </c>
      <c r="J28" s="32"/>
      <c r="K28" s="16">
        <v>8</v>
      </c>
      <c r="L28" s="12"/>
      <c r="M28" s="13">
        <v>0</v>
      </c>
      <c r="N28" s="32"/>
      <c r="O28" s="16">
        <v>178</v>
      </c>
      <c r="P28" s="12"/>
      <c r="Q28" s="31">
        <f t="shared" si="0"/>
        <v>260</v>
      </c>
      <c r="R28" s="12" t="str">
        <f t="shared" si="1"/>
        <v/>
      </c>
      <c r="S28" s="14">
        <f t="shared" si="2"/>
        <v>64</v>
      </c>
      <c r="T28" s="14">
        <f t="shared" si="3"/>
        <v>-196</v>
      </c>
      <c r="U28" s="15"/>
      <c r="V28" s="15"/>
      <c r="W28" s="15"/>
      <c r="X28" s="15"/>
      <c r="Y28" s="15"/>
      <c r="Z28" s="15"/>
      <c r="AA28" s="15"/>
      <c r="AB28" s="15"/>
      <c r="AC28" s="15"/>
      <c r="AD28" s="15"/>
      <c r="AE28" s="15"/>
      <c r="AF28" s="15"/>
      <c r="AG28" s="15"/>
      <c r="AH28" s="15"/>
    </row>
    <row r="29" spans="1:34" s="7" customFormat="1" ht="12.75" customHeight="1" x14ac:dyDescent="0.25">
      <c r="A29" s="8">
        <v>24</v>
      </c>
      <c r="B29" s="9" t="s">
        <v>105</v>
      </c>
      <c r="C29" s="16">
        <v>14</v>
      </c>
      <c r="D29" s="12"/>
      <c r="E29" s="13">
        <v>114</v>
      </c>
      <c r="F29" s="32"/>
      <c r="G29" s="16">
        <v>97</v>
      </c>
      <c r="H29" s="12"/>
      <c r="I29" s="13">
        <v>21</v>
      </c>
      <c r="J29" s="32"/>
      <c r="K29" s="16">
        <v>7</v>
      </c>
      <c r="L29" s="12"/>
      <c r="M29" s="13">
        <v>0</v>
      </c>
      <c r="N29" s="32"/>
      <c r="O29" s="16">
        <v>484</v>
      </c>
      <c r="P29" s="12"/>
      <c r="Q29" s="31">
        <f t="shared" si="0"/>
        <v>737</v>
      </c>
      <c r="R29" s="12" t="str">
        <f t="shared" si="1"/>
        <v/>
      </c>
      <c r="S29" s="14">
        <f t="shared" si="2"/>
        <v>225</v>
      </c>
      <c r="T29" s="14">
        <f t="shared" si="3"/>
        <v>-512</v>
      </c>
      <c r="U29" s="15"/>
      <c r="V29" s="15"/>
      <c r="W29" s="15"/>
      <c r="X29" s="15"/>
      <c r="Y29" s="15"/>
      <c r="Z29" s="15"/>
      <c r="AA29" s="15"/>
      <c r="AB29" s="15"/>
      <c r="AC29" s="15"/>
      <c r="AD29" s="15"/>
      <c r="AE29" s="15"/>
      <c r="AF29" s="15"/>
      <c r="AG29" s="15"/>
      <c r="AH29" s="15"/>
    </row>
    <row r="30" spans="1:34" s="7" customFormat="1" ht="12.75" customHeight="1" x14ac:dyDescent="0.25">
      <c r="A30" s="8">
        <v>25</v>
      </c>
      <c r="B30" s="9" t="s">
        <v>104</v>
      </c>
      <c r="C30" s="16">
        <v>7</v>
      </c>
      <c r="D30" s="12"/>
      <c r="E30" s="13">
        <v>123</v>
      </c>
      <c r="F30" s="32"/>
      <c r="G30" s="16">
        <v>133</v>
      </c>
      <c r="H30" s="12"/>
      <c r="I30" s="13">
        <v>60</v>
      </c>
      <c r="J30" s="32"/>
      <c r="K30" s="16">
        <v>23</v>
      </c>
      <c r="L30" s="12"/>
      <c r="M30" s="13">
        <v>0</v>
      </c>
      <c r="N30" s="32"/>
      <c r="O30" s="16">
        <v>639</v>
      </c>
      <c r="P30" s="12"/>
      <c r="Q30" s="31">
        <f t="shared" si="0"/>
        <v>985</v>
      </c>
      <c r="R30" s="12" t="str">
        <f t="shared" si="1"/>
        <v/>
      </c>
      <c r="S30" s="14">
        <f t="shared" si="2"/>
        <v>263</v>
      </c>
      <c r="T30" s="14">
        <f t="shared" si="3"/>
        <v>-722</v>
      </c>
      <c r="U30" s="15"/>
      <c r="V30" s="15"/>
      <c r="W30" s="15"/>
      <c r="X30" s="15"/>
      <c r="Y30" s="15"/>
      <c r="Z30" s="15"/>
      <c r="AA30" s="15"/>
      <c r="AB30" s="15"/>
      <c r="AC30" s="15"/>
      <c r="AD30" s="15"/>
      <c r="AE30" s="15"/>
      <c r="AF30" s="15"/>
      <c r="AG30" s="15"/>
      <c r="AH30" s="15"/>
    </row>
    <row r="31" spans="1:34" s="7" customFormat="1" ht="12.75" customHeight="1" x14ac:dyDescent="0.25">
      <c r="A31" s="8">
        <v>26</v>
      </c>
      <c r="B31" s="9" t="s">
        <v>103</v>
      </c>
      <c r="C31" s="16">
        <v>7</v>
      </c>
      <c r="D31" s="12"/>
      <c r="E31" s="13">
        <v>105</v>
      </c>
      <c r="F31" s="32"/>
      <c r="G31" s="16">
        <v>33</v>
      </c>
      <c r="H31" s="12"/>
      <c r="I31" s="13">
        <v>21</v>
      </c>
      <c r="J31" s="32"/>
      <c r="K31" s="16">
        <v>16</v>
      </c>
      <c r="L31" s="12"/>
      <c r="M31" s="13">
        <v>0</v>
      </c>
      <c r="N31" s="32"/>
      <c r="O31" s="16">
        <v>621</v>
      </c>
      <c r="P31" s="12"/>
      <c r="Q31" s="31">
        <f t="shared" si="0"/>
        <v>803</v>
      </c>
      <c r="R31" s="12" t="str">
        <f t="shared" si="1"/>
        <v/>
      </c>
      <c r="S31" s="14">
        <f t="shared" si="2"/>
        <v>145</v>
      </c>
      <c r="T31" s="14">
        <f t="shared" si="3"/>
        <v>-658</v>
      </c>
      <c r="U31" s="15"/>
      <c r="V31" s="15"/>
      <c r="W31" s="15"/>
      <c r="X31" s="15"/>
      <c r="Y31" s="15"/>
      <c r="Z31" s="15"/>
      <c r="AA31" s="15"/>
      <c r="AB31" s="15"/>
      <c r="AC31" s="15"/>
      <c r="AD31" s="15"/>
      <c r="AE31" s="15"/>
      <c r="AF31" s="15"/>
      <c r="AG31" s="15"/>
      <c r="AH31" s="15"/>
    </row>
    <row r="32" spans="1:34" s="7" customFormat="1" ht="12.75" customHeight="1" x14ac:dyDescent="0.25">
      <c r="A32" s="8">
        <v>27</v>
      </c>
      <c r="B32" s="9" t="s">
        <v>102</v>
      </c>
      <c r="C32" s="16">
        <v>20</v>
      </c>
      <c r="D32" s="12"/>
      <c r="E32" s="13">
        <v>174</v>
      </c>
      <c r="F32" s="32"/>
      <c r="G32" s="16">
        <v>148</v>
      </c>
      <c r="H32" s="12"/>
      <c r="I32" s="13">
        <v>29</v>
      </c>
      <c r="J32" s="32"/>
      <c r="K32" s="16">
        <v>23</v>
      </c>
      <c r="L32" s="12"/>
      <c r="M32" s="13">
        <v>11</v>
      </c>
      <c r="N32" s="32"/>
      <c r="O32" s="16">
        <v>948</v>
      </c>
      <c r="P32" s="12"/>
      <c r="Q32" s="31">
        <f t="shared" si="0"/>
        <v>1353</v>
      </c>
      <c r="R32" s="12" t="str">
        <f t="shared" si="1"/>
        <v/>
      </c>
      <c r="S32" s="14">
        <f t="shared" si="2"/>
        <v>342</v>
      </c>
      <c r="T32" s="14">
        <f t="shared" si="3"/>
        <v>-1011</v>
      </c>
      <c r="U32" s="15"/>
      <c r="V32" s="15"/>
      <c r="W32" s="15"/>
      <c r="X32" s="15"/>
      <c r="Y32" s="15"/>
      <c r="Z32" s="15"/>
      <c r="AA32" s="15"/>
      <c r="AB32" s="15"/>
      <c r="AC32" s="15"/>
      <c r="AD32" s="15"/>
      <c r="AE32" s="15"/>
      <c r="AF32" s="15"/>
      <c r="AG32" s="15"/>
      <c r="AH32" s="15"/>
    </row>
    <row r="33" spans="1:34" s="7" customFormat="1" ht="12.75" customHeight="1" x14ac:dyDescent="0.25">
      <c r="A33" s="8">
        <v>28</v>
      </c>
      <c r="B33" s="9" t="s">
        <v>101</v>
      </c>
      <c r="C33" s="16">
        <v>13</v>
      </c>
      <c r="D33" s="12"/>
      <c r="E33" s="13">
        <v>168</v>
      </c>
      <c r="F33" s="32"/>
      <c r="G33" s="16">
        <v>112</v>
      </c>
      <c r="H33" s="12"/>
      <c r="I33" s="13">
        <v>15</v>
      </c>
      <c r="J33" s="32"/>
      <c r="K33" s="16">
        <v>23</v>
      </c>
      <c r="L33" s="12"/>
      <c r="M33" s="13">
        <v>0</v>
      </c>
      <c r="N33" s="32"/>
      <c r="O33" s="16">
        <v>779</v>
      </c>
      <c r="P33" s="12"/>
      <c r="Q33" s="31">
        <f t="shared" si="0"/>
        <v>1110</v>
      </c>
      <c r="R33" s="12" t="str">
        <f t="shared" si="1"/>
        <v/>
      </c>
      <c r="S33" s="14">
        <f t="shared" si="2"/>
        <v>293</v>
      </c>
      <c r="T33" s="14">
        <f t="shared" si="3"/>
        <v>-817</v>
      </c>
      <c r="U33" s="15"/>
      <c r="V33" s="15"/>
      <c r="W33" s="15"/>
      <c r="X33" s="15"/>
      <c r="Y33" s="15"/>
      <c r="Z33" s="15"/>
      <c r="AA33" s="15"/>
      <c r="AB33" s="15"/>
      <c r="AC33" s="15"/>
      <c r="AD33" s="15"/>
      <c r="AE33" s="15"/>
      <c r="AF33" s="15"/>
      <c r="AG33" s="15"/>
      <c r="AH33" s="15"/>
    </row>
    <row r="34" spans="1:34" s="7" customFormat="1" ht="12.75" customHeight="1" x14ac:dyDescent="0.25">
      <c r="A34" s="8">
        <v>29</v>
      </c>
      <c r="B34" s="9" t="s">
        <v>100</v>
      </c>
      <c r="C34" s="16">
        <v>8</v>
      </c>
      <c r="D34" s="12"/>
      <c r="E34" s="13">
        <v>188</v>
      </c>
      <c r="F34" s="32"/>
      <c r="G34" s="16">
        <v>406</v>
      </c>
      <c r="H34" s="12"/>
      <c r="I34" s="13">
        <v>53</v>
      </c>
      <c r="J34" s="32"/>
      <c r="K34" s="16">
        <v>21</v>
      </c>
      <c r="L34" s="12"/>
      <c r="M34" s="13">
        <v>0</v>
      </c>
      <c r="N34" s="32"/>
      <c r="O34" s="16">
        <v>1552</v>
      </c>
      <c r="P34" s="12"/>
      <c r="Q34" s="31">
        <f t="shared" si="0"/>
        <v>2228</v>
      </c>
      <c r="R34" s="12" t="str">
        <f t="shared" si="1"/>
        <v/>
      </c>
      <c r="S34" s="14">
        <f t="shared" si="2"/>
        <v>602</v>
      </c>
      <c r="T34" s="14">
        <f t="shared" si="3"/>
        <v>-1626</v>
      </c>
      <c r="U34" s="15"/>
      <c r="V34" s="15"/>
      <c r="W34" s="15"/>
      <c r="X34" s="15"/>
      <c r="Y34" s="15"/>
      <c r="Z34" s="15"/>
      <c r="AA34" s="15"/>
      <c r="AB34" s="15"/>
      <c r="AC34" s="15"/>
      <c r="AD34" s="15"/>
      <c r="AE34" s="15"/>
      <c r="AF34" s="15"/>
      <c r="AG34" s="15"/>
      <c r="AH34" s="15"/>
    </row>
    <row r="35" spans="1:34" s="7" customFormat="1" ht="12.75" customHeight="1" x14ac:dyDescent="0.25">
      <c r="A35" s="8">
        <v>30</v>
      </c>
      <c r="B35" s="9" t="s">
        <v>99</v>
      </c>
      <c r="C35" s="16">
        <v>15</v>
      </c>
      <c r="D35" s="12"/>
      <c r="E35" s="13">
        <v>379</v>
      </c>
      <c r="F35" s="32"/>
      <c r="G35" s="16">
        <v>165</v>
      </c>
      <c r="H35" s="12"/>
      <c r="I35" s="13">
        <v>20</v>
      </c>
      <c r="J35" s="32"/>
      <c r="K35" s="16">
        <v>14</v>
      </c>
      <c r="L35" s="12"/>
      <c r="M35" s="13">
        <v>0</v>
      </c>
      <c r="N35" s="32"/>
      <c r="O35" s="16">
        <v>1076</v>
      </c>
      <c r="P35" s="12"/>
      <c r="Q35" s="31">
        <f t="shared" si="0"/>
        <v>1669</v>
      </c>
      <c r="R35" s="12" t="str">
        <f t="shared" si="1"/>
        <v/>
      </c>
      <c r="S35" s="14">
        <f t="shared" si="2"/>
        <v>559</v>
      </c>
      <c r="T35" s="14">
        <f t="shared" si="3"/>
        <v>-1110</v>
      </c>
      <c r="U35" s="15"/>
      <c r="V35" s="15"/>
      <c r="W35" s="15"/>
      <c r="X35" s="15"/>
      <c r="Y35" s="15"/>
      <c r="Z35" s="15"/>
      <c r="AA35" s="15"/>
      <c r="AB35" s="15"/>
      <c r="AC35" s="15"/>
      <c r="AD35" s="15"/>
      <c r="AE35" s="15"/>
      <c r="AF35" s="15"/>
      <c r="AG35" s="15"/>
      <c r="AH35" s="15"/>
    </row>
    <row r="36" spans="1:34" s="7" customFormat="1" ht="12.75" customHeight="1" x14ac:dyDescent="0.25">
      <c r="A36" s="8">
        <v>31</v>
      </c>
      <c r="B36" s="9" t="s">
        <v>98</v>
      </c>
      <c r="C36" s="16">
        <v>26</v>
      </c>
      <c r="D36" s="12"/>
      <c r="E36" s="13">
        <v>259</v>
      </c>
      <c r="F36" s="32"/>
      <c r="G36" s="16">
        <v>223</v>
      </c>
      <c r="H36" s="12"/>
      <c r="I36" s="13">
        <v>72</v>
      </c>
      <c r="J36" s="32"/>
      <c r="K36" s="16">
        <v>48</v>
      </c>
      <c r="L36" s="12"/>
      <c r="M36" s="13">
        <v>0</v>
      </c>
      <c r="N36" s="32"/>
      <c r="O36" s="16">
        <v>1255</v>
      </c>
      <c r="P36" s="12"/>
      <c r="Q36" s="31">
        <f t="shared" si="0"/>
        <v>1883</v>
      </c>
      <c r="R36" s="12" t="str">
        <f t="shared" si="1"/>
        <v/>
      </c>
      <c r="S36" s="14">
        <f t="shared" si="2"/>
        <v>508</v>
      </c>
      <c r="T36" s="14">
        <f t="shared" si="3"/>
        <v>-1375</v>
      </c>
      <c r="U36" s="15"/>
      <c r="V36" s="15"/>
      <c r="W36" s="15"/>
      <c r="X36" s="15"/>
      <c r="Y36" s="15"/>
      <c r="Z36" s="15"/>
      <c r="AA36" s="15"/>
      <c r="AB36" s="15"/>
      <c r="AC36" s="15"/>
      <c r="AD36" s="15"/>
      <c r="AE36" s="15"/>
      <c r="AF36" s="15"/>
      <c r="AG36" s="15"/>
      <c r="AH36" s="15"/>
    </row>
    <row r="37" spans="1:34" s="7" customFormat="1" ht="12.75" customHeight="1" x14ac:dyDescent="0.25">
      <c r="A37" s="8">
        <v>32</v>
      </c>
      <c r="B37" s="9" t="s">
        <v>97</v>
      </c>
      <c r="C37" s="16">
        <v>6</v>
      </c>
      <c r="D37" s="12"/>
      <c r="E37" s="13">
        <v>62</v>
      </c>
      <c r="F37" s="32"/>
      <c r="G37" s="16">
        <v>53</v>
      </c>
      <c r="H37" s="12"/>
      <c r="I37" s="13">
        <v>12</v>
      </c>
      <c r="J37" s="32"/>
      <c r="K37" s="16">
        <v>2</v>
      </c>
      <c r="L37" s="12"/>
      <c r="M37" s="13">
        <v>0</v>
      </c>
      <c r="N37" s="32"/>
      <c r="O37" s="16">
        <v>213</v>
      </c>
      <c r="P37" s="12"/>
      <c r="Q37" s="31">
        <f t="shared" ref="Q37:Q57" si="4">SUM(C37:P37)</f>
        <v>348</v>
      </c>
      <c r="R37" s="12" t="str">
        <f t="shared" ref="R37:R57" si="5">IF(OR(D37="(e)", F37="(e)", H37="(e)", J37="(e)", L37="(e)", N37="(e)", P37="(e)"),"(e)","")</f>
        <v/>
      </c>
      <c r="S37" s="14">
        <f t="shared" ref="S37:S57" si="6">SUM(C37:G37)</f>
        <v>121</v>
      </c>
      <c r="T37" s="14">
        <f t="shared" ref="T37:T57" si="7">S37-Q37</f>
        <v>-227</v>
      </c>
      <c r="U37" s="15"/>
      <c r="V37" s="15"/>
      <c r="W37" s="15"/>
      <c r="X37" s="15"/>
      <c r="Y37" s="15"/>
      <c r="Z37" s="15"/>
      <c r="AA37" s="15"/>
      <c r="AB37" s="15"/>
      <c r="AC37" s="15"/>
      <c r="AD37" s="15"/>
      <c r="AE37" s="15"/>
      <c r="AF37" s="15"/>
      <c r="AG37" s="15"/>
      <c r="AH37" s="15"/>
    </row>
    <row r="38" spans="1:34" s="7" customFormat="1" ht="12.75" customHeight="1" x14ac:dyDescent="0.25">
      <c r="A38" s="8">
        <v>33</v>
      </c>
      <c r="B38" s="9" t="s">
        <v>96</v>
      </c>
      <c r="C38" s="16">
        <v>34</v>
      </c>
      <c r="D38" s="12"/>
      <c r="E38" s="13">
        <v>629</v>
      </c>
      <c r="F38" s="32"/>
      <c r="G38" s="16">
        <v>560</v>
      </c>
      <c r="H38" s="12"/>
      <c r="I38" s="13">
        <v>75</v>
      </c>
      <c r="J38" s="32"/>
      <c r="K38" s="16">
        <v>60</v>
      </c>
      <c r="L38" s="12"/>
      <c r="M38" s="13">
        <v>0</v>
      </c>
      <c r="N38" s="32"/>
      <c r="O38" s="16">
        <v>1723</v>
      </c>
      <c r="P38" s="12"/>
      <c r="Q38" s="31">
        <f t="shared" si="4"/>
        <v>3081</v>
      </c>
      <c r="R38" s="12" t="str">
        <f t="shared" si="5"/>
        <v/>
      </c>
      <c r="S38" s="14">
        <f t="shared" si="6"/>
        <v>1223</v>
      </c>
      <c r="T38" s="14">
        <f t="shared" si="7"/>
        <v>-1858</v>
      </c>
      <c r="U38" s="15"/>
      <c r="V38" s="15"/>
      <c r="W38" s="15"/>
      <c r="X38" s="15"/>
      <c r="Y38" s="15"/>
      <c r="Z38" s="15"/>
      <c r="AA38" s="15"/>
      <c r="AB38" s="15"/>
      <c r="AC38" s="15"/>
      <c r="AD38" s="15"/>
      <c r="AE38" s="15"/>
      <c r="AF38" s="15"/>
      <c r="AG38" s="15"/>
      <c r="AH38" s="15"/>
    </row>
    <row r="39" spans="1:34" s="7" customFormat="1" ht="12.75" customHeight="1" x14ac:dyDescent="0.25">
      <c r="A39" s="8">
        <v>34</v>
      </c>
      <c r="B39" s="9" t="s">
        <v>95</v>
      </c>
      <c r="C39" s="16">
        <v>18</v>
      </c>
      <c r="D39" s="12"/>
      <c r="E39" s="13">
        <v>203</v>
      </c>
      <c r="F39" s="32"/>
      <c r="G39" s="16">
        <v>235</v>
      </c>
      <c r="H39" s="12"/>
      <c r="I39" s="13">
        <v>47</v>
      </c>
      <c r="J39" s="32"/>
      <c r="K39" s="16">
        <v>42</v>
      </c>
      <c r="L39" s="12"/>
      <c r="M39" s="13">
        <v>3</v>
      </c>
      <c r="N39" s="32"/>
      <c r="O39" s="16">
        <v>1312</v>
      </c>
      <c r="P39" s="12"/>
      <c r="Q39" s="31">
        <f t="shared" si="4"/>
        <v>1860</v>
      </c>
      <c r="R39" s="12" t="str">
        <f t="shared" si="5"/>
        <v/>
      </c>
      <c r="S39" s="14">
        <f t="shared" si="6"/>
        <v>456</v>
      </c>
      <c r="T39" s="14">
        <f t="shared" si="7"/>
        <v>-1404</v>
      </c>
      <c r="U39" s="15"/>
      <c r="V39" s="15"/>
      <c r="W39" s="15"/>
      <c r="X39" s="15"/>
      <c r="Y39" s="15"/>
      <c r="Z39" s="15"/>
      <c r="AA39" s="15"/>
      <c r="AB39" s="15"/>
      <c r="AC39" s="15"/>
      <c r="AD39" s="15"/>
      <c r="AE39" s="15"/>
      <c r="AF39" s="15"/>
      <c r="AG39" s="15"/>
      <c r="AH39" s="15"/>
    </row>
    <row r="40" spans="1:34" s="7" customFormat="1" ht="12.75" customHeight="1" x14ac:dyDescent="0.25">
      <c r="A40" s="8">
        <v>35</v>
      </c>
      <c r="B40" s="9" t="s">
        <v>94</v>
      </c>
      <c r="C40" s="16">
        <v>24</v>
      </c>
      <c r="D40" s="12"/>
      <c r="E40" s="13">
        <v>342</v>
      </c>
      <c r="F40" s="32"/>
      <c r="G40" s="16">
        <v>369</v>
      </c>
      <c r="H40" s="12"/>
      <c r="I40" s="13">
        <v>64</v>
      </c>
      <c r="J40" s="32"/>
      <c r="K40" s="16">
        <v>78</v>
      </c>
      <c r="L40" s="12"/>
      <c r="M40" s="13">
        <v>0</v>
      </c>
      <c r="N40" s="32"/>
      <c r="O40" s="16">
        <v>1682</v>
      </c>
      <c r="P40" s="12"/>
      <c r="Q40" s="31">
        <f t="shared" si="4"/>
        <v>2559</v>
      </c>
      <c r="R40" s="12" t="str">
        <f t="shared" si="5"/>
        <v/>
      </c>
      <c r="S40" s="14">
        <f t="shared" si="6"/>
        <v>735</v>
      </c>
      <c r="T40" s="14">
        <f t="shared" si="7"/>
        <v>-1824</v>
      </c>
      <c r="U40" s="15"/>
      <c r="V40" s="15"/>
      <c r="W40" s="15"/>
      <c r="X40" s="15"/>
      <c r="Y40" s="15"/>
      <c r="Z40" s="15"/>
      <c r="AA40" s="15"/>
      <c r="AB40" s="15"/>
      <c r="AC40" s="15"/>
      <c r="AD40" s="15"/>
      <c r="AE40" s="15"/>
      <c r="AF40" s="15"/>
      <c r="AG40" s="15"/>
      <c r="AH40" s="15"/>
    </row>
    <row r="41" spans="1:34" s="7" customFormat="1" ht="12.75" customHeight="1" x14ac:dyDescent="0.25">
      <c r="A41" s="8">
        <v>36</v>
      </c>
      <c r="B41" s="9" t="s">
        <v>93</v>
      </c>
      <c r="C41" s="16">
        <v>7</v>
      </c>
      <c r="D41" s="12"/>
      <c r="E41" s="13">
        <v>76</v>
      </c>
      <c r="F41" s="32"/>
      <c r="G41" s="16">
        <v>32</v>
      </c>
      <c r="H41" s="12"/>
      <c r="I41" s="13">
        <v>0</v>
      </c>
      <c r="J41" s="32"/>
      <c r="K41" s="16">
        <v>9</v>
      </c>
      <c r="L41" s="12"/>
      <c r="M41" s="13">
        <v>0</v>
      </c>
      <c r="N41" s="32"/>
      <c r="O41" s="16">
        <v>324</v>
      </c>
      <c r="P41" s="12"/>
      <c r="Q41" s="31">
        <f t="shared" si="4"/>
        <v>448</v>
      </c>
      <c r="R41" s="12" t="str">
        <f t="shared" si="5"/>
        <v/>
      </c>
      <c r="S41" s="14">
        <f t="shared" si="6"/>
        <v>115</v>
      </c>
      <c r="T41" s="14">
        <f t="shared" si="7"/>
        <v>-333</v>
      </c>
      <c r="U41" s="15"/>
      <c r="V41" s="15"/>
      <c r="W41" s="15"/>
      <c r="X41" s="15"/>
      <c r="Y41" s="15"/>
      <c r="Z41" s="15"/>
      <c r="AA41" s="15"/>
      <c r="AB41" s="15"/>
      <c r="AC41" s="15"/>
      <c r="AD41" s="15"/>
      <c r="AE41" s="15"/>
      <c r="AF41" s="15"/>
      <c r="AG41" s="15"/>
      <c r="AH41" s="15"/>
    </row>
    <row r="42" spans="1:34" s="7" customFormat="1" ht="12.75" customHeight="1" x14ac:dyDescent="0.25">
      <c r="A42" s="8">
        <v>37</v>
      </c>
      <c r="B42" s="9" t="s">
        <v>92</v>
      </c>
      <c r="C42" s="16">
        <v>11</v>
      </c>
      <c r="D42" s="12"/>
      <c r="E42" s="13">
        <v>119</v>
      </c>
      <c r="F42" s="32"/>
      <c r="G42" s="16">
        <v>135</v>
      </c>
      <c r="H42" s="12"/>
      <c r="I42" s="13">
        <v>31</v>
      </c>
      <c r="J42" s="32"/>
      <c r="K42" s="16">
        <v>34</v>
      </c>
      <c r="L42" s="12"/>
      <c r="M42" s="13">
        <v>0</v>
      </c>
      <c r="N42" s="32"/>
      <c r="O42" s="16">
        <v>890</v>
      </c>
      <c r="P42" s="12"/>
      <c r="Q42" s="31">
        <f t="shared" si="4"/>
        <v>1220</v>
      </c>
      <c r="R42" s="12" t="str">
        <f t="shared" si="5"/>
        <v/>
      </c>
      <c r="S42" s="14">
        <f t="shared" si="6"/>
        <v>265</v>
      </c>
      <c r="T42" s="14">
        <f t="shared" si="7"/>
        <v>-955</v>
      </c>
      <c r="U42" s="15"/>
      <c r="V42" s="15"/>
      <c r="W42" s="15"/>
      <c r="X42" s="15"/>
      <c r="Y42" s="15"/>
      <c r="Z42" s="15"/>
      <c r="AA42" s="15"/>
      <c r="AB42" s="15"/>
      <c r="AC42" s="15"/>
      <c r="AD42" s="15"/>
      <c r="AE42" s="15"/>
      <c r="AF42" s="15"/>
      <c r="AG42" s="15"/>
      <c r="AH42" s="15"/>
    </row>
    <row r="43" spans="1:34" s="7" customFormat="1" ht="12.75" customHeight="1" x14ac:dyDescent="0.25">
      <c r="A43" s="8">
        <v>38</v>
      </c>
      <c r="B43" s="9" t="s">
        <v>91</v>
      </c>
      <c r="C43" s="16">
        <v>74</v>
      </c>
      <c r="D43" s="12"/>
      <c r="E43" s="13">
        <v>500</v>
      </c>
      <c r="F43" s="32"/>
      <c r="G43" s="16">
        <v>378</v>
      </c>
      <c r="H43" s="12"/>
      <c r="I43" s="13">
        <v>57</v>
      </c>
      <c r="J43" s="32"/>
      <c r="K43" s="16">
        <v>22</v>
      </c>
      <c r="L43" s="12"/>
      <c r="M43" s="13">
        <v>0</v>
      </c>
      <c r="N43" s="32"/>
      <c r="O43" s="16">
        <v>1337</v>
      </c>
      <c r="P43" s="12"/>
      <c r="Q43" s="31">
        <f t="shared" si="4"/>
        <v>2368</v>
      </c>
      <c r="R43" s="12" t="str">
        <f t="shared" si="5"/>
        <v/>
      </c>
      <c r="S43" s="14">
        <f t="shared" si="6"/>
        <v>952</v>
      </c>
      <c r="T43" s="14">
        <f t="shared" si="7"/>
        <v>-1416</v>
      </c>
      <c r="U43" s="15"/>
      <c r="V43" s="15"/>
      <c r="W43" s="15"/>
      <c r="X43" s="15"/>
      <c r="Y43" s="15"/>
      <c r="Z43" s="15"/>
      <c r="AA43" s="15"/>
      <c r="AB43" s="15"/>
      <c r="AC43" s="15"/>
      <c r="AD43" s="15"/>
      <c r="AE43" s="15"/>
      <c r="AF43" s="15"/>
      <c r="AG43" s="15"/>
      <c r="AH43" s="15"/>
    </row>
    <row r="44" spans="1:34" s="7" customFormat="1" ht="12.75" customHeight="1" x14ac:dyDescent="0.25">
      <c r="A44" s="8">
        <v>39</v>
      </c>
      <c r="B44" s="9" t="s">
        <v>90</v>
      </c>
      <c r="C44" s="16">
        <v>2</v>
      </c>
      <c r="D44" s="12"/>
      <c r="E44" s="13">
        <v>55</v>
      </c>
      <c r="F44" s="32"/>
      <c r="G44" s="16">
        <v>64</v>
      </c>
      <c r="H44" s="12"/>
      <c r="I44" s="13">
        <v>11</v>
      </c>
      <c r="J44" s="32"/>
      <c r="K44" s="16">
        <v>6</v>
      </c>
      <c r="L44" s="12"/>
      <c r="M44" s="13">
        <v>0</v>
      </c>
      <c r="N44" s="32"/>
      <c r="O44" s="16">
        <v>497</v>
      </c>
      <c r="P44" s="12"/>
      <c r="Q44" s="31">
        <f t="shared" si="4"/>
        <v>635</v>
      </c>
      <c r="R44" s="12" t="str">
        <f t="shared" si="5"/>
        <v/>
      </c>
      <c r="S44" s="14">
        <f t="shared" si="6"/>
        <v>121</v>
      </c>
      <c r="T44" s="14">
        <f t="shared" si="7"/>
        <v>-514</v>
      </c>
      <c r="U44" s="15"/>
      <c r="V44" s="15"/>
      <c r="W44" s="15"/>
      <c r="X44" s="15"/>
      <c r="Y44" s="15"/>
      <c r="Z44" s="15"/>
      <c r="AA44" s="15"/>
      <c r="AB44" s="15"/>
      <c r="AC44" s="15"/>
      <c r="AD44" s="15"/>
      <c r="AE44" s="15"/>
      <c r="AF44" s="15"/>
      <c r="AG44" s="15"/>
      <c r="AH44" s="15"/>
    </row>
    <row r="45" spans="1:34" s="7" customFormat="1" ht="12.75" customHeight="1" x14ac:dyDescent="0.25">
      <c r="A45" s="8">
        <v>40</v>
      </c>
      <c r="B45" s="9" t="s">
        <v>89</v>
      </c>
      <c r="C45" s="16">
        <v>16</v>
      </c>
      <c r="D45" s="12"/>
      <c r="E45" s="13">
        <v>288</v>
      </c>
      <c r="F45" s="32"/>
      <c r="G45" s="16">
        <v>151</v>
      </c>
      <c r="H45" s="12"/>
      <c r="I45" s="13">
        <v>19</v>
      </c>
      <c r="J45" s="32"/>
      <c r="K45" s="16">
        <v>7</v>
      </c>
      <c r="L45" s="12"/>
      <c r="M45" s="13">
        <v>0</v>
      </c>
      <c r="N45" s="32"/>
      <c r="O45" s="16">
        <v>510</v>
      </c>
      <c r="P45" s="12"/>
      <c r="Q45" s="31">
        <f t="shared" si="4"/>
        <v>991</v>
      </c>
      <c r="R45" s="12" t="str">
        <f t="shared" si="5"/>
        <v/>
      </c>
      <c r="S45" s="14">
        <f t="shared" si="6"/>
        <v>455</v>
      </c>
      <c r="T45" s="14">
        <f t="shared" si="7"/>
        <v>-536</v>
      </c>
      <c r="U45" s="15"/>
      <c r="V45" s="15"/>
      <c r="W45" s="15"/>
      <c r="X45" s="15"/>
      <c r="Y45" s="15"/>
      <c r="Z45" s="15"/>
      <c r="AA45" s="15"/>
      <c r="AB45" s="15"/>
      <c r="AC45" s="15"/>
      <c r="AD45" s="15"/>
      <c r="AE45" s="15"/>
      <c r="AF45" s="15"/>
      <c r="AG45" s="15"/>
      <c r="AH45" s="15"/>
    </row>
    <row r="46" spans="1:34" s="7" customFormat="1" ht="12.75" customHeight="1" x14ac:dyDescent="0.25">
      <c r="A46" s="8">
        <v>41</v>
      </c>
      <c r="B46" s="9" t="s">
        <v>88</v>
      </c>
      <c r="C46" s="16">
        <v>9</v>
      </c>
      <c r="D46" s="12"/>
      <c r="E46" s="13">
        <v>83</v>
      </c>
      <c r="F46" s="32"/>
      <c r="G46" s="16">
        <v>78</v>
      </c>
      <c r="H46" s="12"/>
      <c r="I46" s="13">
        <v>21</v>
      </c>
      <c r="J46" s="32"/>
      <c r="K46" s="16">
        <v>13</v>
      </c>
      <c r="L46" s="12"/>
      <c r="M46" s="13">
        <v>0</v>
      </c>
      <c r="N46" s="32"/>
      <c r="O46" s="16">
        <v>374</v>
      </c>
      <c r="P46" s="12"/>
      <c r="Q46" s="31">
        <f t="shared" si="4"/>
        <v>578</v>
      </c>
      <c r="R46" s="12" t="str">
        <f t="shared" si="5"/>
        <v/>
      </c>
      <c r="S46" s="14">
        <f t="shared" si="6"/>
        <v>170</v>
      </c>
      <c r="T46" s="14">
        <f t="shared" si="7"/>
        <v>-408</v>
      </c>
      <c r="U46" s="15"/>
      <c r="V46" s="15"/>
      <c r="W46" s="15"/>
      <c r="X46" s="15"/>
      <c r="Y46" s="15"/>
      <c r="Z46" s="15"/>
      <c r="AA46" s="15"/>
      <c r="AB46" s="15"/>
      <c r="AC46" s="15"/>
      <c r="AD46" s="15"/>
      <c r="AE46" s="15"/>
      <c r="AF46" s="15"/>
      <c r="AG46" s="15"/>
      <c r="AH46" s="15"/>
    </row>
    <row r="47" spans="1:34" s="7" customFormat="1" ht="12.75" customHeight="1" x14ac:dyDescent="0.25">
      <c r="A47" s="8">
        <v>42</v>
      </c>
      <c r="B47" s="9" t="s">
        <v>87</v>
      </c>
      <c r="C47" s="16">
        <v>28</v>
      </c>
      <c r="D47" s="12"/>
      <c r="E47" s="13">
        <v>110</v>
      </c>
      <c r="F47" s="32"/>
      <c r="G47" s="16">
        <v>205</v>
      </c>
      <c r="H47" s="12"/>
      <c r="I47" s="13">
        <v>48</v>
      </c>
      <c r="J47" s="32"/>
      <c r="K47" s="16">
        <v>34</v>
      </c>
      <c r="L47" s="12"/>
      <c r="M47" s="13">
        <v>0</v>
      </c>
      <c r="N47" s="32"/>
      <c r="O47" s="16">
        <v>1098</v>
      </c>
      <c r="P47" s="12"/>
      <c r="Q47" s="31">
        <f t="shared" si="4"/>
        <v>1523</v>
      </c>
      <c r="R47" s="12" t="str">
        <f t="shared" si="5"/>
        <v/>
      </c>
      <c r="S47" s="14">
        <f t="shared" si="6"/>
        <v>343</v>
      </c>
      <c r="T47" s="14">
        <f t="shared" si="7"/>
        <v>-1180</v>
      </c>
      <c r="U47" s="15"/>
      <c r="V47" s="15"/>
      <c r="W47" s="15"/>
      <c r="X47" s="15"/>
      <c r="Y47" s="15"/>
      <c r="Z47" s="15"/>
      <c r="AA47" s="15"/>
      <c r="AB47" s="15"/>
      <c r="AC47" s="15"/>
      <c r="AD47" s="15"/>
      <c r="AE47" s="15"/>
      <c r="AF47" s="15"/>
      <c r="AG47" s="15"/>
      <c r="AH47" s="15"/>
    </row>
    <row r="48" spans="1:34" s="7" customFormat="1" ht="12.75" customHeight="1" x14ac:dyDescent="0.25">
      <c r="A48" s="8">
        <v>43</v>
      </c>
      <c r="B48" s="9" t="s">
        <v>86</v>
      </c>
      <c r="C48" s="16">
        <v>2</v>
      </c>
      <c r="D48" s="12"/>
      <c r="E48" s="13">
        <v>27</v>
      </c>
      <c r="F48" s="32"/>
      <c r="G48" s="16">
        <v>25</v>
      </c>
      <c r="H48" s="12"/>
      <c r="I48" s="13">
        <v>10</v>
      </c>
      <c r="J48" s="32"/>
      <c r="K48" s="16">
        <v>5</v>
      </c>
      <c r="L48" s="12"/>
      <c r="M48" s="13">
        <v>0</v>
      </c>
      <c r="N48" s="32"/>
      <c r="O48" s="16">
        <v>239</v>
      </c>
      <c r="P48" s="12"/>
      <c r="Q48" s="31">
        <f t="shared" si="4"/>
        <v>308</v>
      </c>
      <c r="R48" s="12" t="str">
        <f t="shared" si="5"/>
        <v/>
      </c>
      <c r="S48" s="14">
        <f t="shared" si="6"/>
        <v>54</v>
      </c>
      <c r="T48" s="14">
        <f t="shared" si="7"/>
        <v>-254</v>
      </c>
      <c r="U48" s="15"/>
      <c r="V48" s="15"/>
      <c r="W48" s="15"/>
      <c r="X48" s="15"/>
      <c r="Y48" s="15"/>
      <c r="Z48" s="15"/>
      <c r="AA48" s="15"/>
      <c r="AB48" s="15"/>
      <c r="AC48" s="15"/>
      <c r="AD48" s="15"/>
      <c r="AE48" s="15"/>
      <c r="AF48" s="15"/>
      <c r="AG48" s="15"/>
      <c r="AH48" s="15"/>
    </row>
    <row r="49" spans="1:34" s="7" customFormat="1" ht="12.75" customHeight="1" x14ac:dyDescent="0.25">
      <c r="A49" s="8">
        <v>44</v>
      </c>
      <c r="B49" s="9" t="s">
        <v>85</v>
      </c>
      <c r="C49" s="16">
        <v>28</v>
      </c>
      <c r="D49" s="12"/>
      <c r="E49" s="13">
        <v>144</v>
      </c>
      <c r="F49" s="32"/>
      <c r="G49" s="16">
        <v>247</v>
      </c>
      <c r="H49" s="12"/>
      <c r="I49" s="13">
        <v>63</v>
      </c>
      <c r="J49" s="32"/>
      <c r="K49" s="16">
        <v>67</v>
      </c>
      <c r="L49" s="12"/>
      <c r="M49" s="13">
        <v>4</v>
      </c>
      <c r="N49" s="32"/>
      <c r="O49" s="16">
        <v>1264</v>
      </c>
      <c r="P49" s="12"/>
      <c r="Q49" s="31">
        <f t="shared" si="4"/>
        <v>1817</v>
      </c>
      <c r="R49" s="12" t="str">
        <f t="shared" si="5"/>
        <v/>
      </c>
      <c r="S49" s="14">
        <f t="shared" si="6"/>
        <v>419</v>
      </c>
      <c r="T49" s="14">
        <f t="shared" si="7"/>
        <v>-1398</v>
      </c>
      <c r="U49" s="15"/>
      <c r="V49" s="15"/>
      <c r="W49" s="15"/>
      <c r="X49" s="15"/>
      <c r="Y49" s="15"/>
      <c r="Z49" s="15"/>
      <c r="AA49" s="15"/>
      <c r="AB49" s="15"/>
      <c r="AC49" s="15"/>
      <c r="AD49" s="15"/>
      <c r="AE49" s="15"/>
      <c r="AF49" s="15"/>
      <c r="AG49" s="15"/>
      <c r="AH49" s="15"/>
    </row>
    <row r="50" spans="1:34" s="7" customFormat="1" ht="12.75" customHeight="1" x14ac:dyDescent="0.25">
      <c r="A50" s="8">
        <v>45</v>
      </c>
      <c r="B50" s="9" t="s">
        <v>84</v>
      </c>
      <c r="C50" s="16">
        <v>18</v>
      </c>
      <c r="D50" s="12"/>
      <c r="E50" s="13">
        <v>93</v>
      </c>
      <c r="F50" s="32"/>
      <c r="G50" s="16">
        <v>143</v>
      </c>
      <c r="H50" s="12"/>
      <c r="I50" s="13">
        <v>18</v>
      </c>
      <c r="J50" s="32"/>
      <c r="K50" s="16">
        <v>57</v>
      </c>
      <c r="L50" s="12"/>
      <c r="M50" s="13">
        <v>0</v>
      </c>
      <c r="N50" s="32"/>
      <c r="O50" s="16">
        <v>937</v>
      </c>
      <c r="P50" s="12"/>
      <c r="Q50" s="31">
        <f t="shared" si="4"/>
        <v>1266</v>
      </c>
      <c r="R50" s="12" t="str">
        <f t="shared" si="5"/>
        <v/>
      </c>
      <c r="S50" s="14">
        <f t="shared" si="6"/>
        <v>254</v>
      </c>
      <c r="T50" s="14">
        <f t="shared" si="7"/>
        <v>-1012</v>
      </c>
      <c r="U50" s="15"/>
      <c r="V50" s="15"/>
      <c r="W50" s="15"/>
      <c r="X50" s="15"/>
      <c r="Y50" s="15"/>
      <c r="Z50" s="15"/>
      <c r="AA50" s="15"/>
      <c r="AB50" s="15"/>
      <c r="AC50" s="15"/>
      <c r="AD50" s="15"/>
      <c r="AE50" s="15"/>
      <c r="AF50" s="15"/>
      <c r="AG50" s="15"/>
      <c r="AH50" s="15"/>
    </row>
    <row r="51" spans="1:34" s="7" customFormat="1" ht="12.75" customHeight="1" x14ac:dyDescent="0.25">
      <c r="A51" s="8">
        <v>46</v>
      </c>
      <c r="B51" s="9" t="s">
        <v>83</v>
      </c>
      <c r="C51" s="16">
        <v>4</v>
      </c>
      <c r="D51" s="12"/>
      <c r="E51" s="13">
        <v>53</v>
      </c>
      <c r="F51" s="32"/>
      <c r="G51" s="16">
        <v>27</v>
      </c>
      <c r="H51" s="12"/>
      <c r="I51" s="13">
        <v>5</v>
      </c>
      <c r="J51" s="32"/>
      <c r="K51" s="16">
        <v>2</v>
      </c>
      <c r="L51" s="12"/>
      <c r="M51" s="13">
        <v>0</v>
      </c>
      <c r="N51" s="32"/>
      <c r="O51" s="16">
        <v>187</v>
      </c>
      <c r="P51" s="12"/>
      <c r="Q51" s="31">
        <f t="shared" si="4"/>
        <v>278</v>
      </c>
      <c r="R51" s="12" t="str">
        <f t="shared" si="5"/>
        <v/>
      </c>
      <c r="S51" s="14">
        <f t="shared" si="6"/>
        <v>84</v>
      </c>
      <c r="T51" s="14">
        <f t="shared" si="7"/>
        <v>-194</v>
      </c>
      <c r="U51" s="15"/>
      <c r="V51" s="15"/>
      <c r="W51" s="15"/>
      <c r="X51" s="15"/>
      <c r="Y51" s="15"/>
      <c r="Z51" s="15"/>
      <c r="AA51" s="15"/>
      <c r="AB51" s="15"/>
      <c r="AC51" s="15"/>
      <c r="AD51" s="15"/>
      <c r="AE51" s="15"/>
      <c r="AF51" s="15"/>
      <c r="AG51" s="15"/>
      <c r="AH51" s="15"/>
    </row>
    <row r="52" spans="1:34" s="7" customFormat="1" ht="12.75" customHeight="1" x14ac:dyDescent="0.25">
      <c r="A52" s="8">
        <v>47</v>
      </c>
      <c r="B52" s="9" t="s">
        <v>82</v>
      </c>
      <c r="C52" s="16">
        <v>14</v>
      </c>
      <c r="D52" s="12"/>
      <c r="E52" s="13">
        <v>44</v>
      </c>
      <c r="F52" s="32"/>
      <c r="G52" s="16">
        <v>77</v>
      </c>
      <c r="H52" s="12"/>
      <c r="I52" s="13">
        <v>15</v>
      </c>
      <c r="J52" s="32"/>
      <c r="K52" s="16">
        <v>6</v>
      </c>
      <c r="L52" s="12"/>
      <c r="M52" s="13">
        <v>0</v>
      </c>
      <c r="N52" s="32"/>
      <c r="O52" s="16">
        <v>326</v>
      </c>
      <c r="P52" s="12"/>
      <c r="Q52" s="31">
        <f t="shared" si="4"/>
        <v>482</v>
      </c>
      <c r="R52" s="12" t="str">
        <f t="shared" si="5"/>
        <v/>
      </c>
      <c r="S52" s="14">
        <f t="shared" si="6"/>
        <v>135</v>
      </c>
      <c r="T52" s="14">
        <f t="shared" si="7"/>
        <v>-347</v>
      </c>
      <c r="U52" s="15"/>
      <c r="V52" s="15"/>
      <c r="W52" s="15"/>
      <c r="X52" s="15"/>
      <c r="Y52" s="15"/>
      <c r="Z52" s="15"/>
      <c r="AA52" s="15"/>
      <c r="AB52" s="15"/>
      <c r="AC52" s="15"/>
      <c r="AD52" s="15"/>
      <c r="AE52" s="15"/>
      <c r="AF52" s="15"/>
      <c r="AG52" s="15"/>
      <c r="AH52" s="15"/>
    </row>
    <row r="53" spans="1:34" s="7" customFormat="1" ht="12.75" customHeight="1" x14ac:dyDescent="0.25">
      <c r="A53" s="8">
        <v>48</v>
      </c>
      <c r="B53" s="9" t="s">
        <v>81</v>
      </c>
      <c r="C53" s="16">
        <v>0</v>
      </c>
      <c r="D53" s="12"/>
      <c r="E53" s="13">
        <v>4</v>
      </c>
      <c r="F53" s="32"/>
      <c r="G53" s="16">
        <v>8</v>
      </c>
      <c r="H53" s="12"/>
      <c r="I53" s="13">
        <v>0</v>
      </c>
      <c r="J53" s="32"/>
      <c r="K53" s="16">
        <v>0</v>
      </c>
      <c r="L53" s="12"/>
      <c r="M53" s="13">
        <v>0</v>
      </c>
      <c r="N53" s="32"/>
      <c r="O53" s="16">
        <v>81</v>
      </c>
      <c r="P53" s="12"/>
      <c r="Q53" s="31">
        <f t="shared" si="4"/>
        <v>93</v>
      </c>
      <c r="R53" s="12" t="str">
        <f t="shared" si="5"/>
        <v/>
      </c>
      <c r="S53" s="14">
        <f t="shared" si="6"/>
        <v>12</v>
      </c>
      <c r="T53" s="14">
        <f t="shared" si="7"/>
        <v>-81</v>
      </c>
      <c r="U53" s="15"/>
      <c r="V53" s="15"/>
      <c r="W53" s="15"/>
      <c r="X53" s="15"/>
      <c r="Y53" s="15"/>
      <c r="Z53" s="15"/>
      <c r="AA53" s="15"/>
      <c r="AB53" s="15"/>
      <c r="AC53" s="15"/>
      <c r="AD53" s="15"/>
      <c r="AE53" s="15"/>
      <c r="AF53" s="15"/>
      <c r="AG53" s="15"/>
      <c r="AH53" s="15"/>
    </row>
    <row r="54" spans="1:34" s="7" customFormat="1" ht="12.75" customHeight="1" x14ac:dyDescent="0.25">
      <c r="A54" s="8">
        <v>49</v>
      </c>
      <c r="B54" s="9" t="s">
        <v>80</v>
      </c>
      <c r="C54" s="16">
        <v>19</v>
      </c>
      <c r="D54" s="12"/>
      <c r="E54" s="13">
        <v>115</v>
      </c>
      <c r="F54" s="32"/>
      <c r="G54" s="16">
        <v>205</v>
      </c>
      <c r="H54" s="12"/>
      <c r="I54" s="13">
        <v>29</v>
      </c>
      <c r="J54" s="32"/>
      <c r="K54" s="16">
        <v>29</v>
      </c>
      <c r="L54" s="12"/>
      <c r="M54" s="13">
        <v>11</v>
      </c>
      <c r="N54" s="32"/>
      <c r="O54" s="16">
        <v>1336</v>
      </c>
      <c r="P54" s="12"/>
      <c r="Q54" s="31">
        <f t="shared" si="4"/>
        <v>1744</v>
      </c>
      <c r="R54" s="12" t="str">
        <f t="shared" si="5"/>
        <v/>
      </c>
      <c r="S54" s="14">
        <f t="shared" si="6"/>
        <v>339</v>
      </c>
      <c r="T54" s="14">
        <f t="shared" si="7"/>
        <v>-1405</v>
      </c>
      <c r="U54" s="15"/>
      <c r="V54" s="15"/>
      <c r="W54" s="15"/>
      <c r="X54" s="15"/>
      <c r="Y54" s="15"/>
      <c r="Z54" s="15"/>
      <c r="AA54" s="15"/>
      <c r="AB54" s="15"/>
      <c r="AC54" s="15"/>
      <c r="AD54" s="15"/>
      <c r="AE54" s="15"/>
      <c r="AF54" s="15"/>
      <c r="AG54" s="15"/>
      <c r="AH54" s="15"/>
    </row>
    <row r="55" spans="1:34" s="7" customFormat="1" ht="12.75" customHeight="1" x14ac:dyDescent="0.25">
      <c r="A55" s="8">
        <v>50</v>
      </c>
      <c r="B55" s="9" t="s">
        <v>79</v>
      </c>
      <c r="C55" s="16">
        <v>17</v>
      </c>
      <c r="D55" s="12"/>
      <c r="E55" s="13">
        <v>125</v>
      </c>
      <c r="F55" s="32"/>
      <c r="G55" s="16">
        <v>112</v>
      </c>
      <c r="H55" s="12"/>
      <c r="I55" s="13">
        <v>29</v>
      </c>
      <c r="J55" s="32"/>
      <c r="K55" s="16">
        <v>17</v>
      </c>
      <c r="L55" s="12"/>
      <c r="M55" s="13">
        <v>0</v>
      </c>
      <c r="N55" s="32"/>
      <c r="O55" s="16">
        <v>823</v>
      </c>
      <c r="P55" s="12"/>
      <c r="Q55" s="31">
        <f t="shared" si="4"/>
        <v>1123</v>
      </c>
      <c r="R55" s="12" t="str">
        <f t="shared" si="5"/>
        <v/>
      </c>
      <c r="S55" s="14">
        <f t="shared" si="6"/>
        <v>254</v>
      </c>
      <c r="T55" s="14">
        <f t="shared" si="7"/>
        <v>-869</v>
      </c>
      <c r="U55" s="15"/>
      <c r="V55" s="15"/>
      <c r="W55" s="15"/>
      <c r="X55" s="15"/>
      <c r="Y55" s="15"/>
      <c r="Z55" s="15"/>
      <c r="AA55" s="15"/>
      <c r="AB55" s="15"/>
      <c r="AC55" s="15"/>
      <c r="AD55" s="15"/>
      <c r="AE55" s="15"/>
      <c r="AF55" s="15"/>
      <c r="AG55" s="15"/>
      <c r="AH55" s="15"/>
    </row>
    <row r="56" spans="1:34" s="7" customFormat="1" ht="12.75" customHeight="1" x14ac:dyDescent="0.25">
      <c r="A56" s="8">
        <v>51</v>
      </c>
      <c r="B56" s="9" t="s">
        <v>78</v>
      </c>
      <c r="C56" s="16">
        <v>18</v>
      </c>
      <c r="D56" s="12"/>
      <c r="E56" s="13">
        <v>131</v>
      </c>
      <c r="F56" s="32"/>
      <c r="G56" s="16">
        <v>176</v>
      </c>
      <c r="H56" s="12"/>
      <c r="I56" s="13">
        <v>30</v>
      </c>
      <c r="J56" s="32"/>
      <c r="K56" s="16">
        <v>32</v>
      </c>
      <c r="L56" s="12"/>
      <c r="M56" s="13">
        <v>0</v>
      </c>
      <c r="N56" s="32"/>
      <c r="O56" s="16">
        <v>880</v>
      </c>
      <c r="P56" s="12"/>
      <c r="Q56" s="31">
        <f t="shared" si="4"/>
        <v>1267</v>
      </c>
      <c r="R56" s="12" t="str">
        <f t="shared" si="5"/>
        <v/>
      </c>
      <c r="S56" s="14">
        <f t="shared" si="6"/>
        <v>325</v>
      </c>
      <c r="T56" s="14">
        <f t="shared" si="7"/>
        <v>-942</v>
      </c>
      <c r="U56" s="15"/>
      <c r="V56" s="15"/>
      <c r="W56" s="15"/>
      <c r="X56" s="15"/>
      <c r="Y56" s="15"/>
      <c r="Z56" s="15"/>
      <c r="AA56" s="15"/>
      <c r="AB56" s="15"/>
      <c r="AC56" s="15"/>
      <c r="AD56" s="15"/>
      <c r="AE56" s="15"/>
      <c r="AF56" s="15"/>
      <c r="AG56" s="15"/>
      <c r="AH56" s="15"/>
    </row>
    <row r="57" spans="1:34" s="7" customFormat="1" ht="12.75" customHeight="1" x14ac:dyDescent="0.25">
      <c r="A57" s="17">
        <v>52</v>
      </c>
      <c r="B57" s="18" t="s">
        <v>77</v>
      </c>
      <c r="C57" s="58">
        <v>9</v>
      </c>
      <c r="D57" s="21"/>
      <c r="E57" s="22">
        <v>28</v>
      </c>
      <c r="F57" s="59"/>
      <c r="G57" s="58">
        <v>42</v>
      </c>
      <c r="H57" s="21"/>
      <c r="I57" s="22">
        <v>0</v>
      </c>
      <c r="J57" s="59"/>
      <c r="K57" s="58">
        <v>34</v>
      </c>
      <c r="L57" s="21"/>
      <c r="M57" s="22">
        <v>0</v>
      </c>
      <c r="N57" s="59"/>
      <c r="O57" s="58">
        <v>448</v>
      </c>
      <c r="P57" s="21"/>
      <c r="Q57" s="75">
        <f t="shared" si="4"/>
        <v>561</v>
      </c>
      <c r="R57" s="21" t="str">
        <f t="shared" si="5"/>
        <v/>
      </c>
      <c r="S57" s="14">
        <f t="shared" si="6"/>
        <v>79</v>
      </c>
      <c r="T57" s="14">
        <f t="shared" si="7"/>
        <v>-482</v>
      </c>
      <c r="U57" s="15"/>
      <c r="V57" s="15"/>
      <c r="W57" s="15"/>
      <c r="X57" s="15"/>
      <c r="Y57" s="15"/>
      <c r="Z57" s="15"/>
      <c r="AA57" s="15"/>
      <c r="AB57" s="15"/>
      <c r="AC57" s="15"/>
      <c r="AD57" s="15"/>
      <c r="AE57" s="15"/>
      <c r="AF57" s="15"/>
      <c r="AG57" s="15"/>
      <c r="AH57" s="15"/>
    </row>
    <row r="58" spans="1:34" s="7" customFormat="1" ht="9" customHeight="1" x14ac:dyDescent="0.25">
      <c r="A58" s="23"/>
      <c r="B58" s="9"/>
      <c r="C58" s="31"/>
      <c r="D58" s="23"/>
      <c r="E58" s="31"/>
      <c r="F58" s="32"/>
      <c r="G58" s="31"/>
      <c r="H58" s="32"/>
      <c r="I58" s="24"/>
      <c r="J58" s="23"/>
      <c r="K58" s="31"/>
      <c r="L58" s="23"/>
      <c r="M58" s="31"/>
      <c r="N58" s="32"/>
      <c r="O58" s="31"/>
      <c r="P58" s="32"/>
      <c r="Q58" s="31"/>
      <c r="R58" s="23"/>
      <c r="S58" s="14"/>
      <c r="T58" s="14"/>
      <c r="U58" s="15"/>
      <c r="V58" s="15"/>
      <c r="W58" s="15"/>
    </row>
    <row r="59" spans="1:34" s="7" customFormat="1" ht="9" customHeight="1" x14ac:dyDescent="0.25">
      <c r="A59" s="23"/>
      <c r="B59" s="9"/>
      <c r="C59" s="31"/>
      <c r="D59" s="23"/>
      <c r="E59" s="31"/>
      <c r="F59" s="32"/>
      <c r="G59" s="31"/>
      <c r="H59" s="32"/>
      <c r="I59" s="24"/>
      <c r="J59" s="23"/>
      <c r="K59" s="31"/>
      <c r="L59" s="23"/>
      <c r="M59" s="31"/>
      <c r="N59" s="32"/>
      <c r="O59" s="31"/>
      <c r="P59" s="32"/>
      <c r="Q59" s="31"/>
      <c r="R59" s="23"/>
      <c r="S59" s="14"/>
      <c r="T59" s="14"/>
      <c r="U59" s="15"/>
      <c r="V59" s="15"/>
      <c r="W59" s="15"/>
    </row>
    <row r="60" spans="1:34" s="7" customFormat="1" ht="17.25" customHeight="1" x14ac:dyDescent="0.25">
      <c r="A60" s="23"/>
      <c r="B60" s="9"/>
      <c r="C60" s="270" t="s">
        <v>149</v>
      </c>
      <c r="D60" s="274"/>
      <c r="E60" s="274"/>
      <c r="F60" s="274"/>
      <c r="G60" s="274"/>
      <c r="H60" s="271"/>
      <c r="I60" s="270" t="s">
        <v>148</v>
      </c>
      <c r="J60" s="274"/>
      <c r="K60" s="274"/>
      <c r="L60" s="274"/>
      <c r="M60" s="274"/>
      <c r="N60" s="274"/>
      <c r="O60" s="274"/>
      <c r="P60" s="271"/>
      <c r="Q60" s="32"/>
      <c r="R60" s="52"/>
      <c r="S60" s="14"/>
      <c r="T60" s="14"/>
      <c r="U60" s="15"/>
      <c r="V60" s="15"/>
      <c r="W60" s="15"/>
    </row>
    <row r="61" spans="1:34" s="7" customFormat="1" ht="40.5" customHeight="1" x14ac:dyDescent="0.25">
      <c r="A61" s="265" t="s">
        <v>76</v>
      </c>
      <c r="B61" s="266"/>
      <c r="C61" s="125" t="s">
        <v>147</v>
      </c>
      <c r="D61" s="126"/>
      <c r="E61" s="268" t="s">
        <v>146</v>
      </c>
      <c r="F61" s="268"/>
      <c r="G61" s="273" t="s">
        <v>145</v>
      </c>
      <c r="H61" s="269"/>
      <c r="I61" s="268" t="s">
        <v>144</v>
      </c>
      <c r="J61" s="268"/>
      <c r="K61" s="273" t="s">
        <v>143</v>
      </c>
      <c r="L61" s="269"/>
      <c r="M61" s="268" t="s">
        <v>142</v>
      </c>
      <c r="N61" s="268"/>
      <c r="O61" s="273" t="s">
        <v>141</v>
      </c>
      <c r="P61" s="269"/>
      <c r="Q61" s="268" t="s">
        <v>22</v>
      </c>
      <c r="R61" s="269"/>
      <c r="S61" s="14"/>
      <c r="T61" s="14"/>
      <c r="U61" s="15"/>
      <c r="V61" s="15"/>
      <c r="W61" s="15"/>
    </row>
    <row r="62" spans="1:34" s="7" customFormat="1" ht="12.75" customHeight="1" x14ac:dyDescent="0.25">
      <c r="A62" s="8">
        <v>53</v>
      </c>
      <c r="B62" s="9" t="s">
        <v>75</v>
      </c>
      <c r="C62" s="16">
        <v>4</v>
      </c>
      <c r="D62" s="12"/>
      <c r="E62" s="13">
        <v>64</v>
      </c>
      <c r="F62" s="32"/>
      <c r="G62" s="16">
        <v>79</v>
      </c>
      <c r="H62" s="12"/>
      <c r="I62" s="13">
        <v>3</v>
      </c>
      <c r="J62" s="32"/>
      <c r="K62" s="16">
        <v>10</v>
      </c>
      <c r="L62" s="12"/>
      <c r="M62" s="13">
        <v>0</v>
      </c>
      <c r="N62" s="32"/>
      <c r="O62" s="16">
        <v>522</v>
      </c>
      <c r="P62" s="12"/>
      <c r="Q62" s="31">
        <f t="shared" ref="Q62:Q108" si="8">SUM(C62:P62)</f>
        <v>682</v>
      </c>
      <c r="R62" s="12" t="str">
        <f t="shared" ref="R62:R67" si="9">IF(OR(D62="(e)", F62="(e)", H62="(e)", J62="(e)", L62="(e)", N62="(e)", P62="(e)"),"(e)","")</f>
        <v/>
      </c>
      <c r="S62" s="14">
        <f t="shared" ref="S62:S108" si="10">SUM(C62:G62)</f>
        <v>147</v>
      </c>
      <c r="T62" s="14">
        <f t="shared" ref="T62:T108" si="11">S62-Q62</f>
        <v>-535</v>
      </c>
      <c r="U62" s="15"/>
      <c r="V62" s="15"/>
      <c r="W62" s="15"/>
      <c r="X62" s="15"/>
      <c r="Y62" s="15"/>
      <c r="Z62" s="15"/>
      <c r="AA62" s="15"/>
      <c r="AB62" s="15"/>
      <c r="AC62" s="15"/>
      <c r="AD62" s="15"/>
      <c r="AE62" s="15"/>
      <c r="AF62" s="15"/>
      <c r="AG62" s="15"/>
      <c r="AH62" s="15"/>
    </row>
    <row r="63" spans="1:34" s="7" customFormat="1" ht="12.75" customHeight="1" x14ac:dyDescent="0.25">
      <c r="A63" s="8">
        <v>54</v>
      </c>
      <c r="B63" s="9" t="s">
        <v>74</v>
      </c>
      <c r="C63" s="16">
        <v>29</v>
      </c>
      <c r="D63" s="12"/>
      <c r="E63" s="13">
        <v>38</v>
      </c>
      <c r="F63" s="32"/>
      <c r="G63" s="16">
        <v>148</v>
      </c>
      <c r="H63" s="12"/>
      <c r="I63" s="13">
        <v>53</v>
      </c>
      <c r="J63" s="32"/>
      <c r="K63" s="16">
        <v>27</v>
      </c>
      <c r="L63" s="12"/>
      <c r="M63" s="13">
        <v>0</v>
      </c>
      <c r="N63" s="32"/>
      <c r="O63" s="16">
        <v>1143</v>
      </c>
      <c r="P63" s="12"/>
      <c r="Q63" s="31">
        <f t="shared" si="8"/>
        <v>1438</v>
      </c>
      <c r="R63" s="12" t="str">
        <f t="shared" si="9"/>
        <v/>
      </c>
      <c r="S63" s="14">
        <f t="shared" si="10"/>
        <v>215</v>
      </c>
      <c r="T63" s="14">
        <f t="shared" si="11"/>
        <v>-1223</v>
      </c>
      <c r="U63" s="15"/>
      <c r="V63" s="15"/>
      <c r="W63" s="15"/>
      <c r="X63" s="15"/>
      <c r="Y63" s="15"/>
      <c r="Z63" s="15"/>
      <c r="AA63" s="15"/>
      <c r="AB63" s="15"/>
      <c r="AC63" s="15"/>
      <c r="AD63" s="15"/>
      <c r="AE63" s="15"/>
      <c r="AF63" s="15"/>
      <c r="AG63" s="15"/>
      <c r="AH63" s="15"/>
    </row>
    <row r="64" spans="1:34" s="7" customFormat="1" ht="12.75" customHeight="1" x14ac:dyDescent="0.25">
      <c r="A64" s="8">
        <v>55</v>
      </c>
      <c r="B64" s="9" t="s">
        <v>73</v>
      </c>
      <c r="C64" s="16">
        <v>13</v>
      </c>
      <c r="D64" s="12"/>
      <c r="E64" s="13">
        <v>38</v>
      </c>
      <c r="F64" s="32"/>
      <c r="G64" s="16">
        <v>71</v>
      </c>
      <c r="H64" s="12"/>
      <c r="I64" s="13">
        <v>10</v>
      </c>
      <c r="J64" s="32"/>
      <c r="K64" s="16">
        <v>10</v>
      </c>
      <c r="L64" s="12"/>
      <c r="M64" s="13">
        <v>0</v>
      </c>
      <c r="N64" s="32"/>
      <c r="O64" s="16">
        <v>448</v>
      </c>
      <c r="P64" s="12"/>
      <c r="Q64" s="31">
        <f t="shared" si="8"/>
        <v>590</v>
      </c>
      <c r="R64" s="12" t="str">
        <f t="shared" si="9"/>
        <v/>
      </c>
      <c r="S64" s="14">
        <f t="shared" si="10"/>
        <v>122</v>
      </c>
      <c r="T64" s="14">
        <f t="shared" si="11"/>
        <v>-468</v>
      </c>
      <c r="U64" s="15"/>
      <c r="V64" s="15"/>
      <c r="W64" s="15"/>
      <c r="X64" s="15"/>
      <c r="Y64" s="15"/>
      <c r="Z64" s="15"/>
      <c r="AA64" s="15"/>
      <c r="AB64" s="15"/>
      <c r="AC64" s="15"/>
      <c r="AD64" s="15"/>
      <c r="AE64" s="15"/>
      <c r="AF64" s="15"/>
      <c r="AG64" s="15"/>
      <c r="AH64" s="15"/>
    </row>
    <row r="65" spans="1:34" s="7" customFormat="1" ht="12.75" customHeight="1" x14ac:dyDescent="0.25">
      <c r="A65" s="8">
        <v>56</v>
      </c>
      <c r="B65" s="9" t="s">
        <v>72</v>
      </c>
      <c r="C65" s="16">
        <v>18</v>
      </c>
      <c r="D65" s="12"/>
      <c r="E65" s="13">
        <v>71</v>
      </c>
      <c r="F65" s="32"/>
      <c r="G65" s="16">
        <v>117</v>
      </c>
      <c r="H65" s="12"/>
      <c r="I65" s="13">
        <v>12</v>
      </c>
      <c r="J65" s="32"/>
      <c r="K65" s="16">
        <v>19</v>
      </c>
      <c r="L65" s="12"/>
      <c r="M65" s="13">
        <v>0</v>
      </c>
      <c r="N65" s="32"/>
      <c r="O65" s="16">
        <v>742</v>
      </c>
      <c r="P65" s="12"/>
      <c r="Q65" s="31">
        <f t="shared" si="8"/>
        <v>979</v>
      </c>
      <c r="R65" s="12" t="str">
        <f t="shared" si="9"/>
        <v/>
      </c>
      <c r="S65" s="14">
        <f t="shared" si="10"/>
        <v>206</v>
      </c>
      <c r="T65" s="14">
        <f t="shared" si="11"/>
        <v>-773</v>
      </c>
      <c r="U65" s="15"/>
      <c r="V65" s="15"/>
      <c r="W65" s="15"/>
      <c r="X65" s="15"/>
      <c r="Y65" s="15"/>
      <c r="Z65" s="15"/>
      <c r="AA65" s="15"/>
      <c r="AB65" s="15"/>
      <c r="AC65" s="15"/>
      <c r="AD65" s="15"/>
      <c r="AE65" s="15"/>
      <c r="AF65" s="15"/>
      <c r="AG65" s="15"/>
      <c r="AH65" s="15"/>
    </row>
    <row r="66" spans="1:34" s="7" customFormat="1" ht="12.75" customHeight="1" x14ac:dyDescent="0.25">
      <c r="A66" s="8">
        <v>57</v>
      </c>
      <c r="B66" s="9" t="s">
        <v>71</v>
      </c>
      <c r="C66" s="16">
        <v>47</v>
      </c>
      <c r="D66" s="12"/>
      <c r="E66" s="13">
        <v>23</v>
      </c>
      <c r="F66" s="32"/>
      <c r="G66" s="16">
        <v>127</v>
      </c>
      <c r="H66" s="12"/>
      <c r="I66" s="13">
        <v>99</v>
      </c>
      <c r="J66" s="32"/>
      <c r="K66" s="16">
        <v>119</v>
      </c>
      <c r="L66" s="12"/>
      <c r="M66" s="13">
        <v>1</v>
      </c>
      <c r="N66" s="32"/>
      <c r="O66" s="16">
        <v>1069</v>
      </c>
      <c r="P66" s="12"/>
      <c r="Q66" s="31">
        <f t="shared" si="8"/>
        <v>1485</v>
      </c>
      <c r="R66" s="12" t="str">
        <f t="shared" si="9"/>
        <v/>
      </c>
      <c r="S66" s="14">
        <f t="shared" si="10"/>
        <v>197</v>
      </c>
      <c r="T66" s="14">
        <f t="shared" si="11"/>
        <v>-1288</v>
      </c>
      <c r="U66" s="15"/>
      <c r="V66" s="15"/>
      <c r="W66" s="15"/>
      <c r="X66" s="15"/>
      <c r="Y66" s="15"/>
      <c r="Z66" s="15"/>
      <c r="AA66" s="15"/>
      <c r="AB66" s="15"/>
      <c r="AC66" s="15"/>
      <c r="AD66" s="15"/>
      <c r="AE66" s="15"/>
      <c r="AF66" s="15"/>
      <c r="AG66" s="15"/>
      <c r="AH66" s="15"/>
    </row>
    <row r="67" spans="1:34" s="7" customFormat="1" ht="12.75" customHeight="1" x14ac:dyDescent="0.25">
      <c r="A67" s="8">
        <v>58</v>
      </c>
      <c r="B67" s="9" t="s">
        <v>70</v>
      </c>
      <c r="C67" s="16">
        <v>4</v>
      </c>
      <c r="D67" s="12"/>
      <c r="E67" s="13">
        <v>66</v>
      </c>
      <c r="F67" s="32"/>
      <c r="G67" s="16">
        <v>71</v>
      </c>
      <c r="H67" s="12"/>
      <c r="I67" s="13">
        <v>12</v>
      </c>
      <c r="J67" s="32"/>
      <c r="K67" s="16">
        <v>20</v>
      </c>
      <c r="L67" s="12"/>
      <c r="M67" s="13">
        <v>0</v>
      </c>
      <c r="N67" s="32"/>
      <c r="O67" s="16">
        <v>544</v>
      </c>
      <c r="P67" s="12"/>
      <c r="Q67" s="31">
        <f t="shared" si="8"/>
        <v>717</v>
      </c>
      <c r="R67" s="12" t="str">
        <f t="shared" si="9"/>
        <v/>
      </c>
      <c r="S67" s="14">
        <f t="shared" si="10"/>
        <v>141</v>
      </c>
      <c r="T67" s="14">
        <f t="shared" si="11"/>
        <v>-576</v>
      </c>
      <c r="U67" s="15"/>
      <c r="V67" s="15"/>
      <c r="W67" s="15"/>
      <c r="X67" s="15"/>
      <c r="Y67" s="15"/>
      <c r="Z67" s="15"/>
      <c r="AA67" s="15"/>
      <c r="AB67" s="15"/>
      <c r="AC67" s="15"/>
      <c r="AD67" s="15"/>
      <c r="AE67" s="15"/>
      <c r="AF67" s="15"/>
      <c r="AG67" s="15"/>
      <c r="AH67" s="15"/>
    </row>
    <row r="68" spans="1:34" s="7" customFormat="1" ht="12.75" customHeight="1" x14ac:dyDescent="0.25">
      <c r="A68" s="8">
        <v>59</v>
      </c>
      <c r="B68" s="28" t="s">
        <v>69</v>
      </c>
      <c r="C68" s="16">
        <v>197</v>
      </c>
      <c r="D68" s="12"/>
      <c r="E68" s="13">
        <v>835</v>
      </c>
      <c r="F68" s="32"/>
      <c r="G68" s="16">
        <v>1255</v>
      </c>
      <c r="H68" s="12"/>
      <c r="I68" s="13">
        <v>273</v>
      </c>
      <c r="J68" s="32"/>
      <c r="K68" s="16">
        <v>225</v>
      </c>
      <c r="L68" s="12"/>
      <c r="M68" s="13">
        <v>0</v>
      </c>
      <c r="N68" s="32"/>
      <c r="O68" s="16">
        <v>7510</v>
      </c>
      <c r="P68" s="12"/>
      <c r="Q68" s="31">
        <f t="shared" si="8"/>
        <v>10295</v>
      </c>
      <c r="R68" s="12"/>
      <c r="S68" s="14">
        <f t="shared" si="10"/>
        <v>2287</v>
      </c>
      <c r="T68" s="14">
        <f t="shared" si="11"/>
        <v>-8008</v>
      </c>
      <c r="U68" s="15"/>
      <c r="V68" s="15"/>
      <c r="W68" s="15"/>
      <c r="X68" s="15"/>
      <c r="Y68" s="15"/>
      <c r="Z68" s="15"/>
      <c r="AA68" s="15"/>
      <c r="AB68" s="15"/>
      <c r="AC68" s="15"/>
      <c r="AD68" s="15"/>
      <c r="AE68" s="15"/>
      <c r="AF68" s="15"/>
      <c r="AG68" s="15"/>
      <c r="AH68" s="15"/>
    </row>
    <row r="69" spans="1:34" s="7" customFormat="1" ht="12.75" customHeight="1" x14ac:dyDescent="0.25">
      <c r="A69" s="8">
        <v>60</v>
      </c>
      <c r="B69" s="9" t="s">
        <v>68</v>
      </c>
      <c r="C69" s="16">
        <v>20</v>
      </c>
      <c r="D69" s="12"/>
      <c r="E69" s="13">
        <v>204</v>
      </c>
      <c r="F69" s="32"/>
      <c r="G69" s="16">
        <v>286</v>
      </c>
      <c r="H69" s="12"/>
      <c r="I69" s="13">
        <v>69</v>
      </c>
      <c r="J69" s="32"/>
      <c r="K69" s="16">
        <v>55</v>
      </c>
      <c r="L69" s="12"/>
      <c r="M69" s="13">
        <v>0</v>
      </c>
      <c r="N69" s="32"/>
      <c r="O69" s="16">
        <v>1030</v>
      </c>
      <c r="P69" s="12"/>
      <c r="Q69" s="31">
        <f t="shared" si="8"/>
        <v>1664</v>
      </c>
      <c r="R69" s="12"/>
      <c r="S69" s="14">
        <f t="shared" si="10"/>
        <v>510</v>
      </c>
      <c r="T69" s="14">
        <f t="shared" si="11"/>
        <v>-1154</v>
      </c>
      <c r="U69" s="15"/>
      <c r="V69" s="15"/>
      <c r="W69" s="15"/>
      <c r="X69" s="15"/>
      <c r="Y69" s="15"/>
      <c r="Z69" s="15"/>
      <c r="AA69" s="15"/>
      <c r="AB69" s="15"/>
      <c r="AC69" s="15"/>
      <c r="AD69" s="15"/>
      <c r="AE69" s="15"/>
      <c r="AF69" s="15"/>
      <c r="AG69" s="15"/>
      <c r="AH69" s="15"/>
    </row>
    <row r="70" spans="1:34" s="7" customFormat="1" ht="12.75" customHeight="1" x14ac:dyDescent="0.25">
      <c r="A70" s="8">
        <v>61</v>
      </c>
      <c r="B70" s="9" t="s">
        <v>67</v>
      </c>
      <c r="C70" s="16">
        <v>6</v>
      </c>
      <c r="D70" s="12"/>
      <c r="E70" s="13">
        <v>135</v>
      </c>
      <c r="F70" s="32"/>
      <c r="G70" s="16">
        <v>98</v>
      </c>
      <c r="H70" s="12"/>
      <c r="I70" s="13">
        <v>24</v>
      </c>
      <c r="J70" s="32"/>
      <c r="K70" s="16">
        <v>16</v>
      </c>
      <c r="L70" s="12"/>
      <c r="M70" s="13">
        <v>0</v>
      </c>
      <c r="N70" s="32"/>
      <c r="O70" s="16">
        <v>616</v>
      </c>
      <c r="P70" s="12"/>
      <c r="Q70" s="31">
        <f t="shared" si="8"/>
        <v>895</v>
      </c>
      <c r="R70" s="12" t="str">
        <f>IF(OR(D70="(e)", F70="(e)", H70="(e)", J70="(e)", L70="(e)", N70="(e)", P70="(e)"),"(e)","")</f>
        <v/>
      </c>
      <c r="S70" s="14">
        <f t="shared" si="10"/>
        <v>239</v>
      </c>
      <c r="T70" s="14">
        <f t="shared" si="11"/>
        <v>-656</v>
      </c>
      <c r="U70" s="15"/>
      <c r="V70" s="15"/>
      <c r="W70" s="15"/>
      <c r="X70" s="15"/>
      <c r="Y70" s="15"/>
      <c r="Z70" s="15"/>
      <c r="AA70" s="15"/>
      <c r="AB70" s="15"/>
      <c r="AC70" s="15"/>
      <c r="AD70" s="15"/>
      <c r="AE70" s="15"/>
      <c r="AF70" s="15"/>
      <c r="AG70" s="15"/>
      <c r="AH70" s="15"/>
    </row>
    <row r="71" spans="1:34" s="7" customFormat="1" ht="12.75" customHeight="1" x14ac:dyDescent="0.25">
      <c r="A71" s="8">
        <v>62</v>
      </c>
      <c r="B71" s="9" t="s">
        <v>66</v>
      </c>
      <c r="C71" s="16">
        <v>134</v>
      </c>
      <c r="D71" s="12"/>
      <c r="E71" s="13">
        <v>362</v>
      </c>
      <c r="F71" s="32"/>
      <c r="G71" s="16">
        <v>556</v>
      </c>
      <c r="H71" s="12"/>
      <c r="I71" s="13">
        <v>151</v>
      </c>
      <c r="J71" s="32"/>
      <c r="K71" s="16">
        <v>75</v>
      </c>
      <c r="L71" s="12"/>
      <c r="M71" s="13">
        <v>0</v>
      </c>
      <c r="N71" s="32"/>
      <c r="O71" s="16">
        <v>3904</v>
      </c>
      <c r="P71" s="12"/>
      <c r="Q71" s="31">
        <f t="shared" si="8"/>
        <v>5182</v>
      </c>
      <c r="R71" s="12" t="str">
        <f>IF(OR(D71="(e)", F71="(e)", H71="(e)", J71="(e)", L71="(e)", N71="(e)", P71="(e)"),"(e)","")</f>
        <v/>
      </c>
      <c r="S71" s="14">
        <f t="shared" si="10"/>
        <v>1052</v>
      </c>
      <c r="T71" s="14">
        <f t="shared" si="11"/>
        <v>-4130</v>
      </c>
      <c r="U71" s="15"/>
      <c r="V71" s="15"/>
      <c r="W71" s="15"/>
      <c r="X71" s="15"/>
      <c r="Y71" s="15"/>
      <c r="Z71" s="15"/>
      <c r="AA71" s="15"/>
      <c r="AB71" s="15"/>
      <c r="AC71" s="15"/>
      <c r="AD71" s="15"/>
      <c r="AE71" s="15"/>
      <c r="AF71" s="15"/>
      <c r="AG71" s="15"/>
      <c r="AH71" s="15"/>
    </row>
    <row r="72" spans="1:34" s="7" customFormat="1" ht="12.75" customHeight="1" x14ac:dyDescent="0.25">
      <c r="A72" s="8">
        <v>63</v>
      </c>
      <c r="B72" s="9" t="s">
        <v>65</v>
      </c>
      <c r="C72" s="16">
        <v>19</v>
      </c>
      <c r="D72" s="12"/>
      <c r="E72" s="13">
        <v>91</v>
      </c>
      <c r="F72" s="32"/>
      <c r="G72" s="16">
        <v>163</v>
      </c>
      <c r="H72" s="12"/>
      <c r="I72" s="13">
        <v>16</v>
      </c>
      <c r="J72" s="32"/>
      <c r="K72" s="16">
        <v>24</v>
      </c>
      <c r="L72" s="12"/>
      <c r="M72" s="13">
        <v>0</v>
      </c>
      <c r="N72" s="32"/>
      <c r="O72" s="16">
        <v>499</v>
      </c>
      <c r="P72" s="12"/>
      <c r="Q72" s="31">
        <f t="shared" si="8"/>
        <v>812</v>
      </c>
      <c r="R72" s="12" t="str">
        <f>IF(OR(D72="(e)", F72="(e)", H72="(e)", J72="(e)", L72="(e)", N72="(e)", P72="(e)"),"(e)","")</f>
        <v/>
      </c>
      <c r="S72" s="14">
        <f t="shared" si="10"/>
        <v>273</v>
      </c>
      <c r="T72" s="14">
        <f t="shared" si="11"/>
        <v>-539</v>
      </c>
      <c r="U72" s="15"/>
      <c r="V72" s="15"/>
      <c r="W72" s="15"/>
      <c r="X72" s="15"/>
      <c r="Y72" s="15"/>
      <c r="Z72" s="15"/>
      <c r="AA72" s="15"/>
      <c r="AB72" s="15"/>
      <c r="AC72" s="15"/>
      <c r="AD72" s="15"/>
      <c r="AE72" s="15"/>
      <c r="AF72" s="15"/>
      <c r="AG72" s="15"/>
      <c r="AH72" s="15"/>
    </row>
    <row r="73" spans="1:34" s="7" customFormat="1" ht="12.75" customHeight="1" x14ac:dyDescent="0.25">
      <c r="A73" s="8">
        <v>64</v>
      </c>
      <c r="B73" s="9" t="s">
        <v>64</v>
      </c>
      <c r="C73" s="16">
        <v>4</v>
      </c>
      <c r="D73" s="12"/>
      <c r="E73" s="13">
        <v>230</v>
      </c>
      <c r="F73" s="32"/>
      <c r="G73" s="16">
        <v>168</v>
      </c>
      <c r="H73" s="12"/>
      <c r="I73" s="13">
        <v>32</v>
      </c>
      <c r="J73" s="32"/>
      <c r="K73" s="16">
        <v>19</v>
      </c>
      <c r="L73" s="12"/>
      <c r="M73" s="13">
        <v>0</v>
      </c>
      <c r="N73" s="32"/>
      <c r="O73" s="16">
        <v>642</v>
      </c>
      <c r="P73" s="12"/>
      <c r="Q73" s="31">
        <f t="shared" si="8"/>
        <v>1095</v>
      </c>
      <c r="R73" s="12" t="str">
        <f>IF(OR(D73="(e)", F73="(e)", H73="(e)", J73="(e)", L73="(e)", N73="(e)", P73="(e)"),"(e)","")</f>
        <v/>
      </c>
      <c r="S73" s="14">
        <f t="shared" si="10"/>
        <v>402</v>
      </c>
      <c r="T73" s="14">
        <f t="shared" si="11"/>
        <v>-693</v>
      </c>
      <c r="U73" s="15"/>
      <c r="V73" s="15"/>
      <c r="W73" s="15"/>
      <c r="X73" s="15"/>
      <c r="Y73" s="15"/>
      <c r="Z73" s="15"/>
      <c r="AA73" s="15"/>
      <c r="AB73" s="15"/>
      <c r="AC73" s="15"/>
      <c r="AD73" s="15"/>
      <c r="AE73" s="15"/>
      <c r="AF73" s="15"/>
      <c r="AG73" s="15"/>
      <c r="AH73" s="15"/>
    </row>
    <row r="74" spans="1:34" s="7" customFormat="1" ht="12.75" customHeight="1" x14ac:dyDescent="0.25">
      <c r="A74" s="8">
        <v>65</v>
      </c>
      <c r="B74" s="9" t="s">
        <v>63</v>
      </c>
      <c r="C74" s="16">
        <v>2</v>
      </c>
      <c r="D74" s="12"/>
      <c r="E74" s="13">
        <v>46</v>
      </c>
      <c r="F74" s="32"/>
      <c r="G74" s="16">
        <v>28</v>
      </c>
      <c r="H74" s="12"/>
      <c r="I74" s="13">
        <v>15</v>
      </c>
      <c r="J74" s="32"/>
      <c r="K74" s="16">
        <v>16</v>
      </c>
      <c r="L74" s="12"/>
      <c r="M74" s="13">
        <v>0</v>
      </c>
      <c r="N74" s="32"/>
      <c r="O74" s="16">
        <v>350</v>
      </c>
      <c r="P74" s="12"/>
      <c r="Q74" s="31">
        <f t="shared" si="8"/>
        <v>457</v>
      </c>
      <c r="R74" s="12" t="str">
        <f>IF(OR(D74="(e)", F74="(e)", H74="(e)", J74="(e)", L74="(e)", N74="(e)", P74="(e)"),"(e)","")</f>
        <v/>
      </c>
      <c r="S74" s="14">
        <f t="shared" si="10"/>
        <v>76</v>
      </c>
      <c r="T74" s="14">
        <f t="shared" si="11"/>
        <v>-381</v>
      </c>
      <c r="U74" s="15"/>
      <c r="V74" s="15"/>
      <c r="W74" s="15"/>
      <c r="X74" s="15"/>
      <c r="Y74" s="15"/>
      <c r="Z74" s="15"/>
      <c r="AA74" s="15"/>
      <c r="AB74" s="15"/>
      <c r="AC74" s="15"/>
      <c r="AD74" s="15"/>
      <c r="AE74" s="15"/>
      <c r="AF74" s="15"/>
      <c r="AG74" s="15"/>
      <c r="AH74" s="15"/>
    </row>
    <row r="75" spans="1:34" s="7" customFormat="1" ht="12.75" customHeight="1" x14ac:dyDescent="0.25">
      <c r="A75" s="8">
        <v>66</v>
      </c>
      <c r="B75" s="9" t="s">
        <v>62</v>
      </c>
      <c r="C75" s="16">
        <v>2</v>
      </c>
      <c r="D75" s="12" t="s">
        <v>32</v>
      </c>
      <c r="E75" s="13">
        <v>107</v>
      </c>
      <c r="F75" s="32" t="s">
        <v>32</v>
      </c>
      <c r="G75" s="16">
        <v>55</v>
      </c>
      <c r="H75" s="12" t="s">
        <v>32</v>
      </c>
      <c r="I75" s="13">
        <v>27</v>
      </c>
      <c r="J75" s="32" t="s">
        <v>32</v>
      </c>
      <c r="K75" s="16">
        <v>18</v>
      </c>
      <c r="L75" s="12" t="s">
        <v>32</v>
      </c>
      <c r="M75" s="13">
        <v>0</v>
      </c>
      <c r="N75" s="32" t="s">
        <v>32</v>
      </c>
      <c r="O75" s="16">
        <v>552</v>
      </c>
      <c r="P75" s="12" t="s">
        <v>32</v>
      </c>
      <c r="Q75" s="31">
        <f t="shared" si="8"/>
        <v>761</v>
      </c>
      <c r="R75" s="12"/>
      <c r="S75" s="14">
        <f t="shared" si="10"/>
        <v>164</v>
      </c>
      <c r="T75" s="14">
        <f t="shared" si="11"/>
        <v>-597</v>
      </c>
      <c r="U75" s="15"/>
      <c r="V75" s="15"/>
      <c r="W75" s="15"/>
      <c r="X75" s="15"/>
      <c r="Y75" s="15"/>
      <c r="Z75" s="15"/>
      <c r="AA75" s="15"/>
      <c r="AB75" s="15"/>
      <c r="AC75" s="15"/>
      <c r="AD75" s="15"/>
      <c r="AE75" s="15"/>
      <c r="AF75" s="15"/>
      <c r="AG75" s="15"/>
      <c r="AH75" s="15"/>
    </row>
    <row r="76" spans="1:34" s="7" customFormat="1" ht="12.75" customHeight="1" x14ac:dyDescent="0.25">
      <c r="A76" s="8">
        <v>67</v>
      </c>
      <c r="B76" s="9" t="s">
        <v>61</v>
      </c>
      <c r="C76" s="16">
        <v>28</v>
      </c>
      <c r="D76" s="12"/>
      <c r="E76" s="13">
        <v>147</v>
      </c>
      <c r="F76" s="32"/>
      <c r="G76" s="16">
        <v>230</v>
      </c>
      <c r="H76" s="12"/>
      <c r="I76" s="13">
        <v>50</v>
      </c>
      <c r="J76" s="32"/>
      <c r="K76" s="16">
        <v>80</v>
      </c>
      <c r="L76" s="12"/>
      <c r="M76" s="13">
        <v>0</v>
      </c>
      <c r="N76" s="32"/>
      <c r="O76" s="16">
        <v>1734</v>
      </c>
      <c r="P76" s="12"/>
      <c r="Q76" s="31">
        <f t="shared" si="8"/>
        <v>2269</v>
      </c>
      <c r="R76" s="12" t="str">
        <f t="shared" ref="R76:R108" si="12">IF(OR(D76="(e)", F76="(e)", H76="(e)", J76="(e)", L76="(e)", N76="(e)", P76="(e)"),"(e)","")</f>
        <v/>
      </c>
      <c r="S76" s="14">
        <f t="shared" si="10"/>
        <v>405</v>
      </c>
      <c r="T76" s="14">
        <f t="shared" si="11"/>
        <v>-1864</v>
      </c>
      <c r="U76" s="15"/>
      <c r="V76" s="15"/>
      <c r="W76" s="15"/>
      <c r="X76" s="15"/>
      <c r="Y76" s="15"/>
      <c r="Z76" s="15"/>
      <c r="AA76" s="15"/>
      <c r="AB76" s="15"/>
      <c r="AC76" s="15"/>
      <c r="AD76" s="15"/>
      <c r="AE76" s="15"/>
      <c r="AF76" s="15"/>
      <c r="AG76" s="15"/>
      <c r="AH76" s="15"/>
    </row>
    <row r="77" spans="1:34" s="7" customFormat="1" ht="12.75" customHeight="1" x14ac:dyDescent="0.25">
      <c r="A77" s="8">
        <v>68</v>
      </c>
      <c r="B77" s="9" t="s">
        <v>60</v>
      </c>
      <c r="C77" s="16">
        <v>16</v>
      </c>
      <c r="D77" s="12"/>
      <c r="E77" s="13">
        <v>140</v>
      </c>
      <c r="F77" s="32"/>
      <c r="G77" s="16">
        <v>152</v>
      </c>
      <c r="H77" s="12"/>
      <c r="I77" s="13">
        <v>43</v>
      </c>
      <c r="J77" s="32"/>
      <c r="K77" s="16">
        <v>63</v>
      </c>
      <c r="L77" s="12"/>
      <c r="M77" s="13">
        <v>0</v>
      </c>
      <c r="N77" s="32"/>
      <c r="O77" s="16">
        <v>1073</v>
      </c>
      <c r="P77" s="12"/>
      <c r="Q77" s="31">
        <f t="shared" si="8"/>
        <v>1487</v>
      </c>
      <c r="R77" s="12" t="str">
        <f t="shared" si="12"/>
        <v/>
      </c>
      <c r="S77" s="14">
        <f t="shared" si="10"/>
        <v>308</v>
      </c>
      <c r="T77" s="14">
        <f t="shared" si="11"/>
        <v>-1179</v>
      </c>
      <c r="U77" s="15"/>
      <c r="V77" s="15"/>
      <c r="W77" s="15"/>
      <c r="X77" s="15"/>
      <c r="Y77" s="15"/>
      <c r="Z77" s="15"/>
      <c r="AA77" s="15"/>
      <c r="AB77" s="15"/>
      <c r="AC77" s="15"/>
      <c r="AD77" s="15"/>
      <c r="AE77" s="15"/>
      <c r="AF77" s="15"/>
      <c r="AG77" s="15"/>
      <c r="AH77" s="15"/>
    </row>
    <row r="78" spans="1:34" s="7" customFormat="1" ht="12.75" customHeight="1" x14ac:dyDescent="0.25">
      <c r="A78" s="8">
        <v>69</v>
      </c>
      <c r="B78" s="9" t="s">
        <v>59</v>
      </c>
      <c r="C78" s="16">
        <v>40</v>
      </c>
      <c r="D78" s="12"/>
      <c r="E78" s="13">
        <v>373</v>
      </c>
      <c r="F78" s="32"/>
      <c r="G78" s="16">
        <v>274</v>
      </c>
      <c r="H78" s="12"/>
      <c r="I78" s="13">
        <v>26</v>
      </c>
      <c r="J78" s="32"/>
      <c r="K78" s="16">
        <v>134</v>
      </c>
      <c r="L78" s="12"/>
      <c r="M78" s="13">
        <v>0</v>
      </c>
      <c r="N78" s="32"/>
      <c r="O78" s="16">
        <v>1823</v>
      </c>
      <c r="P78" s="12"/>
      <c r="Q78" s="31">
        <f t="shared" si="8"/>
        <v>2670</v>
      </c>
      <c r="R78" s="12" t="str">
        <f t="shared" si="12"/>
        <v/>
      </c>
      <c r="S78" s="14">
        <f t="shared" si="10"/>
        <v>687</v>
      </c>
      <c r="T78" s="14">
        <f t="shared" si="11"/>
        <v>-1983</v>
      </c>
      <c r="U78" s="15"/>
      <c r="V78" s="15"/>
      <c r="W78" s="15"/>
      <c r="X78" s="15"/>
      <c r="Y78" s="15"/>
      <c r="Z78" s="15"/>
      <c r="AA78" s="15"/>
      <c r="AB78" s="15"/>
      <c r="AC78" s="15"/>
      <c r="AD78" s="15"/>
      <c r="AE78" s="15"/>
      <c r="AF78" s="15"/>
      <c r="AG78" s="15"/>
      <c r="AH78" s="15"/>
    </row>
    <row r="79" spans="1:34" s="7" customFormat="1" ht="12.75" customHeight="1" x14ac:dyDescent="0.25">
      <c r="A79" s="8">
        <v>70</v>
      </c>
      <c r="B79" s="9" t="s">
        <v>58</v>
      </c>
      <c r="C79" s="16">
        <v>1</v>
      </c>
      <c r="D79" s="12"/>
      <c r="E79" s="13">
        <v>54</v>
      </c>
      <c r="F79" s="32"/>
      <c r="G79" s="16">
        <v>88</v>
      </c>
      <c r="H79" s="12"/>
      <c r="I79" s="13">
        <v>29</v>
      </c>
      <c r="J79" s="32"/>
      <c r="K79" s="16">
        <v>8</v>
      </c>
      <c r="L79" s="12"/>
      <c r="M79" s="13">
        <v>0</v>
      </c>
      <c r="N79" s="32"/>
      <c r="O79" s="16">
        <v>407</v>
      </c>
      <c r="P79" s="12"/>
      <c r="Q79" s="31">
        <f t="shared" si="8"/>
        <v>587</v>
      </c>
      <c r="R79" s="12" t="str">
        <f t="shared" si="12"/>
        <v/>
      </c>
      <c r="S79" s="14">
        <f t="shared" si="10"/>
        <v>143</v>
      </c>
      <c r="T79" s="14">
        <f t="shared" si="11"/>
        <v>-444</v>
      </c>
      <c r="U79" s="15"/>
      <c r="V79" s="15"/>
      <c r="W79" s="15"/>
      <c r="X79" s="15"/>
      <c r="Y79" s="15"/>
      <c r="Z79" s="15"/>
      <c r="AA79" s="15"/>
      <c r="AB79" s="15"/>
      <c r="AC79" s="15"/>
      <c r="AD79" s="15"/>
      <c r="AE79" s="15"/>
      <c r="AF79" s="15"/>
      <c r="AG79" s="15"/>
      <c r="AH79" s="15"/>
    </row>
    <row r="80" spans="1:34" s="7" customFormat="1" ht="12.75" customHeight="1" x14ac:dyDescent="0.25">
      <c r="A80" s="8">
        <v>71</v>
      </c>
      <c r="B80" s="9" t="s">
        <v>57</v>
      </c>
      <c r="C80" s="16">
        <v>11</v>
      </c>
      <c r="D80" s="12"/>
      <c r="E80" s="13">
        <v>163</v>
      </c>
      <c r="F80" s="32"/>
      <c r="G80" s="16">
        <v>106</v>
      </c>
      <c r="H80" s="12"/>
      <c r="I80" s="13">
        <v>18</v>
      </c>
      <c r="J80" s="32"/>
      <c r="K80" s="16">
        <v>22</v>
      </c>
      <c r="L80" s="12"/>
      <c r="M80" s="13">
        <v>0</v>
      </c>
      <c r="N80" s="32"/>
      <c r="O80" s="16">
        <v>661</v>
      </c>
      <c r="P80" s="12"/>
      <c r="Q80" s="31">
        <f t="shared" si="8"/>
        <v>981</v>
      </c>
      <c r="R80" s="12" t="str">
        <f t="shared" si="12"/>
        <v/>
      </c>
      <c r="S80" s="14">
        <f t="shared" si="10"/>
        <v>280</v>
      </c>
      <c r="T80" s="14">
        <f t="shared" si="11"/>
        <v>-701</v>
      </c>
      <c r="U80" s="15"/>
      <c r="V80" s="15"/>
      <c r="W80" s="15"/>
      <c r="X80" s="15"/>
      <c r="Y80" s="15"/>
      <c r="Z80" s="15"/>
      <c r="AA80" s="15"/>
      <c r="AB80" s="15"/>
      <c r="AC80" s="15"/>
      <c r="AD80" s="15"/>
      <c r="AE80" s="15"/>
      <c r="AF80" s="15"/>
      <c r="AG80" s="15"/>
      <c r="AH80" s="15"/>
    </row>
    <row r="81" spans="1:34" s="7" customFormat="1" ht="12.75" customHeight="1" x14ac:dyDescent="0.25">
      <c r="A81" s="8">
        <v>72</v>
      </c>
      <c r="B81" s="9" t="s">
        <v>56</v>
      </c>
      <c r="C81" s="16">
        <v>12</v>
      </c>
      <c r="D81" s="12"/>
      <c r="E81" s="13">
        <v>126</v>
      </c>
      <c r="F81" s="32"/>
      <c r="G81" s="16">
        <v>104</v>
      </c>
      <c r="H81" s="12"/>
      <c r="I81" s="13">
        <v>15</v>
      </c>
      <c r="J81" s="32"/>
      <c r="K81" s="16">
        <v>7</v>
      </c>
      <c r="L81" s="12"/>
      <c r="M81" s="13">
        <v>0</v>
      </c>
      <c r="N81" s="32"/>
      <c r="O81" s="16">
        <v>828</v>
      </c>
      <c r="P81" s="12"/>
      <c r="Q81" s="31">
        <f t="shared" si="8"/>
        <v>1092</v>
      </c>
      <c r="R81" s="12" t="str">
        <f t="shared" si="12"/>
        <v/>
      </c>
      <c r="S81" s="14">
        <f t="shared" si="10"/>
        <v>242</v>
      </c>
      <c r="T81" s="14">
        <f t="shared" si="11"/>
        <v>-850</v>
      </c>
      <c r="U81" s="15"/>
      <c r="V81" s="15"/>
      <c r="W81" s="15"/>
      <c r="X81" s="15"/>
      <c r="Y81" s="15"/>
      <c r="Z81" s="15"/>
      <c r="AA81" s="15"/>
      <c r="AB81" s="15"/>
      <c r="AC81" s="15"/>
      <c r="AD81" s="15"/>
      <c r="AE81" s="15"/>
      <c r="AF81" s="15"/>
      <c r="AG81" s="15"/>
      <c r="AH81" s="15"/>
    </row>
    <row r="82" spans="1:34" s="7" customFormat="1" ht="12.75" customHeight="1" x14ac:dyDescent="0.25">
      <c r="A82" s="8">
        <v>73</v>
      </c>
      <c r="B82" s="9" t="s">
        <v>55</v>
      </c>
      <c r="C82" s="16">
        <v>5</v>
      </c>
      <c r="D82" s="12"/>
      <c r="E82" s="13">
        <v>154</v>
      </c>
      <c r="F82" s="32"/>
      <c r="G82" s="16">
        <v>102</v>
      </c>
      <c r="H82" s="12"/>
      <c r="I82" s="13">
        <v>10</v>
      </c>
      <c r="J82" s="32"/>
      <c r="K82" s="16">
        <v>12</v>
      </c>
      <c r="L82" s="12"/>
      <c r="M82" s="13">
        <v>0</v>
      </c>
      <c r="N82" s="32"/>
      <c r="O82" s="16">
        <v>612</v>
      </c>
      <c r="P82" s="12"/>
      <c r="Q82" s="31">
        <f t="shared" si="8"/>
        <v>895</v>
      </c>
      <c r="R82" s="12" t="str">
        <f t="shared" si="12"/>
        <v/>
      </c>
      <c r="S82" s="14">
        <f t="shared" si="10"/>
        <v>261</v>
      </c>
      <c r="T82" s="14">
        <f t="shared" si="11"/>
        <v>-634</v>
      </c>
      <c r="U82" s="15"/>
      <c r="V82" s="15"/>
      <c r="W82" s="15"/>
      <c r="X82" s="15"/>
      <c r="Y82" s="15"/>
      <c r="Z82" s="15"/>
      <c r="AA82" s="15"/>
      <c r="AB82" s="15"/>
      <c r="AC82" s="15"/>
      <c r="AD82" s="15"/>
      <c r="AE82" s="15"/>
      <c r="AF82" s="15"/>
      <c r="AG82" s="15"/>
      <c r="AH82" s="15"/>
    </row>
    <row r="83" spans="1:34" s="7" customFormat="1" ht="12.75" customHeight="1" x14ac:dyDescent="0.25">
      <c r="A83" s="8">
        <v>74</v>
      </c>
      <c r="B83" s="9" t="s">
        <v>54</v>
      </c>
      <c r="C83" s="16">
        <v>20</v>
      </c>
      <c r="D83" s="12"/>
      <c r="E83" s="13">
        <v>97</v>
      </c>
      <c r="F83" s="32"/>
      <c r="G83" s="16">
        <v>87</v>
      </c>
      <c r="H83" s="12"/>
      <c r="I83" s="13">
        <v>43</v>
      </c>
      <c r="J83" s="32"/>
      <c r="K83" s="16">
        <v>14</v>
      </c>
      <c r="L83" s="12"/>
      <c r="M83" s="13">
        <v>0</v>
      </c>
      <c r="N83" s="32"/>
      <c r="O83" s="16">
        <v>604</v>
      </c>
      <c r="P83" s="12"/>
      <c r="Q83" s="31">
        <f t="shared" si="8"/>
        <v>865</v>
      </c>
      <c r="R83" s="12" t="str">
        <f t="shared" si="12"/>
        <v/>
      </c>
      <c r="S83" s="14">
        <f t="shared" si="10"/>
        <v>204</v>
      </c>
      <c r="T83" s="14">
        <f t="shared" si="11"/>
        <v>-661</v>
      </c>
      <c r="U83" s="15"/>
      <c r="V83" s="15"/>
      <c r="W83" s="15"/>
      <c r="X83" s="15"/>
      <c r="Y83" s="15"/>
      <c r="Z83" s="15"/>
      <c r="AA83" s="15"/>
      <c r="AB83" s="15"/>
      <c r="AC83" s="15"/>
      <c r="AD83" s="15"/>
      <c r="AE83" s="15"/>
      <c r="AF83" s="15"/>
      <c r="AG83" s="15"/>
      <c r="AH83" s="15"/>
    </row>
    <row r="84" spans="1:34" s="7" customFormat="1" ht="12.75" customHeight="1" x14ac:dyDescent="0.25">
      <c r="A84" s="8">
        <v>75</v>
      </c>
      <c r="B84" s="9" t="s">
        <v>53</v>
      </c>
      <c r="C84" s="16">
        <v>138</v>
      </c>
      <c r="D84" s="12"/>
      <c r="E84" s="13">
        <v>539</v>
      </c>
      <c r="F84" s="32"/>
      <c r="G84" s="16">
        <v>1280</v>
      </c>
      <c r="H84" s="12"/>
      <c r="I84" s="13">
        <v>54</v>
      </c>
      <c r="J84" s="32"/>
      <c r="K84" s="16">
        <v>102</v>
      </c>
      <c r="L84" s="12"/>
      <c r="M84" s="13">
        <v>0</v>
      </c>
      <c r="N84" s="32"/>
      <c r="O84" s="16">
        <v>3140</v>
      </c>
      <c r="P84" s="12"/>
      <c r="Q84" s="31">
        <f t="shared" si="8"/>
        <v>5253</v>
      </c>
      <c r="R84" s="12" t="str">
        <f t="shared" si="12"/>
        <v/>
      </c>
      <c r="S84" s="14">
        <f t="shared" si="10"/>
        <v>1957</v>
      </c>
      <c r="T84" s="14">
        <f t="shared" si="11"/>
        <v>-3296</v>
      </c>
      <c r="U84" s="15"/>
      <c r="V84" s="15"/>
      <c r="W84" s="15"/>
      <c r="X84" s="15"/>
      <c r="Y84" s="15"/>
      <c r="Z84" s="15"/>
      <c r="AA84" s="15"/>
      <c r="AB84" s="15"/>
      <c r="AC84" s="15"/>
      <c r="AD84" s="15"/>
      <c r="AE84" s="15"/>
      <c r="AF84" s="15"/>
      <c r="AG84" s="15"/>
      <c r="AH84" s="15"/>
    </row>
    <row r="85" spans="1:34" s="7" customFormat="1" ht="12.75" customHeight="1" x14ac:dyDescent="0.25">
      <c r="A85" s="8">
        <v>76</v>
      </c>
      <c r="B85" s="9" t="s">
        <v>52</v>
      </c>
      <c r="C85" s="16">
        <v>71</v>
      </c>
      <c r="D85" s="12"/>
      <c r="E85" s="13">
        <v>174</v>
      </c>
      <c r="F85" s="32"/>
      <c r="G85" s="16">
        <v>387</v>
      </c>
      <c r="H85" s="12"/>
      <c r="I85" s="13">
        <v>93</v>
      </c>
      <c r="J85" s="32"/>
      <c r="K85" s="16">
        <v>92</v>
      </c>
      <c r="L85" s="12"/>
      <c r="M85" s="13">
        <v>0</v>
      </c>
      <c r="N85" s="32"/>
      <c r="O85" s="16">
        <v>2763</v>
      </c>
      <c r="P85" s="12"/>
      <c r="Q85" s="31">
        <f t="shared" si="8"/>
        <v>3580</v>
      </c>
      <c r="R85" s="12" t="str">
        <f t="shared" si="12"/>
        <v/>
      </c>
      <c r="S85" s="14">
        <f t="shared" si="10"/>
        <v>632</v>
      </c>
      <c r="T85" s="14">
        <f t="shared" si="11"/>
        <v>-2948</v>
      </c>
      <c r="U85" s="15"/>
      <c r="V85" s="15"/>
      <c r="W85" s="15"/>
      <c r="X85" s="15"/>
      <c r="Y85" s="15"/>
      <c r="Z85" s="15"/>
      <c r="AA85" s="15"/>
      <c r="AB85" s="15"/>
      <c r="AC85" s="15"/>
      <c r="AD85" s="15"/>
      <c r="AE85" s="15"/>
      <c r="AF85" s="15"/>
      <c r="AG85" s="15"/>
      <c r="AH85" s="15"/>
    </row>
    <row r="86" spans="1:34" s="7" customFormat="1" ht="12.75" customHeight="1" x14ac:dyDescent="0.25">
      <c r="A86" s="8">
        <v>77</v>
      </c>
      <c r="B86" s="9" t="s">
        <v>51</v>
      </c>
      <c r="C86" s="16">
        <v>55</v>
      </c>
      <c r="D86" s="12"/>
      <c r="E86" s="13">
        <v>230</v>
      </c>
      <c r="F86" s="32"/>
      <c r="G86" s="16">
        <v>347</v>
      </c>
      <c r="H86" s="12"/>
      <c r="I86" s="13">
        <v>99</v>
      </c>
      <c r="J86" s="32"/>
      <c r="K86" s="16">
        <v>39</v>
      </c>
      <c r="L86" s="12"/>
      <c r="M86" s="13">
        <v>0</v>
      </c>
      <c r="N86" s="32"/>
      <c r="O86" s="16">
        <v>1756</v>
      </c>
      <c r="P86" s="12"/>
      <c r="Q86" s="31">
        <f t="shared" si="8"/>
        <v>2526</v>
      </c>
      <c r="R86" s="12" t="str">
        <f t="shared" si="12"/>
        <v/>
      </c>
      <c r="S86" s="14">
        <f t="shared" si="10"/>
        <v>632</v>
      </c>
      <c r="T86" s="14">
        <f t="shared" si="11"/>
        <v>-1894</v>
      </c>
      <c r="U86" s="15"/>
      <c r="V86" s="15"/>
      <c r="W86" s="15"/>
      <c r="X86" s="15"/>
      <c r="Y86" s="15"/>
      <c r="Z86" s="15"/>
      <c r="AA86" s="15"/>
      <c r="AB86" s="15"/>
      <c r="AC86" s="15"/>
      <c r="AD86" s="15"/>
      <c r="AE86" s="15"/>
      <c r="AF86" s="15"/>
      <c r="AG86" s="15"/>
      <c r="AH86" s="15"/>
    </row>
    <row r="87" spans="1:34" s="7" customFormat="1" ht="12.75" customHeight="1" x14ac:dyDescent="0.25">
      <c r="A87" s="8">
        <v>78</v>
      </c>
      <c r="B87" s="9" t="s">
        <v>50</v>
      </c>
      <c r="C87" s="16">
        <v>17</v>
      </c>
      <c r="D87" s="12"/>
      <c r="E87" s="13">
        <v>238</v>
      </c>
      <c r="F87" s="32"/>
      <c r="G87" s="16">
        <v>328</v>
      </c>
      <c r="H87" s="12"/>
      <c r="I87" s="13">
        <v>47</v>
      </c>
      <c r="J87" s="32"/>
      <c r="K87" s="16">
        <v>43</v>
      </c>
      <c r="L87" s="12"/>
      <c r="M87" s="13">
        <v>0</v>
      </c>
      <c r="N87" s="32"/>
      <c r="O87" s="16">
        <v>1253</v>
      </c>
      <c r="P87" s="12"/>
      <c r="Q87" s="31">
        <f t="shared" si="8"/>
        <v>1926</v>
      </c>
      <c r="R87" s="12" t="str">
        <f t="shared" si="12"/>
        <v/>
      </c>
      <c r="S87" s="14">
        <f t="shared" si="10"/>
        <v>583</v>
      </c>
      <c r="T87" s="14">
        <f t="shared" si="11"/>
        <v>-1343</v>
      </c>
      <c r="U87" s="15"/>
      <c r="V87" s="15"/>
      <c r="W87" s="15"/>
      <c r="X87" s="15"/>
      <c r="Y87" s="15"/>
      <c r="Z87" s="15"/>
      <c r="AA87" s="15"/>
      <c r="AB87" s="15"/>
      <c r="AC87" s="15"/>
      <c r="AD87" s="15"/>
      <c r="AE87" s="15"/>
      <c r="AF87" s="15"/>
      <c r="AG87" s="15"/>
      <c r="AH87" s="15"/>
    </row>
    <row r="88" spans="1:34" s="7" customFormat="1" ht="12.75" customHeight="1" x14ac:dyDescent="0.25">
      <c r="A88" s="8">
        <v>79</v>
      </c>
      <c r="B88" s="9" t="s">
        <v>49</v>
      </c>
      <c r="C88" s="16">
        <v>22</v>
      </c>
      <c r="D88" s="12"/>
      <c r="E88" s="13">
        <v>83</v>
      </c>
      <c r="F88" s="32"/>
      <c r="G88" s="16">
        <v>152</v>
      </c>
      <c r="H88" s="12"/>
      <c r="I88" s="13">
        <v>15</v>
      </c>
      <c r="J88" s="32"/>
      <c r="K88" s="16">
        <v>6</v>
      </c>
      <c r="L88" s="12"/>
      <c r="M88" s="13">
        <v>0</v>
      </c>
      <c r="N88" s="32"/>
      <c r="O88" s="16">
        <v>599</v>
      </c>
      <c r="P88" s="12"/>
      <c r="Q88" s="31">
        <f t="shared" si="8"/>
        <v>877</v>
      </c>
      <c r="R88" s="12" t="str">
        <f t="shared" si="12"/>
        <v/>
      </c>
      <c r="S88" s="14">
        <f t="shared" si="10"/>
        <v>257</v>
      </c>
      <c r="T88" s="14">
        <f t="shared" si="11"/>
        <v>-620</v>
      </c>
      <c r="U88" s="15"/>
      <c r="V88" s="15"/>
      <c r="W88" s="15"/>
      <c r="X88" s="15"/>
      <c r="Y88" s="15"/>
      <c r="Z88" s="15"/>
      <c r="AA88" s="15"/>
      <c r="AB88" s="15"/>
      <c r="AC88" s="15"/>
      <c r="AD88" s="15"/>
      <c r="AE88" s="15"/>
      <c r="AF88" s="15"/>
      <c r="AG88" s="15"/>
      <c r="AH88" s="15"/>
    </row>
    <row r="89" spans="1:34" s="7" customFormat="1" ht="12.75" customHeight="1" x14ac:dyDescent="0.25">
      <c r="A89" s="8">
        <v>80</v>
      </c>
      <c r="B89" s="9" t="s">
        <v>48</v>
      </c>
      <c r="C89" s="16">
        <v>5</v>
      </c>
      <c r="D89" s="12"/>
      <c r="E89" s="13">
        <v>107</v>
      </c>
      <c r="F89" s="32"/>
      <c r="G89" s="16">
        <v>195</v>
      </c>
      <c r="H89" s="12"/>
      <c r="I89" s="13">
        <v>35</v>
      </c>
      <c r="J89" s="32"/>
      <c r="K89" s="16">
        <v>110</v>
      </c>
      <c r="L89" s="12"/>
      <c r="M89" s="13">
        <v>0</v>
      </c>
      <c r="N89" s="32"/>
      <c r="O89" s="16">
        <v>996</v>
      </c>
      <c r="P89" s="12"/>
      <c r="Q89" s="31">
        <f t="shared" si="8"/>
        <v>1448</v>
      </c>
      <c r="R89" s="12" t="str">
        <f t="shared" si="12"/>
        <v/>
      </c>
      <c r="S89" s="14">
        <f t="shared" si="10"/>
        <v>307</v>
      </c>
      <c r="T89" s="14">
        <f t="shared" si="11"/>
        <v>-1141</v>
      </c>
      <c r="U89" s="15"/>
      <c r="V89" s="15"/>
      <c r="W89" s="15"/>
      <c r="X89" s="15"/>
      <c r="Y89" s="15"/>
      <c r="Z89" s="15"/>
      <c r="AA89" s="15"/>
      <c r="AB89" s="15"/>
      <c r="AC89" s="15"/>
      <c r="AD89" s="15"/>
      <c r="AE89" s="15"/>
      <c r="AF89" s="15"/>
      <c r="AG89" s="15"/>
      <c r="AH89" s="15"/>
    </row>
    <row r="90" spans="1:34" s="7" customFormat="1" ht="12.75" customHeight="1" x14ac:dyDescent="0.25">
      <c r="A90" s="8">
        <v>81</v>
      </c>
      <c r="B90" s="9" t="s">
        <v>47</v>
      </c>
      <c r="C90" s="16">
        <v>9</v>
      </c>
      <c r="D90" s="12"/>
      <c r="E90" s="13">
        <v>96</v>
      </c>
      <c r="F90" s="32"/>
      <c r="G90" s="16">
        <v>102</v>
      </c>
      <c r="H90" s="12"/>
      <c r="I90" s="13">
        <v>4</v>
      </c>
      <c r="J90" s="32"/>
      <c r="K90" s="16">
        <v>11</v>
      </c>
      <c r="L90" s="12"/>
      <c r="M90" s="13">
        <v>0</v>
      </c>
      <c r="N90" s="32"/>
      <c r="O90" s="16">
        <v>550</v>
      </c>
      <c r="P90" s="12"/>
      <c r="Q90" s="31">
        <f t="shared" si="8"/>
        <v>772</v>
      </c>
      <c r="R90" s="12" t="str">
        <f t="shared" si="12"/>
        <v/>
      </c>
      <c r="S90" s="14">
        <f t="shared" si="10"/>
        <v>207</v>
      </c>
      <c r="T90" s="14">
        <f t="shared" si="11"/>
        <v>-565</v>
      </c>
      <c r="U90" s="15"/>
      <c r="V90" s="15"/>
      <c r="W90" s="15"/>
      <c r="X90" s="15"/>
      <c r="Y90" s="15"/>
      <c r="Z90" s="15"/>
      <c r="AA90" s="15"/>
      <c r="AB90" s="15"/>
      <c r="AC90" s="15"/>
      <c r="AD90" s="15"/>
      <c r="AE90" s="15"/>
      <c r="AF90" s="15"/>
      <c r="AG90" s="15"/>
      <c r="AH90" s="15"/>
    </row>
    <row r="91" spans="1:34" s="7" customFormat="1" ht="12.75" customHeight="1" x14ac:dyDescent="0.25">
      <c r="A91" s="8">
        <v>82</v>
      </c>
      <c r="B91" s="9" t="s">
        <v>46</v>
      </c>
      <c r="C91" s="16">
        <v>2</v>
      </c>
      <c r="D91" s="12"/>
      <c r="E91" s="13">
        <v>42</v>
      </c>
      <c r="F91" s="32"/>
      <c r="G91" s="16">
        <v>45</v>
      </c>
      <c r="H91" s="12"/>
      <c r="I91" s="13">
        <v>0</v>
      </c>
      <c r="J91" s="32"/>
      <c r="K91" s="16">
        <v>17</v>
      </c>
      <c r="L91" s="12"/>
      <c r="M91" s="13">
        <v>0</v>
      </c>
      <c r="N91" s="32"/>
      <c r="O91" s="16">
        <v>294</v>
      </c>
      <c r="P91" s="12"/>
      <c r="Q91" s="31">
        <f t="shared" si="8"/>
        <v>400</v>
      </c>
      <c r="R91" s="12" t="str">
        <f t="shared" si="12"/>
        <v/>
      </c>
      <c r="S91" s="14">
        <f t="shared" si="10"/>
        <v>89</v>
      </c>
      <c r="T91" s="14">
        <f t="shared" si="11"/>
        <v>-311</v>
      </c>
      <c r="U91" s="15"/>
      <c r="V91" s="15"/>
      <c r="W91" s="15"/>
      <c r="X91" s="15"/>
      <c r="Y91" s="15"/>
      <c r="Z91" s="15"/>
      <c r="AA91" s="15"/>
      <c r="AB91" s="15"/>
      <c r="AC91" s="15"/>
      <c r="AD91" s="15"/>
      <c r="AE91" s="15"/>
      <c r="AF91" s="15"/>
      <c r="AG91" s="15"/>
      <c r="AH91" s="15"/>
    </row>
    <row r="92" spans="1:34" s="7" customFormat="1" ht="12.75" customHeight="1" x14ac:dyDescent="0.25">
      <c r="A92" s="8">
        <v>83</v>
      </c>
      <c r="B92" s="9" t="s">
        <v>45</v>
      </c>
      <c r="C92" s="16">
        <v>35</v>
      </c>
      <c r="D92" s="12"/>
      <c r="E92" s="13">
        <v>82</v>
      </c>
      <c r="F92" s="32"/>
      <c r="G92" s="16">
        <v>147</v>
      </c>
      <c r="H92" s="12"/>
      <c r="I92" s="13">
        <v>40</v>
      </c>
      <c r="J92" s="32"/>
      <c r="K92" s="16">
        <v>35</v>
      </c>
      <c r="L92" s="12"/>
      <c r="M92" s="13">
        <v>0</v>
      </c>
      <c r="N92" s="32"/>
      <c r="O92" s="16">
        <v>646</v>
      </c>
      <c r="P92" s="12"/>
      <c r="Q92" s="31">
        <f t="shared" si="8"/>
        <v>985</v>
      </c>
      <c r="R92" s="12" t="str">
        <f t="shared" si="12"/>
        <v/>
      </c>
      <c r="S92" s="14">
        <f t="shared" si="10"/>
        <v>264</v>
      </c>
      <c r="T92" s="14">
        <f t="shared" si="11"/>
        <v>-721</v>
      </c>
      <c r="U92" s="15"/>
      <c r="V92" s="15"/>
      <c r="W92" s="15"/>
      <c r="X92" s="15"/>
      <c r="Y92" s="15"/>
      <c r="Z92" s="15"/>
      <c r="AA92" s="15"/>
      <c r="AB92" s="15"/>
      <c r="AC92" s="15"/>
      <c r="AD92" s="15"/>
      <c r="AE92" s="15"/>
      <c r="AF92" s="15"/>
      <c r="AG92" s="15"/>
      <c r="AH92" s="15"/>
    </row>
    <row r="93" spans="1:34" s="7" customFormat="1" ht="12.75" customHeight="1" x14ac:dyDescent="0.25">
      <c r="A93" s="8">
        <v>84</v>
      </c>
      <c r="B93" s="9" t="s">
        <v>44</v>
      </c>
      <c r="C93" s="16">
        <v>1</v>
      </c>
      <c r="D93" s="12"/>
      <c r="E93" s="13">
        <v>128</v>
      </c>
      <c r="F93" s="32"/>
      <c r="G93" s="16">
        <v>158</v>
      </c>
      <c r="H93" s="12"/>
      <c r="I93" s="13">
        <v>18</v>
      </c>
      <c r="J93" s="32"/>
      <c r="K93" s="16">
        <v>5</v>
      </c>
      <c r="L93" s="12"/>
      <c r="M93" s="13">
        <v>0</v>
      </c>
      <c r="N93" s="32"/>
      <c r="O93" s="16">
        <v>757</v>
      </c>
      <c r="P93" s="12"/>
      <c r="Q93" s="31">
        <f t="shared" si="8"/>
        <v>1067</v>
      </c>
      <c r="R93" s="12" t="str">
        <f t="shared" si="12"/>
        <v/>
      </c>
      <c r="S93" s="14">
        <f t="shared" si="10"/>
        <v>287</v>
      </c>
      <c r="T93" s="14">
        <f t="shared" si="11"/>
        <v>-780</v>
      </c>
      <c r="U93" s="15"/>
      <c r="V93" s="15"/>
      <c r="W93" s="15"/>
      <c r="X93" s="15"/>
      <c r="Y93" s="15"/>
      <c r="Z93" s="15"/>
      <c r="AA93" s="15"/>
      <c r="AB93" s="15"/>
      <c r="AC93" s="15"/>
      <c r="AD93" s="15"/>
      <c r="AE93" s="15"/>
      <c r="AF93" s="15"/>
      <c r="AG93" s="15"/>
      <c r="AH93" s="15"/>
    </row>
    <row r="94" spans="1:34" s="7" customFormat="1" ht="12.75" customHeight="1" x14ac:dyDescent="0.25">
      <c r="A94" s="8">
        <v>85</v>
      </c>
      <c r="B94" s="9" t="s">
        <v>43</v>
      </c>
      <c r="C94" s="16">
        <v>12</v>
      </c>
      <c r="D94" s="12"/>
      <c r="E94" s="13">
        <v>120</v>
      </c>
      <c r="F94" s="32"/>
      <c r="G94" s="16">
        <v>117</v>
      </c>
      <c r="H94" s="12"/>
      <c r="I94" s="13">
        <v>6</v>
      </c>
      <c r="J94" s="32"/>
      <c r="K94" s="16">
        <v>10</v>
      </c>
      <c r="L94" s="12"/>
      <c r="M94" s="13">
        <v>0</v>
      </c>
      <c r="N94" s="32"/>
      <c r="O94" s="16">
        <v>600</v>
      </c>
      <c r="P94" s="12"/>
      <c r="Q94" s="31">
        <f t="shared" si="8"/>
        <v>865</v>
      </c>
      <c r="R94" s="12" t="str">
        <f t="shared" si="12"/>
        <v/>
      </c>
      <c r="S94" s="14">
        <f t="shared" si="10"/>
        <v>249</v>
      </c>
      <c r="T94" s="14">
        <f t="shared" si="11"/>
        <v>-616</v>
      </c>
      <c r="U94" s="15"/>
      <c r="V94" s="15"/>
      <c r="W94" s="15"/>
      <c r="X94" s="15"/>
      <c r="Y94" s="15"/>
      <c r="Z94" s="15"/>
      <c r="AA94" s="15"/>
      <c r="AB94" s="15"/>
      <c r="AC94" s="15"/>
      <c r="AD94" s="15"/>
      <c r="AE94" s="15"/>
      <c r="AF94" s="15"/>
      <c r="AG94" s="15"/>
      <c r="AH94" s="15"/>
    </row>
    <row r="95" spans="1:34" s="7" customFormat="1" ht="12.75" customHeight="1" x14ac:dyDescent="0.25">
      <c r="A95" s="8">
        <v>86</v>
      </c>
      <c r="B95" s="9" t="s">
        <v>42</v>
      </c>
      <c r="C95" s="16">
        <v>10</v>
      </c>
      <c r="D95" s="12"/>
      <c r="E95" s="13">
        <v>165</v>
      </c>
      <c r="F95" s="32"/>
      <c r="G95" s="16">
        <v>168</v>
      </c>
      <c r="H95" s="12"/>
      <c r="I95" s="13">
        <v>17</v>
      </c>
      <c r="J95" s="32"/>
      <c r="K95" s="16">
        <v>28</v>
      </c>
      <c r="L95" s="12"/>
      <c r="M95" s="13">
        <v>0</v>
      </c>
      <c r="N95" s="32"/>
      <c r="O95" s="16">
        <v>622</v>
      </c>
      <c r="P95" s="12"/>
      <c r="Q95" s="31">
        <f t="shared" si="8"/>
        <v>1010</v>
      </c>
      <c r="R95" s="12" t="str">
        <f t="shared" si="12"/>
        <v/>
      </c>
      <c r="S95" s="14">
        <f t="shared" si="10"/>
        <v>343</v>
      </c>
      <c r="T95" s="14">
        <f t="shared" si="11"/>
        <v>-667</v>
      </c>
      <c r="U95" s="15"/>
      <c r="V95" s="15"/>
      <c r="W95" s="15"/>
      <c r="X95" s="15"/>
      <c r="Y95" s="15"/>
      <c r="Z95" s="15"/>
      <c r="AA95" s="15"/>
      <c r="AB95" s="15"/>
      <c r="AC95" s="15"/>
      <c r="AD95" s="15"/>
      <c r="AE95" s="15"/>
      <c r="AF95" s="15"/>
      <c r="AG95" s="15"/>
      <c r="AH95" s="15"/>
    </row>
    <row r="96" spans="1:34" s="7" customFormat="1" ht="12.75" customHeight="1" x14ac:dyDescent="0.25">
      <c r="A96" s="8">
        <v>87</v>
      </c>
      <c r="B96" s="9" t="s">
        <v>41</v>
      </c>
      <c r="C96" s="16">
        <v>3</v>
      </c>
      <c r="D96" s="12"/>
      <c r="E96" s="13">
        <v>41</v>
      </c>
      <c r="F96" s="32"/>
      <c r="G96" s="16">
        <v>95</v>
      </c>
      <c r="H96" s="12"/>
      <c r="I96" s="13">
        <v>1</v>
      </c>
      <c r="J96" s="32"/>
      <c r="K96" s="16">
        <v>28</v>
      </c>
      <c r="L96" s="12"/>
      <c r="M96" s="13">
        <v>0</v>
      </c>
      <c r="N96" s="32"/>
      <c r="O96" s="16">
        <v>496</v>
      </c>
      <c r="P96" s="12"/>
      <c r="Q96" s="31">
        <f t="shared" si="8"/>
        <v>664</v>
      </c>
      <c r="R96" s="12" t="str">
        <f t="shared" si="12"/>
        <v/>
      </c>
      <c r="S96" s="14">
        <f t="shared" si="10"/>
        <v>139</v>
      </c>
      <c r="T96" s="14">
        <f t="shared" si="11"/>
        <v>-525</v>
      </c>
      <c r="U96" s="15"/>
      <c r="V96" s="15"/>
      <c r="W96" s="15"/>
      <c r="X96" s="15"/>
      <c r="Y96" s="15"/>
      <c r="Z96" s="15"/>
      <c r="AA96" s="15"/>
      <c r="AB96" s="15"/>
      <c r="AC96" s="15"/>
      <c r="AD96" s="15"/>
      <c r="AE96" s="15"/>
      <c r="AF96" s="15"/>
      <c r="AG96" s="15"/>
      <c r="AH96" s="15"/>
    </row>
    <row r="97" spans="1:34" s="7" customFormat="1" ht="12.75" customHeight="1" x14ac:dyDescent="0.25">
      <c r="A97" s="8">
        <v>88</v>
      </c>
      <c r="B97" s="9" t="s">
        <v>40</v>
      </c>
      <c r="C97" s="16">
        <v>18</v>
      </c>
      <c r="D97" s="12"/>
      <c r="E97" s="13">
        <v>127</v>
      </c>
      <c r="F97" s="32"/>
      <c r="G97" s="16">
        <v>86</v>
      </c>
      <c r="H97" s="12"/>
      <c r="I97" s="13">
        <v>17</v>
      </c>
      <c r="J97" s="32"/>
      <c r="K97" s="16">
        <v>16</v>
      </c>
      <c r="L97" s="12"/>
      <c r="M97" s="13">
        <v>0</v>
      </c>
      <c r="N97" s="32"/>
      <c r="O97" s="16">
        <v>542</v>
      </c>
      <c r="P97" s="12"/>
      <c r="Q97" s="31">
        <f t="shared" si="8"/>
        <v>806</v>
      </c>
      <c r="R97" s="12" t="str">
        <f t="shared" si="12"/>
        <v/>
      </c>
      <c r="S97" s="14">
        <f t="shared" si="10"/>
        <v>231</v>
      </c>
      <c r="T97" s="14">
        <f t="shared" si="11"/>
        <v>-575</v>
      </c>
      <c r="U97" s="15"/>
      <c r="V97" s="15"/>
      <c r="W97" s="15"/>
      <c r="X97" s="15"/>
      <c r="Y97" s="15"/>
      <c r="Z97" s="15"/>
      <c r="AA97" s="15"/>
      <c r="AB97" s="15"/>
      <c r="AC97" s="15"/>
      <c r="AD97" s="15"/>
      <c r="AE97" s="15"/>
      <c r="AF97" s="15"/>
      <c r="AG97" s="15"/>
      <c r="AH97" s="15"/>
    </row>
    <row r="98" spans="1:34" s="7" customFormat="1" ht="12.75" customHeight="1" x14ac:dyDescent="0.25">
      <c r="A98" s="8">
        <v>89</v>
      </c>
      <c r="B98" s="9" t="s">
        <v>39</v>
      </c>
      <c r="C98" s="16">
        <v>9</v>
      </c>
      <c r="D98" s="12"/>
      <c r="E98" s="13">
        <v>113</v>
      </c>
      <c r="F98" s="32"/>
      <c r="G98" s="16">
        <v>105</v>
      </c>
      <c r="H98" s="12"/>
      <c r="I98" s="13">
        <v>24</v>
      </c>
      <c r="J98" s="32"/>
      <c r="K98" s="16">
        <v>16</v>
      </c>
      <c r="L98" s="12"/>
      <c r="M98" s="13">
        <v>0</v>
      </c>
      <c r="N98" s="32"/>
      <c r="O98" s="16">
        <v>772</v>
      </c>
      <c r="P98" s="12"/>
      <c r="Q98" s="31">
        <f t="shared" si="8"/>
        <v>1039</v>
      </c>
      <c r="R98" s="12" t="str">
        <f t="shared" si="12"/>
        <v/>
      </c>
      <c r="S98" s="14">
        <f t="shared" si="10"/>
        <v>227</v>
      </c>
      <c r="T98" s="14">
        <f t="shared" si="11"/>
        <v>-812</v>
      </c>
      <c r="U98" s="15"/>
      <c r="V98" s="15"/>
      <c r="W98" s="15"/>
      <c r="X98" s="15"/>
      <c r="Y98" s="15"/>
      <c r="Z98" s="15"/>
      <c r="AA98" s="15"/>
      <c r="AB98" s="15"/>
      <c r="AC98" s="15"/>
      <c r="AD98" s="15"/>
      <c r="AE98" s="15"/>
      <c r="AF98" s="15"/>
      <c r="AG98" s="15"/>
      <c r="AH98" s="15"/>
    </row>
    <row r="99" spans="1:34" s="7" customFormat="1" ht="12.75" customHeight="1" x14ac:dyDescent="0.25">
      <c r="A99" s="8">
        <v>90</v>
      </c>
      <c r="B99" s="9" t="s">
        <v>38</v>
      </c>
      <c r="C99" s="16">
        <v>0</v>
      </c>
      <c r="D99" s="12"/>
      <c r="E99" s="13">
        <v>12</v>
      </c>
      <c r="F99" s="32"/>
      <c r="G99" s="16">
        <v>33</v>
      </c>
      <c r="H99" s="12"/>
      <c r="I99" s="13">
        <v>7</v>
      </c>
      <c r="J99" s="32"/>
      <c r="K99" s="16">
        <v>4</v>
      </c>
      <c r="L99" s="12"/>
      <c r="M99" s="13">
        <v>0</v>
      </c>
      <c r="N99" s="32"/>
      <c r="O99" s="16">
        <v>198</v>
      </c>
      <c r="P99" s="12"/>
      <c r="Q99" s="31">
        <f t="shared" si="8"/>
        <v>254</v>
      </c>
      <c r="R99" s="12" t="str">
        <f t="shared" si="12"/>
        <v/>
      </c>
      <c r="S99" s="14">
        <f t="shared" si="10"/>
        <v>45</v>
      </c>
      <c r="T99" s="14">
        <f t="shared" si="11"/>
        <v>-209</v>
      </c>
      <c r="U99" s="15"/>
      <c r="V99" s="15"/>
      <c r="W99" s="15"/>
      <c r="X99" s="15"/>
      <c r="Y99" s="15"/>
      <c r="Z99" s="15"/>
      <c r="AA99" s="15"/>
      <c r="AB99" s="15"/>
      <c r="AC99" s="15"/>
      <c r="AD99" s="15"/>
      <c r="AE99" s="15"/>
      <c r="AF99" s="15"/>
      <c r="AG99" s="15"/>
      <c r="AH99" s="15"/>
    </row>
    <row r="100" spans="1:34" s="7" customFormat="1" ht="12.75" customHeight="1" x14ac:dyDescent="0.25">
      <c r="A100" s="8">
        <v>91</v>
      </c>
      <c r="B100" s="9" t="s">
        <v>37</v>
      </c>
      <c r="C100" s="16">
        <v>26</v>
      </c>
      <c r="D100" s="12"/>
      <c r="E100" s="13">
        <v>234</v>
      </c>
      <c r="F100" s="32"/>
      <c r="G100" s="16">
        <v>510</v>
      </c>
      <c r="H100" s="12"/>
      <c r="I100" s="13">
        <v>46</v>
      </c>
      <c r="J100" s="32"/>
      <c r="K100" s="16">
        <v>81</v>
      </c>
      <c r="L100" s="12"/>
      <c r="M100" s="13">
        <v>0</v>
      </c>
      <c r="N100" s="32"/>
      <c r="O100" s="16">
        <v>1521</v>
      </c>
      <c r="P100" s="12"/>
      <c r="Q100" s="31">
        <f t="shared" si="8"/>
        <v>2418</v>
      </c>
      <c r="R100" s="12" t="str">
        <f t="shared" si="12"/>
        <v/>
      </c>
      <c r="S100" s="14">
        <f t="shared" si="10"/>
        <v>770</v>
      </c>
      <c r="T100" s="14">
        <f t="shared" si="11"/>
        <v>-1648</v>
      </c>
      <c r="U100" s="15"/>
      <c r="V100" s="15"/>
      <c r="W100" s="15"/>
      <c r="X100" s="15"/>
      <c r="Y100" s="15"/>
      <c r="Z100" s="15"/>
      <c r="AA100" s="15"/>
      <c r="AB100" s="15"/>
      <c r="AC100" s="15"/>
      <c r="AD100" s="15"/>
      <c r="AE100" s="15"/>
      <c r="AF100" s="15"/>
      <c r="AG100" s="15"/>
      <c r="AH100" s="15"/>
    </row>
    <row r="101" spans="1:34" s="7" customFormat="1" ht="12.75" customHeight="1" x14ac:dyDescent="0.25">
      <c r="A101" s="8">
        <v>92</v>
      </c>
      <c r="B101" s="9" t="s">
        <v>36</v>
      </c>
      <c r="C101" s="16">
        <v>44</v>
      </c>
      <c r="D101" s="12"/>
      <c r="E101" s="13">
        <v>294</v>
      </c>
      <c r="F101" s="32"/>
      <c r="G101" s="16">
        <v>365</v>
      </c>
      <c r="H101" s="12"/>
      <c r="I101" s="13">
        <v>35</v>
      </c>
      <c r="J101" s="32"/>
      <c r="K101" s="16">
        <v>48</v>
      </c>
      <c r="L101" s="12"/>
      <c r="M101" s="13">
        <v>0</v>
      </c>
      <c r="N101" s="32"/>
      <c r="O101" s="16">
        <v>1496</v>
      </c>
      <c r="P101" s="12"/>
      <c r="Q101" s="31">
        <f t="shared" si="8"/>
        <v>2282</v>
      </c>
      <c r="R101" s="12" t="str">
        <f t="shared" si="12"/>
        <v/>
      </c>
      <c r="S101" s="14">
        <f t="shared" si="10"/>
        <v>703</v>
      </c>
      <c r="T101" s="14">
        <f t="shared" si="11"/>
        <v>-1579</v>
      </c>
      <c r="U101" s="15"/>
      <c r="V101" s="15"/>
      <c r="W101" s="15"/>
      <c r="X101" s="15"/>
      <c r="Y101" s="15"/>
      <c r="Z101" s="15"/>
      <c r="AA101" s="15"/>
      <c r="AB101" s="15"/>
      <c r="AC101" s="15"/>
      <c r="AD101" s="15"/>
      <c r="AE101" s="15"/>
      <c r="AF101" s="15"/>
      <c r="AG101" s="15"/>
      <c r="AH101" s="15"/>
    </row>
    <row r="102" spans="1:34" s="7" customFormat="1" ht="12.75" customHeight="1" x14ac:dyDescent="0.25">
      <c r="A102" s="8">
        <v>93</v>
      </c>
      <c r="B102" s="9" t="s">
        <v>35</v>
      </c>
      <c r="C102" s="16">
        <v>145</v>
      </c>
      <c r="D102" s="12"/>
      <c r="E102" s="13">
        <v>413</v>
      </c>
      <c r="F102" s="32"/>
      <c r="G102" s="16">
        <v>789</v>
      </c>
      <c r="H102" s="12"/>
      <c r="I102" s="13">
        <v>170</v>
      </c>
      <c r="J102" s="32"/>
      <c r="K102" s="16">
        <v>153</v>
      </c>
      <c r="L102" s="12"/>
      <c r="M102" s="13">
        <v>0</v>
      </c>
      <c r="N102" s="32"/>
      <c r="O102" s="16">
        <v>2362</v>
      </c>
      <c r="P102" s="12"/>
      <c r="Q102" s="31">
        <f t="shared" si="8"/>
        <v>4032</v>
      </c>
      <c r="R102" s="12" t="str">
        <f t="shared" si="12"/>
        <v/>
      </c>
      <c r="S102" s="14">
        <f t="shared" si="10"/>
        <v>1347</v>
      </c>
      <c r="T102" s="14">
        <f t="shared" si="11"/>
        <v>-2685</v>
      </c>
      <c r="U102" s="15"/>
      <c r="V102" s="15"/>
      <c r="W102" s="15"/>
      <c r="X102" s="15"/>
      <c r="Y102" s="15"/>
      <c r="Z102" s="15"/>
      <c r="AA102" s="15"/>
      <c r="AB102" s="15"/>
      <c r="AC102" s="15"/>
      <c r="AD102" s="15"/>
      <c r="AE102" s="15"/>
      <c r="AF102" s="15"/>
      <c r="AG102" s="15"/>
      <c r="AH102" s="15"/>
    </row>
    <row r="103" spans="1:34" s="7" customFormat="1" ht="12.75" customHeight="1" x14ac:dyDescent="0.25">
      <c r="A103" s="8">
        <v>94</v>
      </c>
      <c r="B103" s="9" t="s">
        <v>34</v>
      </c>
      <c r="C103" s="16">
        <v>63</v>
      </c>
      <c r="D103" s="12"/>
      <c r="E103" s="13">
        <v>210</v>
      </c>
      <c r="F103" s="32"/>
      <c r="G103" s="16">
        <v>423</v>
      </c>
      <c r="H103" s="12"/>
      <c r="I103" s="13">
        <v>46</v>
      </c>
      <c r="J103" s="32"/>
      <c r="K103" s="16">
        <v>38</v>
      </c>
      <c r="L103" s="12"/>
      <c r="M103" s="13">
        <v>0</v>
      </c>
      <c r="N103" s="32"/>
      <c r="O103" s="16">
        <v>1139</v>
      </c>
      <c r="P103" s="12"/>
      <c r="Q103" s="31">
        <f t="shared" si="8"/>
        <v>1919</v>
      </c>
      <c r="R103" s="12" t="str">
        <f t="shared" si="12"/>
        <v/>
      </c>
      <c r="S103" s="14">
        <f t="shared" si="10"/>
        <v>696</v>
      </c>
      <c r="T103" s="14">
        <f t="shared" si="11"/>
        <v>-1223</v>
      </c>
      <c r="U103" s="15"/>
      <c r="V103" s="15"/>
      <c r="W103" s="15"/>
      <c r="X103" s="15"/>
      <c r="Y103" s="15"/>
      <c r="Z103" s="15"/>
      <c r="AA103" s="15"/>
      <c r="AB103" s="15"/>
      <c r="AC103" s="15"/>
      <c r="AD103" s="15"/>
      <c r="AE103" s="15"/>
      <c r="AF103" s="15"/>
      <c r="AG103" s="15"/>
      <c r="AH103" s="15"/>
    </row>
    <row r="104" spans="1:34" s="7" customFormat="1" ht="12.75" customHeight="1" x14ac:dyDescent="0.25">
      <c r="A104" s="8">
        <v>95</v>
      </c>
      <c r="B104" s="9" t="s">
        <v>33</v>
      </c>
      <c r="C104" s="16">
        <v>36</v>
      </c>
      <c r="D104" s="12"/>
      <c r="E104" s="13">
        <v>79</v>
      </c>
      <c r="F104" s="32"/>
      <c r="G104" s="16">
        <v>254</v>
      </c>
      <c r="H104" s="12"/>
      <c r="I104" s="13">
        <v>53</v>
      </c>
      <c r="J104" s="32"/>
      <c r="K104" s="16">
        <v>56</v>
      </c>
      <c r="L104" s="12"/>
      <c r="M104" s="13">
        <v>0</v>
      </c>
      <c r="N104" s="32"/>
      <c r="O104" s="16">
        <v>1081</v>
      </c>
      <c r="P104" s="12"/>
      <c r="Q104" s="31">
        <f t="shared" si="8"/>
        <v>1559</v>
      </c>
      <c r="R104" s="12" t="str">
        <f t="shared" si="12"/>
        <v/>
      </c>
      <c r="S104" s="14">
        <f t="shared" si="10"/>
        <v>369</v>
      </c>
      <c r="T104" s="14">
        <f t="shared" si="11"/>
        <v>-1190</v>
      </c>
      <c r="U104" s="15"/>
      <c r="V104" s="15"/>
      <c r="W104" s="15"/>
      <c r="X104" s="15"/>
      <c r="Y104" s="15"/>
      <c r="Z104" s="15"/>
      <c r="AA104" s="15"/>
      <c r="AB104" s="15"/>
      <c r="AC104" s="15"/>
      <c r="AD104" s="15"/>
      <c r="AE104" s="15"/>
      <c r="AF104" s="15"/>
      <c r="AG104" s="15"/>
      <c r="AH104" s="15"/>
    </row>
    <row r="105" spans="1:34" s="7" customFormat="1" ht="12.75" customHeight="1" x14ac:dyDescent="0.25">
      <c r="A105" s="8">
        <v>971</v>
      </c>
      <c r="B105" s="9" t="s">
        <v>31</v>
      </c>
      <c r="C105" s="16">
        <v>16</v>
      </c>
      <c r="D105" s="12"/>
      <c r="E105" s="13">
        <v>97</v>
      </c>
      <c r="F105" s="32"/>
      <c r="G105" s="16">
        <v>161</v>
      </c>
      <c r="H105" s="12"/>
      <c r="I105" s="13">
        <v>26</v>
      </c>
      <c r="J105" s="32"/>
      <c r="K105" s="16">
        <v>42</v>
      </c>
      <c r="L105" s="12"/>
      <c r="M105" s="13">
        <v>0</v>
      </c>
      <c r="N105" s="32"/>
      <c r="O105" s="16">
        <v>552</v>
      </c>
      <c r="P105" s="12"/>
      <c r="Q105" s="31">
        <f t="shared" si="8"/>
        <v>894</v>
      </c>
      <c r="R105" s="12" t="str">
        <f t="shared" si="12"/>
        <v/>
      </c>
      <c r="S105" s="14">
        <f t="shared" si="10"/>
        <v>274</v>
      </c>
      <c r="T105" s="14">
        <f t="shared" si="11"/>
        <v>-620</v>
      </c>
      <c r="U105" s="15"/>
      <c r="V105" s="15"/>
      <c r="W105" s="15"/>
      <c r="X105" s="15"/>
      <c r="Y105" s="15"/>
      <c r="Z105" s="15"/>
      <c r="AA105" s="15"/>
      <c r="AB105" s="15"/>
      <c r="AC105" s="15"/>
      <c r="AD105" s="15"/>
      <c r="AE105" s="15"/>
      <c r="AF105" s="15"/>
      <c r="AG105" s="15"/>
      <c r="AH105" s="15"/>
    </row>
    <row r="106" spans="1:34" s="7" customFormat="1" ht="12.75" customHeight="1" x14ac:dyDescent="0.25">
      <c r="A106" s="8">
        <v>972</v>
      </c>
      <c r="B106" s="9" t="s">
        <v>30</v>
      </c>
      <c r="C106" s="16">
        <v>5</v>
      </c>
      <c r="D106" s="12"/>
      <c r="E106" s="13">
        <v>154</v>
      </c>
      <c r="F106" s="32"/>
      <c r="G106" s="16">
        <v>158</v>
      </c>
      <c r="H106" s="12"/>
      <c r="I106" s="13">
        <v>24</v>
      </c>
      <c r="J106" s="32"/>
      <c r="K106" s="16">
        <v>51</v>
      </c>
      <c r="L106" s="12"/>
      <c r="M106" s="13">
        <v>0</v>
      </c>
      <c r="N106" s="32"/>
      <c r="O106" s="16">
        <v>693</v>
      </c>
      <c r="P106" s="12"/>
      <c r="Q106" s="31">
        <f t="shared" si="8"/>
        <v>1085</v>
      </c>
      <c r="R106" s="12" t="str">
        <f t="shared" si="12"/>
        <v/>
      </c>
      <c r="S106" s="14">
        <f t="shared" si="10"/>
        <v>317</v>
      </c>
      <c r="T106" s="14">
        <f t="shared" si="11"/>
        <v>-768</v>
      </c>
      <c r="U106" s="15"/>
      <c r="V106" s="15"/>
      <c r="W106" s="15"/>
      <c r="X106" s="15"/>
      <c r="Y106" s="15"/>
      <c r="Z106" s="15"/>
      <c r="AA106" s="15"/>
      <c r="AB106" s="15"/>
      <c r="AC106" s="15"/>
      <c r="AD106" s="15"/>
      <c r="AE106" s="15"/>
      <c r="AF106" s="15"/>
      <c r="AG106" s="15"/>
      <c r="AH106" s="15"/>
    </row>
    <row r="107" spans="1:34" s="7" customFormat="1" ht="12.75" customHeight="1" x14ac:dyDescent="0.25">
      <c r="A107" s="8">
        <v>973</v>
      </c>
      <c r="B107" s="9" t="s">
        <v>29</v>
      </c>
      <c r="C107" s="16">
        <v>14</v>
      </c>
      <c r="D107" s="12" t="s">
        <v>32</v>
      </c>
      <c r="E107" s="13">
        <v>46</v>
      </c>
      <c r="F107" s="32" t="s">
        <v>32</v>
      </c>
      <c r="G107" s="16">
        <v>52</v>
      </c>
      <c r="H107" s="12" t="s">
        <v>32</v>
      </c>
      <c r="I107" s="13">
        <v>22</v>
      </c>
      <c r="J107" s="32" t="s">
        <v>32</v>
      </c>
      <c r="K107" s="16">
        <v>35</v>
      </c>
      <c r="L107" s="12" t="s">
        <v>32</v>
      </c>
      <c r="M107" s="13">
        <v>0</v>
      </c>
      <c r="N107" s="32" t="s">
        <v>32</v>
      </c>
      <c r="O107" s="16">
        <v>294</v>
      </c>
      <c r="P107" s="12" t="s">
        <v>32</v>
      </c>
      <c r="Q107" s="31">
        <f t="shared" si="8"/>
        <v>463</v>
      </c>
      <c r="R107" s="12" t="str">
        <f t="shared" si="12"/>
        <v>(e)</v>
      </c>
      <c r="S107" s="14">
        <f t="shared" si="10"/>
        <v>112</v>
      </c>
      <c r="T107" s="14">
        <f t="shared" si="11"/>
        <v>-351</v>
      </c>
      <c r="U107" s="15"/>
      <c r="V107" s="15"/>
      <c r="W107" s="15"/>
      <c r="X107" s="15"/>
      <c r="Y107" s="15"/>
      <c r="Z107" s="15"/>
      <c r="AA107" s="15"/>
      <c r="AB107" s="15"/>
      <c r="AC107" s="15"/>
      <c r="AD107" s="15"/>
      <c r="AE107" s="15"/>
      <c r="AF107" s="15"/>
      <c r="AG107" s="15"/>
      <c r="AH107" s="15"/>
    </row>
    <row r="108" spans="1:34" s="7" customFormat="1" ht="12.75" customHeight="1" x14ac:dyDescent="0.25">
      <c r="A108" s="17">
        <v>974</v>
      </c>
      <c r="B108" s="18" t="s">
        <v>28</v>
      </c>
      <c r="C108" s="58">
        <v>50</v>
      </c>
      <c r="D108" s="21"/>
      <c r="E108" s="22">
        <v>198</v>
      </c>
      <c r="F108" s="59"/>
      <c r="G108" s="58">
        <v>154</v>
      </c>
      <c r="H108" s="21"/>
      <c r="I108" s="22">
        <v>84</v>
      </c>
      <c r="J108" s="59"/>
      <c r="K108" s="58">
        <v>47</v>
      </c>
      <c r="L108" s="21"/>
      <c r="M108" s="22">
        <v>37</v>
      </c>
      <c r="N108" s="59"/>
      <c r="O108" s="58">
        <v>1392</v>
      </c>
      <c r="P108" s="21"/>
      <c r="Q108" s="75">
        <f t="shared" si="8"/>
        <v>1962</v>
      </c>
      <c r="R108" s="21" t="str">
        <f t="shared" si="12"/>
        <v/>
      </c>
      <c r="S108" s="14">
        <f t="shared" si="10"/>
        <v>402</v>
      </c>
      <c r="T108" s="14">
        <f t="shared" si="11"/>
        <v>-1560</v>
      </c>
      <c r="U108" s="15"/>
      <c r="V108" s="15"/>
      <c r="W108" s="15"/>
      <c r="X108" s="15"/>
      <c r="Y108" s="15"/>
      <c r="Z108" s="15"/>
      <c r="AA108" s="15"/>
      <c r="AB108" s="15"/>
      <c r="AC108" s="15"/>
      <c r="AD108" s="15"/>
      <c r="AE108" s="15"/>
      <c r="AF108" s="15"/>
      <c r="AG108" s="15"/>
      <c r="AH108" s="15"/>
    </row>
    <row r="109" spans="1:34" s="7" customFormat="1" ht="10.5" customHeight="1" x14ac:dyDescent="0.25">
      <c r="A109" s="23"/>
      <c r="B109" s="9"/>
      <c r="C109" s="31"/>
      <c r="D109" s="32"/>
      <c r="E109" s="31"/>
      <c r="F109" s="32"/>
      <c r="G109" s="31"/>
      <c r="H109" s="32"/>
      <c r="I109" s="31"/>
      <c r="J109" s="32"/>
      <c r="K109" s="31"/>
      <c r="L109" s="32"/>
      <c r="M109" s="31"/>
      <c r="N109" s="32"/>
      <c r="O109" s="31"/>
      <c r="P109" s="32"/>
      <c r="Q109" s="31"/>
      <c r="R109" s="32"/>
      <c r="U109" s="15"/>
      <c r="V109" s="15"/>
      <c r="W109" s="15"/>
    </row>
    <row r="110" spans="1:34" s="7" customFormat="1" ht="12.75" customHeight="1" x14ac:dyDescent="0.25">
      <c r="A110" s="259" t="s">
        <v>27</v>
      </c>
      <c r="B110" s="260"/>
      <c r="C110" s="33">
        <f>SUM(C5:D104)</f>
        <v>2137</v>
      </c>
      <c r="D110" s="38"/>
      <c r="E110" s="33">
        <f>SUM(E5:F104)</f>
        <v>14242</v>
      </c>
      <c r="F110" s="38"/>
      <c r="G110" s="35">
        <f>SUM(G5:H104)</f>
        <v>17501</v>
      </c>
      <c r="H110" s="36"/>
      <c r="I110" s="33">
        <f>SUM(I5:J104)</f>
        <v>3293</v>
      </c>
      <c r="J110" s="38"/>
      <c r="K110" s="35">
        <f>SUM(K5:L104)</f>
        <v>3236</v>
      </c>
      <c r="L110" s="36"/>
      <c r="M110" s="33">
        <f>SUM(M5:N104)</f>
        <v>66</v>
      </c>
      <c r="N110" s="38"/>
      <c r="O110" s="35">
        <f>SUM(O5:P104)</f>
        <v>88620</v>
      </c>
      <c r="P110" s="36"/>
      <c r="Q110" s="33">
        <f>SUM(Q5:R104)</f>
        <v>129095</v>
      </c>
      <c r="R110" s="38"/>
      <c r="U110" s="15"/>
      <c r="V110" s="15"/>
      <c r="W110" s="15"/>
    </row>
    <row r="111" spans="1:34" s="7" customFormat="1" ht="12.75" customHeight="1" x14ac:dyDescent="0.25">
      <c r="A111" s="261" t="s">
        <v>26</v>
      </c>
      <c r="B111" s="262"/>
      <c r="C111" s="39">
        <f>SUM(C105:C108)</f>
        <v>85</v>
      </c>
      <c r="D111" s="44"/>
      <c r="E111" s="39">
        <f>SUM(E105:E108)</f>
        <v>495</v>
      </c>
      <c r="F111" s="44"/>
      <c r="G111" s="41">
        <f>SUM(G105:G108)</f>
        <v>525</v>
      </c>
      <c r="H111" s="42"/>
      <c r="I111" s="39">
        <f>SUM(I105:I108)</f>
        <v>156</v>
      </c>
      <c r="J111" s="44"/>
      <c r="K111" s="41">
        <f>SUM(K105:K108)</f>
        <v>175</v>
      </c>
      <c r="L111" s="42"/>
      <c r="M111" s="39">
        <f>SUM(M105:M108)</f>
        <v>37</v>
      </c>
      <c r="N111" s="44"/>
      <c r="O111" s="41">
        <f>SUM(O105:O108)</f>
        <v>2931</v>
      </c>
      <c r="P111" s="42"/>
      <c r="Q111" s="39">
        <f>SUM(Q105:Q108)</f>
        <v>4404</v>
      </c>
      <c r="R111" s="44"/>
      <c r="U111" s="15"/>
      <c r="V111" s="15"/>
      <c r="W111" s="15"/>
    </row>
    <row r="112" spans="1:34" s="7" customFormat="1" ht="12.75" customHeight="1" x14ac:dyDescent="0.25">
      <c r="A112" s="263" t="s">
        <v>25</v>
      </c>
      <c r="B112" s="264"/>
      <c r="C112" s="45">
        <f>SUM(C110:C111)</f>
        <v>2222</v>
      </c>
      <c r="D112" s="50"/>
      <c r="E112" s="45">
        <f>SUM(E110:E111)</f>
        <v>14737</v>
      </c>
      <c r="F112" s="50"/>
      <c r="G112" s="47">
        <f>SUM(G110:G111)</f>
        <v>18026</v>
      </c>
      <c r="H112" s="48"/>
      <c r="I112" s="45">
        <f>SUM(I110:I111)</f>
        <v>3449</v>
      </c>
      <c r="J112" s="50"/>
      <c r="K112" s="47">
        <f>SUM(K110:K111)</f>
        <v>3411</v>
      </c>
      <c r="L112" s="48"/>
      <c r="M112" s="45">
        <f>SUM(M110:M111)</f>
        <v>103</v>
      </c>
      <c r="N112" s="50"/>
      <c r="O112" s="47">
        <f>SUM(O110:O111)</f>
        <v>91551</v>
      </c>
      <c r="P112" s="48"/>
      <c r="Q112" s="45">
        <f>SUM(Q110:Q111)</f>
        <v>133499</v>
      </c>
      <c r="R112" s="50"/>
      <c r="U112" s="15"/>
      <c r="V112" s="15"/>
      <c r="W112" s="15"/>
    </row>
    <row r="113" spans="1:21" s="7" customFormat="1" x14ac:dyDescent="0.25">
      <c r="A113" s="26" t="s">
        <v>140</v>
      </c>
      <c r="B113" s="26"/>
      <c r="C113" s="52"/>
      <c r="D113" s="52"/>
      <c r="F113" s="52"/>
      <c r="H113" s="52"/>
      <c r="J113" s="52"/>
      <c r="L113" s="52"/>
      <c r="N113" s="52"/>
      <c r="P113" s="52"/>
      <c r="R113" s="52"/>
    </row>
    <row r="114" spans="1:21" s="7" customFormat="1" x14ac:dyDescent="0.25">
      <c r="A114" s="26" t="s">
        <v>139</v>
      </c>
      <c r="B114" s="26"/>
      <c r="C114" s="52"/>
      <c r="D114" s="52"/>
      <c r="F114" s="52"/>
      <c r="H114" s="52"/>
      <c r="J114" s="52"/>
      <c r="L114" s="52"/>
      <c r="N114" s="52"/>
      <c r="P114" s="52"/>
      <c r="R114" s="52"/>
    </row>
    <row r="115" spans="1:21" s="7" customFormat="1" x14ac:dyDescent="0.25">
      <c r="A115" s="26" t="s">
        <v>138</v>
      </c>
      <c r="B115" s="26"/>
      <c r="C115" s="52"/>
      <c r="D115" s="52"/>
      <c r="F115" s="52"/>
      <c r="H115" s="52"/>
      <c r="J115" s="52"/>
      <c r="L115" s="52"/>
      <c r="N115" s="52"/>
      <c r="P115" s="52"/>
      <c r="R115" s="52"/>
    </row>
    <row r="116" spans="1:21" s="7" customFormat="1" ht="13.5" customHeight="1" x14ac:dyDescent="0.25">
      <c r="A116" s="26" t="s">
        <v>132</v>
      </c>
      <c r="D116" s="52"/>
      <c r="F116" s="52"/>
      <c r="H116" s="52"/>
      <c r="J116" s="52"/>
      <c r="L116" s="52"/>
      <c r="N116" s="52"/>
      <c r="P116" s="52"/>
      <c r="R116" s="52"/>
    </row>
    <row r="117" spans="1:21" x14ac:dyDescent="0.2">
      <c r="C117" s="56"/>
      <c r="D117" s="55"/>
      <c r="E117" s="56"/>
      <c r="F117" s="55"/>
      <c r="G117" s="56"/>
      <c r="H117" s="55"/>
      <c r="I117" s="56"/>
      <c r="J117" s="55"/>
      <c r="K117" s="56"/>
      <c r="L117" s="55"/>
      <c r="M117" s="56"/>
      <c r="N117" s="55"/>
      <c r="O117" s="56"/>
      <c r="P117" s="55"/>
      <c r="Q117" s="56"/>
    </row>
    <row r="118" spans="1:21" x14ac:dyDescent="0.2">
      <c r="C118" s="56"/>
      <c r="D118" s="55"/>
      <c r="E118" s="56"/>
      <c r="F118" s="55"/>
      <c r="G118" s="56"/>
      <c r="H118" s="55"/>
      <c r="I118" s="56"/>
      <c r="J118" s="55"/>
      <c r="K118" s="56"/>
      <c r="L118" s="55"/>
      <c r="M118" s="56"/>
      <c r="N118" s="55"/>
      <c r="O118" s="56"/>
      <c r="P118" s="55"/>
      <c r="Q118" s="56"/>
    </row>
    <row r="119" spans="1:21" x14ac:dyDescent="0.2">
      <c r="C119" s="56"/>
      <c r="D119" s="55"/>
      <c r="E119" s="56"/>
      <c r="F119" s="55"/>
      <c r="G119" s="56"/>
      <c r="H119" s="55"/>
      <c r="I119" s="56"/>
      <c r="J119" s="55"/>
      <c r="K119" s="56"/>
      <c r="L119" s="55"/>
      <c r="M119" s="56"/>
      <c r="N119" s="55"/>
      <c r="O119" s="56"/>
      <c r="P119" s="55"/>
      <c r="Q119" s="56"/>
      <c r="U119" s="56"/>
    </row>
  </sheetData>
  <mergeCells count="25">
    <mergeCell ref="Q61:R61"/>
    <mergeCell ref="O61:P61"/>
    <mergeCell ref="M61:N61"/>
    <mergeCell ref="K61:L61"/>
    <mergeCell ref="A112:B112"/>
    <mergeCell ref="A61:B61"/>
    <mergeCell ref="A110:B110"/>
    <mergeCell ref="A111:B111"/>
    <mergeCell ref="E61:F61"/>
    <mergeCell ref="I61:J61"/>
    <mergeCell ref="G61:H61"/>
    <mergeCell ref="A1:R1"/>
    <mergeCell ref="C3:H3"/>
    <mergeCell ref="I3:P3"/>
    <mergeCell ref="I60:P60"/>
    <mergeCell ref="K4:L4"/>
    <mergeCell ref="Q4:R4"/>
    <mergeCell ref="M4:N4"/>
    <mergeCell ref="A4:B4"/>
    <mergeCell ref="C4:D4"/>
    <mergeCell ref="O4:P4"/>
    <mergeCell ref="C60:H60"/>
    <mergeCell ref="G4:H4"/>
    <mergeCell ref="E4:F4"/>
    <mergeCell ref="I4:J4"/>
  </mergeCells>
  <phoneticPr fontId="11" type="noConversion"/>
  <conditionalFormatting sqref="C5:C57">
    <cfRule type="cellIs" dxfId="198" priority="51" stopIfTrue="1" operator="equal">
      <formula>"NR"</formula>
    </cfRule>
    <cfRule type="cellIs" dxfId="197" priority="52" stopIfTrue="1" operator="equal">
      <formula>"ND"</formula>
    </cfRule>
  </conditionalFormatting>
  <conditionalFormatting sqref="C5:C57">
    <cfRule type="cellIs" dxfId="196" priority="49" stopIfTrue="1" operator="equal">
      <formula>"NR"</formula>
    </cfRule>
    <cfRule type="cellIs" dxfId="195" priority="50" stopIfTrue="1" operator="equal">
      <formula>"ND"</formula>
    </cfRule>
  </conditionalFormatting>
  <conditionalFormatting sqref="C62:C108">
    <cfRule type="cellIs" dxfId="194" priority="47" stopIfTrue="1" operator="equal">
      <formula>"NR"</formula>
    </cfRule>
    <cfRule type="cellIs" dxfId="193" priority="48" stopIfTrue="1" operator="equal">
      <formula>"ND"</formula>
    </cfRule>
  </conditionalFormatting>
  <conditionalFormatting sqref="C62:C108">
    <cfRule type="cellIs" dxfId="192" priority="45" stopIfTrue="1" operator="equal">
      <formula>"NR"</formula>
    </cfRule>
    <cfRule type="cellIs" dxfId="191" priority="46" stopIfTrue="1" operator="equal">
      <formula>"ND"</formula>
    </cfRule>
  </conditionalFormatting>
  <conditionalFormatting sqref="I5:I57">
    <cfRule type="cellIs" dxfId="190" priority="43" stopIfTrue="1" operator="equal">
      <formula>"NR"</formula>
    </cfRule>
    <cfRule type="cellIs" dxfId="189" priority="44" stopIfTrue="1" operator="equal">
      <formula>"ND"</formula>
    </cfRule>
  </conditionalFormatting>
  <conditionalFormatting sqref="I62:I108">
    <cfRule type="cellIs" dxfId="188" priority="41" stopIfTrue="1" operator="equal">
      <formula>"NR"</formula>
    </cfRule>
    <cfRule type="cellIs" dxfId="187" priority="42" stopIfTrue="1" operator="equal">
      <formula>"ND"</formula>
    </cfRule>
  </conditionalFormatting>
  <conditionalFormatting sqref="K5:K57">
    <cfRule type="cellIs" dxfId="186" priority="39" stopIfTrue="1" operator="equal">
      <formula>"NR"</formula>
    </cfRule>
    <cfRule type="cellIs" dxfId="185" priority="40" stopIfTrue="1" operator="equal">
      <formula>"ND"</formula>
    </cfRule>
  </conditionalFormatting>
  <conditionalFormatting sqref="K5:K57">
    <cfRule type="cellIs" dxfId="184" priority="37" stopIfTrue="1" operator="equal">
      <formula>"NR"</formula>
    </cfRule>
    <cfRule type="cellIs" dxfId="183" priority="38" stopIfTrue="1" operator="equal">
      <formula>"ND"</formula>
    </cfRule>
  </conditionalFormatting>
  <conditionalFormatting sqref="K62:K108">
    <cfRule type="cellIs" dxfId="182" priority="35" stopIfTrue="1" operator="equal">
      <formula>"NR"</formula>
    </cfRule>
    <cfRule type="cellIs" dxfId="181" priority="36" stopIfTrue="1" operator="equal">
      <formula>"ND"</formula>
    </cfRule>
  </conditionalFormatting>
  <conditionalFormatting sqref="K62:K108">
    <cfRule type="cellIs" dxfId="180" priority="33" stopIfTrue="1" operator="equal">
      <formula>"NR"</formula>
    </cfRule>
    <cfRule type="cellIs" dxfId="179" priority="34" stopIfTrue="1" operator="equal">
      <formula>"ND"</formula>
    </cfRule>
  </conditionalFormatting>
  <conditionalFormatting sqref="M5:M57">
    <cfRule type="cellIs" dxfId="178" priority="31" stopIfTrue="1" operator="equal">
      <formula>"NR"</formula>
    </cfRule>
    <cfRule type="cellIs" dxfId="177" priority="32" stopIfTrue="1" operator="equal">
      <formula>"ND"</formula>
    </cfRule>
  </conditionalFormatting>
  <conditionalFormatting sqref="M5:M57">
    <cfRule type="cellIs" dxfId="176" priority="29" stopIfTrue="1" operator="equal">
      <formula>"NR"</formula>
    </cfRule>
    <cfRule type="cellIs" dxfId="175" priority="30" stopIfTrue="1" operator="equal">
      <formula>"ND"</formula>
    </cfRule>
  </conditionalFormatting>
  <conditionalFormatting sqref="M62:M108">
    <cfRule type="cellIs" dxfId="174" priority="27" stopIfTrue="1" operator="equal">
      <formula>"NR"</formula>
    </cfRule>
    <cfRule type="cellIs" dxfId="173" priority="28" stopIfTrue="1" operator="equal">
      <formula>"ND"</formula>
    </cfRule>
  </conditionalFormatting>
  <conditionalFormatting sqref="M62:M108">
    <cfRule type="cellIs" dxfId="172" priority="25" stopIfTrue="1" operator="equal">
      <formula>"NR"</formula>
    </cfRule>
    <cfRule type="cellIs" dxfId="171" priority="26" stopIfTrue="1" operator="equal">
      <formula>"ND"</formula>
    </cfRule>
  </conditionalFormatting>
  <conditionalFormatting sqref="O5:O57">
    <cfRule type="cellIs" dxfId="170" priority="23" stopIfTrue="1" operator="equal">
      <formula>"NR"</formula>
    </cfRule>
    <cfRule type="cellIs" dxfId="169" priority="24" stopIfTrue="1" operator="equal">
      <formula>"ND"</formula>
    </cfRule>
  </conditionalFormatting>
  <conditionalFormatting sqref="O5:O57">
    <cfRule type="cellIs" dxfId="168" priority="21" stopIfTrue="1" operator="equal">
      <formula>"NR"</formula>
    </cfRule>
    <cfRule type="cellIs" dxfId="167" priority="22" stopIfTrue="1" operator="equal">
      <formula>"ND"</formula>
    </cfRule>
  </conditionalFormatting>
  <conditionalFormatting sqref="E5:E57">
    <cfRule type="cellIs" dxfId="166" priority="19" stopIfTrue="1" operator="equal">
      <formula>"NR"</formula>
    </cfRule>
    <cfRule type="cellIs" dxfId="165" priority="20" stopIfTrue="1" operator="equal">
      <formula>"ND"</formula>
    </cfRule>
  </conditionalFormatting>
  <conditionalFormatting sqref="E5:E57">
    <cfRule type="cellIs" dxfId="164" priority="17" stopIfTrue="1" operator="equal">
      <formula>"NR"</formula>
    </cfRule>
    <cfRule type="cellIs" dxfId="163" priority="18" stopIfTrue="1" operator="equal">
      <formula>"ND"</formula>
    </cfRule>
  </conditionalFormatting>
  <conditionalFormatting sqref="E62:E108">
    <cfRule type="cellIs" dxfId="162" priority="15" stopIfTrue="1" operator="equal">
      <formula>"NR"</formula>
    </cfRule>
    <cfRule type="cellIs" dxfId="161" priority="16" stopIfTrue="1" operator="equal">
      <formula>"ND"</formula>
    </cfRule>
  </conditionalFormatting>
  <conditionalFormatting sqref="E62:E108">
    <cfRule type="cellIs" dxfId="160" priority="13" stopIfTrue="1" operator="equal">
      <formula>"NR"</formula>
    </cfRule>
    <cfRule type="cellIs" dxfId="159" priority="14" stopIfTrue="1" operator="equal">
      <formula>"ND"</formula>
    </cfRule>
  </conditionalFormatting>
  <conditionalFormatting sqref="G5:G57">
    <cfRule type="cellIs" dxfId="158" priority="11" stopIfTrue="1" operator="equal">
      <formula>"NR"</formula>
    </cfRule>
    <cfRule type="cellIs" dxfId="157" priority="12" stopIfTrue="1" operator="equal">
      <formula>"ND"</formula>
    </cfRule>
  </conditionalFormatting>
  <conditionalFormatting sqref="G5:G57">
    <cfRule type="cellIs" dxfId="156" priority="9" stopIfTrue="1" operator="equal">
      <formula>"NR"</formula>
    </cfRule>
    <cfRule type="cellIs" dxfId="155" priority="10" stopIfTrue="1" operator="equal">
      <formula>"ND"</formula>
    </cfRule>
  </conditionalFormatting>
  <conditionalFormatting sqref="G62:G108">
    <cfRule type="cellIs" dxfId="154" priority="7" stopIfTrue="1" operator="equal">
      <formula>"NR"</formula>
    </cfRule>
    <cfRule type="cellIs" dxfId="153" priority="8" stopIfTrue="1" operator="equal">
      <formula>"ND"</formula>
    </cfRule>
  </conditionalFormatting>
  <conditionalFormatting sqref="G62:G108">
    <cfRule type="cellIs" dxfId="152" priority="5" stopIfTrue="1" operator="equal">
      <formula>"NR"</formula>
    </cfRule>
    <cfRule type="cellIs" dxfId="151" priority="6" stopIfTrue="1" operator="equal">
      <formula>"ND"</formula>
    </cfRule>
  </conditionalFormatting>
  <conditionalFormatting sqref="O62:O108">
    <cfRule type="cellIs" dxfId="150" priority="3" stopIfTrue="1" operator="equal">
      <formula>"NR"</formula>
    </cfRule>
    <cfRule type="cellIs" dxfId="149" priority="4" stopIfTrue="1" operator="equal">
      <formula>"ND"</formula>
    </cfRule>
  </conditionalFormatting>
  <conditionalFormatting sqref="O62:O108">
    <cfRule type="cellIs" dxfId="148" priority="1" stopIfTrue="1" operator="equal">
      <formula>"NR"</formula>
    </cfRule>
    <cfRule type="cellIs" dxfId="147" priority="2" stopIfTrue="1" operator="equal">
      <formula>"ND"</formula>
    </cfRule>
  </conditionalFormatting>
  <hyperlinks>
    <hyperlink ref="U1" location="Sommaire!A1" display="Retour au sommaire"/>
  </hyperlinks>
  <printOptions horizontalCentered="1"/>
  <pageMargins left="0.25" right="0.24" top="0.4" bottom="0.46" header="0.27" footer="0.26"/>
  <pageSetup paperSize="9" scale="97" orientation="portrait" horizontalDpi="4294967292" r:id="rId1"/>
  <headerFooter alignWithMargins="0"/>
  <rowBreaks count="1" manualBreakCount="1">
    <brk id="58" max="1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115"/>
  <sheetViews>
    <sheetView showGridLines="0" zoomScaleNormal="100" workbookViewId="0">
      <selection activeCell="R1" sqref="R1"/>
    </sheetView>
  </sheetViews>
  <sheetFormatPr baseColWidth="10" defaultRowHeight="11.25" x14ac:dyDescent="0.2"/>
  <cols>
    <col min="1" max="1" width="4.5703125" style="1" customWidth="1"/>
    <col min="2" max="2" width="25.140625" style="1" customWidth="1"/>
    <col min="3" max="3" width="7.5703125" style="1" customWidth="1"/>
    <col min="4" max="4" width="2.85546875" style="106" customWidth="1"/>
    <col min="5" max="5" width="10.5703125" style="1" customWidth="1"/>
    <col min="6" max="6" width="2.85546875" style="106" customWidth="1"/>
    <col min="7" max="7" width="9.140625" style="1" customWidth="1"/>
    <col min="8" max="8" width="2.85546875" style="106" customWidth="1"/>
    <col min="9" max="9" width="7.7109375" style="1" customWidth="1"/>
    <col min="10" max="10" width="2.85546875" style="106" customWidth="1"/>
    <col min="11" max="11" width="8.42578125" style="1" customWidth="1"/>
    <col min="12" max="12" width="2.85546875" style="106" customWidth="1"/>
    <col min="13" max="13" width="8.5703125" style="1" hidden="1" customWidth="1"/>
    <col min="14" max="14" width="8.85546875" style="1" hidden="1" customWidth="1"/>
    <col min="15" max="16" width="0" style="1" hidden="1" customWidth="1"/>
    <col min="17" max="17" width="3.7109375" style="1" customWidth="1"/>
    <col min="18" max="16384" width="11.42578125" style="1"/>
  </cols>
  <sheetData>
    <row r="1" spans="1:22" s="194" customFormat="1" ht="28.5" customHeight="1" x14ac:dyDescent="0.25">
      <c r="A1" s="267" t="s">
        <v>155</v>
      </c>
      <c r="B1" s="267"/>
      <c r="C1" s="267"/>
      <c r="D1" s="267"/>
      <c r="E1" s="267"/>
      <c r="F1" s="267"/>
      <c r="G1" s="267"/>
      <c r="H1" s="267"/>
      <c r="I1" s="267"/>
      <c r="J1" s="267"/>
      <c r="K1" s="267"/>
      <c r="L1" s="267"/>
      <c r="R1" s="193" t="s">
        <v>214</v>
      </c>
    </row>
    <row r="2" spans="1:22" ht="9.75" customHeight="1" x14ac:dyDescent="0.2">
      <c r="A2" s="105"/>
      <c r="B2" s="105"/>
      <c r="C2" s="4"/>
      <c r="D2" s="5"/>
      <c r="E2" s="4"/>
      <c r="F2" s="5"/>
      <c r="G2" s="4"/>
      <c r="H2" s="5"/>
      <c r="I2" s="4"/>
      <c r="J2" s="5"/>
      <c r="K2" s="4"/>
    </row>
    <row r="3" spans="1:22" s="7" customFormat="1" ht="41.25" customHeight="1" x14ac:dyDescent="0.25">
      <c r="A3" s="265" t="s">
        <v>76</v>
      </c>
      <c r="B3" s="266"/>
      <c r="C3" s="270" t="s">
        <v>20</v>
      </c>
      <c r="D3" s="271"/>
      <c r="E3" s="268" t="s">
        <v>154</v>
      </c>
      <c r="F3" s="268"/>
      <c r="G3" s="273" t="s">
        <v>23</v>
      </c>
      <c r="H3" s="269"/>
      <c r="I3" s="268" t="s">
        <v>153</v>
      </c>
      <c r="J3" s="268"/>
      <c r="K3" s="265" t="s">
        <v>22</v>
      </c>
      <c r="L3" s="272"/>
    </row>
    <row r="4" spans="1:22" s="7" customFormat="1" ht="12.75" customHeight="1" x14ac:dyDescent="0.25">
      <c r="A4" s="8">
        <v>1</v>
      </c>
      <c r="B4" s="9" t="s">
        <v>131</v>
      </c>
      <c r="C4" s="16">
        <v>435</v>
      </c>
      <c r="D4" s="70"/>
      <c r="E4" s="31">
        <v>361</v>
      </c>
      <c r="F4" s="76"/>
      <c r="G4" s="16">
        <v>18</v>
      </c>
      <c r="H4" s="70"/>
      <c r="I4" s="13">
        <v>60</v>
      </c>
      <c r="J4" s="76"/>
      <c r="K4" s="57">
        <f t="shared" ref="K4:K35" si="0">SUM(C4:J4)</f>
        <v>874</v>
      </c>
      <c r="L4" s="70" t="s">
        <v>152</v>
      </c>
      <c r="M4" s="14">
        <v>915</v>
      </c>
      <c r="N4" s="14">
        <v>0</v>
      </c>
      <c r="O4" s="7">
        <v>392</v>
      </c>
      <c r="P4" s="15">
        <v>7</v>
      </c>
      <c r="Q4" s="15"/>
      <c r="R4" s="107"/>
      <c r="S4" s="107"/>
      <c r="T4" s="107"/>
      <c r="U4" s="107"/>
      <c r="V4" s="15"/>
    </row>
    <row r="5" spans="1:22" s="7" customFormat="1" ht="12.75" customHeight="1" x14ac:dyDescent="0.25">
      <c r="A5" s="8">
        <v>2</v>
      </c>
      <c r="B5" s="9" t="s">
        <v>130</v>
      </c>
      <c r="C5" s="16">
        <v>1121</v>
      </c>
      <c r="D5" s="70"/>
      <c r="E5" s="31">
        <v>286</v>
      </c>
      <c r="F5" s="76"/>
      <c r="G5" s="16">
        <v>58</v>
      </c>
      <c r="H5" s="70"/>
      <c r="I5" s="13">
        <v>98</v>
      </c>
      <c r="J5" s="76"/>
      <c r="K5" s="57">
        <f t="shared" si="0"/>
        <v>1563</v>
      </c>
      <c r="L5" s="70" t="s">
        <v>152</v>
      </c>
      <c r="M5" s="14">
        <v>1570</v>
      </c>
      <c r="N5" s="14">
        <v>0</v>
      </c>
      <c r="O5" s="7">
        <v>251</v>
      </c>
      <c r="P5" s="15">
        <v>-46</v>
      </c>
      <c r="Q5" s="15"/>
      <c r="R5" s="107"/>
      <c r="S5" s="107"/>
      <c r="T5" s="107"/>
      <c r="U5" s="107"/>
      <c r="V5" s="15"/>
    </row>
    <row r="6" spans="1:22" s="7" customFormat="1" ht="12.75" customHeight="1" x14ac:dyDescent="0.25">
      <c r="A6" s="8">
        <v>3</v>
      </c>
      <c r="B6" s="9" t="s">
        <v>129</v>
      </c>
      <c r="C6" s="16">
        <v>692</v>
      </c>
      <c r="D6" s="70"/>
      <c r="E6" s="31">
        <v>203</v>
      </c>
      <c r="F6" s="76"/>
      <c r="G6" s="16">
        <v>8</v>
      </c>
      <c r="H6" s="70"/>
      <c r="I6" s="13">
        <v>8</v>
      </c>
      <c r="J6" s="76"/>
      <c r="K6" s="57">
        <f t="shared" si="0"/>
        <v>911</v>
      </c>
      <c r="L6" s="70" t="s">
        <v>152</v>
      </c>
      <c r="M6" s="14">
        <v>910</v>
      </c>
      <c r="N6" s="14">
        <v>0</v>
      </c>
      <c r="O6" s="7">
        <v>125</v>
      </c>
      <c r="P6" s="15">
        <v>-85</v>
      </c>
      <c r="Q6" s="15"/>
      <c r="R6" s="107"/>
      <c r="S6" s="107"/>
      <c r="T6" s="107"/>
      <c r="U6" s="107"/>
      <c r="V6" s="15"/>
    </row>
    <row r="7" spans="1:22" s="7" customFormat="1" ht="12.75" customHeight="1" x14ac:dyDescent="0.25">
      <c r="A7" s="8">
        <v>4</v>
      </c>
      <c r="B7" s="9" t="s">
        <v>128</v>
      </c>
      <c r="C7" s="16">
        <v>148</v>
      </c>
      <c r="D7" s="70" t="s">
        <v>32</v>
      </c>
      <c r="E7" s="31">
        <v>115</v>
      </c>
      <c r="F7" s="76" t="s">
        <v>32</v>
      </c>
      <c r="G7" s="16">
        <v>4</v>
      </c>
      <c r="H7" s="70" t="s">
        <v>32</v>
      </c>
      <c r="I7" s="13">
        <v>3</v>
      </c>
      <c r="J7" s="76" t="s">
        <v>32</v>
      </c>
      <c r="K7" s="57">
        <f t="shared" si="0"/>
        <v>270</v>
      </c>
      <c r="L7" s="70" t="s">
        <v>152</v>
      </c>
      <c r="M7" s="14">
        <v>257</v>
      </c>
      <c r="N7" s="14">
        <v>0</v>
      </c>
      <c r="O7" s="7">
        <v>82</v>
      </c>
      <c r="P7" s="15">
        <v>-15</v>
      </c>
      <c r="Q7" s="15"/>
      <c r="R7" s="107"/>
      <c r="S7" s="107"/>
      <c r="T7" s="107"/>
      <c r="U7" s="107"/>
      <c r="V7" s="15"/>
    </row>
    <row r="8" spans="1:22" s="7" customFormat="1" ht="12.75" customHeight="1" x14ac:dyDescent="0.25">
      <c r="A8" s="8">
        <v>5</v>
      </c>
      <c r="B8" s="9" t="s">
        <v>127</v>
      </c>
      <c r="C8" s="16">
        <v>69</v>
      </c>
      <c r="D8" s="70" t="s">
        <v>32</v>
      </c>
      <c r="E8" s="31">
        <v>48</v>
      </c>
      <c r="F8" s="76" t="s">
        <v>32</v>
      </c>
      <c r="G8" s="16">
        <v>4</v>
      </c>
      <c r="H8" s="70" t="s">
        <v>32</v>
      </c>
      <c r="I8" s="13">
        <v>13</v>
      </c>
      <c r="J8" s="76" t="s">
        <v>32</v>
      </c>
      <c r="K8" s="57">
        <f t="shared" si="0"/>
        <v>134</v>
      </c>
      <c r="L8" s="70" t="s">
        <v>152</v>
      </c>
      <c r="M8" s="14">
        <v>115</v>
      </c>
      <c r="N8" s="14">
        <v>0</v>
      </c>
      <c r="O8" s="7">
        <v>51</v>
      </c>
      <c r="P8" s="15">
        <v>5</v>
      </c>
      <c r="Q8" s="15"/>
      <c r="R8" s="107"/>
      <c r="S8" s="107"/>
      <c r="T8" s="107"/>
      <c r="U8" s="107"/>
      <c r="V8" s="15"/>
    </row>
    <row r="9" spans="1:22" s="7" customFormat="1" ht="12.75" customHeight="1" x14ac:dyDescent="0.25">
      <c r="A9" s="8">
        <v>6</v>
      </c>
      <c r="B9" s="9" t="s">
        <v>126</v>
      </c>
      <c r="C9" s="16">
        <v>498</v>
      </c>
      <c r="D9" s="70" t="s">
        <v>32</v>
      </c>
      <c r="E9" s="31">
        <v>654</v>
      </c>
      <c r="F9" s="76"/>
      <c r="G9" s="16">
        <v>49</v>
      </c>
      <c r="H9" s="70"/>
      <c r="I9" s="13">
        <v>9</v>
      </c>
      <c r="J9" s="76"/>
      <c r="K9" s="57">
        <f t="shared" si="0"/>
        <v>1210</v>
      </c>
      <c r="L9" s="70" t="s">
        <v>152</v>
      </c>
      <c r="M9" s="14">
        <v>1218</v>
      </c>
      <c r="N9" s="14">
        <v>0</v>
      </c>
      <c r="O9" s="7">
        <v>531</v>
      </c>
      <c r="P9" s="15">
        <v>-166</v>
      </c>
      <c r="Q9" s="15"/>
      <c r="R9" s="107"/>
      <c r="S9" s="107"/>
      <c r="T9" s="107"/>
      <c r="U9" s="107"/>
      <c r="V9" s="15"/>
    </row>
    <row r="10" spans="1:22" s="7" customFormat="1" ht="12.75" customHeight="1" x14ac:dyDescent="0.25">
      <c r="A10" s="8">
        <v>7</v>
      </c>
      <c r="B10" s="9" t="s">
        <v>125</v>
      </c>
      <c r="C10" s="16">
        <v>312</v>
      </c>
      <c r="D10" s="70" t="s">
        <v>32</v>
      </c>
      <c r="E10" s="31">
        <v>174</v>
      </c>
      <c r="F10" s="76" t="s">
        <v>32</v>
      </c>
      <c r="G10" s="16">
        <v>0</v>
      </c>
      <c r="H10" s="70" t="s">
        <v>32</v>
      </c>
      <c r="I10" s="13">
        <v>46</v>
      </c>
      <c r="J10" s="76" t="s">
        <v>32</v>
      </c>
      <c r="K10" s="57">
        <f t="shared" si="0"/>
        <v>532</v>
      </c>
      <c r="L10" s="70"/>
      <c r="M10" s="14">
        <v>536</v>
      </c>
      <c r="N10" s="14">
        <v>0</v>
      </c>
      <c r="O10" s="7">
        <v>114</v>
      </c>
      <c r="P10" s="15">
        <v>-61</v>
      </c>
      <c r="Q10" s="15"/>
      <c r="R10" s="107"/>
      <c r="S10" s="107"/>
      <c r="T10" s="107"/>
      <c r="U10" s="107"/>
      <c r="V10" s="15"/>
    </row>
    <row r="11" spans="1:22" s="7" customFormat="1" ht="12.75" customHeight="1" x14ac:dyDescent="0.25">
      <c r="A11" s="8">
        <v>8</v>
      </c>
      <c r="B11" s="9" t="s">
        <v>124</v>
      </c>
      <c r="C11" s="16">
        <v>635</v>
      </c>
      <c r="D11" s="70"/>
      <c r="E11" s="31">
        <v>289</v>
      </c>
      <c r="F11" s="76"/>
      <c r="G11" s="16">
        <v>0</v>
      </c>
      <c r="H11" s="70"/>
      <c r="I11" s="13">
        <v>13</v>
      </c>
      <c r="J11" s="76"/>
      <c r="K11" s="57">
        <f t="shared" si="0"/>
        <v>937</v>
      </c>
      <c r="L11" s="70"/>
      <c r="M11" s="14">
        <v>759</v>
      </c>
      <c r="N11" s="14">
        <v>0</v>
      </c>
      <c r="O11" s="7">
        <v>141</v>
      </c>
      <c r="P11" s="15">
        <v>15</v>
      </c>
      <c r="Q11" s="15"/>
      <c r="R11" s="107"/>
      <c r="S11" s="107"/>
      <c r="T11" s="107"/>
      <c r="U11" s="107"/>
      <c r="V11" s="15"/>
    </row>
    <row r="12" spans="1:22" s="7" customFormat="1" ht="12.75" customHeight="1" x14ac:dyDescent="0.25">
      <c r="A12" s="8">
        <v>9</v>
      </c>
      <c r="B12" s="9" t="s">
        <v>123</v>
      </c>
      <c r="C12" s="16">
        <v>283</v>
      </c>
      <c r="D12" s="70"/>
      <c r="E12" s="31">
        <v>66</v>
      </c>
      <c r="F12" s="76"/>
      <c r="G12" s="16">
        <v>12</v>
      </c>
      <c r="H12" s="70"/>
      <c r="I12" s="13">
        <v>0</v>
      </c>
      <c r="J12" s="76"/>
      <c r="K12" s="57">
        <f t="shared" si="0"/>
        <v>361</v>
      </c>
      <c r="L12" s="70" t="s">
        <v>152</v>
      </c>
      <c r="M12" s="14">
        <v>354</v>
      </c>
      <c r="N12" s="14">
        <v>0</v>
      </c>
      <c r="O12" s="7">
        <v>50</v>
      </c>
      <c r="P12" s="15">
        <v>-4</v>
      </c>
      <c r="Q12" s="15"/>
      <c r="R12" s="107"/>
      <c r="S12" s="107"/>
      <c r="T12" s="107"/>
      <c r="U12" s="107"/>
      <c r="V12" s="15"/>
    </row>
    <row r="13" spans="1:22" s="7" customFormat="1" ht="12.75" customHeight="1" x14ac:dyDescent="0.25">
      <c r="A13" s="8">
        <v>10</v>
      </c>
      <c r="B13" s="9" t="s">
        <v>122</v>
      </c>
      <c r="C13" s="16">
        <v>511</v>
      </c>
      <c r="D13" s="70"/>
      <c r="E13" s="31">
        <v>290</v>
      </c>
      <c r="F13" s="76"/>
      <c r="G13" s="16">
        <v>5</v>
      </c>
      <c r="H13" s="70"/>
      <c r="I13" s="13">
        <v>26</v>
      </c>
      <c r="J13" s="76"/>
      <c r="K13" s="57">
        <f t="shared" si="0"/>
        <v>832</v>
      </c>
      <c r="L13" s="70" t="s">
        <v>152</v>
      </c>
      <c r="M13" s="14">
        <v>809</v>
      </c>
      <c r="N13" s="14">
        <v>0</v>
      </c>
      <c r="O13" s="7">
        <v>363</v>
      </c>
      <c r="P13" s="15">
        <v>86</v>
      </c>
      <c r="Q13" s="15"/>
      <c r="R13" s="107"/>
      <c r="S13" s="107"/>
      <c r="T13" s="107"/>
      <c r="U13" s="107"/>
      <c r="V13" s="15"/>
    </row>
    <row r="14" spans="1:22" s="7" customFormat="1" ht="12.75" customHeight="1" x14ac:dyDescent="0.25">
      <c r="A14" s="8">
        <v>11</v>
      </c>
      <c r="B14" s="9" t="s">
        <v>121</v>
      </c>
      <c r="C14" s="16">
        <v>501</v>
      </c>
      <c r="D14" s="70"/>
      <c r="E14" s="31">
        <v>256</v>
      </c>
      <c r="F14" s="76"/>
      <c r="G14" s="16">
        <v>11</v>
      </c>
      <c r="H14" s="70"/>
      <c r="I14" s="13">
        <v>11</v>
      </c>
      <c r="J14" s="76"/>
      <c r="K14" s="57">
        <f t="shared" si="0"/>
        <v>779</v>
      </c>
      <c r="L14" s="70" t="s">
        <v>152</v>
      </c>
      <c r="M14" s="14">
        <v>783</v>
      </c>
      <c r="N14" s="14">
        <v>0</v>
      </c>
      <c r="O14" s="7">
        <v>230</v>
      </c>
      <c r="P14" s="15">
        <v>-13</v>
      </c>
      <c r="Q14" s="15"/>
      <c r="R14" s="107"/>
      <c r="S14" s="107"/>
      <c r="T14" s="107"/>
      <c r="U14" s="107"/>
      <c r="V14" s="15"/>
    </row>
    <row r="15" spans="1:22" s="7" customFormat="1" ht="12.75" customHeight="1" x14ac:dyDescent="0.25">
      <c r="A15" s="8">
        <v>12</v>
      </c>
      <c r="B15" s="9" t="s">
        <v>120</v>
      </c>
      <c r="C15" s="16">
        <v>490</v>
      </c>
      <c r="D15" s="70" t="s">
        <v>32</v>
      </c>
      <c r="E15" s="31">
        <v>165</v>
      </c>
      <c r="F15" s="76" t="s">
        <v>32</v>
      </c>
      <c r="G15" s="16">
        <v>20</v>
      </c>
      <c r="H15" s="70" t="s">
        <v>32</v>
      </c>
      <c r="I15" s="13">
        <v>12</v>
      </c>
      <c r="J15" s="76" t="s">
        <v>32</v>
      </c>
      <c r="K15" s="57">
        <f t="shared" si="0"/>
        <v>687</v>
      </c>
      <c r="L15" s="70" t="s">
        <v>152</v>
      </c>
      <c r="M15" s="14">
        <v>621</v>
      </c>
      <c r="N15" s="14">
        <v>0</v>
      </c>
      <c r="O15" s="7">
        <v>130</v>
      </c>
      <c r="P15" s="15">
        <v>-19</v>
      </c>
      <c r="Q15" s="15"/>
      <c r="R15" s="107"/>
      <c r="S15" s="107"/>
      <c r="T15" s="107"/>
      <c r="U15" s="107"/>
      <c r="V15" s="15"/>
    </row>
    <row r="16" spans="1:22" s="7" customFormat="1" ht="12.75" customHeight="1" x14ac:dyDescent="0.25">
      <c r="A16" s="8">
        <v>13</v>
      </c>
      <c r="B16" s="9" t="s">
        <v>119</v>
      </c>
      <c r="C16" s="16">
        <v>986</v>
      </c>
      <c r="D16" s="70"/>
      <c r="E16" s="31">
        <v>1519</v>
      </c>
      <c r="F16" s="76"/>
      <c r="G16" s="16">
        <v>34</v>
      </c>
      <c r="H16" s="70"/>
      <c r="I16" s="13">
        <v>82</v>
      </c>
      <c r="J16" s="76"/>
      <c r="K16" s="57">
        <f t="shared" si="0"/>
        <v>2621</v>
      </c>
      <c r="L16" s="70" t="s">
        <v>152</v>
      </c>
      <c r="M16" s="14">
        <v>2600</v>
      </c>
      <c r="N16" s="14">
        <v>0</v>
      </c>
      <c r="O16" s="7">
        <v>1474</v>
      </c>
      <c r="P16" s="15">
        <v>-20</v>
      </c>
      <c r="Q16" s="15"/>
      <c r="R16" s="107"/>
      <c r="S16" s="107"/>
      <c r="T16" s="107"/>
      <c r="U16" s="107"/>
      <c r="V16" s="15"/>
    </row>
    <row r="17" spans="1:22" s="7" customFormat="1" ht="12.75" customHeight="1" x14ac:dyDescent="0.25">
      <c r="A17" s="8">
        <v>14</v>
      </c>
      <c r="B17" s="9" t="s">
        <v>118</v>
      </c>
      <c r="C17" s="16">
        <v>1275</v>
      </c>
      <c r="D17" s="70"/>
      <c r="E17" s="31">
        <v>503</v>
      </c>
      <c r="F17" s="76"/>
      <c r="G17" s="16">
        <v>118</v>
      </c>
      <c r="H17" s="70"/>
      <c r="I17" s="13">
        <v>156</v>
      </c>
      <c r="J17" s="76"/>
      <c r="K17" s="57">
        <f t="shared" si="0"/>
        <v>2052</v>
      </c>
      <c r="L17" s="70" t="s">
        <v>152</v>
      </c>
      <c r="M17" s="14">
        <v>1997</v>
      </c>
      <c r="N17" s="14">
        <v>0</v>
      </c>
      <c r="O17" s="7">
        <v>473</v>
      </c>
      <c r="P17" s="15">
        <v>17</v>
      </c>
      <c r="Q17" s="15"/>
      <c r="R17" s="107"/>
      <c r="S17" s="107"/>
      <c r="T17" s="107"/>
      <c r="U17" s="107"/>
      <c r="V17" s="15"/>
    </row>
    <row r="18" spans="1:22" s="7" customFormat="1" ht="12.75" customHeight="1" x14ac:dyDescent="0.25">
      <c r="A18" s="8">
        <v>15</v>
      </c>
      <c r="B18" s="9" t="s">
        <v>117</v>
      </c>
      <c r="C18" s="16">
        <v>122</v>
      </c>
      <c r="D18" s="70"/>
      <c r="E18" s="31">
        <v>54</v>
      </c>
      <c r="F18" s="76"/>
      <c r="G18" s="16">
        <v>0</v>
      </c>
      <c r="H18" s="70"/>
      <c r="I18" s="13">
        <v>2</v>
      </c>
      <c r="J18" s="76"/>
      <c r="K18" s="57">
        <f t="shared" si="0"/>
        <v>178</v>
      </c>
      <c r="L18" s="70" t="s">
        <v>152</v>
      </c>
      <c r="M18" s="14">
        <v>175</v>
      </c>
      <c r="N18" s="14">
        <v>0</v>
      </c>
      <c r="O18" s="7">
        <v>28</v>
      </c>
      <c r="P18" s="15">
        <v>-15</v>
      </c>
      <c r="Q18" s="15"/>
      <c r="R18" s="107"/>
      <c r="S18" s="107"/>
      <c r="T18" s="107"/>
      <c r="U18" s="107"/>
      <c r="V18" s="15"/>
    </row>
    <row r="19" spans="1:22" s="7" customFormat="1" ht="12.75" customHeight="1" x14ac:dyDescent="0.25">
      <c r="A19" s="8">
        <v>16</v>
      </c>
      <c r="B19" s="9" t="s">
        <v>116</v>
      </c>
      <c r="C19" s="16">
        <v>606</v>
      </c>
      <c r="D19" s="70"/>
      <c r="E19" s="31">
        <v>147</v>
      </c>
      <c r="F19" s="76"/>
      <c r="G19" s="16">
        <v>1</v>
      </c>
      <c r="H19" s="70"/>
      <c r="I19" s="13">
        <v>17</v>
      </c>
      <c r="J19" s="76"/>
      <c r="K19" s="57">
        <f t="shared" si="0"/>
        <v>771</v>
      </c>
      <c r="L19" s="70"/>
      <c r="M19" s="14">
        <v>754</v>
      </c>
      <c r="N19" s="14">
        <v>0</v>
      </c>
      <c r="O19" s="7">
        <v>234</v>
      </c>
      <c r="P19" s="15">
        <v>41</v>
      </c>
      <c r="Q19" s="15"/>
      <c r="R19" s="107"/>
      <c r="S19" s="107"/>
      <c r="T19" s="107"/>
      <c r="U19" s="107"/>
      <c r="V19" s="15"/>
    </row>
    <row r="20" spans="1:22" s="7" customFormat="1" ht="12.75" customHeight="1" x14ac:dyDescent="0.25">
      <c r="A20" s="8">
        <v>17</v>
      </c>
      <c r="B20" s="9" t="s">
        <v>115</v>
      </c>
      <c r="C20" s="16">
        <v>699</v>
      </c>
      <c r="D20" s="70"/>
      <c r="E20" s="31">
        <v>278</v>
      </c>
      <c r="F20" s="76"/>
      <c r="G20" s="16">
        <v>41</v>
      </c>
      <c r="H20" s="70"/>
      <c r="I20" s="13">
        <v>0</v>
      </c>
      <c r="J20" s="76" t="s">
        <v>32</v>
      </c>
      <c r="K20" s="57">
        <f t="shared" si="0"/>
        <v>1018</v>
      </c>
      <c r="L20" s="70" t="s">
        <v>152</v>
      </c>
      <c r="M20" s="14">
        <v>1068</v>
      </c>
      <c r="N20" s="14">
        <v>0</v>
      </c>
      <c r="O20" s="7">
        <v>235</v>
      </c>
      <c r="P20" s="15">
        <v>-12</v>
      </c>
      <c r="Q20" s="15"/>
      <c r="R20" s="107"/>
      <c r="S20" s="107"/>
      <c r="T20" s="107"/>
      <c r="U20" s="107"/>
      <c r="V20" s="15"/>
    </row>
    <row r="21" spans="1:22" s="7" customFormat="1" ht="12.75" customHeight="1" x14ac:dyDescent="0.25">
      <c r="A21" s="8">
        <v>18</v>
      </c>
      <c r="B21" s="9" t="s">
        <v>114</v>
      </c>
      <c r="C21" s="16">
        <v>672</v>
      </c>
      <c r="D21" s="70"/>
      <c r="E21" s="31">
        <v>167</v>
      </c>
      <c r="F21" s="76"/>
      <c r="G21" s="16">
        <v>44</v>
      </c>
      <c r="H21" s="70"/>
      <c r="I21" s="13">
        <v>35</v>
      </c>
      <c r="J21" s="76"/>
      <c r="K21" s="57">
        <f t="shared" si="0"/>
        <v>918</v>
      </c>
      <c r="L21" s="70" t="s">
        <v>152</v>
      </c>
      <c r="M21" s="14">
        <v>940</v>
      </c>
      <c r="N21" s="14">
        <v>0</v>
      </c>
      <c r="O21" s="7">
        <v>203</v>
      </c>
      <c r="P21" s="15">
        <v>12</v>
      </c>
      <c r="Q21" s="15"/>
      <c r="R21" s="107"/>
      <c r="S21" s="107"/>
      <c r="T21" s="107"/>
      <c r="U21" s="107"/>
      <c r="V21" s="15"/>
    </row>
    <row r="22" spans="1:22" s="7" customFormat="1" ht="12.75" customHeight="1" x14ac:dyDescent="0.25">
      <c r="A22" s="8">
        <v>19</v>
      </c>
      <c r="B22" s="9" t="s">
        <v>113</v>
      </c>
      <c r="C22" s="16">
        <v>296</v>
      </c>
      <c r="D22" s="70"/>
      <c r="E22" s="31">
        <v>59</v>
      </c>
      <c r="F22" s="76"/>
      <c r="G22" s="16">
        <v>4</v>
      </c>
      <c r="H22" s="70"/>
      <c r="I22" s="13">
        <v>11</v>
      </c>
      <c r="J22" s="76"/>
      <c r="K22" s="57">
        <f t="shared" si="0"/>
        <v>370</v>
      </c>
      <c r="L22" s="70" t="s">
        <v>152</v>
      </c>
      <c r="M22" s="14">
        <v>352</v>
      </c>
      <c r="N22" s="14">
        <v>0</v>
      </c>
      <c r="O22" s="7">
        <v>46</v>
      </c>
      <c r="P22" s="15">
        <v>-17</v>
      </c>
      <c r="Q22" s="15"/>
      <c r="R22" s="107"/>
      <c r="S22" s="107"/>
      <c r="T22" s="107"/>
      <c r="U22" s="107"/>
      <c r="V22" s="15"/>
    </row>
    <row r="23" spans="1:22" s="7" customFormat="1" ht="12.75" customHeight="1" x14ac:dyDescent="0.25">
      <c r="A23" s="8" t="s">
        <v>112</v>
      </c>
      <c r="B23" s="9" t="s">
        <v>111</v>
      </c>
      <c r="C23" s="16">
        <v>128</v>
      </c>
      <c r="D23" s="70"/>
      <c r="E23" s="31">
        <v>24</v>
      </c>
      <c r="F23" s="76"/>
      <c r="G23" s="16">
        <v>0</v>
      </c>
      <c r="H23" s="70"/>
      <c r="I23" s="13">
        <v>0</v>
      </c>
      <c r="J23" s="76"/>
      <c r="K23" s="57">
        <f t="shared" si="0"/>
        <v>152</v>
      </c>
      <c r="L23" s="70"/>
      <c r="M23" s="14">
        <v>132</v>
      </c>
      <c r="N23" s="14">
        <v>0</v>
      </c>
      <c r="O23" s="7">
        <v>18</v>
      </c>
      <c r="P23" s="15">
        <v>3.126760563380282</v>
      </c>
      <c r="Q23" s="15"/>
      <c r="R23" s="107"/>
      <c r="S23" s="107"/>
      <c r="T23" s="107"/>
      <c r="U23" s="107"/>
      <c r="V23" s="15"/>
    </row>
    <row r="24" spans="1:22" s="7" customFormat="1" ht="12.75" customHeight="1" x14ac:dyDescent="0.25">
      <c r="A24" s="8" t="s">
        <v>110</v>
      </c>
      <c r="B24" s="9" t="s">
        <v>109</v>
      </c>
      <c r="C24" s="16">
        <v>52</v>
      </c>
      <c r="D24" s="70" t="s">
        <v>32</v>
      </c>
      <c r="E24" s="31">
        <v>63</v>
      </c>
      <c r="F24" s="76" t="s">
        <v>32</v>
      </c>
      <c r="G24" s="16">
        <v>0</v>
      </c>
      <c r="H24" s="70" t="s">
        <v>32</v>
      </c>
      <c r="I24" s="13">
        <v>0</v>
      </c>
      <c r="J24" s="76" t="s">
        <v>32</v>
      </c>
      <c r="K24" s="57">
        <f t="shared" si="0"/>
        <v>115</v>
      </c>
      <c r="L24" s="70" t="s">
        <v>32</v>
      </c>
      <c r="M24" s="14">
        <v>115</v>
      </c>
      <c r="N24" s="14">
        <v>0</v>
      </c>
      <c r="O24" s="7">
        <v>81</v>
      </c>
      <c r="P24" s="15">
        <v>18</v>
      </c>
      <c r="Q24" s="15"/>
      <c r="R24" s="107"/>
      <c r="S24" s="107"/>
      <c r="T24" s="107"/>
      <c r="U24" s="107"/>
      <c r="V24" s="15"/>
    </row>
    <row r="25" spans="1:22" s="7" customFormat="1" ht="12.75" customHeight="1" x14ac:dyDescent="0.25">
      <c r="A25" s="8">
        <v>21</v>
      </c>
      <c r="B25" s="9" t="s">
        <v>108</v>
      </c>
      <c r="C25" s="16">
        <v>749</v>
      </c>
      <c r="D25" s="70"/>
      <c r="E25" s="31">
        <v>429</v>
      </c>
      <c r="F25" s="76"/>
      <c r="G25" s="16">
        <v>1</v>
      </c>
      <c r="H25" s="70"/>
      <c r="I25" s="13">
        <v>61</v>
      </c>
      <c r="J25" s="76"/>
      <c r="K25" s="57">
        <f t="shared" si="0"/>
        <v>1240</v>
      </c>
      <c r="L25" s="70" t="s">
        <v>152</v>
      </c>
      <c r="M25" s="14">
        <v>1220</v>
      </c>
      <c r="N25" s="14">
        <v>0</v>
      </c>
      <c r="O25" s="7">
        <v>404</v>
      </c>
      <c r="P25" s="15">
        <v>-35</v>
      </c>
      <c r="Q25" s="15"/>
      <c r="R25" s="107"/>
      <c r="S25" s="107"/>
      <c r="T25" s="107"/>
      <c r="U25" s="107"/>
      <c r="V25" s="15"/>
    </row>
    <row r="26" spans="1:22" s="7" customFormat="1" ht="12.75" customHeight="1" x14ac:dyDescent="0.25">
      <c r="A26" s="8">
        <v>22</v>
      </c>
      <c r="B26" s="9" t="s">
        <v>107</v>
      </c>
      <c r="C26" s="16">
        <v>998</v>
      </c>
      <c r="D26" s="70"/>
      <c r="E26" s="31">
        <v>382</v>
      </c>
      <c r="F26" s="76"/>
      <c r="G26" s="16">
        <v>13</v>
      </c>
      <c r="H26" s="70"/>
      <c r="I26" s="13">
        <v>19</v>
      </c>
      <c r="J26" s="76"/>
      <c r="K26" s="57">
        <f t="shared" si="0"/>
        <v>1412</v>
      </c>
      <c r="L26" s="70" t="s">
        <v>152</v>
      </c>
      <c r="M26" s="14">
        <v>1462</v>
      </c>
      <c r="N26" s="14">
        <v>0</v>
      </c>
      <c r="O26" s="7">
        <v>229</v>
      </c>
      <c r="P26" s="15">
        <v>-204</v>
      </c>
      <c r="Q26" s="15"/>
      <c r="R26" s="107"/>
      <c r="S26" s="107"/>
      <c r="T26" s="107"/>
      <c r="U26" s="107"/>
      <c r="V26" s="15"/>
    </row>
    <row r="27" spans="1:22" s="7" customFormat="1" ht="12.75" customHeight="1" x14ac:dyDescent="0.25">
      <c r="A27" s="8">
        <v>23</v>
      </c>
      <c r="B27" s="9" t="s">
        <v>106</v>
      </c>
      <c r="C27" s="16">
        <v>200</v>
      </c>
      <c r="D27" s="70" t="s">
        <v>32</v>
      </c>
      <c r="E27" s="31">
        <v>38</v>
      </c>
      <c r="F27" s="76" t="s">
        <v>32</v>
      </c>
      <c r="G27" s="16">
        <v>21</v>
      </c>
      <c r="H27" s="70" t="s">
        <v>32</v>
      </c>
      <c r="I27" s="13">
        <v>1</v>
      </c>
      <c r="J27" s="76" t="s">
        <v>32</v>
      </c>
      <c r="K27" s="57">
        <f t="shared" si="0"/>
        <v>260</v>
      </c>
      <c r="L27" s="70"/>
      <c r="M27" s="14">
        <v>267</v>
      </c>
      <c r="N27" s="14">
        <v>0</v>
      </c>
      <c r="O27" s="7">
        <v>30</v>
      </c>
      <c r="P27" s="15">
        <v>-3</v>
      </c>
      <c r="Q27" s="15"/>
      <c r="R27" s="107"/>
      <c r="S27" s="107"/>
      <c r="T27" s="107"/>
      <c r="U27" s="107"/>
      <c r="V27" s="15"/>
    </row>
    <row r="28" spans="1:22" s="7" customFormat="1" ht="12.75" customHeight="1" x14ac:dyDescent="0.25">
      <c r="A28" s="8">
        <v>24</v>
      </c>
      <c r="B28" s="9" t="s">
        <v>105</v>
      </c>
      <c r="C28" s="16">
        <v>474</v>
      </c>
      <c r="D28" s="70"/>
      <c r="E28" s="31">
        <v>195</v>
      </c>
      <c r="F28" s="76"/>
      <c r="G28" s="16">
        <v>0</v>
      </c>
      <c r="H28" s="70"/>
      <c r="I28" s="13">
        <v>68</v>
      </c>
      <c r="J28" s="76"/>
      <c r="K28" s="57">
        <f t="shared" si="0"/>
        <v>737</v>
      </c>
      <c r="L28" s="70"/>
      <c r="M28" s="14">
        <v>857</v>
      </c>
      <c r="N28" s="14">
        <v>0</v>
      </c>
      <c r="O28" s="7">
        <v>146</v>
      </c>
      <c r="P28" s="15">
        <v>-99</v>
      </c>
      <c r="Q28" s="15"/>
      <c r="R28" s="107"/>
      <c r="S28" s="107"/>
      <c r="T28" s="107"/>
      <c r="U28" s="107"/>
      <c r="V28" s="15"/>
    </row>
    <row r="29" spans="1:22" s="7" customFormat="1" ht="12.75" customHeight="1" x14ac:dyDescent="0.25">
      <c r="A29" s="8">
        <v>25</v>
      </c>
      <c r="B29" s="9" t="s">
        <v>104</v>
      </c>
      <c r="C29" s="16">
        <v>674</v>
      </c>
      <c r="D29" s="70"/>
      <c r="E29" s="31">
        <v>229</v>
      </c>
      <c r="F29" s="76"/>
      <c r="G29" s="16">
        <v>36</v>
      </c>
      <c r="H29" s="70"/>
      <c r="I29" s="13">
        <v>46</v>
      </c>
      <c r="J29" s="76"/>
      <c r="K29" s="57">
        <f t="shared" si="0"/>
        <v>985</v>
      </c>
      <c r="L29" s="70" t="s">
        <v>152</v>
      </c>
      <c r="M29" s="14">
        <v>919</v>
      </c>
      <c r="N29" s="14">
        <v>0</v>
      </c>
      <c r="O29" s="7">
        <v>277</v>
      </c>
      <c r="P29" s="15">
        <v>77</v>
      </c>
      <c r="Q29" s="15"/>
      <c r="R29" s="107"/>
      <c r="S29" s="107"/>
      <c r="T29" s="107"/>
      <c r="U29" s="107"/>
      <c r="V29" s="15"/>
    </row>
    <row r="30" spans="1:22" s="7" customFormat="1" ht="12.75" customHeight="1" x14ac:dyDescent="0.25">
      <c r="A30" s="8">
        <v>26</v>
      </c>
      <c r="B30" s="9" t="s">
        <v>103</v>
      </c>
      <c r="C30" s="16">
        <v>566</v>
      </c>
      <c r="D30" s="70"/>
      <c r="E30" s="31">
        <v>237</v>
      </c>
      <c r="F30" s="76"/>
      <c r="G30" s="16">
        <v>0</v>
      </c>
      <c r="H30" s="70"/>
      <c r="I30" s="13">
        <v>0</v>
      </c>
      <c r="J30" s="76"/>
      <c r="K30" s="57">
        <f t="shared" si="0"/>
        <v>803</v>
      </c>
      <c r="L30" s="70" t="s">
        <v>152</v>
      </c>
      <c r="M30" s="14">
        <v>723</v>
      </c>
      <c r="N30" s="14">
        <v>0</v>
      </c>
      <c r="O30" s="7">
        <v>204</v>
      </c>
      <c r="P30" s="15">
        <v>3</v>
      </c>
      <c r="Q30" s="15"/>
      <c r="R30" s="107"/>
      <c r="S30" s="107"/>
      <c r="T30" s="107"/>
      <c r="U30" s="107"/>
      <c r="V30" s="15"/>
    </row>
    <row r="31" spans="1:22" s="7" customFormat="1" ht="12.75" customHeight="1" x14ac:dyDescent="0.25">
      <c r="A31" s="8">
        <v>27</v>
      </c>
      <c r="B31" s="9" t="s">
        <v>102</v>
      </c>
      <c r="C31" s="16">
        <v>780</v>
      </c>
      <c r="D31" s="70"/>
      <c r="E31" s="31">
        <v>564</v>
      </c>
      <c r="F31" s="76"/>
      <c r="G31" s="16">
        <v>0</v>
      </c>
      <c r="H31" s="70"/>
      <c r="I31" s="13">
        <v>9</v>
      </c>
      <c r="J31" s="76"/>
      <c r="K31" s="57">
        <f t="shared" si="0"/>
        <v>1353</v>
      </c>
      <c r="L31" s="70" t="s">
        <v>152</v>
      </c>
      <c r="M31" s="14">
        <v>1305</v>
      </c>
      <c r="N31" s="14">
        <v>0</v>
      </c>
      <c r="O31" s="7">
        <v>591</v>
      </c>
      <c r="P31" s="15">
        <v>25</v>
      </c>
      <c r="Q31" s="15"/>
      <c r="R31" s="107"/>
      <c r="S31" s="107"/>
      <c r="T31" s="107"/>
      <c r="U31" s="107"/>
      <c r="V31" s="15"/>
    </row>
    <row r="32" spans="1:22" s="7" customFormat="1" ht="12.75" customHeight="1" x14ac:dyDescent="0.25">
      <c r="A32" s="8">
        <v>28</v>
      </c>
      <c r="B32" s="9" t="s">
        <v>101</v>
      </c>
      <c r="C32" s="16">
        <v>468</v>
      </c>
      <c r="D32" s="70"/>
      <c r="E32" s="31">
        <v>527</v>
      </c>
      <c r="F32" s="76"/>
      <c r="G32" s="16">
        <v>0</v>
      </c>
      <c r="H32" s="70"/>
      <c r="I32" s="13">
        <v>115</v>
      </c>
      <c r="J32" s="76"/>
      <c r="K32" s="57">
        <f t="shared" si="0"/>
        <v>1110</v>
      </c>
      <c r="L32" s="70"/>
      <c r="M32" s="14">
        <v>1053</v>
      </c>
      <c r="N32" s="14">
        <v>0</v>
      </c>
      <c r="O32" s="7">
        <v>527</v>
      </c>
      <c r="P32" s="15">
        <v>-37</v>
      </c>
      <c r="Q32" s="15"/>
      <c r="R32" s="107"/>
      <c r="S32" s="107"/>
      <c r="T32" s="107"/>
      <c r="U32" s="107"/>
      <c r="V32" s="15"/>
    </row>
    <row r="33" spans="1:22" s="7" customFormat="1" ht="12.75" customHeight="1" x14ac:dyDescent="0.25">
      <c r="A33" s="8">
        <v>29</v>
      </c>
      <c r="B33" s="9" t="s">
        <v>100</v>
      </c>
      <c r="C33" s="16">
        <v>1384</v>
      </c>
      <c r="D33" s="70"/>
      <c r="E33" s="31">
        <v>386</v>
      </c>
      <c r="F33" s="76"/>
      <c r="G33" s="16">
        <v>115</v>
      </c>
      <c r="H33" s="70"/>
      <c r="I33" s="13">
        <v>343</v>
      </c>
      <c r="J33" s="76"/>
      <c r="K33" s="57">
        <f t="shared" si="0"/>
        <v>2228</v>
      </c>
      <c r="L33" s="70" t="s">
        <v>152</v>
      </c>
      <c r="M33" s="14">
        <v>2234</v>
      </c>
      <c r="N33" s="14">
        <v>0</v>
      </c>
      <c r="O33" s="7">
        <v>432</v>
      </c>
      <c r="P33" s="15">
        <v>35</v>
      </c>
      <c r="Q33" s="15"/>
      <c r="R33" s="107"/>
      <c r="S33" s="107"/>
      <c r="T33" s="107"/>
      <c r="U33" s="107"/>
      <c r="V33" s="15"/>
    </row>
    <row r="34" spans="1:22" s="7" customFormat="1" ht="12.75" customHeight="1" x14ac:dyDescent="0.25">
      <c r="A34" s="8">
        <v>30</v>
      </c>
      <c r="B34" s="9" t="s">
        <v>99</v>
      </c>
      <c r="C34" s="16">
        <v>834</v>
      </c>
      <c r="D34" s="70"/>
      <c r="E34" s="31">
        <v>835</v>
      </c>
      <c r="F34" s="76"/>
      <c r="G34" s="16">
        <v>0</v>
      </c>
      <c r="H34" s="70"/>
      <c r="I34" s="13">
        <v>0</v>
      </c>
      <c r="J34" s="76"/>
      <c r="K34" s="57">
        <f t="shared" si="0"/>
        <v>1669</v>
      </c>
      <c r="L34" s="70" t="s">
        <v>152</v>
      </c>
      <c r="M34" s="14">
        <v>1670</v>
      </c>
      <c r="N34" s="14">
        <v>0</v>
      </c>
      <c r="O34" s="7">
        <v>651</v>
      </c>
      <c r="P34" s="15">
        <v>-242</v>
      </c>
      <c r="Q34" s="15"/>
      <c r="R34" s="107"/>
      <c r="S34" s="107"/>
      <c r="T34" s="107"/>
      <c r="U34" s="107"/>
      <c r="V34" s="15"/>
    </row>
    <row r="35" spans="1:22" s="7" customFormat="1" ht="12.75" customHeight="1" x14ac:dyDescent="0.25">
      <c r="A35" s="8">
        <v>31</v>
      </c>
      <c r="B35" s="9" t="s">
        <v>98</v>
      </c>
      <c r="C35" s="16">
        <v>974</v>
      </c>
      <c r="D35" s="70" t="s">
        <v>32</v>
      </c>
      <c r="E35" s="31">
        <v>872</v>
      </c>
      <c r="F35" s="76" t="s">
        <v>32</v>
      </c>
      <c r="G35" s="16">
        <v>7</v>
      </c>
      <c r="H35" s="70" t="s">
        <v>32</v>
      </c>
      <c r="I35" s="13">
        <v>30</v>
      </c>
      <c r="J35" s="76" t="s">
        <v>32</v>
      </c>
      <c r="K35" s="57">
        <f t="shared" si="0"/>
        <v>1883</v>
      </c>
      <c r="L35" s="70"/>
      <c r="M35" s="14">
        <v>1840</v>
      </c>
      <c r="N35" s="14">
        <v>0</v>
      </c>
      <c r="O35" s="7">
        <v>764</v>
      </c>
      <c r="P35" s="15">
        <v>-92</v>
      </c>
      <c r="Q35" s="15"/>
      <c r="R35" s="107"/>
      <c r="S35" s="107"/>
      <c r="T35" s="107"/>
      <c r="U35" s="107"/>
      <c r="V35" s="15"/>
    </row>
    <row r="36" spans="1:22" s="7" customFormat="1" ht="12.75" customHeight="1" x14ac:dyDescent="0.25">
      <c r="A36" s="8">
        <v>32</v>
      </c>
      <c r="B36" s="9" t="s">
        <v>97</v>
      </c>
      <c r="C36" s="16">
        <v>232</v>
      </c>
      <c r="D36" s="70"/>
      <c r="E36" s="31">
        <v>113</v>
      </c>
      <c r="F36" s="76"/>
      <c r="G36" s="16">
        <v>0</v>
      </c>
      <c r="H36" s="70"/>
      <c r="I36" s="13">
        <v>3</v>
      </c>
      <c r="J36" s="76"/>
      <c r="K36" s="57">
        <f t="shared" ref="K36:K56" si="1">SUM(C36:J36)</f>
        <v>348</v>
      </c>
      <c r="L36" s="70" t="s">
        <v>152</v>
      </c>
      <c r="M36" s="14">
        <v>334</v>
      </c>
      <c r="N36" s="14">
        <v>0</v>
      </c>
      <c r="O36" s="7">
        <v>101</v>
      </c>
      <c r="P36" s="15">
        <v>-9</v>
      </c>
      <c r="Q36" s="15"/>
      <c r="R36" s="107"/>
      <c r="S36" s="107"/>
      <c r="T36" s="107"/>
      <c r="U36" s="107"/>
      <c r="V36" s="15"/>
    </row>
    <row r="37" spans="1:22" s="7" customFormat="1" ht="12.75" customHeight="1" x14ac:dyDescent="0.25">
      <c r="A37" s="8">
        <v>33</v>
      </c>
      <c r="B37" s="9" t="s">
        <v>96</v>
      </c>
      <c r="C37" s="16">
        <v>1601</v>
      </c>
      <c r="D37" s="70"/>
      <c r="E37" s="31">
        <v>1480</v>
      </c>
      <c r="F37" s="76"/>
      <c r="G37" s="16">
        <v>0</v>
      </c>
      <c r="H37" s="70"/>
      <c r="I37" s="13">
        <v>0</v>
      </c>
      <c r="J37" s="76"/>
      <c r="K37" s="57">
        <f t="shared" si="1"/>
        <v>3081</v>
      </c>
      <c r="L37" s="70" t="s">
        <v>152</v>
      </c>
      <c r="M37" s="14">
        <v>3074</v>
      </c>
      <c r="N37" s="14">
        <v>0</v>
      </c>
      <c r="O37" s="7">
        <v>1361</v>
      </c>
      <c r="P37" s="15">
        <v>-109</v>
      </c>
      <c r="Q37" s="15"/>
      <c r="R37" s="107"/>
      <c r="S37" s="107"/>
      <c r="T37" s="107"/>
      <c r="U37" s="107"/>
      <c r="V37" s="15"/>
    </row>
    <row r="38" spans="1:22" s="7" customFormat="1" ht="12.75" customHeight="1" x14ac:dyDescent="0.25">
      <c r="A38" s="8">
        <v>34</v>
      </c>
      <c r="B38" s="9" t="s">
        <v>95</v>
      </c>
      <c r="C38" s="16">
        <v>1218</v>
      </c>
      <c r="D38" s="70" t="s">
        <v>32</v>
      </c>
      <c r="E38" s="31">
        <v>557</v>
      </c>
      <c r="F38" s="76" t="s">
        <v>32</v>
      </c>
      <c r="G38" s="16">
        <v>58</v>
      </c>
      <c r="H38" s="70" t="s">
        <v>32</v>
      </c>
      <c r="I38" s="13">
        <v>27</v>
      </c>
      <c r="J38" s="76" t="s">
        <v>32</v>
      </c>
      <c r="K38" s="57">
        <f t="shared" si="1"/>
        <v>1860</v>
      </c>
      <c r="L38" s="70"/>
      <c r="M38" s="14">
        <v>2038</v>
      </c>
      <c r="N38" s="14">
        <v>0</v>
      </c>
      <c r="O38" s="7">
        <v>550</v>
      </c>
      <c r="P38" s="15">
        <v>-91</v>
      </c>
      <c r="Q38" s="15"/>
      <c r="R38" s="107"/>
      <c r="S38" s="107"/>
      <c r="T38" s="107"/>
      <c r="U38" s="107"/>
      <c r="V38" s="15"/>
    </row>
    <row r="39" spans="1:22" s="7" customFormat="1" ht="12.75" customHeight="1" x14ac:dyDescent="0.25">
      <c r="A39" s="8">
        <v>35</v>
      </c>
      <c r="B39" s="9" t="s">
        <v>94</v>
      </c>
      <c r="C39" s="16">
        <v>1631</v>
      </c>
      <c r="D39" s="70"/>
      <c r="E39" s="31">
        <v>675</v>
      </c>
      <c r="F39" s="76"/>
      <c r="G39" s="16">
        <v>25</v>
      </c>
      <c r="H39" s="70"/>
      <c r="I39" s="13">
        <v>228</v>
      </c>
      <c r="J39" s="76"/>
      <c r="K39" s="57">
        <f t="shared" si="1"/>
        <v>2559</v>
      </c>
      <c r="L39" s="70"/>
      <c r="M39" s="14">
        <v>2420</v>
      </c>
      <c r="N39" s="14">
        <v>0</v>
      </c>
      <c r="O39" s="7">
        <v>513</v>
      </c>
      <c r="P39" s="15">
        <v>-113.0508875955303</v>
      </c>
      <c r="Q39" s="15"/>
      <c r="R39" s="107"/>
      <c r="S39" s="107"/>
      <c r="T39" s="107"/>
      <c r="U39" s="107"/>
      <c r="V39" s="15"/>
    </row>
    <row r="40" spans="1:22" s="7" customFormat="1" ht="12.75" customHeight="1" x14ac:dyDescent="0.25">
      <c r="A40" s="8">
        <v>36</v>
      </c>
      <c r="B40" s="9" t="s">
        <v>93</v>
      </c>
      <c r="C40" s="16">
        <v>348</v>
      </c>
      <c r="D40" s="70"/>
      <c r="E40" s="31">
        <v>86</v>
      </c>
      <c r="F40" s="76"/>
      <c r="G40" s="16">
        <v>0</v>
      </c>
      <c r="H40" s="70"/>
      <c r="I40" s="13">
        <v>14</v>
      </c>
      <c r="J40" s="76"/>
      <c r="K40" s="57">
        <f t="shared" si="1"/>
        <v>448</v>
      </c>
      <c r="L40" s="70" t="s">
        <v>152</v>
      </c>
      <c r="M40" s="14">
        <v>427</v>
      </c>
      <c r="N40" s="14">
        <v>0</v>
      </c>
      <c r="O40" s="7">
        <v>130</v>
      </c>
      <c r="P40" s="15">
        <v>46</v>
      </c>
      <c r="Q40" s="15"/>
      <c r="R40" s="107"/>
      <c r="S40" s="107"/>
      <c r="T40" s="107"/>
      <c r="U40" s="107"/>
      <c r="V40" s="15"/>
    </row>
    <row r="41" spans="1:22" s="7" customFormat="1" ht="12.75" customHeight="1" x14ac:dyDescent="0.25">
      <c r="A41" s="8">
        <v>37</v>
      </c>
      <c r="B41" s="9" t="s">
        <v>92</v>
      </c>
      <c r="C41" s="16">
        <v>695</v>
      </c>
      <c r="D41" s="70"/>
      <c r="E41" s="31">
        <v>487</v>
      </c>
      <c r="F41" s="76"/>
      <c r="G41" s="16">
        <v>17</v>
      </c>
      <c r="H41" s="70"/>
      <c r="I41" s="13">
        <v>21</v>
      </c>
      <c r="J41" s="76"/>
      <c r="K41" s="57">
        <f t="shared" si="1"/>
        <v>1220</v>
      </c>
      <c r="L41" s="70" t="s">
        <v>152</v>
      </c>
      <c r="M41" s="14">
        <v>1219</v>
      </c>
      <c r="N41" s="14">
        <v>0</v>
      </c>
      <c r="O41" s="7">
        <v>478</v>
      </c>
      <c r="P41" s="15">
        <v>-18</v>
      </c>
      <c r="Q41" s="15"/>
      <c r="R41" s="107"/>
      <c r="S41" s="107"/>
      <c r="T41" s="107"/>
      <c r="U41" s="107"/>
      <c r="V41" s="15"/>
    </row>
    <row r="42" spans="1:22" s="7" customFormat="1" ht="12.75" customHeight="1" x14ac:dyDescent="0.25">
      <c r="A42" s="8">
        <v>38</v>
      </c>
      <c r="B42" s="9" t="s">
        <v>91</v>
      </c>
      <c r="C42" s="16">
        <v>1033.2724784908607</v>
      </c>
      <c r="D42" s="70" t="s">
        <v>32</v>
      </c>
      <c r="E42" s="31">
        <v>1300.8354793997262</v>
      </c>
      <c r="F42" s="76" t="s">
        <v>32</v>
      </c>
      <c r="G42" s="16">
        <v>18.037180864248533</v>
      </c>
      <c r="H42" s="70" t="s">
        <v>32</v>
      </c>
      <c r="I42" s="13">
        <v>15.854861245164358</v>
      </c>
      <c r="J42" s="76" t="s">
        <v>32</v>
      </c>
      <c r="K42" s="57">
        <f t="shared" si="1"/>
        <v>2368</v>
      </c>
      <c r="L42" s="70"/>
      <c r="M42" s="14">
        <v>2169</v>
      </c>
      <c r="N42" s="14">
        <v>0</v>
      </c>
      <c r="O42" s="7">
        <v>899</v>
      </c>
      <c r="P42" s="15">
        <v>-198.12846212431896</v>
      </c>
      <c r="Q42" s="15"/>
      <c r="R42" s="107"/>
      <c r="S42" s="107"/>
      <c r="T42" s="107"/>
      <c r="U42" s="107"/>
      <c r="V42" s="15"/>
    </row>
    <row r="43" spans="1:22" s="7" customFormat="1" ht="12.75" customHeight="1" x14ac:dyDescent="0.25">
      <c r="A43" s="8">
        <v>39</v>
      </c>
      <c r="B43" s="9" t="s">
        <v>90</v>
      </c>
      <c r="C43" s="16">
        <v>314</v>
      </c>
      <c r="D43" s="70"/>
      <c r="E43" s="31">
        <v>262</v>
      </c>
      <c r="F43" s="76"/>
      <c r="G43" s="16">
        <v>19</v>
      </c>
      <c r="H43" s="70"/>
      <c r="I43" s="13">
        <v>40</v>
      </c>
      <c r="J43" s="76"/>
      <c r="K43" s="57">
        <f t="shared" si="1"/>
        <v>635</v>
      </c>
      <c r="L43" s="70" t="s">
        <v>152</v>
      </c>
      <c r="M43" s="14">
        <v>597</v>
      </c>
      <c r="N43" s="14">
        <v>0</v>
      </c>
      <c r="O43" s="7">
        <v>235</v>
      </c>
      <c r="P43" s="15">
        <v>-7</v>
      </c>
      <c r="Q43" s="15"/>
      <c r="R43" s="107"/>
      <c r="S43" s="107"/>
      <c r="T43" s="107"/>
      <c r="U43" s="107"/>
      <c r="V43" s="15"/>
    </row>
    <row r="44" spans="1:22" s="7" customFormat="1" ht="12.75" customHeight="1" x14ac:dyDescent="0.25">
      <c r="A44" s="8">
        <v>40</v>
      </c>
      <c r="B44" s="9" t="s">
        <v>89</v>
      </c>
      <c r="C44" s="16">
        <v>722</v>
      </c>
      <c r="D44" s="70"/>
      <c r="E44" s="31">
        <v>189</v>
      </c>
      <c r="F44" s="76" t="s">
        <v>32</v>
      </c>
      <c r="G44" s="16">
        <v>56</v>
      </c>
      <c r="H44" s="70"/>
      <c r="I44" s="13">
        <v>24</v>
      </c>
      <c r="J44" s="76"/>
      <c r="K44" s="57">
        <f t="shared" si="1"/>
        <v>991</v>
      </c>
      <c r="L44" s="70" t="s">
        <v>152</v>
      </c>
      <c r="M44" s="14">
        <v>967</v>
      </c>
      <c r="N44" s="14">
        <v>0</v>
      </c>
      <c r="O44" s="7">
        <v>213</v>
      </c>
      <c r="P44" s="15">
        <v>31</v>
      </c>
      <c r="Q44" s="15"/>
      <c r="R44" s="107"/>
      <c r="S44" s="107"/>
      <c r="T44" s="107"/>
      <c r="U44" s="107"/>
      <c r="V44" s="15"/>
    </row>
    <row r="45" spans="1:22" s="7" customFormat="1" ht="12.75" customHeight="1" x14ac:dyDescent="0.25">
      <c r="A45" s="8">
        <v>41</v>
      </c>
      <c r="B45" s="9" t="s">
        <v>88</v>
      </c>
      <c r="C45" s="16">
        <v>392</v>
      </c>
      <c r="D45" s="70"/>
      <c r="E45" s="31">
        <v>171</v>
      </c>
      <c r="F45" s="76"/>
      <c r="G45" s="16">
        <v>4</v>
      </c>
      <c r="H45" s="70"/>
      <c r="I45" s="13">
        <v>11</v>
      </c>
      <c r="J45" s="76"/>
      <c r="K45" s="57">
        <f t="shared" si="1"/>
        <v>578</v>
      </c>
      <c r="L45" s="70" t="s">
        <v>152</v>
      </c>
      <c r="M45" s="14">
        <v>542</v>
      </c>
      <c r="N45" s="14">
        <v>0</v>
      </c>
      <c r="O45" s="7">
        <v>167</v>
      </c>
      <c r="P45" s="15">
        <v>23</v>
      </c>
      <c r="Q45" s="15"/>
      <c r="R45" s="107"/>
      <c r="S45" s="107"/>
      <c r="T45" s="107"/>
      <c r="U45" s="107"/>
      <c r="V45" s="15"/>
    </row>
    <row r="46" spans="1:22" s="7" customFormat="1" ht="12.75" customHeight="1" x14ac:dyDescent="0.25">
      <c r="A46" s="8">
        <v>42</v>
      </c>
      <c r="B46" s="9" t="s">
        <v>87</v>
      </c>
      <c r="C46" s="16">
        <v>649</v>
      </c>
      <c r="D46" s="70"/>
      <c r="E46" s="31">
        <v>647</v>
      </c>
      <c r="F46" s="76"/>
      <c r="G46" s="16">
        <v>127</v>
      </c>
      <c r="H46" s="70"/>
      <c r="I46" s="13">
        <v>100</v>
      </c>
      <c r="J46" s="76"/>
      <c r="K46" s="57">
        <f t="shared" si="1"/>
        <v>1523</v>
      </c>
      <c r="L46" s="70" t="s">
        <v>152</v>
      </c>
      <c r="M46" s="14">
        <v>1377</v>
      </c>
      <c r="N46" s="14">
        <v>0</v>
      </c>
      <c r="O46" s="7">
        <v>498</v>
      </c>
      <c r="P46" s="15">
        <v>-117</v>
      </c>
      <c r="Q46" s="15"/>
      <c r="R46" s="107"/>
      <c r="S46" s="107"/>
      <c r="T46" s="107"/>
      <c r="U46" s="107"/>
      <c r="V46" s="15"/>
    </row>
    <row r="47" spans="1:22" s="7" customFormat="1" ht="12.75" customHeight="1" x14ac:dyDescent="0.25">
      <c r="A47" s="8">
        <v>43</v>
      </c>
      <c r="B47" s="9" t="s">
        <v>86</v>
      </c>
      <c r="C47" s="16">
        <v>149</v>
      </c>
      <c r="D47" s="70"/>
      <c r="E47" s="31">
        <v>155</v>
      </c>
      <c r="F47" s="76"/>
      <c r="G47" s="16">
        <v>3</v>
      </c>
      <c r="H47" s="70"/>
      <c r="I47" s="13">
        <v>1</v>
      </c>
      <c r="J47" s="76"/>
      <c r="K47" s="57">
        <f t="shared" si="1"/>
        <v>308</v>
      </c>
      <c r="L47" s="70" t="s">
        <v>152</v>
      </c>
      <c r="M47" s="14">
        <v>288</v>
      </c>
      <c r="N47" s="14">
        <v>0</v>
      </c>
      <c r="O47" s="7">
        <v>83</v>
      </c>
      <c r="P47" s="15">
        <v>-55</v>
      </c>
      <c r="Q47" s="15"/>
      <c r="R47" s="107"/>
      <c r="S47" s="107"/>
      <c r="T47" s="107"/>
      <c r="U47" s="107"/>
      <c r="V47" s="15"/>
    </row>
    <row r="48" spans="1:22" s="7" customFormat="1" ht="12.75" customHeight="1" x14ac:dyDescent="0.25">
      <c r="A48" s="8">
        <v>44</v>
      </c>
      <c r="B48" s="9" t="s">
        <v>85</v>
      </c>
      <c r="C48" s="16">
        <v>807</v>
      </c>
      <c r="D48" s="70"/>
      <c r="E48" s="31">
        <v>947</v>
      </c>
      <c r="F48" s="76"/>
      <c r="G48" s="16">
        <v>18</v>
      </c>
      <c r="H48" s="70"/>
      <c r="I48" s="13">
        <v>45</v>
      </c>
      <c r="J48" s="76"/>
      <c r="K48" s="57">
        <f t="shared" si="1"/>
        <v>1817</v>
      </c>
      <c r="L48" s="70"/>
      <c r="M48" s="14">
        <v>1812</v>
      </c>
      <c r="N48" s="14">
        <v>0</v>
      </c>
      <c r="O48" s="7">
        <v>717</v>
      </c>
      <c r="P48" s="15">
        <v>-136</v>
      </c>
      <c r="Q48" s="15"/>
      <c r="R48" s="107"/>
      <c r="S48" s="107"/>
      <c r="T48" s="107"/>
      <c r="U48" s="107"/>
      <c r="V48" s="15"/>
    </row>
    <row r="49" spans="1:22" s="7" customFormat="1" ht="12.75" customHeight="1" x14ac:dyDescent="0.25">
      <c r="A49" s="8">
        <v>45</v>
      </c>
      <c r="B49" s="9" t="s">
        <v>84</v>
      </c>
      <c r="C49" s="16">
        <v>706</v>
      </c>
      <c r="D49" s="70" t="s">
        <v>32</v>
      </c>
      <c r="E49" s="31">
        <v>555</v>
      </c>
      <c r="F49" s="76"/>
      <c r="G49" s="16">
        <v>3</v>
      </c>
      <c r="H49" s="70"/>
      <c r="I49" s="13">
        <v>2</v>
      </c>
      <c r="J49" s="76"/>
      <c r="K49" s="57">
        <f t="shared" si="1"/>
        <v>1266</v>
      </c>
      <c r="L49" s="70"/>
      <c r="M49" s="14">
        <v>1315</v>
      </c>
      <c r="N49" s="14">
        <v>0</v>
      </c>
      <c r="O49" s="7">
        <v>512</v>
      </c>
      <c r="P49" s="15">
        <v>-29</v>
      </c>
      <c r="Q49" s="15"/>
      <c r="R49" s="107"/>
      <c r="S49" s="107"/>
      <c r="T49" s="107"/>
      <c r="U49" s="107"/>
      <c r="V49" s="15"/>
    </row>
    <row r="50" spans="1:22" s="7" customFormat="1" ht="12.75" customHeight="1" x14ac:dyDescent="0.25">
      <c r="A50" s="8">
        <v>46</v>
      </c>
      <c r="B50" s="9" t="s">
        <v>83</v>
      </c>
      <c r="C50" s="16">
        <v>181</v>
      </c>
      <c r="D50" s="70"/>
      <c r="E50" s="31">
        <v>81</v>
      </c>
      <c r="F50" s="76"/>
      <c r="G50" s="16">
        <v>12</v>
      </c>
      <c r="H50" s="70"/>
      <c r="I50" s="13">
        <v>4</v>
      </c>
      <c r="J50" s="76"/>
      <c r="K50" s="57">
        <f t="shared" si="1"/>
        <v>278</v>
      </c>
      <c r="L50" s="70" t="s">
        <v>152</v>
      </c>
      <c r="M50" s="14">
        <v>218</v>
      </c>
      <c r="N50" s="14">
        <v>0</v>
      </c>
      <c r="O50" s="7">
        <v>53</v>
      </c>
      <c r="P50" s="15">
        <v>-6</v>
      </c>
      <c r="Q50" s="15"/>
      <c r="R50" s="107"/>
      <c r="S50" s="107"/>
      <c r="T50" s="107"/>
      <c r="U50" s="107"/>
      <c r="V50" s="15"/>
    </row>
    <row r="51" spans="1:22" s="7" customFormat="1" ht="12.75" customHeight="1" x14ac:dyDescent="0.25">
      <c r="A51" s="8">
        <v>47</v>
      </c>
      <c r="B51" s="9" t="s">
        <v>82</v>
      </c>
      <c r="C51" s="16">
        <v>246</v>
      </c>
      <c r="D51" s="70"/>
      <c r="E51" s="31">
        <v>229</v>
      </c>
      <c r="F51" s="76"/>
      <c r="G51" s="16">
        <v>6</v>
      </c>
      <c r="H51" s="70"/>
      <c r="I51" s="13">
        <v>1</v>
      </c>
      <c r="J51" s="76"/>
      <c r="K51" s="57">
        <f t="shared" si="1"/>
        <v>482</v>
      </c>
      <c r="L51" s="70" t="s">
        <v>152</v>
      </c>
      <c r="M51" s="14">
        <v>460</v>
      </c>
      <c r="N51" s="14">
        <v>0</v>
      </c>
      <c r="O51" s="7">
        <v>155</v>
      </c>
      <c r="P51" s="15">
        <v>-66</v>
      </c>
      <c r="Q51" s="15"/>
      <c r="R51" s="107"/>
      <c r="S51" s="107"/>
      <c r="T51" s="107"/>
      <c r="U51" s="107"/>
      <c r="V51" s="15"/>
    </row>
    <row r="52" spans="1:22" s="7" customFormat="1" ht="12.75" customHeight="1" x14ac:dyDescent="0.25">
      <c r="A52" s="8">
        <v>48</v>
      </c>
      <c r="B52" s="9" t="s">
        <v>81</v>
      </c>
      <c r="C52" s="16">
        <v>33</v>
      </c>
      <c r="D52" s="70"/>
      <c r="E52" s="31">
        <v>60</v>
      </c>
      <c r="F52" s="76"/>
      <c r="G52" s="16">
        <v>0</v>
      </c>
      <c r="H52" s="70"/>
      <c r="I52" s="13">
        <v>0</v>
      </c>
      <c r="J52" s="76"/>
      <c r="K52" s="57">
        <f t="shared" si="1"/>
        <v>93</v>
      </c>
      <c r="L52" s="70" t="s">
        <v>152</v>
      </c>
      <c r="M52" s="14">
        <v>86</v>
      </c>
      <c r="N52" s="14">
        <v>0</v>
      </c>
      <c r="O52" s="7">
        <v>35</v>
      </c>
      <c r="P52" s="15">
        <v>-13</v>
      </c>
      <c r="Q52" s="15"/>
      <c r="R52" s="107"/>
      <c r="S52" s="107"/>
      <c r="T52" s="107"/>
      <c r="U52" s="107"/>
      <c r="V52" s="15"/>
    </row>
    <row r="53" spans="1:22" s="7" customFormat="1" ht="12.75" customHeight="1" x14ac:dyDescent="0.25">
      <c r="A53" s="8">
        <v>49</v>
      </c>
      <c r="B53" s="9" t="s">
        <v>80</v>
      </c>
      <c r="C53" s="16">
        <v>773</v>
      </c>
      <c r="D53" s="70"/>
      <c r="E53" s="31">
        <v>838</v>
      </c>
      <c r="F53" s="76"/>
      <c r="G53" s="16">
        <v>32</v>
      </c>
      <c r="H53" s="70"/>
      <c r="I53" s="13">
        <v>101</v>
      </c>
      <c r="J53" s="76"/>
      <c r="K53" s="57">
        <f t="shared" si="1"/>
        <v>1744</v>
      </c>
      <c r="L53" s="70" t="s">
        <v>152</v>
      </c>
      <c r="M53" s="14">
        <v>1644</v>
      </c>
      <c r="N53" s="14">
        <v>0</v>
      </c>
      <c r="O53" s="7">
        <v>700</v>
      </c>
      <c r="P53" s="15">
        <v>-117</v>
      </c>
      <c r="Q53" s="15"/>
      <c r="R53" s="107"/>
      <c r="S53" s="107"/>
      <c r="T53" s="107"/>
      <c r="U53" s="107"/>
      <c r="V53" s="15"/>
    </row>
    <row r="54" spans="1:22" s="7" customFormat="1" ht="12.75" customHeight="1" x14ac:dyDescent="0.25">
      <c r="A54" s="8">
        <v>50</v>
      </c>
      <c r="B54" s="9" t="s">
        <v>79</v>
      </c>
      <c r="C54" s="16">
        <v>637</v>
      </c>
      <c r="D54" s="70"/>
      <c r="E54" s="31">
        <v>398</v>
      </c>
      <c r="F54" s="76"/>
      <c r="G54" s="16">
        <v>26</v>
      </c>
      <c r="H54" s="70"/>
      <c r="I54" s="13">
        <v>62</v>
      </c>
      <c r="J54" s="76"/>
      <c r="K54" s="57">
        <f t="shared" si="1"/>
        <v>1123</v>
      </c>
      <c r="L54" s="70" t="s">
        <v>152</v>
      </c>
      <c r="M54" s="14">
        <v>1023</v>
      </c>
      <c r="N54" s="14">
        <v>0</v>
      </c>
      <c r="O54" s="7">
        <v>248</v>
      </c>
      <c r="P54" s="15">
        <v>-117</v>
      </c>
      <c r="Q54" s="15"/>
      <c r="R54" s="107"/>
      <c r="S54" s="107"/>
      <c r="T54" s="107"/>
      <c r="U54" s="107"/>
      <c r="V54" s="15"/>
    </row>
    <row r="55" spans="1:22" s="7" customFormat="1" ht="12.75" customHeight="1" x14ac:dyDescent="0.25">
      <c r="A55" s="8">
        <v>51</v>
      </c>
      <c r="B55" s="9" t="s">
        <v>78</v>
      </c>
      <c r="C55" s="16">
        <v>802</v>
      </c>
      <c r="D55" s="70"/>
      <c r="E55" s="31">
        <v>425</v>
      </c>
      <c r="F55" s="76"/>
      <c r="G55" s="16">
        <v>20</v>
      </c>
      <c r="H55" s="70"/>
      <c r="I55" s="13">
        <v>20</v>
      </c>
      <c r="J55" s="76"/>
      <c r="K55" s="57">
        <f t="shared" si="1"/>
        <v>1267</v>
      </c>
      <c r="L55" s="70" t="s">
        <v>152</v>
      </c>
      <c r="M55" s="14">
        <v>1243</v>
      </c>
      <c r="N55" s="14">
        <v>0</v>
      </c>
      <c r="O55" s="7">
        <v>431</v>
      </c>
      <c r="P55" s="15">
        <v>-25</v>
      </c>
      <c r="Q55" s="15"/>
      <c r="R55" s="107"/>
      <c r="S55" s="107"/>
      <c r="T55" s="107"/>
      <c r="U55" s="107"/>
      <c r="V55" s="15"/>
    </row>
    <row r="56" spans="1:22" s="7" customFormat="1" ht="12.75" customHeight="1" x14ac:dyDescent="0.25">
      <c r="A56" s="17">
        <v>52</v>
      </c>
      <c r="B56" s="18" t="s">
        <v>77</v>
      </c>
      <c r="C56" s="58">
        <v>461</v>
      </c>
      <c r="D56" s="74" t="s">
        <v>32</v>
      </c>
      <c r="E56" s="75">
        <v>89</v>
      </c>
      <c r="F56" s="91" t="s">
        <v>32</v>
      </c>
      <c r="G56" s="58">
        <v>8</v>
      </c>
      <c r="H56" s="74" t="s">
        <v>32</v>
      </c>
      <c r="I56" s="22">
        <v>3</v>
      </c>
      <c r="J56" s="91"/>
      <c r="K56" s="60">
        <f t="shared" si="1"/>
        <v>561</v>
      </c>
      <c r="L56" s="74"/>
      <c r="M56" s="14">
        <v>534.04725897920605</v>
      </c>
      <c r="N56" s="14">
        <v>0</v>
      </c>
      <c r="O56" s="7">
        <v>95</v>
      </c>
      <c r="P56" s="15">
        <v>-13</v>
      </c>
      <c r="Q56" s="15"/>
      <c r="R56" s="107"/>
      <c r="S56" s="107"/>
      <c r="T56" s="107"/>
      <c r="U56" s="107"/>
      <c r="V56" s="15"/>
    </row>
    <row r="57" spans="1:22" s="7" customFormat="1" ht="9" customHeight="1" x14ac:dyDescent="0.25">
      <c r="A57" s="23"/>
      <c r="B57" s="9"/>
      <c r="C57" s="25"/>
      <c r="D57" s="108"/>
      <c r="E57" s="25"/>
      <c r="F57" s="108"/>
      <c r="G57" s="25"/>
      <c r="H57" s="108"/>
      <c r="I57" s="25"/>
      <c r="J57" s="108"/>
      <c r="K57" s="25"/>
      <c r="L57" s="108"/>
      <c r="M57" s="14"/>
      <c r="V57" s="15"/>
    </row>
    <row r="58" spans="1:22" s="7" customFormat="1" ht="9" customHeight="1" x14ac:dyDescent="0.25">
      <c r="A58" s="109"/>
      <c r="B58" s="109"/>
      <c r="C58" s="110"/>
      <c r="D58" s="111"/>
      <c r="E58" s="110"/>
      <c r="F58" s="111"/>
      <c r="G58" s="110"/>
      <c r="H58" s="111"/>
      <c r="I58" s="110"/>
      <c r="J58" s="111"/>
      <c r="K58" s="110"/>
      <c r="L58" s="108"/>
      <c r="M58" s="14"/>
      <c r="V58" s="15"/>
    </row>
    <row r="59" spans="1:22" s="7" customFormat="1" ht="41.25" customHeight="1" x14ac:dyDescent="0.25">
      <c r="A59" s="265" t="s">
        <v>76</v>
      </c>
      <c r="B59" s="266"/>
      <c r="C59" s="270" t="s">
        <v>20</v>
      </c>
      <c r="D59" s="271"/>
      <c r="E59" s="268" t="s">
        <v>154</v>
      </c>
      <c r="F59" s="268"/>
      <c r="G59" s="273" t="s">
        <v>23</v>
      </c>
      <c r="H59" s="269"/>
      <c r="I59" s="268" t="s">
        <v>153</v>
      </c>
      <c r="J59" s="268"/>
      <c r="K59" s="273" t="s">
        <v>22</v>
      </c>
      <c r="L59" s="269"/>
      <c r="M59" s="14"/>
      <c r="V59" s="15"/>
    </row>
    <row r="60" spans="1:22" s="7" customFormat="1" ht="12.75" customHeight="1" x14ac:dyDescent="0.25">
      <c r="A60" s="8">
        <v>53</v>
      </c>
      <c r="B60" s="9" t="s">
        <v>75</v>
      </c>
      <c r="C60" s="16">
        <v>479</v>
      </c>
      <c r="D60" s="70"/>
      <c r="E60" s="31">
        <v>203</v>
      </c>
      <c r="F60" s="76"/>
      <c r="G60" s="16">
        <v>0</v>
      </c>
      <c r="H60" s="70"/>
      <c r="I60" s="13">
        <v>0</v>
      </c>
      <c r="J60" s="76"/>
      <c r="K60" s="112">
        <f t="shared" ref="K60:K106" si="2">SUM(C60:J60)</f>
        <v>682</v>
      </c>
      <c r="L60" s="70" t="s">
        <v>152</v>
      </c>
      <c r="M60" s="14">
        <v>669</v>
      </c>
      <c r="N60" s="14">
        <v>0</v>
      </c>
      <c r="O60" s="7">
        <v>154</v>
      </c>
      <c r="P60" s="15">
        <v>-30</v>
      </c>
      <c r="R60" s="15"/>
      <c r="S60" s="15"/>
      <c r="T60" s="15"/>
      <c r="U60" s="15"/>
      <c r="V60" s="15"/>
    </row>
    <row r="61" spans="1:22" s="7" customFormat="1" ht="12.75" customHeight="1" x14ac:dyDescent="0.25">
      <c r="A61" s="8">
        <v>54</v>
      </c>
      <c r="B61" s="9" t="s">
        <v>74</v>
      </c>
      <c r="C61" s="16">
        <v>604</v>
      </c>
      <c r="D61" s="70"/>
      <c r="E61" s="31">
        <v>647</v>
      </c>
      <c r="F61" s="76"/>
      <c r="G61" s="16">
        <v>83</v>
      </c>
      <c r="H61" s="70"/>
      <c r="I61" s="13">
        <v>104</v>
      </c>
      <c r="J61" s="76"/>
      <c r="K61" s="112">
        <f t="shared" si="2"/>
        <v>1438</v>
      </c>
      <c r="L61" s="70" t="s">
        <v>152</v>
      </c>
      <c r="M61" s="14">
        <v>1355</v>
      </c>
      <c r="N61" s="14">
        <v>0</v>
      </c>
      <c r="O61" s="7">
        <v>409</v>
      </c>
      <c r="P61" s="15">
        <v>37</v>
      </c>
      <c r="R61" s="15"/>
      <c r="S61" s="15"/>
      <c r="T61" s="15"/>
      <c r="U61" s="15"/>
      <c r="V61" s="15"/>
    </row>
    <row r="62" spans="1:22" s="7" customFormat="1" ht="12.75" customHeight="1" x14ac:dyDescent="0.25">
      <c r="A62" s="8">
        <v>55</v>
      </c>
      <c r="B62" s="9" t="s">
        <v>73</v>
      </c>
      <c r="C62" s="16">
        <v>341</v>
      </c>
      <c r="D62" s="70"/>
      <c r="E62" s="31">
        <v>227</v>
      </c>
      <c r="F62" s="76"/>
      <c r="G62" s="16">
        <v>14</v>
      </c>
      <c r="H62" s="70"/>
      <c r="I62" s="13">
        <v>8</v>
      </c>
      <c r="J62" s="76"/>
      <c r="K62" s="112">
        <f t="shared" si="2"/>
        <v>590</v>
      </c>
      <c r="L62" s="70" t="s">
        <v>152</v>
      </c>
      <c r="M62" s="14">
        <v>581</v>
      </c>
      <c r="N62" s="14">
        <v>0</v>
      </c>
      <c r="O62" s="7">
        <v>167</v>
      </c>
      <c r="P62" s="15">
        <v>-58</v>
      </c>
      <c r="R62" s="15"/>
      <c r="S62" s="15"/>
      <c r="T62" s="15"/>
      <c r="U62" s="15"/>
      <c r="V62" s="15"/>
    </row>
    <row r="63" spans="1:22" s="7" customFormat="1" ht="12.75" customHeight="1" x14ac:dyDescent="0.25">
      <c r="A63" s="8">
        <v>56</v>
      </c>
      <c r="B63" s="9" t="s">
        <v>72</v>
      </c>
      <c r="C63" s="16">
        <v>742</v>
      </c>
      <c r="D63" s="70"/>
      <c r="E63" s="31">
        <v>217</v>
      </c>
      <c r="F63" s="76"/>
      <c r="G63" s="16">
        <v>4</v>
      </c>
      <c r="H63" s="70"/>
      <c r="I63" s="13">
        <v>16</v>
      </c>
      <c r="J63" s="76"/>
      <c r="K63" s="112">
        <f t="shared" si="2"/>
        <v>979</v>
      </c>
      <c r="L63" s="70" t="s">
        <v>152</v>
      </c>
      <c r="M63" s="14">
        <v>954</v>
      </c>
      <c r="N63" s="14">
        <v>0</v>
      </c>
      <c r="O63" s="7">
        <v>104</v>
      </c>
      <c r="P63" s="15">
        <v>-95</v>
      </c>
      <c r="R63" s="15"/>
      <c r="S63" s="15"/>
      <c r="T63" s="15"/>
      <c r="U63" s="15"/>
      <c r="V63" s="15"/>
    </row>
    <row r="64" spans="1:22" s="7" customFormat="1" ht="12.75" customHeight="1" x14ac:dyDescent="0.25">
      <c r="A64" s="8">
        <v>57</v>
      </c>
      <c r="B64" s="9" t="s">
        <v>71</v>
      </c>
      <c r="C64" s="16">
        <v>381</v>
      </c>
      <c r="D64" s="70"/>
      <c r="E64" s="31">
        <v>973</v>
      </c>
      <c r="F64" s="76"/>
      <c r="G64" s="16">
        <v>69</v>
      </c>
      <c r="H64" s="70"/>
      <c r="I64" s="13">
        <v>62</v>
      </c>
      <c r="J64" s="76"/>
      <c r="K64" s="112">
        <f t="shared" si="2"/>
        <v>1485</v>
      </c>
      <c r="L64" s="70" t="s">
        <v>152</v>
      </c>
      <c r="M64" s="14">
        <v>1631</v>
      </c>
      <c r="N64" s="14">
        <v>0</v>
      </c>
      <c r="O64" s="7">
        <v>631</v>
      </c>
      <c r="P64" s="15">
        <v>-114</v>
      </c>
      <c r="R64" s="15"/>
      <c r="S64" s="15"/>
      <c r="T64" s="15"/>
      <c r="U64" s="15"/>
      <c r="V64" s="15"/>
    </row>
    <row r="65" spans="1:22" s="7" customFormat="1" ht="12.75" customHeight="1" x14ac:dyDescent="0.25">
      <c r="A65" s="8">
        <v>58</v>
      </c>
      <c r="B65" s="9" t="s">
        <v>70</v>
      </c>
      <c r="C65" s="16">
        <v>539</v>
      </c>
      <c r="D65" s="70"/>
      <c r="E65" s="31">
        <v>146</v>
      </c>
      <c r="F65" s="76"/>
      <c r="G65" s="16">
        <v>21</v>
      </c>
      <c r="H65" s="70"/>
      <c r="I65" s="13">
        <v>11</v>
      </c>
      <c r="J65" s="76"/>
      <c r="K65" s="112">
        <f t="shared" si="2"/>
        <v>717</v>
      </c>
      <c r="L65" s="70" t="s">
        <v>152</v>
      </c>
      <c r="M65" s="14">
        <v>699</v>
      </c>
      <c r="N65" s="14">
        <v>0</v>
      </c>
      <c r="O65" s="7">
        <v>172</v>
      </c>
      <c r="P65" s="15">
        <v>26</v>
      </c>
      <c r="R65" s="15"/>
      <c r="S65" s="15"/>
      <c r="T65" s="15"/>
      <c r="U65" s="15"/>
      <c r="V65" s="15"/>
    </row>
    <row r="66" spans="1:22" s="7" customFormat="1" ht="12.75" customHeight="1" x14ac:dyDescent="0.25">
      <c r="A66" s="8">
        <v>59</v>
      </c>
      <c r="B66" s="28" t="s">
        <v>69</v>
      </c>
      <c r="C66" s="16">
        <v>6023</v>
      </c>
      <c r="D66" s="70"/>
      <c r="E66" s="31">
        <v>2909</v>
      </c>
      <c r="F66" s="76"/>
      <c r="G66" s="16">
        <v>699</v>
      </c>
      <c r="H66" s="70"/>
      <c r="I66" s="13">
        <v>664</v>
      </c>
      <c r="J66" s="76"/>
      <c r="K66" s="112">
        <f t="shared" si="2"/>
        <v>10295</v>
      </c>
      <c r="L66" s="70" t="s">
        <v>152</v>
      </c>
      <c r="M66" s="14">
        <v>10105</v>
      </c>
      <c r="N66" s="14">
        <v>0</v>
      </c>
      <c r="O66" s="7">
        <v>3639</v>
      </c>
      <c r="P66" s="15">
        <v>516</v>
      </c>
      <c r="R66" s="15"/>
      <c r="S66" s="15"/>
      <c r="T66" s="15"/>
      <c r="U66" s="15"/>
      <c r="V66" s="15"/>
    </row>
    <row r="67" spans="1:22" s="7" customFormat="1" ht="12.75" customHeight="1" x14ac:dyDescent="0.25">
      <c r="A67" s="8">
        <v>60</v>
      </c>
      <c r="B67" s="9" t="s">
        <v>68</v>
      </c>
      <c r="C67" s="16">
        <v>505</v>
      </c>
      <c r="D67" s="70"/>
      <c r="E67" s="31">
        <v>1039</v>
      </c>
      <c r="F67" s="76"/>
      <c r="G67" s="16">
        <v>86</v>
      </c>
      <c r="H67" s="70"/>
      <c r="I67" s="13">
        <v>34</v>
      </c>
      <c r="J67" s="76"/>
      <c r="K67" s="112">
        <f t="shared" si="2"/>
        <v>1664</v>
      </c>
      <c r="L67" s="70"/>
      <c r="M67" s="14">
        <v>1650</v>
      </c>
      <c r="N67" s="14">
        <v>0</v>
      </c>
      <c r="O67" s="7">
        <v>1075</v>
      </c>
      <c r="P67" s="15">
        <v>76</v>
      </c>
      <c r="R67" s="15"/>
      <c r="S67" s="15"/>
      <c r="T67" s="15"/>
      <c r="U67" s="15"/>
      <c r="V67" s="15"/>
    </row>
    <row r="68" spans="1:22" s="7" customFormat="1" ht="12.75" customHeight="1" x14ac:dyDescent="0.25">
      <c r="A68" s="8">
        <v>61</v>
      </c>
      <c r="B68" s="9" t="s">
        <v>67</v>
      </c>
      <c r="C68" s="16">
        <v>687</v>
      </c>
      <c r="D68" s="70"/>
      <c r="E68" s="31">
        <v>145</v>
      </c>
      <c r="F68" s="76"/>
      <c r="G68" s="16">
        <v>53</v>
      </c>
      <c r="H68" s="70"/>
      <c r="I68" s="13">
        <v>10</v>
      </c>
      <c r="J68" s="76"/>
      <c r="K68" s="112">
        <f t="shared" si="2"/>
        <v>895</v>
      </c>
      <c r="L68" s="70"/>
      <c r="M68" s="14">
        <v>883</v>
      </c>
      <c r="N68" s="14">
        <v>0</v>
      </c>
      <c r="O68" s="7">
        <v>135</v>
      </c>
      <c r="P68" s="15">
        <v>-3</v>
      </c>
      <c r="R68" s="15"/>
      <c r="S68" s="15"/>
      <c r="T68" s="15"/>
      <c r="U68" s="15"/>
      <c r="V68" s="15"/>
    </row>
    <row r="69" spans="1:22" s="7" customFormat="1" ht="12.75" customHeight="1" x14ac:dyDescent="0.25">
      <c r="A69" s="8">
        <v>62</v>
      </c>
      <c r="B69" s="9" t="s">
        <v>66</v>
      </c>
      <c r="C69" s="16">
        <v>3527</v>
      </c>
      <c r="D69" s="70"/>
      <c r="E69" s="31">
        <v>1337</v>
      </c>
      <c r="F69" s="76"/>
      <c r="G69" s="16">
        <v>186</v>
      </c>
      <c r="H69" s="70"/>
      <c r="I69" s="13">
        <v>132</v>
      </c>
      <c r="J69" s="76"/>
      <c r="K69" s="112">
        <f t="shared" si="2"/>
        <v>5182</v>
      </c>
      <c r="L69" s="70" t="s">
        <v>152</v>
      </c>
      <c r="M69" s="14">
        <v>5155</v>
      </c>
      <c r="N69" s="14">
        <v>0</v>
      </c>
      <c r="O69" s="7">
        <v>1396</v>
      </c>
      <c r="P69" s="15">
        <v>63</v>
      </c>
      <c r="R69" s="15"/>
      <c r="S69" s="15"/>
      <c r="T69" s="15"/>
      <c r="U69" s="15"/>
      <c r="V69" s="15"/>
    </row>
    <row r="70" spans="1:22" s="7" customFormat="1" ht="12.75" customHeight="1" x14ac:dyDescent="0.25">
      <c r="A70" s="8">
        <v>63</v>
      </c>
      <c r="B70" s="9" t="s">
        <v>65</v>
      </c>
      <c r="C70" s="16">
        <v>415</v>
      </c>
      <c r="D70" s="70"/>
      <c r="E70" s="31">
        <v>308</v>
      </c>
      <c r="F70" s="76"/>
      <c r="G70" s="16">
        <v>31</v>
      </c>
      <c r="H70" s="70"/>
      <c r="I70" s="13">
        <v>58</v>
      </c>
      <c r="J70" s="76"/>
      <c r="K70" s="112">
        <f t="shared" si="2"/>
        <v>812</v>
      </c>
      <c r="L70" s="70"/>
      <c r="M70" s="14">
        <v>782</v>
      </c>
      <c r="N70" s="14">
        <v>0</v>
      </c>
      <c r="O70" s="7">
        <v>271</v>
      </c>
      <c r="P70" s="15">
        <v>-24</v>
      </c>
      <c r="R70" s="15"/>
      <c r="S70" s="15"/>
      <c r="T70" s="15"/>
      <c r="U70" s="15"/>
      <c r="V70" s="15"/>
    </row>
    <row r="71" spans="1:22" s="7" customFormat="1" ht="12.75" customHeight="1" x14ac:dyDescent="0.25">
      <c r="A71" s="8">
        <v>64</v>
      </c>
      <c r="B71" s="9" t="s">
        <v>64</v>
      </c>
      <c r="C71" s="16">
        <v>584</v>
      </c>
      <c r="D71" s="70"/>
      <c r="E71" s="31">
        <v>474</v>
      </c>
      <c r="F71" s="76"/>
      <c r="G71" s="16">
        <v>13</v>
      </c>
      <c r="H71" s="70"/>
      <c r="I71" s="13">
        <v>24</v>
      </c>
      <c r="J71" s="76"/>
      <c r="K71" s="112">
        <f t="shared" si="2"/>
        <v>1095</v>
      </c>
      <c r="L71" s="70" t="s">
        <v>152</v>
      </c>
      <c r="M71" s="14">
        <v>1047</v>
      </c>
      <c r="N71" s="14">
        <v>0</v>
      </c>
      <c r="O71" s="7">
        <v>270</v>
      </c>
      <c r="P71" s="15">
        <v>-166</v>
      </c>
      <c r="R71" s="15"/>
      <c r="S71" s="15"/>
      <c r="T71" s="15"/>
      <c r="U71" s="15"/>
      <c r="V71" s="15"/>
    </row>
    <row r="72" spans="1:22" s="7" customFormat="1" ht="12.75" customHeight="1" x14ac:dyDescent="0.25">
      <c r="A72" s="8">
        <v>65</v>
      </c>
      <c r="B72" s="9" t="s">
        <v>63</v>
      </c>
      <c r="C72" s="16">
        <v>334</v>
      </c>
      <c r="D72" s="70"/>
      <c r="E72" s="31">
        <v>123</v>
      </c>
      <c r="F72" s="76"/>
      <c r="G72" s="16">
        <v>0</v>
      </c>
      <c r="H72" s="70"/>
      <c r="I72" s="13">
        <v>0</v>
      </c>
      <c r="J72" s="76"/>
      <c r="K72" s="112">
        <f t="shared" si="2"/>
        <v>457</v>
      </c>
      <c r="L72" s="70"/>
      <c r="M72" s="14">
        <v>437</v>
      </c>
      <c r="N72" s="14">
        <v>0</v>
      </c>
      <c r="O72" s="7">
        <v>117</v>
      </c>
      <c r="P72" s="15">
        <v>-9</v>
      </c>
      <c r="R72" s="15"/>
      <c r="S72" s="15"/>
      <c r="T72" s="15"/>
      <c r="U72" s="15"/>
      <c r="V72" s="15"/>
    </row>
    <row r="73" spans="1:22" s="7" customFormat="1" ht="12.75" customHeight="1" x14ac:dyDescent="0.25">
      <c r="A73" s="8">
        <v>66</v>
      </c>
      <c r="B73" s="9" t="s">
        <v>62</v>
      </c>
      <c r="C73" s="16">
        <v>465</v>
      </c>
      <c r="D73" s="70"/>
      <c r="E73" s="31">
        <v>276</v>
      </c>
      <c r="F73" s="76"/>
      <c r="G73" s="16">
        <v>1</v>
      </c>
      <c r="H73" s="70"/>
      <c r="I73" s="13">
        <v>19</v>
      </c>
      <c r="J73" s="76"/>
      <c r="K73" s="112">
        <f t="shared" si="2"/>
        <v>761</v>
      </c>
      <c r="L73" s="70" t="s">
        <v>152</v>
      </c>
      <c r="M73" s="14">
        <v>776</v>
      </c>
      <c r="N73" s="14">
        <v>0</v>
      </c>
      <c r="O73" s="7">
        <v>247</v>
      </c>
      <c r="P73" s="15">
        <v>-49</v>
      </c>
      <c r="R73" s="15"/>
      <c r="S73" s="15"/>
      <c r="T73" s="15"/>
      <c r="U73" s="15"/>
      <c r="V73" s="15"/>
    </row>
    <row r="74" spans="1:22" s="7" customFormat="1" ht="12.75" customHeight="1" x14ac:dyDescent="0.25">
      <c r="A74" s="8">
        <v>67</v>
      </c>
      <c r="B74" s="9" t="s">
        <v>61</v>
      </c>
      <c r="C74" s="16">
        <v>804</v>
      </c>
      <c r="D74" s="70"/>
      <c r="E74" s="31">
        <v>1397</v>
      </c>
      <c r="F74" s="76"/>
      <c r="G74" s="16">
        <v>58</v>
      </c>
      <c r="H74" s="70"/>
      <c r="I74" s="13">
        <v>10</v>
      </c>
      <c r="J74" s="76"/>
      <c r="K74" s="112">
        <f t="shared" si="2"/>
        <v>2269</v>
      </c>
      <c r="L74" s="70" t="s">
        <v>152</v>
      </c>
      <c r="M74" s="14">
        <v>2354</v>
      </c>
      <c r="N74" s="14">
        <v>0</v>
      </c>
      <c r="O74" s="7">
        <v>1165</v>
      </c>
      <c r="P74" s="15">
        <v>-282</v>
      </c>
      <c r="R74" s="15"/>
      <c r="S74" s="15"/>
      <c r="T74" s="15"/>
      <c r="U74" s="15"/>
      <c r="V74" s="15"/>
    </row>
    <row r="75" spans="1:22" s="7" customFormat="1" ht="12.75" customHeight="1" x14ac:dyDescent="0.25">
      <c r="A75" s="8">
        <v>68</v>
      </c>
      <c r="B75" s="9" t="s">
        <v>60</v>
      </c>
      <c r="C75" s="16">
        <v>402</v>
      </c>
      <c r="D75" s="70"/>
      <c r="E75" s="31">
        <v>917</v>
      </c>
      <c r="F75" s="76"/>
      <c r="G75" s="16">
        <v>124</v>
      </c>
      <c r="H75" s="70"/>
      <c r="I75" s="13">
        <v>44</v>
      </c>
      <c r="J75" s="76"/>
      <c r="K75" s="112">
        <f t="shared" si="2"/>
        <v>1487</v>
      </c>
      <c r="L75" s="70" t="s">
        <v>152</v>
      </c>
      <c r="M75" s="14">
        <v>1405</v>
      </c>
      <c r="N75" s="14">
        <v>0</v>
      </c>
      <c r="O75" s="7">
        <v>681</v>
      </c>
      <c r="P75" s="15">
        <v>-175</v>
      </c>
      <c r="R75" s="15"/>
      <c r="S75" s="15"/>
      <c r="T75" s="15"/>
      <c r="U75" s="15"/>
      <c r="V75" s="15"/>
    </row>
    <row r="76" spans="1:22" s="7" customFormat="1" ht="12.75" customHeight="1" x14ac:dyDescent="0.25">
      <c r="A76" s="8">
        <v>69</v>
      </c>
      <c r="B76" s="9" t="s">
        <v>59</v>
      </c>
      <c r="C76" s="16">
        <v>1026</v>
      </c>
      <c r="D76" s="70"/>
      <c r="E76" s="31">
        <v>1304</v>
      </c>
      <c r="F76" s="76"/>
      <c r="G76" s="16">
        <v>302</v>
      </c>
      <c r="H76" s="70"/>
      <c r="I76" s="13">
        <v>38</v>
      </c>
      <c r="J76" s="76"/>
      <c r="K76" s="112">
        <f t="shared" si="2"/>
        <v>2670</v>
      </c>
      <c r="L76" s="70" t="s">
        <v>152</v>
      </c>
      <c r="M76" s="14">
        <v>2643</v>
      </c>
      <c r="N76" s="14">
        <v>0</v>
      </c>
      <c r="O76" s="7">
        <v>1042</v>
      </c>
      <c r="P76" s="15">
        <v>-282</v>
      </c>
      <c r="R76" s="15"/>
      <c r="S76" s="15"/>
      <c r="T76" s="15"/>
      <c r="U76" s="15"/>
      <c r="V76" s="15"/>
    </row>
    <row r="77" spans="1:22" s="7" customFormat="1" ht="12.75" customHeight="1" x14ac:dyDescent="0.25">
      <c r="A77" s="8">
        <v>70</v>
      </c>
      <c r="B77" s="9" t="s">
        <v>58</v>
      </c>
      <c r="C77" s="16">
        <v>267</v>
      </c>
      <c r="D77" s="70"/>
      <c r="E77" s="31">
        <v>291</v>
      </c>
      <c r="F77" s="76"/>
      <c r="G77" s="16">
        <v>29</v>
      </c>
      <c r="H77" s="70"/>
      <c r="I77" s="13">
        <v>0</v>
      </c>
      <c r="J77" s="76"/>
      <c r="K77" s="112">
        <f t="shared" si="2"/>
        <v>587</v>
      </c>
      <c r="L77" s="70" t="s">
        <v>152</v>
      </c>
      <c r="M77" s="14">
        <v>546</v>
      </c>
      <c r="N77" s="14">
        <v>0</v>
      </c>
      <c r="O77" s="7">
        <v>267</v>
      </c>
      <c r="P77" s="15">
        <v>37</v>
      </c>
      <c r="R77" s="15"/>
      <c r="S77" s="15"/>
      <c r="T77" s="15"/>
      <c r="U77" s="15"/>
      <c r="V77" s="15"/>
    </row>
    <row r="78" spans="1:22" s="7" customFormat="1" ht="12.75" customHeight="1" x14ac:dyDescent="0.25">
      <c r="A78" s="8">
        <v>71</v>
      </c>
      <c r="B78" s="9" t="s">
        <v>57</v>
      </c>
      <c r="C78" s="16">
        <v>539</v>
      </c>
      <c r="D78" s="70"/>
      <c r="E78" s="31">
        <v>414</v>
      </c>
      <c r="F78" s="76"/>
      <c r="G78" s="16">
        <v>5</v>
      </c>
      <c r="H78" s="70"/>
      <c r="I78" s="13">
        <v>23</v>
      </c>
      <c r="J78" s="76"/>
      <c r="K78" s="112">
        <f t="shared" si="2"/>
        <v>981</v>
      </c>
      <c r="L78" s="70" t="s">
        <v>152</v>
      </c>
      <c r="M78" s="14">
        <v>1004</v>
      </c>
      <c r="N78" s="14">
        <v>0</v>
      </c>
      <c r="O78" s="7">
        <v>345</v>
      </c>
      <c r="P78" s="15">
        <v>-90</v>
      </c>
      <c r="R78" s="15"/>
      <c r="S78" s="15"/>
      <c r="T78" s="15"/>
      <c r="U78" s="15"/>
      <c r="V78" s="15"/>
    </row>
    <row r="79" spans="1:22" s="7" customFormat="1" ht="12.75" customHeight="1" x14ac:dyDescent="0.25">
      <c r="A79" s="8">
        <v>72</v>
      </c>
      <c r="B79" s="9" t="s">
        <v>56</v>
      </c>
      <c r="C79" s="16">
        <v>676</v>
      </c>
      <c r="D79" s="70"/>
      <c r="E79" s="31">
        <v>375</v>
      </c>
      <c r="F79" s="76"/>
      <c r="G79" s="16">
        <v>41</v>
      </c>
      <c r="H79" s="70"/>
      <c r="I79" s="13">
        <v>0</v>
      </c>
      <c r="J79" s="76"/>
      <c r="K79" s="112">
        <f t="shared" si="2"/>
        <v>1092</v>
      </c>
      <c r="L79" s="70" t="s">
        <v>152</v>
      </c>
      <c r="M79" s="14">
        <v>989</v>
      </c>
      <c r="N79" s="14">
        <v>0</v>
      </c>
      <c r="O79" s="7">
        <v>332</v>
      </c>
      <c r="P79" s="15">
        <v>-56</v>
      </c>
      <c r="R79" s="15"/>
      <c r="S79" s="15"/>
      <c r="T79" s="15"/>
      <c r="U79" s="15"/>
      <c r="V79" s="15"/>
    </row>
    <row r="80" spans="1:22" s="7" customFormat="1" ht="12.75" customHeight="1" x14ac:dyDescent="0.25">
      <c r="A80" s="8">
        <v>73</v>
      </c>
      <c r="B80" s="9" t="s">
        <v>55</v>
      </c>
      <c r="C80" s="16">
        <v>473</v>
      </c>
      <c r="D80" s="70"/>
      <c r="E80" s="31">
        <v>360</v>
      </c>
      <c r="F80" s="76"/>
      <c r="G80" s="16">
        <v>0</v>
      </c>
      <c r="H80" s="70"/>
      <c r="I80" s="13">
        <v>62</v>
      </c>
      <c r="J80" s="76"/>
      <c r="K80" s="112">
        <f t="shared" si="2"/>
        <v>895</v>
      </c>
      <c r="L80" s="70" t="s">
        <v>152</v>
      </c>
      <c r="M80" s="14">
        <v>862</v>
      </c>
      <c r="N80" s="14">
        <v>0</v>
      </c>
      <c r="O80" s="7">
        <v>311</v>
      </c>
      <c r="P80" s="15">
        <v>-39</v>
      </c>
      <c r="R80" s="15"/>
      <c r="S80" s="15"/>
      <c r="T80" s="15"/>
      <c r="U80" s="15"/>
      <c r="V80" s="15"/>
    </row>
    <row r="81" spans="1:22" s="7" customFormat="1" ht="12.75" customHeight="1" x14ac:dyDescent="0.25">
      <c r="A81" s="8">
        <v>74</v>
      </c>
      <c r="B81" s="9" t="s">
        <v>54</v>
      </c>
      <c r="C81" s="16">
        <v>254</v>
      </c>
      <c r="D81" s="70"/>
      <c r="E81" s="31">
        <v>567</v>
      </c>
      <c r="F81" s="76"/>
      <c r="G81" s="16">
        <v>4</v>
      </c>
      <c r="H81" s="70"/>
      <c r="I81" s="13">
        <v>40</v>
      </c>
      <c r="J81" s="76"/>
      <c r="K81" s="112">
        <f t="shared" si="2"/>
        <v>865</v>
      </c>
      <c r="L81" s="70" t="s">
        <v>152</v>
      </c>
      <c r="M81" s="14">
        <v>949</v>
      </c>
      <c r="N81" s="14">
        <v>0</v>
      </c>
      <c r="O81" s="7">
        <v>534</v>
      </c>
      <c r="P81" s="15">
        <v>-97</v>
      </c>
      <c r="R81" s="15"/>
      <c r="S81" s="15"/>
      <c r="T81" s="15"/>
      <c r="U81" s="15"/>
      <c r="V81" s="15"/>
    </row>
    <row r="82" spans="1:22" s="7" customFormat="1" ht="12.75" customHeight="1" x14ac:dyDescent="0.25">
      <c r="A82" s="8">
        <v>75</v>
      </c>
      <c r="B82" s="9" t="s">
        <v>53</v>
      </c>
      <c r="C82" s="16">
        <v>1916</v>
      </c>
      <c r="D82" s="70"/>
      <c r="E82" s="31">
        <v>2548</v>
      </c>
      <c r="F82" s="76"/>
      <c r="G82" s="16">
        <v>671</v>
      </c>
      <c r="H82" s="70"/>
      <c r="I82" s="13">
        <v>118</v>
      </c>
      <c r="J82" s="76"/>
      <c r="K82" s="112">
        <f t="shared" si="2"/>
        <v>5253</v>
      </c>
      <c r="L82" s="70" t="s">
        <v>152</v>
      </c>
      <c r="M82" s="14">
        <v>4744</v>
      </c>
      <c r="N82" s="14">
        <v>0</v>
      </c>
      <c r="O82" s="7">
        <v>1871</v>
      </c>
      <c r="P82" s="15">
        <v>-438</v>
      </c>
      <c r="R82" s="15"/>
      <c r="S82" s="15"/>
      <c r="T82" s="15"/>
      <c r="U82" s="15"/>
      <c r="V82" s="15"/>
    </row>
    <row r="83" spans="1:22" s="7" customFormat="1" ht="12.75" customHeight="1" x14ac:dyDescent="0.25">
      <c r="A83" s="8">
        <v>76</v>
      </c>
      <c r="B83" s="9" t="s">
        <v>52</v>
      </c>
      <c r="C83" s="16">
        <v>1764</v>
      </c>
      <c r="D83" s="70"/>
      <c r="E83" s="31">
        <v>1536</v>
      </c>
      <c r="F83" s="76"/>
      <c r="G83" s="16">
        <v>7</v>
      </c>
      <c r="H83" s="70"/>
      <c r="I83" s="13">
        <v>273</v>
      </c>
      <c r="J83" s="76"/>
      <c r="K83" s="112">
        <f t="shared" si="2"/>
        <v>3580</v>
      </c>
      <c r="L83" s="70" t="s">
        <v>152</v>
      </c>
      <c r="M83" s="14">
        <v>3513</v>
      </c>
      <c r="N83" s="14">
        <v>0</v>
      </c>
      <c r="O83" s="7">
        <v>1236</v>
      </c>
      <c r="P83" s="15">
        <v>-170</v>
      </c>
      <c r="R83" s="15"/>
      <c r="S83" s="15"/>
      <c r="T83" s="15"/>
      <c r="U83" s="15"/>
      <c r="V83" s="15"/>
    </row>
    <row r="84" spans="1:22" s="7" customFormat="1" ht="12.75" customHeight="1" x14ac:dyDescent="0.25">
      <c r="A84" s="8">
        <v>77</v>
      </c>
      <c r="B84" s="9" t="s">
        <v>51</v>
      </c>
      <c r="C84" s="16">
        <v>1232</v>
      </c>
      <c r="D84" s="70"/>
      <c r="E84" s="31">
        <v>1014</v>
      </c>
      <c r="F84" s="76"/>
      <c r="G84" s="16">
        <v>39</v>
      </c>
      <c r="H84" s="70"/>
      <c r="I84" s="13">
        <v>241</v>
      </c>
      <c r="J84" s="76"/>
      <c r="K84" s="112">
        <f t="shared" si="2"/>
        <v>2526</v>
      </c>
      <c r="L84" s="70" t="s">
        <v>152</v>
      </c>
      <c r="M84" s="14">
        <v>2565</v>
      </c>
      <c r="N84" s="14">
        <v>0</v>
      </c>
      <c r="O84" s="7">
        <v>1122</v>
      </c>
      <c r="P84" s="15">
        <v>97</v>
      </c>
      <c r="R84" s="15"/>
      <c r="S84" s="15"/>
      <c r="T84" s="15"/>
      <c r="U84" s="15"/>
      <c r="V84" s="15"/>
    </row>
    <row r="85" spans="1:22" s="7" customFormat="1" ht="12.75" customHeight="1" x14ac:dyDescent="0.25">
      <c r="A85" s="8">
        <v>78</v>
      </c>
      <c r="B85" s="9" t="s">
        <v>50</v>
      </c>
      <c r="C85" s="16">
        <v>714</v>
      </c>
      <c r="D85" s="70"/>
      <c r="E85" s="31">
        <v>1136</v>
      </c>
      <c r="F85" s="76"/>
      <c r="G85" s="16">
        <v>31</v>
      </c>
      <c r="H85" s="70"/>
      <c r="I85" s="13">
        <v>45</v>
      </c>
      <c r="J85" s="76"/>
      <c r="K85" s="112">
        <f t="shared" si="2"/>
        <v>1926</v>
      </c>
      <c r="L85" s="70" t="s">
        <v>152</v>
      </c>
      <c r="M85" s="14">
        <v>1930</v>
      </c>
      <c r="N85" s="14">
        <v>0</v>
      </c>
      <c r="O85" s="7">
        <v>1292</v>
      </c>
      <c r="P85" s="15">
        <v>135</v>
      </c>
      <c r="R85" s="15"/>
      <c r="S85" s="15"/>
      <c r="T85" s="15"/>
      <c r="U85" s="15"/>
      <c r="V85" s="15"/>
    </row>
    <row r="86" spans="1:22" s="7" customFormat="1" ht="12.75" customHeight="1" x14ac:dyDescent="0.25">
      <c r="A86" s="8">
        <v>79</v>
      </c>
      <c r="B86" s="9" t="s">
        <v>49</v>
      </c>
      <c r="C86" s="16">
        <v>544</v>
      </c>
      <c r="D86" s="70" t="s">
        <v>32</v>
      </c>
      <c r="E86" s="31">
        <v>234</v>
      </c>
      <c r="F86" s="76" t="s">
        <v>32</v>
      </c>
      <c r="G86" s="16">
        <v>0</v>
      </c>
      <c r="H86" s="70" t="s">
        <v>32</v>
      </c>
      <c r="I86" s="13">
        <v>99</v>
      </c>
      <c r="J86" s="76" t="s">
        <v>32</v>
      </c>
      <c r="K86" s="112">
        <f t="shared" si="2"/>
        <v>877</v>
      </c>
      <c r="L86" s="70" t="s">
        <v>152</v>
      </c>
      <c r="M86" s="14">
        <v>769</v>
      </c>
      <c r="N86" s="14">
        <v>0</v>
      </c>
      <c r="O86" s="7">
        <v>198</v>
      </c>
      <c r="P86" s="15">
        <v>-92</v>
      </c>
      <c r="R86" s="15"/>
      <c r="S86" s="15"/>
      <c r="T86" s="15"/>
      <c r="U86" s="15"/>
      <c r="V86" s="15"/>
    </row>
    <row r="87" spans="1:22" s="7" customFormat="1" ht="12.75" customHeight="1" x14ac:dyDescent="0.25">
      <c r="A87" s="8">
        <v>80</v>
      </c>
      <c r="B87" s="9" t="s">
        <v>48</v>
      </c>
      <c r="C87" s="16">
        <v>978</v>
      </c>
      <c r="D87" s="70"/>
      <c r="E87" s="31">
        <v>361</v>
      </c>
      <c r="F87" s="76"/>
      <c r="G87" s="16">
        <v>104</v>
      </c>
      <c r="H87" s="70"/>
      <c r="I87" s="13">
        <v>5</v>
      </c>
      <c r="J87" s="76"/>
      <c r="K87" s="112">
        <f t="shared" si="2"/>
        <v>1448</v>
      </c>
      <c r="L87" s="70" t="s">
        <v>152</v>
      </c>
      <c r="M87" s="14">
        <v>1434</v>
      </c>
      <c r="N87" s="14">
        <v>0</v>
      </c>
      <c r="O87" s="7">
        <v>437</v>
      </c>
      <c r="P87" s="15">
        <v>71</v>
      </c>
      <c r="R87" s="15"/>
      <c r="S87" s="15"/>
      <c r="T87" s="15"/>
      <c r="U87" s="15"/>
      <c r="V87" s="15"/>
    </row>
    <row r="88" spans="1:22" s="7" customFormat="1" ht="12.75" customHeight="1" x14ac:dyDescent="0.25">
      <c r="A88" s="8">
        <v>81</v>
      </c>
      <c r="B88" s="9" t="s">
        <v>47</v>
      </c>
      <c r="C88" s="16">
        <v>401</v>
      </c>
      <c r="D88" s="70"/>
      <c r="E88" s="31">
        <v>363</v>
      </c>
      <c r="F88" s="76"/>
      <c r="G88" s="16">
        <v>8</v>
      </c>
      <c r="H88" s="70"/>
      <c r="I88" s="13">
        <v>0</v>
      </c>
      <c r="J88" s="76"/>
      <c r="K88" s="112">
        <f t="shared" si="2"/>
        <v>772</v>
      </c>
      <c r="L88" s="70" t="s">
        <v>152</v>
      </c>
      <c r="M88" s="14">
        <v>764</v>
      </c>
      <c r="N88" s="14">
        <v>0</v>
      </c>
      <c r="O88" s="7">
        <v>277</v>
      </c>
      <c r="P88" s="15">
        <v>-31</v>
      </c>
      <c r="R88" s="15"/>
      <c r="S88" s="15"/>
      <c r="T88" s="15"/>
      <c r="U88" s="15"/>
      <c r="V88" s="15"/>
    </row>
    <row r="89" spans="1:22" s="7" customFormat="1" ht="12.75" customHeight="1" x14ac:dyDescent="0.25">
      <c r="A89" s="8">
        <v>82</v>
      </c>
      <c r="B89" s="9" t="s">
        <v>46</v>
      </c>
      <c r="C89" s="16">
        <v>273</v>
      </c>
      <c r="D89" s="70"/>
      <c r="E89" s="31">
        <v>112</v>
      </c>
      <c r="F89" s="76"/>
      <c r="G89" s="16">
        <v>12</v>
      </c>
      <c r="H89" s="70"/>
      <c r="I89" s="13">
        <v>3</v>
      </c>
      <c r="J89" s="76"/>
      <c r="K89" s="112">
        <f t="shared" si="2"/>
        <v>400</v>
      </c>
      <c r="L89" s="70" t="s">
        <v>152</v>
      </c>
      <c r="M89" s="14">
        <v>314</v>
      </c>
      <c r="N89" s="14">
        <v>0</v>
      </c>
      <c r="O89" s="7">
        <v>48</v>
      </c>
      <c r="P89" s="15">
        <v>-32</v>
      </c>
      <c r="R89" s="15"/>
      <c r="S89" s="15"/>
      <c r="T89" s="15"/>
      <c r="U89" s="15"/>
      <c r="V89" s="15"/>
    </row>
    <row r="90" spans="1:22" s="7" customFormat="1" ht="12.75" customHeight="1" x14ac:dyDescent="0.25">
      <c r="A90" s="8">
        <v>83</v>
      </c>
      <c r="B90" s="9" t="s">
        <v>45</v>
      </c>
      <c r="C90" s="16">
        <v>421</v>
      </c>
      <c r="D90" s="70"/>
      <c r="E90" s="31">
        <v>533</v>
      </c>
      <c r="F90" s="76"/>
      <c r="G90" s="16">
        <v>0</v>
      </c>
      <c r="H90" s="70"/>
      <c r="I90" s="13">
        <v>31</v>
      </c>
      <c r="J90" s="76"/>
      <c r="K90" s="112">
        <f t="shared" si="2"/>
        <v>985</v>
      </c>
      <c r="L90" s="70" t="s">
        <v>152</v>
      </c>
      <c r="M90" s="14">
        <v>956</v>
      </c>
      <c r="N90" s="14">
        <v>0</v>
      </c>
      <c r="O90" s="7">
        <v>499</v>
      </c>
      <c r="P90" s="15">
        <v>2</v>
      </c>
      <c r="R90" s="15"/>
      <c r="S90" s="15"/>
      <c r="T90" s="15"/>
      <c r="U90" s="15"/>
      <c r="V90" s="15"/>
    </row>
    <row r="91" spans="1:22" s="7" customFormat="1" ht="12.75" customHeight="1" x14ac:dyDescent="0.25">
      <c r="A91" s="8">
        <v>84</v>
      </c>
      <c r="B91" s="9" t="s">
        <v>44</v>
      </c>
      <c r="C91" s="16">
        <v>553</v>
      </c>
      <c r="D91" s="70"/>
      <c r="E91" s="31">
        <v>469</v>
      </c>
      <c r="F91" s="76"/>
      <c r="G91" s="16">
        <v>45</v>
      </c>
      <c r="H91" s="70"/>
      <c r="I91" s="13">
        <v>0</v>
      </c>
      <c r="J91" s="76"/>
      <c r="K91" s="112">
        <f t="shared" si="2"/>
        <v>1067</v>
      </c>
      <c r="L91" s="70" t="s">
        <v>152</v>
      </c>
      <c r="M91" s="14">
        <v>1031</v>
      </c>
      <c r="N91" s="14">
        <v>0</v>
      </c>
      <c r="O91" s="7">
        <v>353</v>
      </c>
      <c r="P91" s="15">
        <v>-107</v>
      </c>
      <c r="R91" s="15"/>
      <c r="S91" s="15"/>
      <c r="T91" s="15"/>
      <c r="U91" s="15"/>
      <c r="V91" s="15"/>
    </row>
    <row r="92" spans="1:22" s="7" customFormat="1" ht="12.75" customHeight="1" x14ac:dyDescent="0.25">
      <c r="A92" s="8">
        <v>85</v>
      </c>
      <c r="B92" s="9" t="s">
        <v>43</v>
      </c>
      <c r="C92" s="16">
        <v>627</v>
      </c>
      <c r="D92" s="70"/>
      <c r="E92" s="31">
        <v>188</v>
      </c>
      <c r="F92" s="76"/>
      <c r="G92" s="16">
        <v>39</v>
      </c>
      <c r="H92" s="70"/>
      <c r="I92" s="13">
        <v>11</v>
      </c>
      <c r="J92" s="76"/>
      <c r="K92" s="112">
        <f t="shared" si="2"/>
        <v>865</v>
      </c>
      <c r="L92" s="70" t="s">
        <v>152</v>
      </c>
      <c r="M92" s="14">
        <v>829</v>
      </c>
      <c r="N92" s="14">
        <v>0</v>
      </c>
      <c r="O92" s="7">
        <v>150</v>
      </c>
      <c r="P92" s="15">
        <v>-16</v>
      </c>
      <c r="R92" s="15"/>
      <c r="S92" s="15"/>
      <c r="T92" s="15"/>
      <c r="U92" s="15"/>
      <c r="V92" s="15"/>
    </row>
    <row r="93" spans="1:22" s="7" customFormat="1" ht="12.75" customHeight="1" x14ac:dyDescent="0.25">
      <c r="A93" s="8">
        <v>86</v>
      </c>
      <c r="B93" s="9" t="s">
        <v>42</v>
      </c>
      <c r="C93" s="16">
        <v>625</v>
      </c>
      <c r="D93" s="70"/>
      <c r="E93" s="31">
        <v>305</v>
      </c>
      <c r="F93" s="76"/>
      <c r="G93" s="16">
        <v>80</v>
      </c>
      <c r="H93" s="70"/>
      <c r="I93" s="13">
        <v>0</v>
      </c>
      <c r="J93" s="76"/>
      <c r="K93" s="112">
        <f t="shared" si="2"/>
        <v>1010</v>
      </c>
      <c r="L93" s="70" t="s">
        <v>152</v>
      </c>
      <c r="M93" s="14">
        <v>1027</v>
      </c>
      <c r="N93" s="14">
        <v>0</v>
      </c>
      <c r="O93" s="7">
        <v>270</v>
      </c>
      <c r="P93" s="15">
        <v>-16</v>
      </c>
      <c r="R93" s="15"/>
      <c r="S93" s="15"/>
      <c r="T93" s="15"/>
      <c r="U93" s="15"/>
      <c r="V93" s="15"/>
    </row>
    <row r="94" spans="1:22" s="7" customFormat="1" ht="12.75" customHeight="1" x14ac:dyDescent="0.25">
      <c r="A94" s="8">
        <v>87</v>
      </c>
      <c r="B94" s="9" t="s">
        <v>41</v>
      </c>
      <c r="C94" s="16">
        <v>441</v>
      </c>
      <c r="D94" s="70"/>
      <c r="E94" s="31">
        <v>204</v>
      </c>
      <c r="F94" s="76"/>
      <c r="G94" s="16">
        <v>19</v>
      </c>
      <c r="H94" s="70"/>
      <c r="I94" s="13">
        <v>0</v>
      </c>
      <c r="J94" s="76"/>
      <c r="K94" s="112">
        <f t="shared" si="2"/>
        <v>664</v>
      </c>
      <c r="L94" s="70"/>
      <c r="M94" s="14">
        <v>594</v>
      </c>
      <c r="N94" s="14">
        <v>0</v>
      </c>
      <c r="O94" s="7">
        <v>240</v>
      </c>
      <c r="P94" s="15">
        <v>60</v>
      </c>
      <c r="R94" s="15"/>
      <c r="S94" s="15"/>
      <c r="T94" s="15"/>
      <c r="U94" s="15"/>
      <c r="V94" s="15"/>
    </row>
    <row r="95" spans="1:22" s="7" customFormat="1" ht="12.75" customHeight="1" x14ac:dyDescent="0.25">
      <c r="A95" s="8">
        <v>88</v>
      </c>
      <c r="B95" s="9" t="s">
        <v>40</v>
      </c>
      <c r="C95" s="16">
        <v>456</v>
      </c>
      <c r="D95" s="70"/>
      <c r="E95" s="31">
        <v>311</v>
      </c>
      <c r="F95" s="76"/>
      <c r="G95" s="16">
        <v>22</v>
      </c>
      <c r="H95" s="70"/>
      <c r="I95" s="13">
        <v>17</v>
      </c>
      <c r="J95" s="76"/>
      <c r="K95" s="112">
        <f t="shared" si="2"/>
        <v>806</v>
      </c>
      <c r="L95" s="70" t="s">
        <v>152</v>
      </c>
      <c r="M95" s="14">
        <v>805</v>
      </c>
      <c r="N95" s="14">
        <v>0</v>
      </c>
      <c r="O95" s="7">
        <v>176</v>
      </c>
      <c r="P95" s="15">
        <v>-158</v>
      </c>
      <c r="R95" s="15"/>
      <c r="S95" s="15"/>
      <c r="T95" s="15"/>
      <c r="U95" s="15"/>
      <c r="V95" s="15"/>
    </row>
    <row r="96" spans="1:22" s="7" customFormat="1" ht="12.75" customHeight="1" x14ac:dyDescent="0.25">
      <c r="A96" s="8">
        <v>89</v>
      </c>
      <c r="B96" s="9" t="s">
        <v>39</v>
      </c>
      <c r="C96" s="16">
        <v>565</v>
      </c>
      <c r="D96" s="70"/>
      <c r="E96" s="31">
        <v>405</v>
      </c>
      <c r="F96" s="76"/>
      <c r="G96" s="16">
        <v>8</v>
      </c>
      <c r="H96" s="70"/>
      <c r="I96" s="13">
        <v>61</v>
      </c>
      <c r="J96" s="76"/>
      <c r="K96" s="112">
        <f t="shared" si="2"/>
        <v>1039</v>
      </c>
      <c r="L96" s="70" t="s">
        <v>152</v>
      </c>
      <c r="M96" s="14">
        <v>1033</v>
      </c>
      <c r="N96" s="14">
        <v>0</v>
      </c>
      <c r="O96" s="7">
        <v>351</v>
      </c>
      <c r="P96" s="15">
        <v>-85</v>
      </c>
      <c r="R96" s="15"/>
      <c r="S96" s="15"/>
      <c r="T96" s="15"/>
      <c r="U96" s="15"/>
      <c r="V96" s="15"/>
    </row>
    <row r="97" spans="1:22" s="7" customFormat="1" ht="12.75" customHeight="1" x14ac:dyDescent="0.25">
      <c r="A97" s="8">
        <v>90</v>
      </c>
      <c r="B97" s="9" t="s">
        <v>38</v>
      </c>
      <c r="C97" s="16">
        <v>153</v>
      </c>
      <c r="D97" s="70"/>
      <c r="E97" s="31">
        <v>50</v>
      </c>
      <c r="F97" s="76"/>
      <c r="G97" s="16">
        <v>0</v>
      </c>
      <c r="H97" s="70"/>
      <c r="I97" s="13">
        <v>51</v>
      </c>
      <c r="J97" s="76"/>
      <c r="K97" s="112">
        <f t="shared" si="2"/>
        <v>254</v>
      </c>
      <c r="L97" s="70" t="s">
        <v>152</v>
      </c>
      <c r="M97" s="14">
        <v>273</v>
      </c>
      <c r="N97" s="14">
        <v>0</v>
      </c>
      <c r="O97" s="7">
        <v>43</v>
      </c>
      <c r="P97" s="15">
        <v>0</v>
      </c>
      <c r="R97" s="15"/>
      <c r="S97" s="15"/>
      <c r="T97" s="15"/>
      <c r="U97" s="15"/>
      <c r="V97" s="15"/>
    </row>
    <row r="98" spans="1:22" s="7" customFormat="1" ht="12.75" customHeight="1" x14ac:dyDescent="0.25">
      <c r="A98" s="8">
        <v>91</v>
      </c>
      <c r="B98" s="9" t="s">
        <v>37</v>
      </c>
      <c r="C98" s="16">
        <v>901</v>
      </c>
      <c r="D98" s="70"/>
      <c r="E98" s="31">
        <v>1163</v>
      </c>
      <c r="F98" s="76"/>
      <c r="G98" s="16">
        <v>40</v>
      </c>
      <c r="H98" s="70"/>
      <c r="I98" s="13">
        <v>314</v>
      </c>
      <c r="J98" s="76"/>
      <c r="K98" s="112">
        <f t="shared" si="2"/>
        <v>2418</v>
      </c>
      <c r="L98" s="70" t="s">
        <v>152</v>
      </c>
      <c r="M98" s="14">
        <v>2338</v>
      </c>
      <c r="N98" s="14">
        <v>0</v>
      </c>
      <c r="O98" s="7">
        <v>905</v>
      </c>
      <c r="P98" s="15">
        <v>-312</v>
      </c>
      <c r="R98" s="15"/>
      <c r="S98" s="15"/>
      <c r="T98" s="15"/>
      <c r="U98" s="15"/>
      <c r="V98" s="15"/>
    </row>
    <row r="99" spans="1:22" s="7" customFormat="1" ht="12.75" customHeight="1" x14ac:dyDescent="0.25">
      <c r="A99" s="8">
        <v>92</v>
      </c>
      <c r="B99" s="9" t="s">
        <v>36</v>
      </c>
      <c r="C99" s="16">
        <v>955</v>
      </c>
      <c r="D99" s="70"/>
      <c r="E99" s="31">
        <v>1044</v>
      </c>
      <c r="F99" s="76"/>
      <c r="G99" s="16">
        <v>79</v>
      </c>
      <c r="H99" s="70"/>
      <c r="I99" s="13">
        <v>204</v>
      </c>
      <c r="J99" s="76"/>
      <c r="K99" s="112">
        <f t="shared" si="2"/>
        <v>2282</v>
      </c>
      <c r="L99" s="70" t="s">
        <v>152</v>
      </c>
      <c r="M99" s="14">
        <v>2469</v>
      </c>
      <c r="N99" s="14">
        <v>0</v>
      </c>
      <c r="O99" s="7">
        <v>1130</v>
      </c>
      <c r="P99" s="15">
        <v>-13</v>
      </c>
      <c r="R99" s="15"/>
      <c r="S99" s="15"/>
      <c r="T99" s="15"/>
      <c r="U99" s="15"/>
      <c r="V99" s="15"/>
    </row>
    <row r="100" spans="1:22" s="7" customFormat="1" ht="12.75" customHeight="1" x14ac:dyDescent="0.25">
      <c r="A100" s="8">
        <v>93</v>
      </c>
      <c r="B100" s="9" t="s">
        <v>35</v>
      </c>
      <c r="C100" s="16">
        <v>1636</v>
      </c>
      <c r="D100" s="70"/>
      <c r="E100" s="31">
        <v>1422</v>
      </c>
      <c r="F100" s="76"/>
      <c r="G100" s="16">
        <v>364</v>
      </c>
      <c r="H100" s="70"/>
      <c r="I100" s="13">
        <v>610</v>
      </c>
      <c r="J100" s="76"/>
      <c r="K100" s="112">
        <f t="shared" si="2"/>
        <v>4032</v>
      </c>
      <c r="L100" s="70" t="s">
        <v>152</v>
      </c>
      <c r="M100" s="14">
        <v>3824</v>
      </c>
      <c r="N100" s="14">
        <v>0</v>
      </c>
      <c r="O100" s="7">
        <v>1000</v>
      </c>
      <c r="P100" s="15">
        <v>-282</v>
      </c>
      <c r="R100" s="15"/>
      <c r="S100" s="15"/>
      <c r="T100" s="15"/>
      <c r="U100" s="15"/>
      <c r="V100" s="15"/>
    </row>
    <row r="101" spans="1:22" s="7" customFormat="1" ht="12.75" customHeight="1" x14ac:dyDescent="0.25">
      <c r="A101" s="8">
        <v>94</v>
      </c>
      <c r="B101" s="9" t="s">
        <v>34</v>
      </c>
      <c r="C101" s="16">
        <v>553</v>
      </c>
      <c r="D101" s="70" t="s">
        <v>32</v>
      </c>
      <c r="E101" s="31">
        <v>955</v>
      </c>
      <c r="F101" s="76"/>
      <c r="G101" s="16">
        <v>189</v>
      </c>
      <c r="H101" s="70" t="s">
        <v>32</v>
      </c>
      <c r="I101" s="13">
        <v>222</v>
      </c>
      <c r="J101" s="76" t="s">
        <v>32</v>
      </c>
      <c r="K101" s="112">
        <f t="shared" si="2"/>
        <v>1919</v>
      </c>
      <c r="L101" s="70"/>
      <c r="M101" s="14">
        <v>1919</v>
      </c>
      <c r="N101" s="14">
        <v>0</v>
      </c>
      <c r="O101" s="7">
        <v>672</v>
      </c>
      <c r="P101" s="15">
        <v>-340</v>
      </c>
      <c r="R101" s="15"/>
      <c r="S101" s="15"/>
      <c r="T101" s="15"/>
      <c r="U101" s="15"/>
      <c r="V101" s="15"/>
    </row>
    <row r="102" spans="1:22" s="7" customFormat="1" ht="12.75" customHeight="1" x14ac:dyDescent="0.25">
      <c r="A102" s="8">
        <v>95</v>
      </c>
      <c r="B102" s="9" t="s">
        <v>33</v>
      </c>
      <c r="C102" s="16">
        <v>756</v>
      </c>
      <c r="D102" s="70" t="s">
        <v>32</v>
      </c>
      <c r="E102" s="31">
        <v>713</v>
      </c>
      <c r="F102" s="76"/>
      <c r="G102" s="16">
        <v>49</v>
      </c>
      <c r="H102" s="70" t="s">
        <v>32</v>
      </c>
      <c r="I102" s="13">
        <v>41</v>
      </c>
      <c r="J102" s="76" t="s">
        <v>32</v>
      </c>
      <c r="K102" s="112">
        <f t="shared" si="2"/>
        <v>1559</v>
      </c>
      <c r="L102" s="70"/>
      <c r="M102" s="14">
        <v>1533</v>
      </c>
      <c r="N102" s="14">
        <v>0</v>
      </c>
      <c r="O102" s="7">
        <v>595</v>
      </c>
      <c r="P102" s="15">
        <v>-80</v>
      </c>
      <c r="R102" s="15"/>
      <c r="S102" s="15"/>
      <c r="T102" s="15"/>
      <c r="U102" s="15"/>
      <c r="V102" s="15"/>
    </row>
    <row r="103" spans="1:22" s="7" customFormat="1" ht="12.75" customHeight="1" x14ac:dyDescent="0.25">
      <c r="A103" s="8">
        <v>971</v>
      </c>
      <c r="B103" s="9" t="s">
        <v>31</v>
      </c>
      <c r="C103" s="16">
        <v>555</v>
      </c>
      <c r="D103" s="70"/>
      <c r="E103" s="31">
        <v>224</v>
      </c>
      <c r="F103" s="76"/>
      <c r="G103" s="16">
        <v>63</v>
      </c>
      <c r="H103" s="70"/>
      <c r="I103" s="13">
        <v>52</v>
      </c>
      <c r="J103" s="76"/>
      <c r="K103" s="112">
        <f t="shared" si="2"/>
        <v>894</v>
      </c>
      <c r="L103" s="70" t="s">
        <v>152</v>
      </c>
      <c r="M103" s="14">
        <v>838</v>
      </c>
      <c r="N103" s="14">
        <v>0</v>
      </c>
      <c r="O103" s="7">
        <v>152</v>
      </c>
      <c r="P103" s="15">
        <v>-77</v>
      </c>
      <c r="R103" s="15"/>
      <c r="S103" s="15"/>
      <c r="T103" s="15"/>
      <c r="U103" s="15"/>
      <c r="V103" s="15"/>
    </row>
    <row r="104" spans="1:22" s="7" customFormat="1" ht="12.75" customHeight="1" x14ac:dyDescent="0.25">
      <c r="A104" s="8">
        <v>972</v>
      </c>
      <c r="B104" s="9" t="s">
        <v>30</v>
      </c>
      <c r="C104" s="16">
        <v>646</v>
      </c>
      <c r="D104" s="70"/>
      <c r="E104" s="31">
        <v>392</v>
      </c>
      <c r="F104" s="76"/>
      <c r="G104" s="16">
        <v>25</v>
      </c>
      <c r="H104" s="70"/>
      <c r="I104" s="13">
        <v>22</v>
      </c>
      <c r="J104" s="76"/>
      <c r="K104" s="112">
        <f t="shared" si="2"/>
        <v>1085</v>
      </c>
      <c r="L104" s="70" t="s">
        <v>152</v>
      </c>
      <c r="M104" s="14">
        <v>1044</v>
      </c>
      <c r="N104" s="14">
        <v>0</v>
      </c>
      <c r="O104" s="7">
        <v>428</v>
      </c>
      <c r="P104" s="15">
        <v>53</v>
      </c>
      <c r="R104" s="15"/>
      <c r="S104" s="15"/>
      <c r="T104" s="15"/>
      <c r="U104" s="15"/>
      <c r="V104" s="15"/>
    </row>
    <row r="105" spans="1:22" s="7" customFormat="1" ht="12.75" customHeight="1" x14ac:dyDescent="0.25">
      <c r="A105" s="8">
        <v>973</v>
      </c>
      <c r="B105" s="9" t="s">
        <v>29</v>
      </c>
      <c r="C105" s="16">
        <v>307</v>
      </c>
      <c r="D105" s="70" t="s">
        <v>32</v>
      </c>
      <c r="E105" s="31">
        <v>110</v>
      </c>
      <c r="F105" s="76" t="s">
        <v>32</v>
      </c>
      <c r="G105" s="16">
        <v>0</v>
      </c>
      <c r="H105" s="70" t="s">
        <v>32</v>
      </c>
      <c r="I105" s="13">
        <v>46</v>
      </c>
      <c r="J105" s="76" t="s">
        <v>32</v>
      </c>
      <c r="K105" s="112">
        <f t="shared" si="2"/>
        <v>463</v>
      </c>
      <c r="L105" s="70" t="s">
        <v>32</v>
      </c>
      <c r="M105" s="14">
        <v>463</v>
      </c>
      <c r="N105" s="14">
        <v>0</v>
      </c>
      <c r="O105" s="7">
        <v>117</v>
      </c>
      <c r="P105" s="15">
        <v>7</v>
      </c>
      <c r="R105" s="15"/>
      <c r="S105" s="15"/>
      <c r="T105" s="15"/>
      <c r="U105" s="15"/>
      <c r="V105" s="15"/>
    </row>
    <row r="106" spans="1:22" s="7" customFormat="1" ht="12.75" customHeight="1" x14ac:dyDescent="0.25">
      <c r="A106" s="17">
        <v>974</v>
      </c>
      <c r="B106" s="18" t="s">
        <v>28</v>
      </c>
      <c r="C106" s="58">
        <v>1579</v>
      </c>
      <c r="D106" s="74"/>
      <c r="E106" s="75">
        <v>335</v>
      </c>
      <c r="F106" s="91"/>
      <c r="G106" s="58">
        <v>48</v>
      </c>
      <c r="H106" s="74"/>
      <c r="I106" s="22">
        <v>0</v>
      </c>
      <c r="J106" s="91"/>
      <c r="K106" s="113">
        <f t="shared" si="2"/>
        <v>1962</v>
      </c>
      <c r="L106" s="74"/>
      <c r="M106" s="14">
        <v>1878</v>
      </c>
      <c r="N106" s="14">
        <v>0</v>
      </c>
      <c r="O106" s="7">
        <v>366</v>
      </c>
      <c r="P106" s="15">
        <v>81.315403422982854</v>
      </c>
      <c r="R106" s="15"/>
      <c r="S106" s="15"/>
      <c r="T106" s="15"/>
      <c r="U106" s="15"/>
      <c r="V106" s="15"/>
    </row>
    <row r="107" spans="1:22" s="7" customFormat="1" ht="11.25" customHeight="1" x14ac:dyDescent="0.25">
      <c r="A107" s="23"/>
      <c r="B107" s="9"/>
      <c r="C107" s="114"/>
      <c r="D107" s="115"/>
      <c r="E107" s="114"/>
      <c r="F107" s="115"/>
      <c r="G107" s="114"/>
      <c r="H107" s="115"/>
      <c r="I107" s="114"/>
      <c r="J107" s="115"/>
      <c r="K107" s="114"/>
      <c r="L107" s="14"/>
      <c r="M107" s="14"/>
    </row>
    <row r="108" spans="1:22" s="7" customFormat="1" ht="12.75" customHeight="1" x14ac:dyDescent="0.25">
      <c r="A108" s="259" t="s">
        <v>27</v>
      </c>
      <c r="B108" s="260"/>
      <c r="C108" s="33">
        <f>SUM(C4:C56)+SUM(C60:C102)</f>
        <v>68793.272478490864</v>
      </c>
      <c r="D108" s="81"/>
      <c r="E108" s="33">
        <f>SUM(E4:E56)+SUM(E60:E102)</f>
        <v>49874.835479399728</v>
      </c>
      <c r="F108" s="81"/>
      <c r="G108" s="33">
        <f>SUM(G4:G56)+SUM(G60:G102)</f>
        <v>4705.0371808642485</v>
      </c>
      <c r="H108" s="81"/>
      <c r="I108" s="33">
        <f>SUM(I4:I56)+SUM(I60:I102)</f>
        <v>5721.8548612451641</v>
      </c>
      <c r="J108" s="81"/>
      <c r="K108" s="35">
        <f>SUM(K4:K56)+SUM(K60:K102)</f>
        <v>129095</v>
      </c>
      <c r="L108" s="116"/>
    </row>
    <row r="109" spans="1:22" s="7" customFormat="1" ht="12.75" customHeight="1" x14ac:dyDescent="0.25">
      <c r="A109" s="261" t="s">
        <v>26</v>
      </c>
      <c r="B109" s="262"/>
      <c r="C109" s="39">
        <f>SUM(C103:C106)</f>
        <v>3087</v>
      </c>
      <c r="D109" s="82"/>
      <c r="E109" s="39">
        <f>SUM(E103:E106)</f>
        <v>1061</v>
      </c>
      <c r="F109" s="82"/>
      <c r="G109" s="39">
        <f>SUM(G103:G106)</f>
        <v>136</v>
      </c>
      <c r="H109" s="82"/>
      <c r="I109" s="39">
        <f>SUM(I103:I106)</f>
        <v>120</v>
      </c>
      <c r="J109" s="82"/>
      <c r="K109" s="41">
        <f>SUM(K103:K106)</f>
        <v>4404</v>
      </c>
      <c r="L109" s="117"/>
    </row>
    <row r="110" spans="1:22" s="7" customFormat="1" ht="12.75" customHeight="1" x14ac:dyDescent="0.25">
      <c r="A110" s="263" t="s">
        <v>25</v>
      </c>
      <c r="B110" s="264"/>
      <c r="C110" s="45">
        <f>C108+C109</f>
        <v>71880.272478490864</v>
      </c>
      <c r="D110" s="83"/>
      <c r="E110" s="45">
        <f>E108+E109</f>
        <v>50935.835479399728</v>
      </c>
      <c r="F110" s="83"/>
      <c r="G110" s="45">
        <f>G108+G109</f>
        <v>4841.0371808642485</v>
      </c>
      <c r="H110" s="83"/>
      <c r="I110" s="45">
        <f>I108+I109</f>
        <v>5841.8548612451641</v>
      </c>
      <c r="J110" s="83"/>
      <c r="K110" s="47">
        <f>K108+K109</f>
        <v>133499</v>
      </c>
      <c r="L110" s="118"/>
    </row>
    <row r="111" spans="1:22" s="7" customFormat="1" x14ac:dyDescent="0.25">
      <c r="A111" s="26" t="s">
        <v>132</v>
      </c>
      <c r="B111" s="26"/>
      <c r="C111" s="52"/>
    </row>
    <row r="112" spans="1:22" ht="5.25" customHeight="1" x14ac:dyDescent="0.2"/>
    <row r="113" spans="3:12" x14ac:dyDescent="0.2">
      <c r="C113" s="56"/>
      <c r="D113" s="86"/>
      <c r="E113" s="56"/>
      <c r="F113" s="86"/>
      <c r="G113" s="56"/>
      <c r="H113" s="86"/>
      <c r="I113" s="56"/>
      <c r="J113" s="86"/>
      <c r="K113" s="56"/>
      <c r="L113" s="1"/>
    </row>
    <row r="114" spans="3:12" x14ac:dyDescent="0.2">
      <c r="C114" s="56"/>
      <c r="D114" s="86"/>
      <c r="E114" s="56"/>
      <c r="F114" s="86"/>
      <c r="G114" s="56"/>
      <c r="H114" s="86"/>
      <c r="I114" s="56"/>
      <c r="J114" s="86"/>
      <c r="K114" s="56"/>
      <c r="L114" s="1"/>
    </row>
    <row r="115" spans="3:12" x14ac:dyDescent="0.2">
      <c r="C115" s="56"/>
      <c r="D115" s="86"/>
      <c r="E115" s="56"/>
      <c r="F115" s="86"/>
      <c r="G115" s="56"/>
      <c r="H115" s="86"/>
      <c r="I115" s="56"/>
      <c r="J115" s="86"/>
      <c r="K115" s="56"/>
      <c r="L115" s="1"/>
    </row>
  </sheetData>
  <mergeCells count="16">
    <mergeCell ref="A1:L1"/>
    <mergeCell ref="A110:B110"/>
    <mergeCell ref="A3:B3"/>
    <mergeCell ref="A59:B59"/>
    <mergeCell ref="G3:H3"/>
    <mergeCell ref="A108:B108"/>
    <mergeCell ref="A109:B109"/>
    <mergeCell ref="I3:J3"/>
    <mergeCell ref="K3:L3"/>
    <mergeCell ref="C3:D3"/>
    <mergeCell ref="E3:F3"/>
    <mergeCell ref="K59:L59"/>
    <mergeCell ref="G59:H59"/>
    <mergeCell ref="C59:D59"/>
    <mergeCell ref="E59:F59"/>
    <mergeCell ref="I59:J59"/>
  </mergeCells>
  <phoneticPr fontId="11" type="noConversion"/>
  <conditionalFormatting sqref="C4:C56">
    <cfRule type="cellIs" dxfId="146" priority="11" stopIfTrue="1" operator="equal">
      <formula>"NR"</formula>
    </cfRule>
    <cfRule type="cellIs" dxfId="145" priority="12" stopIfTrue="1" operator="equal">
      <formula>"ND"</formula>
    </cfRule>
  </conditionalFormatting>
  <conditionalFormatting sqref="C60:C106">
    <cfRule type="cellIs" dxfId="144" priority="9" stopIfTrue="1" operator="equal">
      <formula>"NR"</formula>
    </cfRule>
    <cfRule type="cellIs" dxfId="143" priority="10" stopIfTrue="1" operator="equal">
      <formula>"ND"</formula>
    </cfRule>
  </conditionalFormatting>
  <conditionalFormatting sqref="G4:G56">
    <cfRule type="cellIs" dxfId="142" priority="7" stopIfTrue="1" operator="equal">
      <formula>"NR"</formula>
    </cfRule>
    <cfRule type="cellIs" dxfId="141" priority="8" stopIfTrue="1" operator="equal">
      <formula>"ND"</formula>
    </cfRule>
  </conditionalFormatting>
  <conditionalFormatting sqref="G60:G106">
    <cfRule type="cellIs" dxfId="140" priority="5" stopIfTrue="1" operator="equal">
      <formula>"NR"</formula>
    </cfRule>
    <cfRule type="cellIs" dxfId="139" priority="6" stopIfTrue="1" operator="equal">
      <formula>"ND"</formula>
    </cfRule>
  </conditionalFormatting>
  <conditionalFormatting sqref="I4:I56">
    <cfRule type="cellIs" dxfId="138" priority="3" stopIfTrue="1" operator="equal">
      <formula>"NR"</formula>
    </cfRule>
    <cfRule type="cellIs" dxfId="137" priority="4" stopIfTrue="1" operator="equal">
      <formula>"ND"</formula>
    </cfRule>
  </conditionalFormatting>
  <conditionalFormatting sqref="I60:I106">
    <cfRule type="cellIs" dxfId="136" priority="1" stopIfTrue="1" operator="equal">
      <formula>"NR"</formula>
    </cfRule>
    <cfRule type="cellIs" dxfId="135" priority="2" stopIfTrue="1" operator="equal">
      <formula>"ND"</formula>
    </cfRule>
  </conditionalFormatting>
  <hyperlinks>
    <hyperlink ref="R1" location="Sommaire!A1" display="Retour au sommaire"/>
  </hyperlinks>
  <printOptions horizontalCentered="1"/>
  <pageMargins left="0.24" right="0.24" top="0.47" bottom="0.46" header="0.31" footer="0.26"/>
  <pageSetup paperSize="9" orientation="portrait" horizontalDpi="4294967292" r:id="rId1"/>
  <headerFooter alignWithMargins="0"/>
  <rowBreaks count="1" manualBreakCount="1">
    <brk id="5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4"/>
  <sheetViews>
    <sheetView showGridLines="0" zoomScaleNormal="100" workbookViewId="0">
      <selection activeCell="P1" sqref="P1"/>
    </sheetView>
  </sheetViews>
  <sheetFormatPr baseColWidth="10" defaultRowHeight="11.25" x14ac:dyDescent="0.2"/>
  <cols>
    <col min="1" max="1" width="4.42578125" style="56" customWidth="1"/>
    <col min="2" max="2" width="23.7109375" style="56" customWidth="1"/>
    <col min="3" max="3" width="7.7109375" style="56" customWidth="1"/>
    <col min="4" max="4" width="2.85546875" style="86" customWidth="1"/>
    <col min="5" max="5" width="12.5703125" style="56" customWidth="1"/>
    <col min="6" max="6" width="2.85546875" style="86" customWidth="1"/>
    <col min="7" max="7" width="9.28515625" style="56" customWidth="1"/>
    <col min="8" max="8" width="2.85546875" style="86" customWidth="1"/>
    <col min="9" max="9" width="7.85546875" style="56" customWidth="1"/>
    <col min="10" max="10" width="2.85546875" style="86" customWidth="1"/>
    <col min="11" max="11" width="11.28515625" style="56" customWidth="1"/>
    <col min="12" max="12" width="4.140625" style="86" customWidth="1"/>
    <col min="13" max="13" width="6.28515625" style="56" customWidth="1"/>
    <col min="14" max="14" width="4.140625" style="86" customWidth="1"/>
    <col min="15" max="15" width="3.7109375" style="56" customWidth="1"/>
    <col min="16" max="17" width="6.7109375" style="56" customWidth="1"/>
    <col min="18" max="18" width="5.42578125" style="56" customWidth="1"/>
    <col min="19" max="21" width="6.140625" style="56" customWidth="1"/>
    <col min="22" max="16384" width="11.42578125" style="56"/>
  </cols>
  <sheetData>
    <row r="1" spans="1:16" s="15" customFormat="1" ht="24.75" customHeight="1" x14ac:dyDescent="0.25">
      <c r="A1" s="279" t="s">
        <v>167</v>
      </c>
      <c r="B1" s="279"/>
      <c r="C1" s="279"/>
      <c r="D1" s="279"/>
      <c r="E1" s="279"/>
      <c r="F1" s="279"/>
      <c r="G1" s="279"/>
      <c r="H1" s="279"/>
      <c r="I1" s="279"/>
      <c r="J1" s="279"/>
      <c r="K1" s="279"/>
      <c r="L1" s="279"/>
      <c r="M1" s="279"/>
      <c r="N1" s="279"/>
      <c r="P1" s="193" t="s">
        <v>214</v>
      </c>
    </row>
    <row r="2" spans="1:16" ht="5.25" customHeight="1" x14ac:dyDescent="0.2">
      <c r="A2" s="4"/>
      <c r="B2" s="4"/>
      <c r="C2" s="4"/>
      <c r="D2" s="5"/>
      <c r="E2" s="4"/>
      <c r="F2" s="5"/>
      <c r="G2" s="4"/>
      <c r="H2" s="5"/>
      <c r="I2" s="4"/>
      <c r="J2" s="5"/>
      <c r="K2" s="4"/>
      <c r="L2" s="5"/>
      <c r="M2" s="4"/>
    </row>
    <row r="3" spans="1:16" s="15" customFormat="1" ht="52.5" customHeight="1" x14ac:dyDescent="0.25">
      <c r="A3" s="280" t="s">
        <v>76</v>
      </c>
      <c r="B3" s="281"/>
      <c r="C3" s="280" t="s">
        <v>24</v>
      </c>
      <c r="D3" s="278"/>
      <c r="E3" s="277" t="s">
        <v>166</v>
      </c>
      <c r="F3" s="281"/>
      <c r="G3" s="280" t="s">
        <v>165</v>
      </c>
      <c r="H3" s="278"/>
      <c r="I3" s="277" t="s">
        <v>164</v>
      </c>
      <c r="J3" s="281"/>
      <c r="K3" s="280" t="s">
        <v>163</v>
      </c>
      <c r="L3" s="278"/>
      <c r="M3" s="277" t="s">
        <v>162</v>
      </c>
      <c r="N3" s="278"/>
    </row>
    <row r="4" spans="1:16" s="15" customFormat="1" ht="12.75" customHeight="1" x14ac:dyDescent="0.25">
      <c r="A4" s="69">
        <v>1</v>
      </c>
      <c r="B4" s="28" t="s">
        <v>131</v>
      </c>
      <c r="C4" s="16">
        <v>18</v>
      </c>
      <c r="D4" s="70"/>
      <c r="E4" s="13">
        <v>0</v>
      </c>
      <c r="F4" s="76"/>
      <c r="G4" s="16">
        <v>57</v>
      </c>
      <c r="H4" s="70"/>
      <c r="I4" s="13">
        <v>0</v>
      </c>
      <c r="J4" s="76"/>
      <c r="K4" s="16">
        <v>0</v>
      </c>
      <c r="L4" s="70"/>
      <c r="M4" s="13">
        <v>75</v>
      </c>
      <c r="N4" s="70" t="s">
        <v>152</v>
      </c>
    </row>
    <row r="5" spans="1:16" s="15" customFormat="1" ht="12.75" customHeight="1" x14ac:dyDescent="0.25">
      <c r="A5" s="69">
        <v>2</v>
      </c>
      <c r="B5" s="28" t="s">
        <v>130</v>
      </c>
      <c r="C5" s="16">
        <v>18</v>
      </c>
      <c r="D5" s="70"/>
      <c r="E5" s="13">
        <v>5</v>
      </c>
      <c r="F5" s="76"/>
      <c r="G5" s="16">
        <v>17</v>
      </c>
      <c r="H5" s="70"/>
      <c r="I5" s="13">
        <v>1</v>
      </c>
      <c r="J5" s="76"/>
      <c r="K5" s="16">
        <v>6</v>
      </c>
      <c r="L5" s="70"/>
      <c r="M5" s="13">
        <v>47</v>
      </c>
      <c r="N5" s="70" t="s">
        <v>152</v>
      </c>
    </row>
    <row r="6" spans="1:16" s="15" customFormat="1" ht="12.75" customHeight="1" x14ac:dyDescent="0.25">
      <c r="A6" s="69">
        <v>3</v>
      </c>
      <c r="B6" s="28" t="s">
        <v>129</v>
      </c>
      <c r="C6" s="16">
        <v>23</v>
      </c>
      <c r="D6" s="70"/>
      <c r="E6" s="99" t="s">
        <v>161</v>
      </c>
      <c r="F6" s="76"/>
      <c r="G6" s="16">
        <v>11</v>
      </c>
      <c r="H6" s="70"/>
      <c r="I6" s="13">
        <v>1</v>
      </c>
      <c r="J6" s="76"/>
      <c r="K6" s="16">
        <v>1</v>
      </c>
      <c r="L6" s="70"/>
      <c r="M6" s="13">
        <v>36</v>
      </c>
      <c r="N6" s="70"/>
    </row>
    <row r="7" spans="1:16" s="15" customFormat="1" ht="12.75" customHeight="1" x14ac:dyDescent="0.25">
      <c r="A7" s="69">
        <v>4</v>
      </c>
      <c r="B7" s="28" t="s">
        <v>128</v>
      </c>
      <c r="C7" s="100" t="s">
        <v>161</v>
      </c>
      <c r="D7" s="70"/>
      <c r="E7" s="99" t="s">
        <v>161</v>
      </c>
      <c r="F7" s="76"/>
      <c r="G7" s="100" t="s">
        <v>161</v>
      </c>
      <c r="H7" s="70"/>
      <c r="I7" s="99" t="s">
        <v>161</v>
      </c>
      <c r="J7" s="76"/>
      <c r="K7" s="100" t="s">
        <v>161</v>
      </c>
      <c r="L7" s="70"/>
      <c r="M7" s="99" t="s">
        <v>161</v>
      </c>
      <c r="N7" s="70"/>
    </row>
    <row r="8" spans="1:16" s="15" customFormat="1" ht="12.75" customHeight="1" x14ac:dyDescent="0.25">
      <c r="A8" s="69">
        <v>5</v>
      </c>
      <c r="B8" s="28" t="s">
        <v>127</v>
      </c>
      <c r="C8" s="100" t="s">
        <v>161</v>
      </c>
      <c r="D8" s="70"/>
      <c r="E8" s="99" t="s">
        <v>161</v>
      </c>
      <c r="F8" s="76"/>
      <c r="G8" s="100" t="s">
        <v>161</v>
      </c>
      <c r="H8" s="70"/>
      <c r="I8" s="99" t="s">
        <v>161</v>
      </c>
      <c r="J8" s="76"/>
      <c r="K8" s="100" t="s">
        <v>161</v>
      </c>
      <c r="L8" s="70"/>
      <c r="M8" s="99" t="s">
        <v>161</v>
      </c>
      <c r="N8" s="70"/>
    </row>
    <row r="9" spans="1:16" s="15" customFormat="1" ht="12.75" customHeight="1" x14ac:dyDescent="0.25">
      <c r="A9" s="69">
        <v>6</v>
      </c>
      <c r="B9" s="28" t="s">
        <v>126</v>
      </c>
      <c r="C9" s="16">
        <v>38</v>
      </c>
      <c r="D9" s="70"/>
      <c r="E9" s="13">
        <v>0</v>
      </c>
      <c r="F9" s="76"/>
      <c r="G9" s="16">
        <v>35</v>
      </c>
      <c r="H9" s="70"/>
      <c r="I9" s="13">
        <v>11</v>
      </c>
      <c r="J9" s="76"/>
      <c r="K9" s="16">
        <v>17</v>
      </c>
      <c r="L9" s="70"/>
      <c r="M9" s="13">
        <v>101</v>
      </c>
      <c r="N9" s="70"/>
    </row>
    <row r="10" spans="1:16" s="15" customFormat="1" ht="12.75" customHeight="1" x14ac:dyDescent="0.25">
      <c r="A10" s="69">
        <v>7</v>
      </c>
      <c r="B10" s="28" t="s">
        <v>125</v>
      </c>
      <c r="C10" s="100" t="s">
        <v>161</v>
      </c>
      <c r="D10" s="70"/>
      <c r="E10" s="99" t="s">
        <v>161</v>
      </c>
      <c r="F10" s="76"/>
      <c r="G10" s="100" t="s">
        <v>161</v>
      </c>
      <c r="H10" s="70"/>
      <c r="I10" s="99" t="s">
        <v>161</v>
      </c>
      <c r="J10" s="76"/>
      <c r="K10" s="100" t="s">
        <v>161</v>
      </c>
      <c r="L10" s="70"/>
      <c r="M10" s="99" t="s">
        <v>161</v>
      </c>
      <c r="N10" s="70"/>
    </row>
    <row r="11" spans="1:16" s="15" customFormat="1" ht="12.75" customHeight="1" x14ac:dyDescent="0.25">
      <c r="A11" s="69">
        <v>8</v>
      </c>
      <c r="B11" s="28" t="s">
        <v>124</v>
      </c>
      <c r="C11" s="16">
        <v>12</v>
      </c>
      <c r="D11" s="70"/>
      <c r="E11" s="13">
        <v>6</v>
      </c>
      <c r="F11" s="76"/>
      <c r="G11" s="16">
        <v>4</v>
      </c>
      <c r="H11" s="70"/>
      <c r="I11" s="13">
        <v>8</v>
      </c>
      <c r="J11" s="76"/>
      <c r="K11" s="16">
        <v>15</v>
      </c>
      <c r="L11" s="70"/>
      <c r="M11" s="13">
        <v>45</v>
      </c>
      <c r="N11" s="70"/>
    </row>
    <row r="12" spans="1:16" s="15" customFormat="1" ht="12.75" customHeight="1" x14ac:dyDescent="0.25">
      <c r="A12" s="69">
        <v>9</v>
      </c>
      <c r="B12" s="28" t="s">
        <v>123</v>
      </c>
      <c r="C12" s="16">
        <v>4</v>
      </c>
      <c r="D12" s="70"/>
      <c r="E12" s="13">
        <v>0</v>
      </c>
      <c r="F12" s="76"/>
      <c r="G12" s="16">
        <v>0</v>
      </c>
      <c r="H12" s="70"/>
      <c r="I12" s="13">
        <v>1</v>
      </c>
      <c r="J12" s="76"/>
      <c r="K12" s="16">
        <v>0</v>
      </c>
      <c r="L12" s="70"/>
      <c r="M12" s="13">
        <v>5</v>
      </c>
      <c r="N12" s="70"/>
    </row>
    <row r="13" spans="1:16" s="15" customFormat="1" ht="12.75" customHeight="1" x14ac:dyDescent="0.25">
      <c r="A13" s="69">
        <v>10</v>
      </c>
      <c r="B13" s="28" t="s">
        <v>122</v>
      </c>
      <c r="C13" s="16">
        <v>18</v>
      </c>
      <c r="D13" s="70"/>
      <c r="E13" s="13">
        <v>1</v>
      </c>
      <c r="F13" s="76"/>
      <c r="G13" s="16">
        <v>22</v>
      </c>
      <c r="H13" s="70"/>
      <c r="I13" s="13">
        <v>2</v>
      </c>
      <c r="J13" s="76"/>
      <c r="K13" s="16">
        <v>5</v>
      </c>
      <c r="L13" s="70"/>
      <c r="M13" s="13">
        <v>48</v>
      </c>
      <c r="N13" s="70"/>
    </row>
    <row r="14" spans="1:16" s="15" customFormat="1" ht="12.75" customHeight="1" x14ac:dyDescent="0.25">
      <c r="A14" s="69">
        <v>11</v>
      </c>
      <c r="B14" s="28" t="s">
        <v>121</v>
      </c>
      <c r="C14" s="16">
        <v>16</v>
      </c>
      <c r="D14" s="70"/>
      <c r="E14" s="13">
        <v>0</v>
      </c>
      <c r="F14" s="76"/>
      <c r="G14" s="16">
        <v>2</v>
      </c>
      <c r="H14" s="70"/>
      <c r="I14" s="13">
        <v>0</v>
      </c>
      <c r="J14" s="76"/>
      <c r="K14" s="16">
        <v>4</v>
      </c>
      <c r="L14" s="70"/>
      <c r="M14" s="13">
        <v>22</v>
      </c>
      <c r="N14" s="70"/>
    </row>
    <row r="15" spans="1:16" s="15" customFormat="1" ht="12.75" customHeight="1" x14ac:dyDescent="0.25">
      <c r="A15" s="69">
        <v>12</v>
      </c>
      <c r="B15" s="28" t="s">
        <v>120</v>
      </c>
      <c r="C15" s="16">
        <v>22</v>
      </c>
      <c r="D15" s="70"/>
      <c r="E15" s="99" t="s">
        <v>161</v>
      </c>
      <c r="F15" s="76"/>
      <c r="G15" s="100" t="s">
        <v>161</v>
      </c>
      <c r="H15" s="70"/>
      <c r="I15" s="99" t="s">
        <v>161</v>
      </c>
      <c r="J15" s="76"/>
      <c r="K15" s="100" t="s">
        <v>161</v>
      </c>
      <c r="L15" s="70"/>
      <c r="M15" s="13">
        <v>22</v>
      </c>
      <c r="N15" s="70"/>
    </row>
    <row r="16" spans="1:16" s="15" customFormat="1" ht="12.75" customHeight="1" x14ac:dyDescent="0.25">
      <c r="A16" s="69">
        <v>13</v>
      </c>
      <c r="B16" s="28" t="s">
        <v>119</v>
      </c>
      <c r="C16" s="16">
        <v>83</v>
      </c>
      <c r="D16" s="70"/>
      <c r="E16" s="13">
        <v>5</v>
      </c>
      <c r="F16" s="76"/>
      <c r="G16" s="16">
        <v>101</v>
      </c>
      <c r="H16" s="70"/>
      <c r="I16" s="13">
        <v>21</v>
      </c>
      <c r="J16" s="76"/>
      <c r="K16" s="16">
        <v>6</v>
      </c>
      <c r="L16" s="70"/>
      <c r="M16" s="13">
        <v>216</v>
      </c>
      <c r="N16" s="70"/>
    </row>
    <row r="17" spans="1:14" s="15" customFormat="1" ht="12.75" customHeight="1" x14ac:dyDescent="0.25">
      <c r="A17" s="69">
        <v>14</v>
      </c>
      <c r="B17" s="28" t="s">
        <v>118</v>
      </c>
      <c r="C17" s="16">
        <v>88</v>
      </c>
      <c r="D17" s="70"/>
      <c r="E17" s="13">
        <v>3</v>
      </c>
      <c r="F17" s="76"/>
      <c r="G17" s="16">
        <v>9</v>
      </c>
      <c r="H17" s="70"/>
      <c r="I17" s="13">
        <v>4</v>
      </c>
      <c r="J17" s="76"/>
      <c r="K17" s="16">
        <v>18</v>
      </c>
      <c r="L17" s="70"/>
      <c r="M17" s="13">
        <v>122</v>
      </c>
      <c r="N17" s="70"/>
    </row>
    <row r="18" spans="1:14" s="15" customFormat="1" ht="12.75" customHeight="1" x14ac:dyDescent="0.25">
      <c r="A18" s="69">
        <v>15</v>
      </c>
      <c r="B18" s="28" t="s">
        <v>117</v>
      </c>
      <c r="C18" s="16">
        <v>0</v>
      </c>
      <c r="D18" s="70"/>
      <c r="E18" s="13">
        <v>0</v>
      </c>
      <c r="F18" s="76"/>
      <c r="G18" s="16">
        <v>10</v>
      </c>
      <c r="H18" s="70"/>
      <c r="I18" s="13">
        <v>0</v>
      </c>
      <c r="J18" s="76"/>
      <c r="K18" s="16">
        <v>0</v>
      </c>
      <c r="L18" s="70"/>
      <c r="M18" s="13">
        <v>10</v>
      </c>
      <c r="N18" s="70"/>
    </row>
    <row r="19" spans="1:14" s="15" customFormat="1" ht="12.75" customHeight="1" x14ac:dyDescent="0.25">
      <c r="A19" s="69">
        <v>16</v>
      </c>
      <c r="B19" s="28" t="s">
        <v>116</v>
      </c>
      <c r="C19" s="16">
        <v>36</v>
      </c>
      <c r="D19" s="70"/>
      <c r="E19" s="13">
        <v>0</v>
      </c>
      <c r="F19" s="76"/>
      <c r="G19" s="16">
        <v>7</v>
      </c>
      <c r="H19" s="70"/>
      <c r="I19" s="13">
        <v>1</v>
      </c>
      <c r="J19" s="76"/>
      <c r="K19" s="16">
        <v>2</v>
      </c>
      <c r="L19" s="70"/>
      <c r="M19" s="13">
        <v>46</v>
      </c>
      <c r="N19" s="70"/>
    </row>
    <row r="20" spans="1:14" s="15" customFormat="1" ht="12.75" customHeight="1" x14ac:dyDescent="0.25">
      <c r="A20" s="69">
        <v>17</v>
      </c>
      <c r="B20" s="28" t="s">
        <v>115</v>
      </c>
      <c r="C20" s="100" t="s">
        <v>161</v>
      </c>
      <c r="D20" s="70"/>
      <c r="E20" s="99" t="s">
        <v>161</v>
      </c>
      <c r="F20" s="76"/>
      <c r="G20" s="100" t="s">
        <v>161</v>
      </c>
      <c r="H20" s="70"/>
      <c r="I20" s="99" t="s">
        <v>161</v>
      </c>
      <c r="J20" s="76"/>
      <c r="K20" s="100" t="s">
        <v>161</v>
      </c>
      <c r="L20" s="70"/>
      <c r="M20" s="13">
        <v>30</v>
      </c>
      <c r="N20" s="70"/>
    </row>
    <row r="21" spans="1:14" s="15" customFormat="1" ht="12.75" customHeight="1" x14ac:dyDescent="0.25">
      <c r="A21" s="69">
        <v>18</v>
      </c>
      <c r="B21" s="28" t="s">
        <v>114</v>
      </c>
      <c r="C21" s="16">
        <v>62</v>
      </c>
      <c r="D21" s="70"/>
      <c r="E21" s="13">
        <v>2</v>
      </c>
      <c r="F21" s="76"/>
      <c r="G21" s="16">
        <v>73</v>
      </c>
      <c r="H21" s="70"/>
      <c r="I21" s="13">
        <v>1</v>
      </c>
      <c r="J21" s="76"/>
      <c r="K21" s="16">
        <v>13</v>
      </c>
      <c r="L21" s="70"/>
      <c r="M21" s="13">
        <v>151</v>
      </c>
      <c r="N21" s="70"/>
    </row>
    <row r="22" spans="1:14" s="15" customFormat="1" ht="12.75" customHeight="1" x14ac:dyDescent="0.25">
      <c r="A22" s="69">
        <v>19</v>
      </c>
      <c r="B22" s="28" t="s">
        <v>113</v>
      </c>
      <c r="C22" s="16">
        <v>23</v>
      </c>
      <c r="D22" s="70"/>
      <c r="E22" s="13">
        <v>0</v>
      </c>
      <c r="F22" s="76"/>
      <c r="G22" s="16">
        <v>4</v>
      </c>
      <c r="H22" s="70"/>
      <c r="I22" s="13">
        <v>1</v>
      </c>
      <c r="J22" s="76"/>
      <c r="K22" s="16">
        <v>2</v>
      </c>
      <c r="L22" s="70"/>
      <c r="M22" s="13">
        <v>30</v>
      </c>
      <c r="N22" s="70"/>
    </row>
    <row r="23" spans="1:14" s="15" customFormat="1" ht="12.75" customHeight="1" x14ac:dyDescent="0.25">
      <c r="A23" s="69" t="s">
        <v>112</v>
      </c>
      <c r="B23" s="28" t="s">
        <v>111</v>
      </c>
      <c r="C23" s="16">
        <v>0</v>
      </c>
      <c r="D23" s="70"/>
      <c r="E23" s="13">
        <v>0</v>
      </c>
      <c r="F23" s="76"/>
      <c r="G23" s="16">
        <v>6</v>
      </c>
      <c r="H23" s="70"/>
      <c r="I23" s="13">
        <v>1</v>
      </c>
      <c r="J23" s="76"/>
      <c r="K23" s="16">
        <v>0</v>
      </c>
      <c r="L23" s="70"/>
      <c r="M23" s="13">
        <v>7</v>
      </c>
      <c r="N23" s="70"/>
    </row>
    <row r="24" spans="1:14" s="15" customFormat="1" ht="12.75" customHeight="1" x14ac:dyDescent="0.25">
      <c r="A24" s="69" t="s">
        <v>110</v>
      </c>
      <c r="B24" s="28" t="s">
        <v>109</v>
      </c>
      <c r="C24" s="100" t="s">
        <v>161</v>
      </c>
      <c r="D24" s="70"/>
      <c r="E24" s="99" t="s">
        <v>161</v>
      </c>
      <c r="F24" s="76"/>
      <c r="G24" s="100" t="s">
        <v>161</v>
      </c>
      <c r="H24" s="70"/>
      <c r="I24" s="99" t="s">
        <v>161</v>
      </c>
      <c r="J24" s="76"/>
      <c r="K24" s="100" t="s">
        <v>161</v>
      </c>
      <c r="L24" s="70"/>
      <c r="M24" s="99" t="s">
        <v>161</v>
      </c>
      <c r="N24" s="70"/>
    </row>
    <row r="25" spans="1:14" s="15" customFormat="1" ht="12.75" customHeight="1" x14ac:dyDescent="0.25">
      <c r="A25" s="69">
        <v>21</v>
      </c>
      <c r="B25" s="28" t="s">
        <v>108</v>
      </c>
      <c r="C25" s="16">
        <v>19</v>
      </c>
      <c r="D25" s="70"/>
      <c r="E25" s="13">
        <v>2</v>
      </c>
      <c r="F25" s="76"/>
      <c r="G25" s="16">
        <v>43</v>
      </c>
      <c r="H25" s="70"/>
      <c r="I25" s="13">
        <v>6</v>
      </c>
      <c r="J25" s="76"/>
      <c r="K25" s="16">
        <v>0</v>
      </c>
      <c r="L25" s="70"/>
      <c r="M25" s="13">
        <v>70</v>
      </c>
      <c r="N25" s="70"/>
    </row>
    <row r="26" spans="1:14" s="15" customFormat="1" ht="12.75" customHeight="1" x14ac:dyDescent="0.25">
      <c r="A26" s="69">
        <v>22</v>
      </c>
      <c r="B26" s="28" t="s">
        <v>107</v>
      </c>
      <c r="C26" s="16">
        <v>24</v>
      </c>
      <c r="D26" s="70"/>
      <c r="E26" s="13">
        <v>0</v>
      </c>
      <c r="F26" s="76"/>
      <c r="G26" s="16">
        <v>31</v>
      </c>
      <c r="H26" s="70"/>
      <c r="I26" s="13">
        <v>0</v>
      </c>
      <c r="J26" s="76"/>
      <c r="K26" s="16">
        <v>10</v>
      </c>
      <c r="L26" s="70"/>
      <c r="M26" s="13">
        <v>65</v>
      </c>
      <c r="N26" s="70"/>
    </row>
    <row r="27" spans="1:14" s="15" customFormat="1" ht="12.75" customHeight="1" x14ac:dyDescent="0.25">
      <c r="A27" s="69">
        <v>23</v>
      </c>
      <c r="B27" s="28" t="s">
        <v>106</v>
      </c>
      <c r="C27" s="100" t="s">
        <v>161</v>
      </c>
      <c r="D27" s="70"/>
      <c r="E27" s="99" t="s">
        <v>161</v>
      </c>
      <c r="F27" s="76"/>
      <c r="G27" s="100" t="s">
        <v>161</v>
      </c>
      <c r="H27" s="70"/>
      <c r="I27" s="99" t="s">
        <v>161</v>
      </c>
      <c r="J27" s="76"/>
      <c r="K27" s="100" t="s">
        <v>161</v>
      </c>
      <c r="L27" s="70"/>
      <c r="M27" s="99" t="s">
        <v>161</v>
      </c>
      <c r="N27" s="70"/>
    </row>
    <row r="28" spans="1:14" s="15" customFormat="1" ht="12.75" customHeight="1" x14ac:dyDescent="0.25">
      <c r="A28" s="69">
        <v>24</v>
      </c>
      <c r="B28" s="28" t="s">
        <v>105</v>
      </c>
      <c r="C28" s="16">
        <v>6</v>
      </c>
      <c r="D28" s="70"/>
      <c r="E28" s="13">
        <v>1</v>
      </c>
      <c r="F28" s="76"/>
      <c r="G28" s="16">
        <v>8</v>
      </c>
      <c r="H28" s="70"/>
      <c r="I28" s="13">
        <v>3</v>
      </c>
      <c r="J28" s="76"/>
      <c r="K28" s="16">
        <v>4</v>
      </c>
      <c r="L28" s="70"/>
      <c r="M28" s="13">
        <v>22</v>
      </c>
      <c r="N28" s="70"/>
    </row>
    <row r="29" spans="1:14" s="15" customFormat="1" ht="12.75" customHeight="1" x14ac:dyDescent="0.25">
      <c r="A29" s="69">
        <v>25</v>
      </c>
      <c r="B29" s="28" t="s">
        <v>104</v>
      </c>
      <c r="C29" s="16">
        <v>29</v>
      </c>
      <c r="D29" s="70"/>
      <c r="E29" s="13">
        <v>0</v>
      </c>
      <c r="F29" s="76"/>
      <c r="G29" s="16">
        <v>33</v>
      </c>
      <c r="H29" s="70"/>
      <c r="I29" s="13">
        <v>16</v>
      </c>
      <c r="J29" s="76"/>
      <c r="K29" s="16">
        <v>0</v>
      </c>
      <c r="L29" s="70"/>
      <c r="M29" s="13">
        <v>78</v>
      </c>
      <c r="N29" s="70"/>
    </row>
    <row r="30" spans="1:14" s="15" customFormat="1" ht="12.75" customHeight="1" x14ac:dyDescent="0.25">
      <c r="A30" s="69">
        <v>26</v>
      </c>
      <c r="B30" s="28" t="s">
        <v>103</v>
      </c>
      <c r="C30" s="16">
        <v>3</v>
      </c>
      <c r="D30" s="70"/>
      <c r="E30" s="99" t="s">
        <v>161</v>
      </c>
      <c r="F30" s="76"/>
      <c r="G30" s="16">
        <v>8</v>
      </c>
      <c r="H30" s="70"/>
      <c r="I30" s="13">
        <v>1</v>
      </c>
      <c r="J30" s="76"/>
      <c r="K30" s="100" t="s">
        <v>161</v>
      </c>
      <c r="L30" s="70"/>
      <c r="M30" s="13">
        <v>12</v>
      </c>
      <c r="N30" s="70"/>
    </row>
    <row r="31" spans="1:14" s="15" customFormat="1" ht="12.75" customHeight="1" x14ac:dyDescent="0.25">
      <c r="A31" s="69">
        <v>27</v>
      </c>
      <c r="B31" s="28" t="s">
        <v>102</v>
      </c>
      <c r="C31" s="16">
        <v>23</v>
      </c>
      <c r="D31" s="70"/>
      <c r="E31" s="13">
        <v>4</v>
      </c>
      <c r="F31" s="76"/>
      <c r="G31" s="16">
        <v>92</v>
      </c>
      <c r="H31" s="70"/>
      <c r="I31" s="99" t="s">
        <v>161</v>
      </c>
      <c r="J31" s="76"/>
      <c r="K31" s="100" t="s">
        <v>161</v>
      </c>
      <c r="L31" s="70"/>
      <c r="M31" s="13">
        <v>119</v>
      </c>
      <c r="N31" s="70"/>
    </row>
    <row r="32" spans="1:14" s="15" customFormat="1" ht="12.75" customHeight="1" x14ac:dyDescent="0.25">
      <c r="A32" s="69">
        <v>28</v>
      </c>
      <c r="B32" s="28" t="s">
        <v>101</v>
      </c>
      <c r="C32" s="16">
        <v>34</v>
      </c>
      <c r="D32" s="70"/>
      <c r="E32" s="13">
        <v>7</v>
      </c>
      <c r="F32" s="76"/>
      <c r="G32" s="16">
        <v>81</v>
      </c>
      <c r="H32" s="70"/>
      <c r="I32" s="13">
        <v>13</v>
      </c>
      <c r="J32" s="76"/>
      <c r="K32" s="16">
        <v>5</v>
      </c>
      <c r="L32" s="70"/>
      <c r="M32" s="13">
        <v>140</v>
      </c>
      <c r="N32" s="70"/>
    </row>
    <row r="33" spans="1:14" s="15" customFormat="1" ht="12.75" customHeight="1" x14ac:dyDescent="0.25">
      <c r="A33" s="69">
        <v>29</v>
      </c>
      <c r="B33" s="28" t="s">
        <v>100</v>
      </c>
      <c r="C33" s="16">
        <v>16</v>
      </c>
      <c r="D33" s="70"/>
      <c r="E33" s="13">
        <v>0</v>
      </c>
      <c r="F33" s="76"/>
      <c r="G33" s="16">
        <v>13</v>
      </c>
      <c r="H33" s="70"/>
      <c r="I33" s="13">
        <v>3</v>
      </c>
      <c r="J33" s="76"/>
      <c r="K33" s="16">
        <v>0</v>
      </c>
      <c r="L33" s="70"/>
      <c r="M33" s="13">
        <v>32</v>
      </c>
      <c r="N33" s="70"/>
    </row>
    <row r="34" spans="1:14" s="15" customFormat="1" ht="12.75" customHeight="1" x14ac:dyDescent="0.25">
      <c r="A34" s="69">
        <v>30</v>
      </c>
      <c r="B34" s="28" t="s">
        <v>99</v>
      </c>
      <c r="C34" s="100" t="s">
        <v>161</v>
      </c>
      <c r="D34" s="70"/>
      <c r="E34" s="99" t="s">
        <v>161</v>
      </c>
      <c r="F34" s="76"/>
      <c r="G34" s="100" t="s">
        <v>161</v>
      </c>
      <c r="H34" s="70"/>
      <c r="I34" s="99" t="s">
        <v>161</v>
      </c>
      <c r="J34" s="76"/>
      <c r="K34" s="100" t="s">
        <v>161</v>
      </c>
      <c r="L34" s="70"/>
      <c r="M34" s="13">
        <v>20</v>
      </c>
      <c r="N34" s="70"/>
    </row>
    <row r="35" spans="1:14" s="15" customFormat="1" ht="12.75" customHeight="1" x14ac:dyDescent="0.25">
      <c r="A35" s="69">
        <v>31</v>
      </c>
      <c r="B35" s="28" t="s">
        <v>98</v>
      </c>
      <c r="C35" s="16">
        <v>64</v>
      </c>
      <c r="D35" s="70"/>
      <c r="E35" s="13">
        <v>1</v>
      </c>
      <c r="F35" s="76"/>
      <c r="G35" s="16">
        <v>116</v>
      </c>
      <c r="H35" s="70"/>
      <c r="I35" s="13">
        <v>6</v>
      </c>
      <c r="J35" s="76"/>
      <c r="K35" s="16">
        <v>0</v>
      </c>
      <c r="L35" s="70"/>
      <c r="M35" s="13">
        <v>187</v>
      </c>
      <c r="N35" s="70"/>
    </row>
    <row r="36" spans="1:14" s="15" customFormat="1" ht="12.75" customHeight="1" x14ac:dyDescent="0.25">
      <c r="A36" s="69">
        <v>32</v>
      </c>
      <c r="B36" s="28" t="s">
        <v>97</v>
      </c>
      <c r="C36" s="16">
        <v>4</v>
      </c>
      <c r="D36" s="70"/>
      <c r="E36" s="13">
        <v>0</v>
      </c>
      <c r="F36" s="76"/>
      <c r="G36" s="16">
        <v>7</v>
      </c>
      <c r="H36" s="70"/>
      <c r="I36" s="13">
        <v>2</v>
      </c>
      <c r="J36" s="76"/>
      <c r="K36" s="16">
        <v>1</v>
      </c>
      <c r="L36" s="70"/>
      <c r="M36" s="13">
        <v>14</v>
      </c>
      <c r="N36" s="70"/>
    </row>
    <row r="37" spans="1:14" s="15" customFormat="1" ht="12.75" customHeight="1" x14ac:dyDescent="0.25">
      <c r="A37" s="69">
        <v>33</v>
      </c>
      <c r="B37" s="28" t="s">
        <v>96</v>
      </c>
      <c r="C37" s="16">
        <v>53</v>
      </c>
      <c r="D37" s="70"/>
      <c r="E37" s="13">
        <v>4</v>
      </c>
      <c r="F37" s="76"/>
      <c r="G37" s="16">
        <v>181</v>
      </c>
      <c r="H37" s="70"/>
      <c r="I37" s="13">
        <v>14</v>
      </c>
      <c r="J37" s="76"/>
      <c r="K37" s="16">
        <v>4</v>
      </c>
      <c r="L37" s="70"/>
      <c r="M37" s="13">
        <v>256</v>
      </c>
      <c r="N37" s="70"/>
    </row>
    <row r="38" spans="1:14" s="15" customFormat="1" ht="12.75" customHeight="1" x14ac:dyDescent="0.25">
      <c r="A38" s="69">
        <v>34</v>
      </c>
      <c r="B38" s="28" t="s">
        <v>95</v>
      </c>
      <c r="C38" s="16">
        <v>65</v>
      </c>
      <c r="D38" s="70"/>
      <c r="E38" s="13">
        <v>1</v>
      </c>
      <c r="F38" s="76"/>
      <c r="G38" s="16">
        <v>74</v>
      </c>
      <c r="H38" s="70"/>
      <c r="I38" s="13">
        <v>23</v>
      </c>
      <c r="J38" s="76"/>
      <c r="K38" s="16">
        <v>6</v>
      </c>
      <c r="L38" s="70"/>
      <c r="M38" s="13">
        <v>169</v>
      </c>
      <c r="N38" s="70"/>
    </row>
    <row r="39" spans="1:14" s="15" customFormat="1" ht="12.75" customHeight="1" x14ac:dyDescent="0.25">
      <c r="A39" s="69">
        <v>35</v>
      </c>
      <c r="B39" s="28" t="s">
        <v>94</v>
      </c>
      <c r="C39" s="16">
        <v>78</v>
      </c>
      <c r="D39" s="70"/>
      <c r="E39" s="13">
        <v>1</v>
      </c>
      <c r="F39" s="76"/>
      <c r="G39" s="16">
        <v>27</v>
      </c>
      <c r="H39" s="70"/>
      <c r="I39" s="13">
        <v>11</v>
      </c>
      <c r="J39" s="76"/>
      <c r="K39" s="16">
        <v>1</v>
      </c>
      <c r="L39" s="70"/>
      <c r="M39" s="13">
        <v>118</v>
      </c>
      <c r="N39" s="70"/>
    </row>
    <row r="40" spans="1:14" s="15" customFormat="1" ht="12.75" customHeight="1" x14ac:dyDescent="0.25">
      <c r="A40" s="69">
        <v>36</v>
      </c>
      <c r="B40" s="28" t="s">
        <v>93</v>
      </c>
      <c r="C40" s="16">
        <v>24</v>
      </c>
      <c r="D40" s="70"/>
      <c r="E40" s="13">
        <v>0</v>
      </c>
      <c r="F40" s="76"/>
      <c r="G40" s="16">
        <v>7</v>
      </c>
      <c r="H40" s="70"/>
      <c r="I40" s="13">
        <v>1</v>
      </c>
      <c r="J40" s="76"/>
      <c r="K40" s="16">
        <v>14</v>
      </c>
      <c r="L40" s="70"/>
      <c r="M40" s="13">
        <v>46</v>
      </c>
      <c r="N40" s="70"/>
    </row>
    <row r="41" spans="1:14" s="15" customFormat="1" ht="12.75" customHeight="1" x14ac:dyDescent="0.25">
      <c r="A41" s="69">
        <v>37</v>
      </c>
      <c r="B41" s="28" t="s">
        <v>92</v>
      </c>
      <c r="C41" s="16">
        <v>29</v>
      </c>
      <c r="D41" s="70"/>
      <c r="E41" s="13">
        <v>0</v>
      </c>
      <c r="F41" s="76"/>
      <c r="G41" s="16">
        <v>9</v>
      </c>
      <c r="H41" s="70"/>
      <c r="I41" s="13">
        <v>1</v>
      </c>
      <c r="J41" s="76"/>
      <c r="K41" s="16">
        <v>0</v>
      </c>
      <c r="L41" s="70"/>
      <c r="M41" s="13">
        <v>39</v>
      </c>
      <c r="N41" s="70"/>
    </row>
    <row r="42" spans="1:14" s="15" customFormat="1" ht="12.75" customHeight="1" x14ac:dyDescent="0.25">
      <c r="A42" s="69">
        <v>38</v>
      </c>
      <c r="B42" s="28" t="s">
        <v>91</v>
      </c>
      <c r="C42" s="16">
        <v>47</v>
      </c>
      <c r="D42" s="70"/>
      <c r="E42" s="13">
        <v>2</v>
      </c>
      <c r="F42" s="76"/>
      <c r="G42" s="16">
        <v>142</v>
      </c>
      <c r="H42" s="70"/>
      <c r="I42" s="13">
        <v>5</v>
      </c>
      <c r="J42" s="76"/>
      <c r="K42" s="16">
        <v>11</v>
      </c>
      <c r="L42" s="70"/>
      <c r="M42" s="13">
        <v>207</v>
      </c>
      <c r="N42" s="70"/>
    </row>
    <row r="43" spans="1:14" s="15" customFormat="1" ht="12.75" customHeight="1" x14ac:dyDescent="0.25">
      <c r="A43" s="69">
        <v>39</v>
      </c>
      <c r="B43" s="28" t="s">
        <v>90</v>
      </c>
      <c r="C43" s="16">
        <v>9</v>
      </c>
      <c r="D43" s="70"/>
      <c r="E43" s="13">
        <v>5</v>
      </c>
      <c r="F43" s="76"/>
      <c r="G43" s="16">
        <v>14</v>
      </c>
      <c r="H43" s="70"/>
      <c r="I43" s="13">
        <v>1</v>
      </c>
      <c r="J43" s="76"/>
      <c r="K43" s="16">
        <v>9</v>
      </c>
      <c r="L43" s="70"/>
      <c r="M43" s="13">
        <v>38</v>
      </c>
      <c r="N43" s="70"/>
    </row>
    <row r="44" spans="1:14" s="15" customFormat="1" ht="12.75" customHeight="1" x14ac:dyDescent="0.25">
      <c r="A44" s="69">
        <v>40</v>
      </c>
      <c r="B44" s="28" t="s">
        <v>89</v>
      </c>
      <c r="C44" s="16">
        <v>22</v>
      </c>
      <c r="D44" s="70"/>
      <c r="E44" s="13">
        <v>0</v>
      </c>
      <c r="F44" s="76"/>
      <c r="G44" s="16">
        <v>16</v>
      </c>
      <c r="H44" s="70"/>
      <c r="I44" s="13">
        <v>1</v>
      </c>
      <c r="J44" s="76"/>
      <c r="K44" s="16">
        <v>7</v>
      </c>
      <c r="L44" s="70"/>
      <c r="M44" s="13">
        <v>46</v>
      </c>
      <c r="N44" s="70"/>
    </row>
    <row r="45" spans="1:14" s="15" customFormat="1" ht="12.75" customHeight="1" x14ac:dyDescent="0.25">
      <c r="A45" s="69">
        <v>41</v>
      </c>
      <c r="B45" s="28" t="s">
        <v>88</v>
      </c>
      <c r="C45" s="16">
        <v>15</v>
      </c>
      <c r="D45" s="70"/>
      <c r="E45" s="13">
        <v>2</v>
      </c>
      <c r="F45" s="76"/>
      <c r="G45" s="16">
        <v>21</v>
      </c>
      <c r="H45" s="70"/>
      <c r="I45" s="13">
        <v>2</v>
      </c>
      <c r="J45" s="76"/>
      <c r="K45" s="16">
        <v>7</v>
      </c>
      <c r="L45" s="70"/>
      <c r="M45" s="13">
        <v>47</v>
      </c>
      <c r="N45" s="70"/>
    </row>
    <row r="46" spans="1:14" s="15" customFormat="1" ht="12.75" customHeight="1" x14ac:dyDescent="0.25">
      <c r="A46" s="69">
        <v>42</v>
      </c>
      <c r="B46" s="28" t="s">
        <v>87</v>
      </c>
      <c r="C46" s="16">
        <v>85</v>
      </c>
      <c r="D46" s="70"/>
      <c r="E46" s="13">
        <v>2</v>
      </c>
      <c r="F46" s="76"/>
      <c r="G46" s="16">
        <v>90</v>
      </c>
      <c r="H46" s="70"/>
      <c r="I46" s="13">
        <v>48</v>
      </c>
      <c r="J46" s="76"/>
      <c r="K46" s="16">
        <v>4</v>
      </c>
      <c r="L46" s="70"/>
      <c r="M46" s="13">
        <v>229</v>
      </c>
      <c r="N46" s="70"/>
    </row>
    <row r="47" spans="1:14" s="15" customFormat="1" ht="12.75" customHeight="1" x14ac:dyDescent="0.25">
      <c r="A47" s="69">
        <v>43</v>
      </c>
      <c r="B47" s="28" t="s">
        <v>86</v>
      </c>
      <c r="C47" s="16">
        <v>2</v>
      </c>
      <c r="D47" s="70"/>
      <c r="E47" s="13">
        <v>2</v>
      </c>
      <c r="F47" s="76"/>
      <c r="G47" s="16">
        <v>6</v>
      </c>
      <c r="H47" s="70"/>
      <c r="I47" s="13">
        <v>0</v>
      </c>
      <c r="J47" s="76"/>
      <c r="K47" s="16">
        <v>0</v>
      </c>
      <c r="L47" s="70"/>
      <c r="M47" s="13">
        <v>10</v>
      </c>
      <c r="N47" s="70"/>
    </row>
    <row r="48" spans="1:14" s="15" customFormat="1" ht="12.75" customHeight="1" x14ac:dyDescent="0.25">
      <c r="A48" s="69">
        <v>44</v>
      </c>
      <c r="B48" s="28" t="s">
        <v>85</v>
      </c>
      <c r="C48" s="16">
        <v>58</v>
      </c>
      <c r="D48" s="70"/>
      <c r="E48" s="13">
        <v>0</v>
      </c>
      <c r="F48" s="76"/>
      <c r="G48" s="16">
        <v>15</v>
      </c>
      <c r="H48" s="70"/>
      <c r="I48" s="13">
        <v>32</v>
      </c>
      <c r="J48" s="76"/>
      <c r="K48" s="16">
        <v>158</v>
      </c>
      <c r="L48" s="70"/>
      <c r="M48" s="13">
        <v>263</v>
      </c>
      <c r="N48" s="70"/>
    </row>
    <row r="49" spans="1:14" s="15" customFormat="1" ht="12.75" customHeight="1" x14ac:dyDescent="0.25">
      <c r="A49" s="69">
        <v>45</v>
      </c>
      <c r="B49" s="28" t="s">
        <v>84</v>
      </c>
      <c r="C49" s="16">
        <v>28</v>
      </c>
      <c r="D49" s="70"/>
      <c r="E49" s="13">
        <v>4</v>
      </c>
      <c r="F49" s="76"/>
      <c r="G49" s="16">
        <v>46</v>
      </c>
      <c r="H49" s="70"/>
      <c r="I49" s="13">
        <v>1</v>
      </c>
      <c r="J49" s="76"/>
      <c r="K49" s="16">
        <v>0</v>
      </c>
      <c r="L49" s="70"/>
      <c r="M49" s="13">
        <v>79</v>
      </c>
      <c r="N49" s="70"/>
    </row>
    <row r="50" spans="1:14" s="15" customFormat="1" ht="12.75" customHeight="1" x14ac:dyDescent="0.25">
      <c r="A50" s="69">
        <v>46</v>
      </c>
      <c r="B50" s="28" t="s">
        <v>83</v>
      </c>
      <c r="C50" s="16">
        <v>16</v>
      </c>
      <c r="D50" s="70"/>
      <c r="E50" s="13">
        <v>0</v>
      </c>
      <c r="F50" s="76"/>
      <c r="G50" s="16">
        <v>7</v>
      </c>
      <c r="H50" s="70"/>
      <c r="I50" s="13">
        <v>0</v>
      </c>
      <c r="J50" s="76"/>
      <c r="K50" s="16">
        <v>3</v>
      </c>
      <c r="L50" s="70"/>
      <c r="M50" s="13">
        <v>26</v>
      </c>
      <c r="N50" s="70"/>
    </row>
    <row r="51" spans="1:14" s="15" customFormat="1" ht="12.75" customHeight="1" x14ac:dyDescent="0.25">
      <c r="A51" s="69">
        <v>47</v>
      </c>
      <c r="B51" s="28" t="s">
        <v>82</v>
      </c>
      <c r="C51" s="16">
        <v>7</v>
      </c>
      <c r="D51" s="70"/>
      <c r="E51" s="13">
        <v>0</v>
      </c>
      <c r="F51" s="76"/>
      <c r="G51" s="16">
        <v>16</v>
      </c>
      <c r="H51" s="70"/>
      <c r="I51" s="13">
        <v>1</v>
      </c>
      <c r="J51" s="76"/>
      <c r="K51" s="16">
        <v>1</v>
      </c>
      <c r="L51" s="70"/>
      <c r="M51" s="13">
        <v>25</v>
      </c>
      <c r="N51" s="70"/>
    </row>
    <row r="52" spans="1:14" s="15" customFormat="1" ht="12.75" customHeight="1" x14ac:dyDescent="0.25">
      <c r="A52" s="69">
        <v>48</v>
      </c>
      <c r="B52" s="28" t="s">
        <v>81</v>
      </c>
      <c r="C52" s="16">
        <v>2</v>
      </c>
      <c r="D52" s="70"/>
      <c r="E52" s="13">
        <v>2</v>
      </c>
      <c r="F52" s="76"/>
      <c r="G52" s="16">
        <v>11</v>
      </c>
      <c r="H52" s="70"/>
      <c r="I52" s="13">
        <v>1</v>
      </c>
      <c r="J52" s="76"/>
      <c r="K52" s="16">
        <v>3</v>
      </c>
      <c r="L52" s="70"/>
      <c r="M52" s="13">
        <v>19</v>
      </c>
      <c r="N52" s="70"/>
    </row>
    <row r="53" spans="1:14" s="15" customFormat="1" ht="12.75" customHeight="1" x14ac:dyDescent="0.25">
      <c r="A53" s="69">
        <v>49</v>
      </c>
      <c r="B53" s="28" t="s">
        <v>80</v>
      </c>
      <c r="C53" s="16">
        <v>80</v>
      </c>
      <c r="D53" s="70"/>
      <c r="E53" s="13">
        <v>13</v>
      </c>
      <c r="F53" s="76"/>
      <c r="G53" s="16">
        <v>60</v>
      </c>
      <c r="H53" s="70"/>
      <c r="I53" s="13">
        <v>41</v>
      </c>
      <c r="J53" s="76"/>
      <c r="K53" s="16">
        <v>39</v>
      </c>
      <c r="L53" s="70"/>
      <c r="M53" s="13">
        <v>233</v>
      </c>
      <c r="N53" s="70"/>
    </row>
    <row r="54" spans="1:14" s="15" customFormat="1" ht="12.75" customHeight="1" x14ac:dyDescent="0.25">
      <c r="A54" s="69">
        <v>50</v>
      </c>
      <c r="B54" s="28" t="s">
        <v>79</v>
      </c>
      <c r="C54" s="16">
        <v>13</v>
      </c>
      <c r="D54" s="70"/>
      <c r="E54" s="13">
        <v>0</v>
      </c>
      <c r="F54" s="76"/>
      <c r="G54" s="16">
        <v>5</v>
      </c>
      <c r="H54" s="70"/>
      <c r="I54" s="13">
        <v>13</v>
      </c>
      <c r="J54" s="76"/>
      <c r="K54" s="16">
        <v>14</v>
      </c>
      <c r="L54" s="70"/>
      <c r="M54" s="13">
        <v>45</v>
      </c>
      <c r="N54" s="70"/>
    </row>
    <row r="55" spans="1:14" s="15" customFormat="1" ht="12.75" customHeight="1" x14ac:dyDescent="0.25">
      <c r="A55" s="69">
        <v>51</v>
      </c>
      <c r="B55" s="28" t="s">
        <v>78</v>
      </c>
      <c r="C55" s="16">
        <v>42</v>
      </c>
      <c r="D55" s="70"/>
      <c r="E55" s="13">
        <v>0</v>
      </c>
      <c r="F55" s="76"/>
      <c r="G55" s="16">
        <v>0</v>
      </c>
      <c r="H55" s="70"/>
      <c r="I55" s="13">
        <v>32</v>
      </c>
      <c r="J55" s="76"/>
      <c r="K55" s="16">
        <v>0</v>
      </c>
      <c r="L55" s="70"/>
      <c r="M55" s="13">
        <v>74</v>
      </c>
      <c r="N55" s="70"/>
    </row>
    <row r="56" spans="1:14" s="15" customFormat="1" ht="12.75" customHeight="1" x14ac:dyDescent="0.25">
      <c r="A56" s="72">
        <v>52</v>
      </c>
      <c r="B56" s="73" t="s">
        <v>77</v>
      </c>
      <c r="C56" s="58">
        <v>29</v>
      </c>
      <c r="D56" s="74"/>
      <c r="E56" s="22">
        <v>0</v>
      </c>
      <c r="F56" s="91"/>
      <c r="G56" s="58">
        <v>12</v>
      </c>
      <c r="H56" s="74"/>
      <c r="I56" s="22">
        <v>1</v>
      </c>
      <c r="J56" s="91"/>
      <c r="K56" s="58">
        <v>12</v>
      </c>
      <c r="L56" s="74"/>
      <c r="M56" s="22">
        <v>54</v>
      </c>
      <c r="N56" s="74"/>
    </row>
    <row r="57" spans="1:14" s="15" customFormat="1" ht="9" customHeight="1" x14ac:dyDescent="0.25">
      <c r="A57" s="32"/>
      <c r="B57" s="28"/>
      <c r="C57" s="31"/>
      <c r="D57" s="76"/>
      <c r="E57" s="31"/>
      <c r="F57" s="76"/>
      <c r="G57" s="31"/>
      <c r="H57" s="76"/>
      <c r="I57" s="31"/>
      <c r="J57" s="76"/>
      <c r="K57" s="101"/>
      <c r="L57" s="102"/>
      <c r="M57" s="31"/>
    </row>
    <row r="58" spans="1:14" s="15" customFormat="1" ht="9" customHeight="1" x14ac:dyDescent="0.25">
      <c r="A58" s="32"/>
      <c r="C58" s="98"/>
      <c r="D58" s="76"/>
      <c r="E58" s="98"/>
      <c r="F58" s="76"/>
      <c r="G58" s="98"/>
      <c r="H58" s="76"/>
      <c r="I58" s="98"/>
      <c r="J58" s="76"/>
      <c r="K58" s="98"/>
      <c r="L58" s="76"/>
      <c r="M58" s="98"/>
    </row>
    <row r="59" spans="1:14" s="15" customFormat="1" ht="52.5" customHeight="1" x14ac:dyDescent="0.25">
      <c r="A59" s="270" t="s">
        <v>76</v>
      </c>
      <c r="B59" s="274"/>
      <c r="C59" s="280" t="s">
        <v>24</v>
      </c>
      <c r="D59" s="278"/>
      <c r="E59" s="277" t="s">
        <v>166</v>
      </c>
      <c r="F59" s="281"/>
      <c r="G59" s="280" t="s">
        <v>165</v>
      </c>
      <c r="H59" s="278"/>
      <c r="I59" s="277" t="s">
        <v>164</v>
      </c>
      <c r="J59" s="281"/>
      <c r="K59" s="280" t="s">
        <v>163</v>
      </c>
      <c r="L59" s="278"/>
      <c r="M59" s="277" t="s">
        <v>162</v>
      </c>
      <c r="N59" s="278"/>
    </row>
    <row r="60" spans="1:14" s="15" customFormat="1" ht="12.75" customHeight="1" x14ac:dyDescent="0.25">
      <c r="A60" s="69">
        <v>53</v>
      </c>
      <c r="B60" s="28" t="s">
        <v>75</v>
      </c>
      <c r="C60" s="100" t="s">
        <v>161</v>
      </c>
      <c r="D60" s="70"/>
      <c r="E60" s="99" t="s">
        <v>161</v>
      </c>
      <c r="F60" s="76"/>
      <c r="G60" s="100" t="s">
        <v>161</v>
      </c>
      <c r="H60" s="70"/>
      <c r="I60" s="99" t="s">
        <v>161</v>
      </c>
      <c r="J60" s="76"/>
      <c r="K60" s="100" t="s">
        <v>161</v>
      </c>
      <c r="L60" s="70"/>
      <c r="M60" s="99" t="s">
        <v>161</v>
      </c>
      <c r="N60" s="70" t="s">
        <v>152</v>
      </c>
    </row>
    <row r="61" spans="1:14" s="15" customFormat="1" ht="12.75" customHeight="1" x14ac:dyDescent="0.25">
      <c r="A61" s="69">
        <v>54</v>
      </c>
      <c r="B61" s="28" t="s">
        <v>74</v>
      </c>
      <c r="C61" s="16">
        <v>45</v>
      </c>
      <c r="D61" s="70"/>
      <c r="E61" s="13">
        <v>5</v>
      </c>
      <c r="F61" s="76"/>
      <c r="G61" s="16">
        <v>47</v>
      </c>
      <c r="H61" s="70"/>
      <c r="I61" s="13">
        <v>34</v>
      </c>
      <c r="J61" s="76"/>
      <c r="K61" s="16">
        <v>31</v>
      </c>
      <c r="L61" s="70"/>
      <c r="M61" s="13">
        <v>162</v>
      </c>
      <c r="N61" s="70" t="s">
        <v>152</v>
      </c>
    </row>
    <row r="62" spans="1:14" s="15" customFormat="1" ht="12.75" customHeight="1" x14ac:dyDescent="0.25">
      <c r="A62" s="69">
        <v>55</v>
      </c>
      <c r="B62" s="28" t="s">
        <v>73</v>
      </c>
      <c r="C62" s="16">
        <v>5</v>
      </c>
      <c r="D62" s="70"/>
      <c r="E62" s="13">
        <v>6</v>
      </c>
      <c r="F62" s="76"/>
      <c r="G62" s="16">
        <v>10</v>
      </c>
      <c r="H62" s="70"/>
      <c r="I62" s="13">
        <v>8</v>
      </c>
      <c r="J62" s="76"/>
      <c r="K62" s="16">
        <v>8</v>
      </c>
      <c r="L62" s="70"/>
      <c r="M62" s="13">
        <v>37</v>
      </c>
      <c r="N62" s="70" t="s">
        <v>152</v>
      </c>
    </row>
    <row r="63" spans="1:14" s="15" customFormat="1" ht="12.75" customHeight="1" x14ac:dyDescent="0.25">
      <c r="A63" s="69">
        <v>56</v>
      </c>
      <c r="B63" s="28" t="s">
        <v>72</v>
      </c>
      <c r="C63" s="16">
        <v>26</v>
      </c>
      <c r="D63" s="70"/>
      <c r="E63" s="13">
        <v>1</v>
      </c>
      <c r="F63" s="76"/>
      <c r="G63" s="16">
        <v>9</v>
      </c>
      <c r="H63" s="70"/>
      <c r="I63" s="13">
        <v>2</v>
      </c>
      <c r="J63" s="76"/>
      <c r="K63" s="16">
        <v>10</v>
      </c>
      <c r="L63" s="70"/>
      <c r="M63" s="13">
        <v>48</v>
      </c>
      <c r="N63" s="70" t="s">
        <v>152</v>
      </c>
    </row>
    <row r="64" spans="1:14" s="15" customFormat="1" ht="12.75" customHeight="1" x14ac:dyDescent="0.25">
      <c r="A64" s="69">
        <v>57</v>
      </c>
      <c r="B64" s="28" t="s">
        <v>71</v>
      </c>
      <c r="C64" s="16">
        <v>25</v>
      </c>
      <c r="D64" s="70"/>
      <c r="E64" s="13">
        <v>4</v>
      </c>
      <c r="F64" s="76"/>
      <c r="G64" s="16">
        <v>41</v>
      </c>
      <c r="H64" s="70"/>
      <c r="I64" s="13">
        <v>18</v>
      </c>
      <c r="J64" s="76"/>
      <c r="K64" s="16">
        <v>5</v>
      </c>
      <c r="L64" s="70"/>
      <c r="M64" s="13">
        <v>93</v>
      </c>
      <c r="N64" s="70" t="s">
        <v>152</v>
      </c>
    </row>
    <row r="65" spans="1:14" s="15" customFormat="1" ht="12.75" customHeight="1" x14ac:dyDescent="0.25">
      <c r="A65" s="69">
        <v>58</v>
      </c>
      <c r="B65" s="28" t="s">
        <v>70</v>
      </c>
      <c r="C65" s="100" t="s">
        <v>161</v>
      </c>
      <c r="D65" s="70"/>
      <c r="E65" s="99" t="s">
        <v>161</v>
      </c>
      <c r="F65" s="76"/>
      <c r="G65" s="100" t="s">
        <v>161</v>
      </c>
      <c r="H65" s="70"/>
      <c r="I65" s="99" t="s">
        <v>161</v>
      </c>
      <c r="J65" s="76"/>
      <c r="K65" s="100" t="s">
        <v>161</v>
      </c>
      <c r="L65" s="70"/>
      <c r="M65" s="99" t="s">
        <v>161</v>
      </c>
      <c r="N65" s="70" t="s">
        <v>152</v>
      </c>
    </row>
    <row r="66" spans="1:14" s="15" customFormat="1" ht="12.75" customHeight="1" x14ac:dyDescent="0.25">
      <c r="A66" s="69">
        <v>59</v>
      </c>
      <c r="B66" s="28" t="s">
        <v>69</v>
      </c>
      <c r="C66" s="16">
        <v>326</v>
      </c>
      <c r="D66" s="70"/>
      <c r="E66" s="13">
        <v>137</v>
      </c>
      <c r="F66" s="76"/>
      <c r="G66" s="16">
        <v>198</v>
      </c>
      <c r="H66" s="70"/>
      <c r="I66" s="13">
        <v>21</v>
      </c>
      <c r="J66" s="76"/>
      <c r="K66" s="16">
        <v>36</v>
      </c>
      <c r="L66" s="70"/>
      <c r="M66" s="13">
        <v>718</v>
      </c>
      <c r="N66" s="70"/>
    </row>
    <row r="67" spans="1:14" s="15" customFormat="1" ht="12.75" customHeight="1" x14ac:dyDescent="0.25">
      <c r="A67" s="69">
        <v>60</v>
      </c>
      <c r="B67" s="28" t="s">
        <v>68</v>
      </c>
      <c r="C67" s="16">
        <v>56</v>
      </c>
      <c r="D67" s="70"/>
      <c r="E67" s="13">
        <v>0</v>
      </c>
      <c r="F67" s="76"/>
      <c r="G67" s="16">
        <v>14</v>
      </c>
      <c r="H67" s="70"/>
      <c r="I67" s="13">
        <v>8</v>
      </c>
      <c r="J67" s="76"/>
      <c r="K67" s="16">
        <v>35</v>
      </c>
      <c r="L67" s="70"/>
      <c r="M67" s="13">
        <v>113</v>
      </c>
      <c r="N67" s="70"/>
    </row>
    <row r="68" spans="1:14" s="15" customFormat="1" ht="12.75" customHeight="1" x14ac:dyDescent="0.25">
      <c r="A68" s="69">
        <v>61</v>
      </c>
      <c r="B68" s="28" t="s">
        <v>67</v>
      </c>
      <c r="C68" s="16">
        <v>62</v>
      </c>
      <c r="D68" s="70"/>
      <c r="E68" s="13">
        <v>1</v>
      </c>
      <c r="F68" s="76"/>
      <c r="G68" s="16">
        <v>10</v>
      </c>
      <c r="H68" s="70"/>
      <c r="I68" s="13">
        <v>1</v>
      </c>
      <c r="J68" s="76"/>
      <c r="K68" s="100" t="s">
        <v>161</v>
      </c>
      <c r="L68" s="70"/>
      <c r="M68" s="13">
        <v>74</v>
      </c>
      <c r="N68" s="70" t="s">
        <v>152</v>
      </c>
    </row>
    <row r="69" spans="1:14" s="15" customFormat="1" ht="12.75" customHeight="1" x14ac:dyDescent="0.25">
      <c r="A69" s="69">
        <v>62</v>
      </c>
      <c r="B69" s="28" t="s">
        <v>66</v>
      </c>
      <c r="C69" s="16">
        <v>62</v>
      </c>
      <c r="D69" s="70"/>
      <c r="E69" s="13">
        <v>95</v>
      </c>
      <c r="F69" s="76"/>
      <c r="G69" s="16">
        <v>264</v>
      </c>
      <c r="H69" s="70"/>
      <c r="I69" s="13">
        <v>5</v>
      </c>
      <c r="J69" s="76"/>
      <c r="K69" s="16">
        <v>27</v>
      </c>
      <c r="L69" s="70"/>
      <c r="M69" s="13">
        <v>453</v>
      </c>
      <c r="N69" s="70" t="s">
        <v>152</v>
      </c>
    </row>
    <row r="70" spans="1:14" s="15" customFormat="1" ht="12.75" customHeight="1" x14ac:dyDescent="0.25">
      <c r="A70" s="69">
        <v>63</v>
      </c>
      <c r="B70" s="28" t="s">
        <v>65</v>
      </c>
      <c r="C70" s="16">
        <v>8</v>
      </c>
      <c r="D70" s="70"/>
      <c r="E70" s="13">
        <v>1</v>
      </c>
      <c r="F70" s="76"/>
      <c r="G70" s="16">
        <v>11</v>
      </c>
      <c r="H70" s="70"/>
      <c r="I70" s="13">
        <v>10</v>
      </c>
      <c r="J70" s="76"/>
      <c r="K70" s="16">
        <v>1</v>
      </c>
      <c r="L70" s="70"/>
      <c r="M70" s="13">
        <v>31</v>
      </c>
      <c r="N70" s="70"/>
    </row>
    <row r="71" spans="1:14" s="15" customFormat="1" ht="12.75" customHeight="1" x14ac:dyDescent="0.25">
      <c r="A71" s="69">
        <v>64</v>
      </c>
      <c r="B71" s="28" t="s">
        <v>64</v>
      </c>
      <c r="C71" s="16">
        <v>32</v>
      </c>
      <c r="D71" s="70"/>
      <c r="E71" s="13">
        <v>0</v>
      </c>
      <c r="F71" s="76"/>
      <c r="G71" s="16">
        <v>38</v>
      </c>
      <c r="H71" s="70"/>
      <c r="I71" s="13">
        <v>1</v>
      </c>
      <c r="J71" s="76"/>
      <c r="K71" s="16">
        <v>6</v>
      </c>
      <c r="L71" s="70"/>
      <c r="M71" s="13">
        <v>77</v>
      </c>
      <c r="N71" s="70" t="s">
        <v>152</v>
      </c>
    </row>
    <row r="72" spans="1:14" s="15" customFormat="1" ht="12.75" customHeight="1" x14ac:dyDescent="0.25">
      <c r="A72" s="69">
        <v>65</v>
      </c>
      <c r="B72" s="28" t="s">
        <v>63</v>
      </c>
      <c r="C72" s="16">
        <v>10</v>
      </c>
      <c r="D72" s="70"/>
      <c r="E72" s="13">
        <v>0</v>
      </c>
      <c r="F72" s="76"/>
      <c r="G72" s="16">
        <v>5</v>
      </c>
      <c r="H72" s="70"/>
      <c r="I72" s="13">
        <v>2</v>
      </c>
      <c r="J72" s="76"/>
      <c r="K72" s="16">
        <v>0</v>
      </c>
      <c r="L72" s="70"/>
      <c r="M72" s="13">
        <v>17</v>
      </c>
      <c r="N72" s="70"/>
    </row>
    <row r="73" spans="1:14" s="15" customFormat="1" ht="12.75" customHeight="1" x14ac:dyDescent="0.25">
      <c r="A73" s="69">
        <v>66</v>
      </c>
      <c r="B73" s="28" t="s">
        <v>62</v>
      </c>
      <c r="C73" s="16">
        <v>8</v>
      </c>
      <c r="D73" s="70"/>
      <c r="E73" s="13">
        <v>2</v>
      </c>
      <c r="F73" s="76"/>
      <c r="G73" s="16">
        <v>42</v>
      </c>
      <c r="H73" s="70"/>
      <c r="I73" s="13">
        <v>8</v>
      </c>
      <c r="J73" s="76"/>
      <c r="K73" s="16">
        <v>1</v>
      </c>
      <c r="L73" s="70"/>
      <c r="M73" s="13">
        <v>61</v>
      </c>
      <c r="N73" s="70" t="s">
        <v>152</v>
      </c>
    </row>
    <row r="74" spans="1:14" s="15" customFormat="1" ht="12.75" customHeight="1" x14ac:dyDescent="0.25">
      <c r="A74" s="69">
        <v>67</v>
      </c>
      <c r="B74" s="28" t="s">
        <v>61</v>
      </c>
      <c r="C74" s="16">
        <v>31</v>
      </c>
      <c r="D74" s="70"/>
      <c r="E74" s="13">
        <v>10</v>
      </c>
      <c r="F74" s="76"/>
      <c r="G74" s="16">
        <v>72</v>
      </c>
      <c r="H74" s="70"/>
      <c r="I74" s="13">
        <v>45</v>
      </c>
      <c r="J74" s="76"/>
      <c r="K74" s="16">
        <v>7</v>
      </c>
      <c r="L74" s="70"/>
      <c r="M74" s="13">
        <v>165</v>
      </c>
      <c r="N74" s="70" t="s">
        <v>152</v>
      </c>
    </row>
    <row r="75" spans="1:14" s="15" customFormat="1" ht="12.75" customHeight="1" x14ac:dyDescent="0.25">
      <c r="A75" s="69">
        <v>68</v>
      </c>
      <c r="B75" s="28" t="s">
        <v>60</v>
      </c>
      <c r="C75" s="16">
        <v>15</v>
      </c>
      <c r="D75" s="70"/>
      <c r="E75" s="13">
        <v>5</v>
      </c>
      <c r="F75" s="76"/>
      <c r="G75" s="16">
        <v>77</v>
      </c>
      <c r="H75" s="70"/>
      <c r="I75" s="13">
        <v>43</v>
      </c>
      <c r="J75" s="76"/>
      <c r="K75" s="16">
        <v>0</v>
      </c>
      <c r="L75" s="70"/>
      <c r="M75" s="13">
        <v>140</v>
      </c>
      <c r="N75" s="70" t="s">
        <v>152</v>
      </c>
    </row>
    <row r="76" spans="1:14" s="15" customFormat="1" ht="12.75" customHeight="1" x14ac:dyDescent="0.25">
      <c r="A76" s="69">
        <v>69</v>
      </c>
      <c r="B76" s="28" t="s">
        <v>59</v>
      </c>
      <c r="C76" s="16">
        <v>83</v>
      </c>
      <c r="D76" s="70"/>
      <c r="E76" s="13">
        <v>5</v>
      </c>
      <c r="F76" s="76"/>
      <c r="G76" s="16">
        <v>74</v>
      </c>
      <c r="H76" s="70"/>
      <c r="I76" s="13">
        <v>3</v>
      </c>
      <c r="J76" s="76"/>
      <c r="K76" s="16">
        <v>42</v>
      </c>
      <c r="L76" s="70"/>
      <c r="M76" s="13">
        <v>207</v>
      </c>
      <c r="N76" s="70" t="s">
        <v>152</v>
      </c>
    </row>
    <row r="77" spans="1:14" s="15" customFormat="1" ht="12.75" customHeight="1" x14ac:dyDescent="0.25">
      <c r="A77" s="69">
        <v>70</v>
      </c>
      <c r="B77" s="28" t="s">
        <v>58</v>
      </c>
      <c r="C77" s="16">
        <v>27</v>
      </c>
      <c r="D77" s="70"/>
      <c r="E77" s="13">
        <v>1</v>
      </c>
      <c r="F77" s="76"/>
      <c r="G77" s="16">
        <v>0</v>
      </c>
      <c r="H77" s="70"/>
      <c r="I77" s="13">
        <v>7</v>
      </c>
      <c r="J77" s="76"/>
      <c r="K77" s="16">
        <v>0</v>
      </c>
      <c r="L77" s="70"/>
      <c r="M77" s="13">
        <v>35</v>
      </c>
      <c r="N77" s="70" t="s">
        <v>152</v>
      </c>
    </row>
    <row r="78" spans="1:14" s="15" customFormat="1" ht="12.75" customHeight="1" x14ac:dyDescent="0.25">
      <c r="A78" s="69">
        <v>71</v>
      </c>
      <c r="B78" s="28" t="s">
        <v>57</v>
      </c>
      <c r="C78" s="16">
        <v>3</v>
      </c>
      <c r="D78" s="70"/>
      <c r="E78" s="13">
        <v>5</v>
      </c>
      <c r="F78" s="76"/>
      <c r="G78" s="16">
        <v>15</v>
      </c>
      <c r="H78" s="70"/>
      <c r="I78" s="13">
        <v>7</v>
      </c>
      <c r="J78" s="76"/>
      <c r="K78" s="16">
        <v>21</v>
      </c>
      <c r="L78" s="70"/>
      <c r="M78" s="13">
        <v>51</v>
      </c>
      <c r="N78" s="70" t="s">
        <v>152</v>
      </c>
    </row>
    <row r="79" spans="1:14" s="15" customFormat="1" ht="12.75" customHeight="1" x14ac:dyDescent="0.25">
      <c r="A79" s="69">
        <v>72</v>
      </c>
      <c r="B79" s="28" t="s">
        <v>56</v>
      </c>
      <c r="C79" s="16">
        <v>10</v>
      </c>
      <c r="D79" s="70"/>
      <c r="E79" s="13">
        <v>0</v>
      </c>
      <c r="F79" s="76"/>
      <c r="G79" s="16">
        <v>26</v>
      </c>
      <c r="H79" s="70"/>
      <c r="I79" s="13">
        <v>2</v>
      </c>
      <c r="J79" s="76"/>
      <c r="K79" s="16">
        <v>0</v>
      </c>
      <c r="L79" s="70"/>
      <c r="M79" s="13">
        <v>38</v>
      </c>
      <c r="N79" s="70"/>
    </row>
    <row r="80" spans="1:14" s="15" customFormat="1" ht="12.75" customHeight="1" x14ac:dyDescent="0.25">
      <c r="A80" s="69">
        <v>73</v>
      </c>
      <c r="B80" s="28" t="s">
        <v>55</v>
      </c>
      <c r="C80" s="16">
        <v>35</v>
      </c>
      <c r="D80" s="70"/>
      <c r="E80" s="99" t="s">
        <v>161</v>
      </c>
      <c r="F80" s="76"/>
      <c r="G80" s="16">
        <v>6</v>
      </c>
      <c r="H80" s="70"/>
      <c r="I80" s="99" t="s">
        <v>161</v>
      </c>
      <c r="J80" s="76"/>
      <c r="K80" s="100" t="s">
        <v>161</v>
      </c>
      <c r="L80" s="70"/>
      <c r="M80" s="13">
        <v>41</v>
      </c>
      <c r="N80" s="70" t="s">
        <v>152</v>
      </c>
    </row>
    <row r="81" spans="1:14" s="15" customFormat="1" ht="12.75" customHeight="1" x14ac:dyDescent="0.25">
      <c r="A81" s="69">
        <v>74</v>
      </c>
      <c r="B81" s="28" t="s">
        <v>54</v>
      </c>
      <c r="C81" s="16">
        <v>13</v>
      </c>
      <c r="D81" s="70"/>
      <c r="E81" s="13">
        <v>2</v>
      </c>
      <c r="F81" s="76"/>
      <c r="G81" s="16">
        <v>37</v>
      </c>
      <c r="H81" s="70"/>
      <c r="I81" s="13">
        <v>8</v>
      </c>
      <c r="J81" s="76"/>
      <c r="K81" s="16">
        <v>10</v>
      </c>
      <c r="L81" s="70"/>
      <c r="M81" s="13">
        <v>70</v>
      </c>
      <c r="N81" s="70" t="s">
        <v>152</v>
      </c>
    </row>
    <row r="82" spans="1:14" s="15" customFormat="1" ht="12.75" customHeight="1" x14ac:dyDescent="0.25">
      <c r="A82" s="69">
        <v>75</v>
      </c>
      <c r="B82" s="28" t="s">
        <v>53</v>
      </c>
      <c r="C82" s="100" t="s">
        <v>161</v>
      </c>
      <c r="D82" s="70"/>
      <c r="E82" s="99" t="s">
        <v>161</v>
      </c>
      <c r="F82" s="76"/>
      <c r="G82" s="100" t="s">
        <v>161</v>
      </c>
      <c r="H82" s="70"/>
      <c r="I82" s="99" t="s">
        <v>161</v>
      </c>
      <c r="J82" s="76"/>
      <c r="K82" s="100" t="s">
        <v>161</v>
      </c>
      <c r="L82" s="70"/>
      <c r="M82" s="99" t="s">
        <v>161</v>
      </c>
      <c r="N82" s="70" t="s">
        <v>152</v>
      </c>
    </row>
    <row r="83" spans="1:14" s="15" customFormat="1" ht="12.75" customHeight="1" x14ac:dyDescent="0.25">
      <c r="A83" s="69">
        <v>76</v>
      </c>
      <c r="B83" s="28" t="s">
        <v>52</v>
      </c>
      <c r="C83" s="16">
        <v>51</v>
      </c>
      <c r="D83" s="70"/>
      <c r="E83" s="13">
        <v>1</v>
      </c>
      <c r="F83" s="76"/>
      <c r="G83" s="16">
        <v>35</v>
      </c>
      <c r="H83" s="70"/>
      <c r="I83" s="13">
        <v>17</v>
      </c>
      <c r="J83" s="76"/>
      <c r="K83" s="16">
        <v>34</v>
      </c>
      <c r="L83" s="70"/>
      <c r="M83" s="13">
        <v>138</v>
      </c>
      <c r="N83" s="70" t="s">
        <v>152</v>
      </c>
    </row>
    <row r="84" spans="1:14" s="15" customFormat="1" ht="12.75" customHeight="1" x14ac:dyDescent="0.25">
      <c r="A84" s="69">
        <v>77</v>
      </c>
      <c r="B84" s="28" t="s">
        <v>51</v>
      </c>
      <c r="C84" s="16">
        <v>112</v>
      </c>
      <c r="D84" s="70"/>
      <c r="E84" s="13">
        <v>17</v>
      </c>
      <c r="F84" s="76"/>
      <c r="G84" s="16">
        <v>89</v>
      </c>
      <c r="H84" s="70"/>
      <c r="I84" s="13">
        <v>24</v>
      </c>
      <c r="J84" s="76"/>
      <c r="K84" s="16">
        <v>90</v>
      </c>
      <c r="L84" s="70"/>
      <c r="M84" s="13">
        <v>332</v>
      </c>
      <c r="N84" s="70"/>
    </row>
    <row r="85" spans="1:14" s="15" customFormat="1" ht="12.75" customHeight="1" x14ac:dyDescent="0.25">
      <c r="A85" s="69">
        <v>78</v>
      </c>
      <c r="B85" s="28" t="s">
        <v>50</v>
      </c>
      <c r="C85" s="16">
        <v>151</v>
      </c>
      <c r="D85" s="70"/>
      <c r="E85" s="13">
        <v>19</v>
      </c>
      <c r="F85" s="76"/>
      <c r="G85" s="16">
        <v>155</v>
      </c>
      <c r="H85" s="70"/>
      <c r="I85" s="13">
        <v>87</v>
      </c>
      <c r="J85" s="76"/>
      <c r="K85" s="16">
        <v>84</v>
      </c>
      <c r="L85" s="70"/>
      <c r="M85" s="13">
        <v>496</v>
      </c>
      <c r="N85" s="70" t="s">
        <v>152</v>
      </c>
    </row>
    <row r="86" spans="1:14" s="15" customFormat="1" ht="12.75" customHeight="1" x14ac:dyDescent="0.25">
      <c r="A86" s="69">
        <v>79</v>
      </c>
      <c r="B86" s="28" t="s">
        <v>49</v>
      </c>
      <c r="C86" s="16">
        <v>1</v>
      </c>
      <c r="D86" s="70"/>
      <c r="E86" s="99" t="s">
        <v>161</v>
      </c>
      <c r="F86" s="76"/>
      <c r="G86" s="100" t="s">
        <v>161</v>
      </c>
      <c r="H86" s="70"/>
      <c r="I86" s="99" t="s">
        <v>161</v>
      </c>
      <c r="J86" s="76"/>
      <c r="K86" s="100" t="s">
        <v>161</v>
      </c>
      <c r="L86" s="70"/>
      <c r="M86" s="13">
        <v>1</v>
      </c>
      <c r="N86" s="70" t="s">
        <v>152</v>
      </c>
    </row>
    <row r="87" spans="1:14" s="15" customFormat="1" ht="12.75" customHeight="1" x14ac:dyDescent="0.25">
      <c r="A87" s="69">
        <v>80</v>
      </c>
      <c r="B87" s="28" t="s">
        <v>48</v>
      </c>
      <c r="C87" s="16">
        <v>23</v>
      </c>
      <c r="D87" s="70"/>
      <c r="E87" s="13">
        <v>0</v>
      </c>
      <c r="F87" s="76"/>
      <c r="G87" s="16">
        <v>30</v>
      </c>
      <c r="H87" s="70"/>
      <c r="I87" s="13">
        <v>1</v>
      </c>
      <c r="J87" s="76"/>
      <c r="K87" s="16">
        <v>7</v>
      </c>
      <c r="L87" s="70"/>
      <c r="M87" s="13">
        <v>61</v>
      </c>
      <c r="N87" s="70" t="s">
        <v>152</v>
      </c>
    </row>
    <row r="88" spans="1:14" s="15" customFormat="1" ht="12.75" customHeight="1" x14ac:dyDescent="0.25">
      <c r="A88" s="69">
        <v>81</v>
      </c>
      <c r="B88" s="28" t="s">
        <v>47</v>
      </c>
      <c r="C88" s="16">
        <v>24</v>
      </c>
      <c r="D88" s="70"/>
      <c r="E88" s="13">
        <v>18</v>
      </c>
      <c r="F88" s="76"/>
      <c r="G88" s="16">
        <v>5</v>
      </c>
      <c r="H88" s="70"/>
      <c r="I88" s="13">
        <v>8</v>
      </c>
      <c r="J88" s="76"/>
      <c r="K88" s="16">
        <v>0</v>
      </c>
      <c r="L88" s="70"/>
      <c r="M88" s="13">
        <v>55</v>
      </c>
      <c r="N88" s="70" t="s">
        <v>152</v>
      </c>
    </row>
    <row r="89" spans="1:14" s="15" customFormat="1" ht="12.75" customHeight="1" x14ac:dyDescent="0.25">
      <c r="A89" s="69">
        <v>82</v>
      </c>
      <c r="B89" s="28" t="s">
        <v>46</v>
      </c>
      <c r="C89" s="16">
        <v>1</v>
      </c>
      <c r="D89" s="70"/>
      <c r="E89" s="13">
        <v>2</v>
      </c>
      <c r="F89" s="76"/>
      <c r="G89" s="16">
        <v>17</v>
      </c>
      <c r="H89" s="70"/>
      <c r="I89" s="13">
        <v>2</v>
      </c>
      <c r="J89" s="76"/>
      <c r="K89" s="16">
        <v>0</v>
      </c>
      <c r="L89" s="70"/>
      <c r="M89" s="13">
        <v>22</v>
      </c>
      <c r="N89" s="70" t="s">
        <v>152</v>
      </c>
    </row>
    <row r="90" spans="1:14" s="15" customFormat="1" ht="12.75" customHeight="1" x14ac:dyDescent="0.25">
      <c r="A90" s="69">
        <v>83</v>
      </c>
      <c r="B90" s="28" t="s">
        <v>45</v>
      </c>
      <c r="C90" s="16">
        <v>15</v>
      </c>
      <c r="D90" s="70"/>
      <c r="E90" s="13">
        <v>1</v>
      </c>
      <c r="F90" s="76"/>
      <c r="G90" s="16">
        <v>78</v>
      </c>
      <c r="H90" s="70"/>
      <c r="I90" s="13">
        <v>13</v>
      </c>
      <c r="J90" s="76"/>
      <c r="K90" s="16">
        <v>26</v>
      </c>
      <c r="L90" s="70"/>
      <c r="M90" s="13">
        <v>133</v>
      </c>
      <c r="N90" s="70" t="s">
        <v>152</v>
      </c>
    </row>
    <row r="91" spans="1:14" s="15" customFormat="1" ht="12.75" customHeight="1" x14ac:dyDescent="0.25">
      <c r="A91" s="69">
        <v>84</v>
      </c>
      <c r="B91" s="28" t="s">
        <v>44</v>
      </c>
      <c r="C91" s="16">
        <v>164</v>
      </c>
      <c r="D91" s="70"/>
      <c r="E91" s="13">
        <v>4</v>
      </c>
      <c r="F91" s="76"/>
      <c r="G91" s="16">
        <v>107</v>
      </c>
      <c r="H91" s="70"/>
      <c r="I91" s="13">
        <v>6</v>
      </c>
      <c r="J91" s="76"/>
      <c r="K91" s="16">
        <v>2</v>
      </c>
      <c r="L91" s="70"/>
      <c r="M91" s="13">
        <v>283</v>
      </c>
      <c r="N91" s="70" t="s">
        <v>152</v>
      </c>
    </row>
    <row r="92" spans="1:14" s="15" customFormat="1" ht="12.75" customHeight="1" x14ac:dyDescent="0.25">
      <c r="A92" s="69">
        <v>85</v>
      </c>
      <c r="B92" s="28" t="s">
        <v>43</v>
      </c>
      <c r="C92" s="16">
        <v>16</v>
      </c>
      <c r="D92" s="70"/>
      <c r="E92" s="13">
        <v>3</v>
      </c>
      <c r="F92" s="76"/>
      <c r="G92" s="16">
        <v>7</v>
      </c>
      <c r="H92" s="70"/>
      <c r="I92" s="13">
        <v>13</v>
      </c>
      <c r="J92" s="76"/>
      <c r="K92" s="16">
        <v>5</v>
      </c>
      <c r="L92" s="70"/>
      <c r="M92" s="13">
        <v>44</v>
      </c>
      <c r="N92" s="70" t="s">
        <v>152</v>
      </c>
    </row>
    <row r="93" spans="1:14" s="15" customFormat="1" ht="12.75" customHeight="1" x14ac:dyDescent="0.25">
      <c r="A93" s="69">
        <v>86</v>
      </c>
      <c r="B93" s="28" t="s">
        <v>42</v>
      </c>
      <c r="C93" s="16">
        <v>13</v>
      </c>
      <c r="D93" s="70"/>
      <c r="E93" s="99" t="s">
        <v>161</v>
      </c>
      <c r="F93" s="76"/>
      <c r="G93" s="16">
        <v>21</v>
      </c>
      <c r="H93" s="70"/>
      <c r="I93" s="13">
        <v>4</v>
      </c>
      <c r="J93" s="76"/>
      <c r="K93" s="16">
        <v>4</v>
      </c>
      <c r="L93" s="70"/>
      <c r="M93" s="13">
        <v>42</v>
      </c>
      <c r="N93" s="70" t="s">
        <v>152</v>
      </c>
    </row>
    <row r="94" spans="1:14" s="15" customFormat="1" ht="12.75" customHeight="1" x14ac:dyDescent="0.25">
      <c r="A94" s="69">
        <v>87</v>
      </c>
      <c r="B94" s="28" t="s">
        <v>41</v>
      </c>
      <c r="C94" s="100" t="s">
        <v>161</v>
      </c>
      <c r="D94" s="70"/>
      <c r="E94" s="99" t="s">
        <v>161</v>
      </c>
      <c r="F94" s="76"/>
      <c r="G94" s="100" t="s">
        <v>161</v>
      </c>
      <c r="H94" s="70"/>
      <c r="I94" s="99" t="s">
        <v>161</v>
      </c>
      <c r="J94" s="76"/>
      <c r="K94" s="100" t="s">
        <v>161</v>
      </c>
      <c r="L94" s="70"/>
      <c r="M94" s="99" t="s">
        <v>161</v>
      </c>
      <c r="N94" s="70" t="s">
        <v>152</v>
      </c>
    </row>
    <row r="95" spans="1:14" s="15" customFormat="1" ht="12.75" customHeight="1" x14ac:dyDescent="0.25">
      <c r="A95" s="69">
        <v>88</v>
      </c>
      <c r="B95" s="28" t="s">
        <v>40</v>
      </c>
      <c r="C95" s="16">
        <v>14</v>
      </c>
      <c r="D95" s="70"/>
      <c r="E95" s="13">
        <v>2</v>
      </c>
      <c r="F95" s="76"/>
      <c r="G95" s="16">
        <v>14</v>
      </c>
      <c r="H95" s="70"/>
      <c r="I95" s="13">
        <v>4</v>
      </c>
      <c r="J95" s="76"/>
      <c r="K95" s="100" t="s">
        <v>161</v>
      </c>
      <c r="L95" s="70"/>
      <c r="M95" s="13">
        <v>34</v>
      </c>
      <c r="N95" s="70" t="s">
        <v>152</v>
      </c>
    </row>
    <row r="96" spans="1:14" s="15" customFormat="1" ht="12.75" customHeight="1" x14ac:dyDescent="0.25">
      <c r="A96" s="69">
        <v>89</v>
      </c>
      <c r="B96" s="28" t="s">
        <v>39</v>
      </c>
      <c r="C96" s="16">
        <v>26</v>
      </c>
      <c r="D96" s="70"/>
      <c r="E96" s="13">
        <v>3</v>
      </c>
      <c r="F96" s="76"/>
      <c r="G96" s="16">
        <v>35</v>
      </c>
      <c r="H96" s="70"/>
      <c r="I96" s="13">
        <v>3</v>
      </c>
      <c r="J96" s="76"/>
      <c r="K96" s="16">
        <v>2</v>
      </c>
      <c r="L96" s="70"/>
      <c r="M96" s="13">
        <v>69</v>
      </c>
      <c r="N96" s="70" t="s">
        <v>152</v>
      </c>
    </row>
    <row r="97" spans="1:14" s="15" customFormat="1" ht="12.75" customHeight="1" x14ac:dyDescent="0.25">
      <c r="A97" s="69">
        <v>90</v>
      </c>
      <c r="B97" s="28" t="s">
        <v>38</v>
      </c>
      <c r="C97" s="16">
        <v>20</v>
      </c>
      <c r="D97" s="70"/>
      <c r="E97" s="13">
        <v>0</v>
      </c>
      <c r="F97" s="76"/>
      <c r="G97" s="16">
        <v>0</v>
      </c>
      <c r="H97" s="70"/>
      <c r="I97" s="13">
        <v>0</v>
      </c>
      <c r="J97" s="76"/>
      <c r="K97" s="16">
        <v>13</v>
      </c>
      <c r="L97" s="70"/>
      <c r="M97" s="13">
        <v>33</v>
      </c>
      <c r="N97" s="70" t="s">
        <v>152</v>
      </c>
    </row>
    <row r="98" spans="1:14" s="15" customFormat="1" ht="12.75" customHeight="1" x14ac:dyDescent="0.25">
      <c r="A98" s="69">
        <v>91</v>
      </c>
      <c r="B98" s="28" t="s">
        <v>37</v>
      </c>
      <c r="C98" s="16">
        <v>187</v>
      </c>
      <c r="D98" s="70"/>
      <c r="E98" s="13">
        <v>5</v>
      </c>
      <c r="F98" s="76"/>
      <c r="G98" s="16">
        <v>142</v>
      </c>
      <c r="H98" s="70"/>
      <c r="I98" s="13">
        <v>173</v>
      </c>
      <c r="J98" s="76"/>
      <c r="K98" s="16">
        <v>108</v>
      </c>
      <c r="L98" s="70"/>
      <c r="M98" s="13">
        <v>615</v>
      </c>
      <c r="N98" s="70" t="s">
        <v>152</v>
      </c>
    </row>
    <row r="99" spans="1:14" s="15" customFormat="1" ht="12.75" customHeight="1" x14ac:dyDescent="0.25">
      <c r="A99" s="69">
        <v>92</v>
      </c>
      <c r="B99" s="28" t="s">
        <v>36</v>
      </c>
      <c r="C99" s="16">
        <v>753</v>
      </c>
      <c r="D99" s="70"/>
      <c r="E99" s="13">
        <v>18</v>
      </c>
      <c r="F99" s="76"/>
      <c r="G99" s="16">
        <v>492</v>
      </c>
      <c r="H99" s="70"/>
      <c r="I99" s="13">
        <v>75</v>
      </c>
      <c r="J99" s="76"/>
      <c r="K99" s="16">
        <v>129</v>
      </c>
      <c r="L99" s="70"/>
      <c r="M99" s="13">
        <v>1467</v>
      </c>
      <c r="N99" s="70" t="s">
        <v>152</v>
      </c>
    </row>
    <row r="100" spans="1:14" s="15" customFormat="1" ht="12.75" customHeight="1" x14ac:dyDescent="0.25">
      <c r="A100" s="69">
        <v>93</v>
      </c>
      <c r="B100" s="28" t="s">
        <v>35</v>
      </c>
      <c r="C100" s="16">
        <v>414</v>
      </c>
      <c r="D100" s="70"/>
      <c r="E100" s="13">
        <v>26</v>
      </c>
      <c r="F100" s="76"/>
      <c r="G100" s="16">
        <v>625</v>
      </c>
      <c r="H100" s="70"/>
      <c r="I100" s="13">
        <v>147</v>
      </c>
      <c r="J100" s="76"/>
      <c r="K100" s="16">
        <v>294</v>
      </c>
      <c r="L100" s="70"/>
      <c r="M100" s="13">
        <v>1506</v>
      </c>
      <c r="N100" s="70" t="s">
        <v>152</v>
      </c>
    </row>
    <row r="101" spans="1:14" s="15" customFormat="1" ht="12.75" customHeight="1" x14ac:dyDescent="0.25">
      <c r="A101" s="69">
        <v>94</v>
      </c>
      <c r="B101" s="28" t="s">
        <v>34</v>
      </c>
      <c r="C101" s="100" t="s">
        <v>161</v>
      </c>
      <c r="D101" s="70"/>
      <c r="E101" s="99" t="s">
        <v>161</v>
      </c>
      <c r="F101" s="76"/>
      <c r="G101" s="100" t="s">
        <v>161</v>
      </c>
      <c r="H101" s="70"/>
      <c r="I101" s="99" t="s">
        <v>161</v>
      </c>
      <c r="J101" s="76"/>
      <c r="K101" s="100" t="s">
        <v>161</v>
      </c>
      <c r="L101" s="70"/>
      <c r="M101" s="99" t="s">
        <v>161</v>
      </c>
      <c r="N101" s="70" t="s">
        <v>152</v>
      </c>
    </row>
    <row r="102" spans="1:14" s="15" customFormat="1" ht="12.75" customHeight="1" x14ac:dyDescent="0.25">
      <c r="A102" s="69">
        <v>95</v>
      </c>
      <c r="B102" s="28" t="s">
        <v>33</v>
      </c>
      <c r="C102" s="16">
        <v>135</v>
      </c>
      <c r="D102" s="70"/>
      <c r="E102" s="13">
        <v>33</v>
      </c>
      <c r="F102" s="76"/>
      <c r="G102" s="16">
        <v>87</v>
      </c>
      <c r="H102" s="70"/>
      <c r="I102" s="13">
        <v>20</v>
      </c>
      <c r="J102" s="76"/>
      <c r="K102" s="16">
        <v>14</v>
      </c>
      <c r="L102" s="70"/>
      <c r="M102" s="13">
        <v>289</v>
      </c>
      <c r="N102" s="70"/>
    </row>
    <row r="103" spans="1:14" s="15" customFormat="1" ht="12.75" customHeight="1" x14ac:dyDescent="0.25">
      <c r="A103" s="69">
        <v>971</v>
      </c>
      <c r="B103" s="28" t="s">
        <v>31</v>
      </c>
      <c r="C103" s="16">
        <v>3</v>
      </c>
      <c r="D103" s="70"/>
      <c r="E103" s="13">
        <v>0</v>
      </c>
      <c r="F103" s="76"/>
      <c r="G103" s="16">
        <v>2</v>
      </c>
      <c r="H103" s="70"/>
      <c r="I103" s="13">
        <v>0</v>
      </c>
      <c r="J103" s="76"/>
      <c r="K103" s="16">
        <v>9</v>
      </c>
      <c r="L103" s="70"/>
      <c r="M103" s="13">
        <v>14</v>
      </c>
      <c r="N103" s="70" t="s">
        <v>152</v>
      </c>
    </row>
    <row r="104" spans="1:14" s="15" customFormat="1" ht="12.75" customHeight="1" x14ac:dyDescent="0.25">
      <c r="A104" s="69">
        <v>972</v>
      </c>
      <c r="B104" s="28" t="s">
        <v>30</v>
      </c>
      <c r="C104" s="16">
        <v>6</v>
      </c>
      <c r="D104" s="70"/>
      <c r="E104" s="13">
        <v>0</v>
      </c>
      <c r="F104" s="76"/>
      <c r="G104" s="16">
        <v>0</v>
      </c>
      <c r="H104" s="70"/>
      <c r="I104" s="13">
        <v>0</v>
      </c>
      <c r="J104" s="76"/>
      <c r="K104" s="16">
        <v>2</v>
      </c>
      <c r="L104" s="70"/>
      <c r="M104" s="13">
        <v>8</v>
      </c>
      <c r="N104" s="70" t="s">
        <v>152</v>
      </c>
    </row>
    <row r="105" spans="1:14" s="15" customFormat="1" ht="12.75" customHeight="1" x14ac:dyDescent="0.25">
      <c r="A105" s="69">
        <v>973</v>
      </c>
      <c r="B105" s="28" t="s">
        <v>29</v>
      </c>
      <c r="C105" s="100" t="s">
        <v>161</v>
      </c>
      <c r="D105" s="70"/>
      <c r="E105" s="99" t="s">
        <v>161</v>
      </c>
      <c r="F105" s="76"/>
      <c r="G105" s="100" t="s">
        <v>161</v>
      </c>
      <c r="H105" s="70"/>
      <c r="I105" s="99" t="s">
        <v>161</v>
      </c>
      <c r="J105" s="76"/>
      <c r="K105" s="100" t="s">
        <v>161</v>
      </c>
      <c r="L105" s="70"/>
      <c r="M105" s="99" t="s">
        <v>161</v>
      </c>
      <c r="N105" s="70"/>
    </row>
    <row r="106" spans="1:14" s="15" customFormat="1" ht="12.75" customHeight="1" x14ac:dyDescent="0.25">
      <c r="A106" s="72">
        <v>974</v>
      </c>
      <c r="B106" s="73" t="s">
        <v>28</v>
      </c>
      <c r="C106" s="58">
        <v>3</v>
      </c>
      <c r="D106" s="74"/>
      <c r="E106" s="103" t="s">
        <v>161</v>
      </c>
      <c r="F106" s="91"/>
      <c r="G106" s="104" t="s">
        <v>161</v>
      </c>
      <c r="H106" s="74"/>
      <c r="I106" s="103" t="s">
        <v>161</v>
      </c>
      <c r="J106" s="91"/>
      <c r="K106" s="104" t="s">
        <v>161</v>
      </c>
      <c r="L106" s="74"/>
      <c r="M106" s="22">
        <v>3</v>
      </c>
      <c r="N106" s="74" t="s">
        <v>152</v>
      </c>
    </row>
    <row r="107" spans="1:14" s="15" customFormat="1" ht="11.25" customHeight="1" x14ac:dyDescent="0.25">
      <c r="A107" s="32"/>
      <c r="B107" s="28"/>
      <c r="C107" s="31"/>
      <c r="D107" s="76"/>
      <c r="E107" s="31"/>
      <c r="F107" s="76"/>
      <c r="G107" s="31"/>
      <c r="H107" s="76"/>
      <c r="I107" s="31"/>
      <c r="J107" s="76"/>
      <c r="K107" s="31"/>
      <c r="L107" s="76"/>
      <c r="M107" s="31"/>
    </row>
    <row r="108" spans="1:14" s="15" customFormat="1" ht="12.75" customHeight="1" x14ac:dyDescent="0.25">
      <c r="A108" s="259" t="s">
        <v>27</v>
      </c>
      <c r="B108" s="260"/>
      <c r="C108" s="33">
        <f>SUM(C3:D102)</f>
        <v>4389</v>
      </c>
      <c r="D108" s="81"/>
      <c r="E108" s="35">
        <f>SUM(E3:F102)</f>
        <v>507</v>
      </c>
      <c r="F108" s="62"/>
      <c r="G108" s="33">
        <f>SUM(G3:H102)</f>
        <v>4484</v>
      </c>
      <c r="H108" s="81"/>
      <c r="I108" s="35">
        <f>SUM(I3:J102)</f>
        <v>1162</v>
      </c>
      <c r="J108" s="62"/>
      <c r="K108" s="35">
        <f>SUM(K3:L102)</f>
        <v>1454</v>
      </c>
      <c r="L108" s="62"/>
      <c r="M108" s="35">
        <f>SUM(C108:L108)</f>
        <v>11996</v>
      </c>
      <c r="N108" s="81"/>
    </row>
    <row r="109" spans="1:14" s="15" customFormat="1" ht="12.75" customHeight="1" x14ac:dyDescent="0.25">
      <c r="A109" s="282" t="s">
        <v>160</v>
      </c>
      <c r="B109" s="283"/>
      <c r="C109" s="39">
        <f>SUM(C103:C106)</f>
        <v>12</v>
      </c>
      <c r="D109" s="82"/>
      <c r="E109" s="41">
        <f>SUM(E103:E106)</f>
        <v>0</v>
      </c>
      <c r="F109" s="64"/>
      <c r="G109" s="39">
        <f>SUM(G103:G106)</f>
        <v>2</v>
      </c>
      <c r="H109" s="82"/>
      <c r="I109" s="41">
        <f>SUM(I103:I106)</f>
        <v>0</v>
      </c>
      <c r="J109" s="64"/>
      <c r="K109" s="41">
        <f>SUM(K103:K106)</f>
        <v>11</v>
      </c>
      <c r="L109" s="64"/>
      <c r="M109" s="41">
        <f>SUM(C109:L109)</f>
        <v>25</v>
      </c>
      <c r="N109" s="82"/>
    </row>
    <row r="110" spans="1:14" s="15" customFormat="1" ht="12.75" customHeight="1" x14ac:dyDescent="0.25">
      <c r="A110" s="284" t="s">
        <v>159</v>
      </c>
      <c r="B110" s="285"/>
      <c r="C110" s="45">
        <f>SUM(C108:C109)</f>
        <v>4401</v>
      </c>
      <c r="D110" s="83"/>
      <c r="E110" s="47">
        <f>SUM(E108:E109)</f>
        <v>507</v>
      </c>
      <c r="F110" s="65"/>
      <c r="G110" s="45">
        <f>SUM(G108:G109)</f>
        <v>4486</v>
      </c>
      <c r="H110" s="83"/>
      <c r="I110" s="47">
        <f>SUM(I108:I109)</f>
        <v>1162</v>
      </c>
      <c r="J110" s="65"/>
      <c r="K110" s="47">
        <f>SUM(K108:K109)</f>
        <v>1465</v>
      </c>
      <c r="L110" s="65"/>
      <c r="M110" s="47">
        <f>SUM(C110:L110)</f>
        <v>12021</v>
      </c>
      <c r="N110" s="83"/>
    </row>
    <row r="111" spans="1:14" s="15" customFormat="1" ht="15.75" customHeight="1" x14ac:dyDescent="0.25">
      <c r="A111" s="76" t="s">
        <v>158</v>
      </c>
      <c r="B111" s="76"/>
      <c r="C111" s="92"/>
    </row>
    <row r="112" spans="1:14" x14ac:dyDescent="0.2">
      <c r="A112" s="76" t="s">
        <v>157</v>
      </c>
      <c r="B112" s="66"/>
      <c r="C112" s="55"/>
      <c r="E112" s="55"/>
      <c r="G112" s="55"/>
      <c r="I112" s="55"/>
      <c r="K112" s="55"/>
      <c r="M112" s="55"/>
    </row>
    <row r="113" spans="1:14" x14ac:dyDescent="0.2">
      <c r="A113" s="56" t="s">
        <v>156</v>
      </c>
      <c r="M113" s="55"/>
      <c r="N113" s="56"/>
    </row>
    <row r="114" spans="1:14" x14ac:dyDescent="0.2">
      <c r="M114" s="55"/>
      <c r="N114" s="56"/>
    </row>
  </sheetData>
  <mergeCells count="18">
    <mergeCell ref="A108:B108"/>
    <mergeCell ref="A109:B109"/>
    <mergeCell ref="A110:B110"/>
    <mergeCell ref="K3:L3"/>
    <mergeCell ref="C3:D3"/>
    <mergeCell ref="A59:B59"/>
    <mergeCell ref="C59:D59"/>
    <mergeCell ref="E59:F59"/>
    <mergeCell ref="G59:H59"/>
    <mergeCell ref="I59:J59"/>
    <mergeCell ref="K59:L59"/>
    <mergeCell ref="M59:N59"/>
    <mergeCell ref="A1:N1"/>
    <mergeCell ref="A3:B3"/>
    <mergeCell ref="E3:F3"/>
    <mergeCell ref="G3:H3"/>
    <mergeCell ref="I3:J3"/>
    <mergeCell ref="M3:N3"/>
  </mergeCells>
  <phoneticPr fontId="11" type="noConversion"/>
  <conditionalFormatting sqref="C4:C6 C9 C11:C19 C21:C23 C25:C26 C28:C33 C35:C56 C61:C64 C66:C81 C83:C93 C95:C100 C102:C104 C106 E4:E5 E9 E11:E14 E16:E19 E21:E23 E25:E26 E28:E29 E31:E33 E35:E56 E61:E64 E66:E79 E81 E83:E85 E87:E92 E95:E100 E102:E104 G4:G6 G9 G11:G14 G16:G19 G21:G23 G25:G26 G28:G33 G35:G56 G61:G64 G66:G81 G83:G85 G87:G93 G95:G100 G102:G104 I4:I6 I9 I11:I14 I16:I19 I21:I23 I25:I26 I28:I30 I32:I33 I35:I56 I61:I64 I66:I79 I81 I83:I85 I87:I93 I95:I100 I102:I104 K4:K6 K9 K11:K14 K16:K19 K21:K23 K25:K26 K28:K29 K32:K33 K35:K56 K61:K64 K66:K67 K69:K79 K81 K83:K85 K87:K93 K96:K100 K102:K104 M4:M6 M9 M11:M23 M25:M26 M28:M56 M61:M64 M66:M81 M83:M93 M95:M100 M102:M104 M106">
    <cfRule type="cellIs" dxfId="134" priority="1" stopIfTrue="1" operator="equal">
      <formula>"NR"</formula>
    </cfRule>
    <cfRule type="cellIs" dxfId="133" priority="2" stopIfTrue="1" operator="equal">
      <formula>"ND"</formula>
    </cfRule>
  </conditionalFormatting>
  <hyperlinks>
    <hyperlink ref="P1" location="Sommaire!A1" display="Retour au sommaire"/>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115"/>
  <sheetViews>
    <sheetView showGridLines="0" zoomScaleNormal="100" zoomScaleSheetLayoutView="100" workbookViewId="0">
      <selection activeCell="R1" sqref="R1"/>
    </sheetView>
  </sheetViews>
  <sheetFormatPr baseColWidth="10" defaultRowHeight="11.25" x14ac:dyDescent="0.2"/>
  <cols>
    <col min="1" max="1" width="4.42578125" style="56" customWidth="1"/>
    <col min="2" max="2" width="23.28515625" style="56" customWidth="1"/>
    <col min="3" max="3" width="9.85546875" style="56" customWidth="1"/>
    <col min="4" max="4" width="2.85546875" style="86" customWidth="1"/>
    <col min="5" max="5" width="7.28515625" style="56" customWidth="1"/>
    <col min="6" max="6" width="2.85546875" style="86" customWidth="1"/>
    <col min="7" max="7" width="7.140625" style="56" customWidth="1"/>
    <col min="8" max="8" width="2.85546875" style="86" customWidth="1"/>
    <col min="9" max="9" width="7.85546875" style="56" customWidth="1"/>
    <col min="10" max="10" width="2.85546875" style="86" customWidth="1"/>
    <col min="11" max="11" width="7.5703125" style="56" customWidth="1"/>
    <col min="12" max="12" width="4.140625" style="86" customWidth="1"/>
    <col min="13" max="13" width="6.42578125" style="56" customWidth="1"/>
    <col min="14" max="14" width="2.85546875" style="86" customWidth="1"/>
    <col min="15" max="15" width="8.42578125" style="56" customWidth="1"/>
    <col min="16" max="16" width="4.140625" style="86" customWidth="1"/>
    <col min="17" max="17" width="3.7109375" style="56" customWidth="1"/>
    <col min="18" max="19" width="6.7109375" style="56" customWidth="1"/>
    <col min="20" max="20" width="5.42578125" style="56" customWidth="1"/>
    <col min="21" max="23" width="6.140625" style="56" customWidth="1"/>
    <col min="24" max="16384" width="11.42578125" style="56"/>
  </cols>
  <sheetData>
    <row r="1" spans="1:18" s="15" customFormat="1" ht="28.5" customHeight="1" x14ac:dyDescent="0.25">
      <c r="A1" s="286" t="s">
        <v>177</v>
      </c>
      <c r="B1" s="286"/>
      <c r="C1" s="286"/>
      <c r="D1" s="286"/>
      <c r="E1" s="286"/>
      <c r="F1" s="286"/>
      <c r="G1" s="286"/>
      <c r="H1" s="286"/>
      <c r="I1" s="286"/>
      <c r="J1" s="286"/>
      <c r="K1" s="286"/>
      <c r="L1" s="286"/>
      <c r="M1" s="286"/>
      <c r="N1" s="286"/>
      <c r="O1" s="286"/>
      <c r="P1" s="286"/>
      <c r="R1" s="193" t="s">
        <v>214</v>
      </c>
    </row>
    <row r="2" spans="1:18" ht="9.75" customHeight="1" x14ac:dyDescent="0.2">
      <c r="A2" s="4"/>
      <c r="B2" s="4"/>
      <c r="C2" s="4"/>
      <c r="D2" s="5"/>
      <c r="E2" s="4"/>
      <c r="F2" s="5"/>
      <c r="G2" s="4"/>
      <c r="H2" s="5"/>
      <c r="I2" s="4"/>
      <c r="J2" s="5"/>
      <c r="K2" s="4"/>
      <c r="L2" s="5"/>
      <c r="M2" s="4"/>
      <c r="N2" s="5"/>
      <c r="O2" s="4"/>
    </row>
    <row r="3" spans="1:18" s="15" customFormat="1" ht="40.5" customHeight="1" x14ac:dyDescent="0.25">
      <c r="A3" s="270" t="s">
        <v>76</v>
      </c>
      <c r="B3" s="274"/>
      <c r="C3" s="270" t="s">
        <v>176</v>
      </c>
      <c r="D3" s="271"/>
      <c r="E3" s="274" t="s">
        <v>174</v>
      </c>
      <c r="F3" s="274"/>
      <c r="G3" s="270" t="s">
        <v>173</v>
      </c>
      <c r="H3" s="271"/>
      <c r="I3" s="274" t="s">
        <v>172</v>
      </c>
      <c r="J3" s="274"/>
      <c r="K3" s="270" t="s">
        <v>171</v>
      </c>
      <c r="L3" s="271"/>
      <c r="M3" s="274" t="s">
        <v>170</v>
      </c>
      <c r="N3" s="274"/>
      <c r="O3" s="270" t="s">
        <v>169</v>
      </c>
      <c r="P3" s="271"/>
    </row>
    <row r="4" spans="1:18" s="15" customFormat="1" ht="12.75" customHeight="1" x14ac:dyDescent="0.25">
      <c r="A4" s="69">
        <v>1</v>
      </c>
      <c r="B4" s="28" t="s">
        <v>131</v>
      </c>
      <c r="C4" s="16">
        <v>0</v>
      </c>
      <c r="D4" s="70"/>
      <c r="E4" s="13">
        <v>360</v>
      </c>
      <c r="F4" s="76"/>
      <c r="G4" s="16">
        <v>0</v>
      </c>
      <c r="H4" s="70"/>
      <c r="I4" s="13">
        <v>1</v>
      </c>
      <c r="J4" s="76"/>
      <c r="K4" s="16">
        <v>0</v>
      </c>
      <c r="L4" s="70"/>
      <c r="M4" s="13">
        <v>0</v>
      </c>
      <c r="N4" s="76"/>
      <c r="O4" s="57">
        <f t="shared" ref="O4:O35" si="0">SUM(C4:N4)</f>
        <v>361</v>
      </c>
      <c r="P4" s="70" t="s">
        <v>152</v>
      </c>
    </row>
    <row r="5" spans="1:18" s="15" customFormat="1" ht="12.75" customHeight="1" x14ac:dyDescent="0.25">
      <c r="A5" s="69">
        <v>2</v>
      </c>
      <c r="B5" s="28" t="s">
        <v>130</v>
      </c>
      <c r="C5" s="16">
        <v>15</v>
      </c>
      <c r="D5" s="70"/>
      <c r="E5" s="13">
        <v>190</v>
      </c>
      <c r="F5" s="76"/>
      <c r="G5" s="16">
        <v>75</v>
      </c>
      <c r="H5" s="70"/>
      <c r="I5" s="13">
        <v>4</v>
      </c>
      <c r="J5" s="76"/>
      <c r="K5" s="16">
        <v>1</v>
      </c>
      <c r="L5" s="70"/>
      <c r="M5" s="13">
        <v>1</v>
      </c>
      <c r="N5" s="76"/>
      <c r="O5" s="57">
        <f t="shared" si="0"/>
        <v>286</v>
      </c>
      <c r="P5" s="70" t="s">
        <v>152</v>
      </c>
    </row>
    <row r="6" spans="1:18" s="15" customFormat="1" ht="12.75" customHeight="1" x14ac:dyDescent="0.25">
      <c r="A6" s="69">
        <v>3</v>
      </c>
      <c r="B6" s="28" t="s">
        <v>129</v>
      </c>
      <c r="C6" s="16">
        <v>3</v>
      </c>
      <c r="D6" s="70"/>
      <c r="E6" s="13">
        <v>166</v>
      </c>
      <c r="F6" s="76"/>
      <c r="G6" s="16">
        <v>33</v>
      </c>
      <c r="H6" s="70"/>
      <c r="I6" s="13">
        <v>0</v>
      </c>
      <c r="J6" s="76"/>
      <c r="K6" s="16">
        <v>1</v>
      </c>
      <c r="L6" s="70"/>
      <c r="M6" s="13">
        <v>0</v>
      </c>
      <c r="N6" s="76"/>
      <c r="O6" s="57">
        <f t="shared" si="0"/>
        <v>203</v>
      </c>
      <c r="P6" s="70"/>
    </row>
    <row r="7" spans="1:18" s="15" customFormat="1" ht="12.75" customHeight="1" x14ac:dyDescent="0.25">
      <c r="A7" s="69">
        <v>4</v>
      </c>
      <c r="B7" s="28" t="s">
        <v>128</v>
      </c>
      <c r="C7" s="16">
        <v>2</v>
      </c>
      <c r="D7" s="70" t="s">
        <v>32</v>
      </c>
      <c r="E7" s="13">
        <v>106</v>
      </c>
      <c r="F7" s="76" t="s">
        <v>32</v>
      </c>
      <c r="G7" s="16">
        <v>0</v>
      </c>
      <c r="H7" s="70"/>
      <c r="I7" s="13">
        <v>0</v>
      </c>
      <c r="J7" s="76"/>
      <c r="K7" s="16">
        <v>0</v>
      </c>
      <c r="L7" s="70"/>
      <c r="M7" s="13">
        <v>7</v>
      </c>
      <c r="N7" s="76"/>
      <c r="O7" s="57">
        <f t="shared" si="0"/>
        <v>115</v>
      </c>
      <c r="P7" s="70" t="s">
        <v>32</v>
      </c>
    </row>
    <row r="8" spans="1:18" s="15" customFormat="1" ht="12.75" customHeight="1" x14ac:dyDescent="0.25">
      <c r="A8" s="69">
        <v>5</v>
      </c>
      <c r="B8" s="28" t="s">
        <v>127</v>
      </c>
      <c r="C8" s="16">
        <v>3</v>
      </c>
      <c r="D8" s="70" t="s">
        <v>32</v>
      </c>
      <c r="E8" s="13">
        <v>45</v>
      </c>
      <c r="F8" s="76" t="s">
        <v>32</v>
      </c>
      <c r="G8" s="16">
        <v>0</v>
      </c>
      <c r="H8" s="70" t="s">
        <v>32</v>
      </c>
      <c r="I8" s="13">
        <v>0</v>
      </c>
      <c r="J8" s="76" t="s">
        <v>32</v>
      </c>
      <c r="K8" s="16">
        <v>0</v>
      </c>
      <c r="L8" s="70" t="s">
        <v>32</v>
      </c>
      <c r="M8" s="13">
        <v>0</v>
      </c>
      <c r="N8" s="76" t="s">
        <v>32</v>
      </c>
      <c r="O8" s="57">
        <f t="shared" si="0"/>
        <v>48</v>
      </c>
      <c r="P8" s="70" t="s">
        <v>32</v>
      </c>
    </row>
    <row r="9" spans="1:18" s="15" customFormat="1" ht="12.75" customHeight="1" x14ac:dyDescent="0.25">
      <c r="A9" s="69">
        <v>6</v>
      </c>
      <c r="B9" s="28" t="s">
        <v>126</v>
      </c>
      <c r="C9" s="16">
        <v>13</v>
      </c>
      <c r="D9" s="70"/>
      <c r="E9" s="13">
        <v>378</v>
      </c>
      <c r="F9" s="76"/>
      <c r="G9" s="16">
        <v>171</v>
      </c>
      <c r="H9" s="70"/>
      <c r="I9" s="13">
        <v>65</v>
      </c>
      <c r="J9" s="76"/>
      <c r="K9" s="16">
        <v>2</v>
      </c>
      <c r="L9" s="70"/>
      <c r="M9" s="13">
        <v>25</v>
      </c>
      <c r="N9" s="76" t="s">
        <v>32</v>
      </c>
      <c r="O9" s="57">
        <f t="shared" si="0"/>
        <v>654</v>
      </c>
      <c r="P9" s="70" t="s">
        <v>152</v>
      </c>
    </row>
    <row r="10" spans="1:18" s="15" customFormat="1" ht="12.75" customHeight="1" x14ac:dyDescent="0.25">
      <c r="A10" s="69">
        <v>7</v>
      </c>
      <c r="B10" s="28" t="s">
        <v>125</v>
      </c>
      <c r="C10" s="16">
        <v>0</v>
      </c>
      <c r="D10" s="70" t="s">
        <v>32</v>
      </c>
      <c r="E10" s="13">
        <v>174</v>
      </c>
      <c r="F10" s="76" t="s">
        <v>32</v>
      </c>
      <c r="G10" s="16">
        <v>0</v>
      </c>
      <c r="H10" s="70" t="s">
        <v>32</v>
      </c>
      <c r="I10" s="13">
        <v>0</v>
      </c>
      <c r="J10" s="76" t="s">
        <v>32</v>
      </c>
      <c r="K10" s="16">
        <v>0</v>
      </c>
      <c r="L10" s="70" t="s">
        <v>32</v>
      </c>
      <c r="M10" s="13">
        <v>0</v>
      </c>
      <c r="N10" s="76" t="s">
        <v>32</v>
      </c>
      <c r="O10" s="57">
        <f t="shared" si="0"/>
        <v>174</v>
      </c>
      <c r="P10" s="70" t="s">
        <v>32</v>
      </c>
    </row>
    <row r="11" spans="1:18" s="15" customFormat="1" ht="12.75" customHeight="1" x14ac:dyDescent="0.25">
      <c r="A11" s="69">
        <v>8</v>
      </c>
      <c r="B11" s="28" t="s">
        <v>124</v>
      </c>
      <c r="C11" s="16">
        <v>12</v>
      </c>
      <c r="D11" s="70"/>
      <c r="E11" s="13">
        <v>92</v>
      </c>
      <c r="F11" s="76" t="s">
        <v>32</v>
      </c>
      <c r="G11" s="16">
        <v>102</v>
      </c>
      <c r="H11" s="70"/>
      <c r="I11" s="13">
        <v>23</v>
      </c>
      <c r="J11" s="76"/>
      <c r="K11" s="16">
        <v>27</v>
      </c>
      <c r="L11" s="70"/>
      <c r="M11" s="13">
        <v>33</v>
      </c>
      <c r="N11" s="76"/>
      <c r="O11" s="57">
        <f t="shared" si="0"/>
        <v>289</v>
      </c>
      <c r="P11" s="70"/>
    </row>
    <row r="12" spans="1:18" s="15" customFormat="1" ht="12.75" customHeight="1" x14ac:dyDescent="0.25">
      <c r="A12" s="69">
        <v>9</v>
      </c>
      <c r="B12" s="28" t="s">
        <v>123</v>
      </c>
      <c r="C12" s="16">
        <v>0</v>
      </c>
      <c r="D12" s="70"/>
      <c r="E12" s="13">
        <v>54</v>
      </c>
      <c r="F12" s="76"/>
      <c r="G12" s="16">
        <v>6</v>
      </c>
      <c r="H12" s="70"/>
      <c r="I12" s="13">
        <v>0</v>
      </c>
      <c r="J12" s="76"/>
      <c r="K12" s="16">
        <v>0</v>
      </c>
      <c r="L12" s="70"/>
      <c r="M12" s="13">
        <v>6</v>
      </c>
      <c r="N12" s="76"/>
      <c r="O12" s="57">
        <f t="shared" si="0"/>
        <v>66</v>
      </c>
      <c r="P12" s="70" t="s">
        <v>152</v>
      </c>
    </row>
    <row r="13" spans="1:18" s="15" customFormat="1" ht="12.75" customHeight="1" x14ac:dyDescent="0.25">
      <c r="A13" s="69">
        <v>10</v>
      </c>
      <c r="B13" s="28" t="s">
        <v>122</v>
      </c>
      <c r="C13" s="16">
        <v>1</v>
      </c>
      <c r="D13" s="70"/>
      <c r="E13" s="13">
        <v>193</v>
      </c>
      <c r="F13" s="76"/>
      <c r="G13" s="16">
        <v>86</v>
      </c>
      <c r="H13" s="70"/>
      <c r="I13" s="13">
        <v>0</v>
      </c>
      <c r="J13" s="76"/>
      <c r="K13" s="16">
        <v>9</v>
      </c>
      <c r="L13" s="70"/>
      <c r="M13" s="13">
        <v>1</v>
      </c>
      <c r="N13" s="76"/>
      <c r="O13" s="57">
        <f t="shared" si="0"/>
        <v>290</v>
      </c>
      <c r="P13" s="70" t="s">
        <v>152</v>
      </c>
    </row>
    <row r="14" spans="1:18" s="15" customFormat="1" ht="12.75" customHeight="1" x14ac:dyDescent="0.25">
      <c r="A14" s="69">
        <v>11</v>
      </c>
      <c r="B14" s="28" t="s">
        <v>121</v>
      </c>
      <c r="C14" s="16">
        <v>5</v>
      </c>
      <c r="D14" s="70"/>
      <c r="E14" s="13">
        <v>186</v>
      </c>
      <c r="F14" s="76"/>
      <c r="G14" s="16">
        <v>34</v>
      </c>
      <c r="H14" s="70"/>
      <c r="I14" s="13">
        <v>0</v>
      </c>
      <c r="J14" s="76"/>
      <c r="K14" s="16">
        <v>5</v>
      </c>
      <c r="L14" s="70"/>
      <c r="M14" s="13">
        <v>26</v>
      </c>
      <c r="N14" s="76"/>
      <c r="O14" s="57">
        <f t="shared" si="0"/>
        <v>256</v>
      </c>
      <c r="P14" s="70" t="s">
        <v>152</v>
      </c>
    </row>
    <row r="15" spans="1:18" s="15" customFormat="1" ht="12.75" customHeight="1" x14ac:dyDescent="0.25">
      <c r="A15" s="69">
        <v>12</v>
      </c>
      <c r="B15" s="28" t="s">
        <v>120</v>
      </c>
      <c r="C15" s="16">
        <v>3</v>
      </c>
      <c r="D15" s="70" t="s">
        <v>32</v>
      </c>
      <c r="E15" s="13">
        <v>102</v>
      </c>
      <c r="F15" s="76" t="s">
        <v>32</v>
      </c>
      <c r="G15" s="16">
        <v>16</v>
      </c>
      <c r="H15" s="70" t="s">
        <v>32</v>
      </c>
      <c r="I15" s="13">
        <v>0</v>
      </c>
      <c r="J15" s="76" t="s">
        <v>32</v>
      </c>
      <c r="K15" s="16">
        <v>1</v>
      </c>
      <c r="L15" s="70" t="s">
        <v>32</v>
      </c>
      <c r="M15" s="13">
        <v>43</v>
      </c>
      <c r="N15" s="76" t="s">
        <v>32</v>
      </c>
      <c r="O15" s="57">
        <f t="shared" si="0"/>
        <v>165</v>
      </c>
      <c r="P15" s="70" t="s">
        <v>32</v>
      </c>
    </row>
    <row r="16" spans="1:18" s="15" customFormat="1" ht="12.75" customHeight="1" x14ac:dyDescent="0.25">
      <c r="A16" s="69">
        <v>13</v>
      </c>
      <c r="B16" s="28" t="s">
        <v>119</v>
      </c>
      <c r="C16" s="16">
        <v>45</v>
      </c>
      <c r="D16" s="70"/>
      <c r="E16" s="13">
        <v>1318</v>
      </c>
      <c r="F16" s="76"/>
      <c r="G16" s="16">
        <v>91</v>
      </c>
      <c r="H16" s="70"/>
      <c r="I16" s="13">
        <v>9</v>
      </c>
      <c r="J16" s="76"/>
      <c r="K16" s="16">
        <v>26</v>
      </c>
      <c r="L16" s="70"/>
      <c r="M16" s="13">
        <v>30</v>
      </c>
      <c r="N16" s="76"/>
      <c r="O16" s="57">
        <f t="shared" si="0"/>
        <v>1519</v>
      </c>
      <c r="P16" s="70" t="s">
        <v>152</v>
      </c>
    </row>
    <row r="17" spans="1:16" s="15" customFormat="1" ht="12.75" customHeight="1" x14ac:dyDescent="0.25">
      <c r="A17" s="69">
        <v>14</v>
      </c>
      <c r="B17" s="28" t="s">
        <v>118</v>
      </c>
      <c r="C17" s="16">
        <v>65</v>
      </c>
      <c r="D17" s="70"/>
      <c r="E17" s="13">
        <v>334</v>
      </c>
      <c r="F17" s="76"/>
      <c r="G17" s="16">
        <v>47</v>
      </c>
      <c r="H17" s="70"/>
      <c r="I17" s="13">
        <v>39</v>
      </c>
      <c r="J17" s="76"/>
      <c r="K17" s="16">
        <v>0</v>
      </c>
      <c r="L17" s="70"/>
      <c r="M17" s="13">
        <v>18</v>
      </c>
      <c r="N17" s="76"/>
      <c r="O17" s="57">
        <f t="shared" si="0"/>
        <v>503</v>
      </c>
      <c r="P17" s="70" t="s">
        <v>152</v>
      </c>
    </row>
    <row r="18" spans="1:16" s="15" customFormat="1" ht="12.75" customHeight="1" x14ac:dyDescent="0.25">
      <c r="A18" s="69">
        <v>15</v>
      </c>
      <c r="B18" s="28" t="s">
        <v>117</v>
      </c>
      <c r="C18" s="16">
        <v>1</v>
      </c>
      <c r="D18" s="70"/>
      <c r="E18" s="13">
        <v>53</v>
      </c>
      <c r="F18" s="76"/>
      <c r="G18" s="16">
        <v>0</v>
      </c>
      <c r="H18" s="70"/>
      <c r="I18" s="13">
        <v>0</v>
      </c>
      <c r="J18" s="76"/>
      <c r="K18" s="16">
        <v>0</v>
      </c>
      <c r="L18" s="70"/>
      <c r="M18" s="13">
        <v>0</v>
      </c>
      <c r="N18" s="76"/>
      <c r="O18" s="57">
        <f t="shared" si="0"/>
        <v>54</v>
      </c>
      <c r="P18" s="70" t="s">
        <v>152</v>
      </c>
    </row>
    <row r="19" spans="1:16" s="15" customFormat="1" ht="12.75" customHeight="1" x14ac:dyDescent="0.25">
      <c r="A19" s="69">
        <v>16</v>
      </c>
      <c r="B19" s="28" t="s">
        <v>116</v>
      </c>
      <c r="C19" s="16">
        <v>17</v>
      </c>
      <c r="D19" s="70"/>
      <c r="E19" s="13">
        <v>84</v>
      </c>
      <c r="F19" s="76"/>
      <c r="G19" s="16">
        <v>34</v>
      </c>
      <c r="H19" s="70"/>
      <c r="I19" s="13">
        <v>0</v>
      </c>
      <c r="J19" s="76"/>
      <c r="K19" s="16">
        <v>6</v>
      </c>
      <c r="L19" s="70"/>
      <c r="M19" s="13">
        <v>6</v>
      </c>
      <c r="N19" s="76"/>
      <c r="O19" s="57">
        <f t="shared" si="0"/>
        <v>147</v>
      </c>
      <c r="P19" s="70"/>
    </row>
    <row r="20" spans="1:16" s="15" customFormat="1" ht="12.75" customHeight="1" x14ac:dyDescent="0.25">
      <c r="A20" s="69">
        <v>17</v>
      </c>
      <c r="B20" s="28" t="s">
        <v>115</v>
      </c>
      <c r="C20" s="16">
        <v>15</v>
      </c>
      <c r="D20" s="70" t="s">
        <v>32</v>
      </c>
      <c r="E20" s="13">
        <v>180</v>
      </c>
      <c r="F20" s="76" t="s">
        <v>32</v>
      </c>
      <c r="G20" s="16">
        <v>54</v>
      </c>
      <c r="H20" s="70" t="s">
        <v>32</v>
      </c>
      <c r="I20" s="13">
        <v>0</v>
      </c>
      <c r="J20" s="76" t="s">
        <v>32</v>
      </c>
      <c r="K20" s="16">
        <v>9</v>
      </c>
      <c r="L20" s="70" t="s">
        <v>32</v>
      </c>
      <c r="M20" s="13">
        <v>20</v>
      </c>
      <c r="N20" s="76" t="s">
        <v>32</v>
      </c>
      <c r="O20" s="57">
        <f t="shared" si="0"/>
        <v>278</v>
      </c>
      <c r="P20" s="70" t="s">
        <v>32</v>
      </c>
    </row>
    <row r="21" spans="1:16" s="15" customFormat="1" ht="12.75" customHeight="1" x14ac:dyDescent="0.25">
      <c r="A21" s="69">
        <v>18</v>
      </c>
      <c r="B21" s="28" t="s">
        <v>114</v>
      </c>
      <c r="C21" s="16">
        <v>4</v>
      </c>
      <c r="D21" s="70"/>
      <c r="E21" s="13">
        <v>74</v>
      </c>
      <c r="F21" s="76"/>
      <c r="G21" s="16">
        <v>68</v>
      </c>
      <c r="H21" s="70"/>
      <c r="I21" s="13">
        <v>4</v>
      </c>
      <c r="J21" s="76"/>
      <c r="K21" s="16">
        <v>2</v>
      </c>
      <c r="L21" s="70"/>
      <c r="M21" s="13">
        <v>15</v>
      </c>
      <c r="N21" s="76"/>
      <c r="O21" s="57">
        <f t="shared" si="0"/>
        <v>167</v>
      </c>
      <c r="P21" s="70" t="s">
        <v>152</v>
      </c>
    </row>
    <row r="22" spans="1:16" s="15" customFormat="1" ht="12.75" customHeight="1" x14ac:dyDescent="0.25">
      <c r="A22" s="69">
        <v>19</v>
      </c>
      <c r="B22" s="28" t="s">
        <v>113</v>
      </c>
      <c r="C22" s="16">
        <v>1</v>
      </c>
      <c r="D22" s="70"/>
      <c r="E22" s="13">
        <v>39</v>
      </c>
      <c r="F22" s="76"/>
      <c r="G22" s="16">
        <v>17</v>
      </c>
      <c r="H22" s="70"/>
      <c r="I22" s="13">
        <v>0</v>
      </c>
      <c r="J22" s="76"/>
      <c r="K22" s="16">
        <v>0</v>
      </c>
      <c r="L22" s="70"/>
      <c r="M22" s="13">
        <v>2</v>
      </c>
      <c r="N22" s="76"/>
      <c r="O22" s="57">
        <f t="shared" si="0"/>
        <v>59</v>
      </c>
      <c r="P22" s="70" t="s">
        <v>152</v>
      </c>
    </row>
    <row r="23" spans="1:16" s="15" customFormat="1" ht="12.75" customHeight="1" x14ac:dyDescent="0.25">
      <c r="A23" s="69" t="s">
        <v>112</v>
      </c>
      <c r="B23" s="28" t="s">
        <v>111</v>
      </c>
      <c r="C23" s="16">
        <v>0</v>
      </c>
      <c r="D23" s="70"/>
      <c r="E23" s="13">
        <v>24</v>
      </c>
      <c r="F23" s="76"/>
      <c r="G23" s="16">
        <v>0</v>
      </c>
      <c r="H23" s="70"/>
      <c r="I23" s="13">
        <v>0</v>
      </c>
      <c r="J23" s="76"/>
      <c r="K23" s="16">
        <v>0</v>
      </c>
      <c r="L23" s="70"/>
      <c r="M23" s="13">
        <v>0</v>
      </c>
      <c r="N23" s="76"/>
      <c r="O23" s="57">
        <f t="shared" si="0"/>
        <v>24</v>
      </c>
      <c r="P23" s="70" t="s">
        <v>32</v>
      </c>
    </row>
    <row r="24" spans="1:16" s="15" customFormat="1" ht="12.75" customHeight="1" x14ac:dyDescent="0.25">
      <c r="A24" s="69" t="s">
        <v>110</v>
      </c>
      <c r="B24" s="28" t="s">
        <v>109</v>
      </c>
      <c r="C24" s="16">
        <v>0</v>
      </c>
      <c r="D24" s="70" t="s">
        <v>32</v>
      </c>
      <c r="E24" s="13">
        <v>60</v>
      </c>
      <c r="F24" s="76" t="s">
        <v>32</v>
      </c>
      <c r="G24" s="16">
        <v>0</v>
      </c>
      <c r="H24" s="70" t="s">
        <v>32</v>
      </c>
      <c r="I24" s="13">
        <v>0</v>
      </c>
      <c r="J24" s="76" t="s">
        <v>32</v>
      </c>
      <c r="K24" s="16">
        <v>0</v>
      </c>
      <c r="L24" s="70" t="s">
        <v>32</v>
      </c>
      <c r="M24" s="13">
        <v>3</v>
      </c>
      <c r="N24" s="76" t="s">
        <v>32</v>
      </c>
      <c r="O24" s="57">
        <f t="shared" si="0"/>
        <v>63</v>
      </c>
      <c r="P24" s="70" t="s">
        <v>32</v>
      </c>
    </row>
    <row r="25" spans="1:16" s="15" customFormat="1" ht="12.75" customHeight="1" x14ac:dyDescent="0.25">
      <c r="A25" s="69">
        <v>21</v>
      </c>
      <c r="B25" s="28" t="s">
        <v>108</v>
      </c>
      <c r="C25" s="16">
        <v>16</v>
      </c>
      <c r="D25" s="70"/>
      <c r="E25" s="13">
        <v>350</v>
      </c>
      <c r="F25" s="76"/>
      <c r="G25" s="16">
        <v>42</v>
      </c>
      <c r="H25" s="70"/>
      <c r="I25" s="13">
        <v>8</v>
      </c>
      <c r="J25" s="76"/>
      <c r="K25" s="16">
        <v>4</v>
      </c>
      <c r="L25" s="70"/>
      <c r="M25" s="13">
        <v>9</v>
      </c>
      <c r="N25" s="76"/>
      <c r="O25" s="57">
        <f t="shared" si="0"/>
        <v>429</v>
      </c>
      <c r="P25" s="70" t="s">
        <v>152</v>
      </c>
    </row>
    <row r="26" spans="1:16" s="15" customFormat="1" ht="12.75" customHeight="1" x14ac:dyDescent="0.25">
      <c r="A26" s="69">
        <v>22</v>
      </c>
      <c r="B26" s="28" t="s">
        <v>107</v>
      </c>
      <c r="C26" s="16">
        <v>14</v>
      </c>
      <c r="D26" s="70"/>
      <c r="E26" s="13">
        <v>228</v>
      </c>
      <c r="F26" s="76"/>
      <c r="G26" s="16">
        <v>96</v>
      </c>
      <c r="H26" s="70"/>
      <c r="I26" s="13">
        <v>8</v>
      </c>
      <c r="J26" s="76"/>
      <c r="K26" s="16">
        <v>26</v>
      </c>
      <c r="L26" s="70"/>
      <c r="M26" s="13">
        <v>10</v>
      </c>
      <c r="N26" s="76"/>
      <c r="O26" s="57">
        <f t="shared" si="0"/>
        <v>382</v>
      </c>
      <c r="P26" s="70" t="s">
        <v>152</v>
      </c>
    </row>
    <row r="27" spans="1:16" s="15" customFormat="1" ht="12.75" customHeight="1" x14ac:dyDescent="0.25">
      <c r="A27" s="69">
        <v>23</v>
      </c>
      <c r="B27" s="28" t="s">
        <v>106</v>
      </c>
      <c r="C27" s="16">
        <v>1</v>
      </c>
      <c r="D27" s="70" t="s">
        <v>32</v>
      </c>
      <c r="E27" s="13">
        <v>12</v>
      </c>
      <c r="F27" s="76" t="s">
        <v>32</v>
      </c>
      <c r="G27" s="16">
        <v>18</v>
      </c>
      <c r="H27" s="70" t="s">
        <v>32</v>
      </c>
      <c r="I27" s="13">
        <v>0</v>
      </c>
      <c r="J27" s="76" t="s">
        <v>32</v>
      </c>
      <c r="K27" s="16">
        <v>0</v>
      </c>
      <c r="L27" s="70" t="s">
        <v>32</v>
      </c>
      <c r="M27" s="13">
        <v>7</v>
      </c>
      <c r="N27" s="76"/>
      <c r="O27" s="57">
        <f t="shared" si="0"/>
        <v>38</v>
      </c>
      <c r="P27" s="70" t="s">
        <v>32</v>
      </c>
    </row>
    <row r="28" spans="1:16" s="15" customFormat="1" ht="12.75" customHeight="1" x14ac:dyDescent="0.25">
      <c r="A28" s="69">
        <v>24</v>
      </c>
      <c r="B28" s="28" t="s">
        <v>105</v>
      </c>
      <c r="C28" s="16">
        <v>1</v>
      </c>
      <c r="D28" s="70"/>
      <c r="E28" s="13">
        <v>137</v>
      </c>
      <c r="F28" s="76" t="s">
        <v>32</v>
      </c>
      <c r="G28" s="16">
        <v>30</v>
      </c>
      <c r="H28" s="70" t="s">
        <v>32</v>
      </c>
      <c r="I28" s="13">
        <v>1</v>
      </c>
      <c r="J28" s="76"/>
      <c r="K28" s="16">
        <v>6</v>
      </c>
      <c r="L28" s="70" t="s">
        <v>32</v>
      </c>
      <c r="M28" s="13">
        <v>20</v>
      </c>
      <c r="N28" s="76" t="s">
        <v>32</v>
      </c>
      <c r="O28" s="57">
        <f t="shared" si="0"/>
        <v>195</v>
      </c>
      <c r="P28" s="70" t="s">
        <v>32</v>
      </c>
    </row>
    <row r="29" spans="1:16" s="15" customFormat="1" ht="12.75" customHeight="1" x14ac:dyDescent="0.25">
      <c r="A29" s="69">
        <v>25</v>
      </c>
      <c r="B29" s="28" t="s">
        <v>104</v>
      </c>
      <c r="C29" s="16">
        <v>1</v>
      </c>
      <c r="D29" s="70"/>
      <c r="E29" s="13">
        <v>132</v>
      </c>
      <c r="F29" s="76"/>
      <c r="G29" s="16">
        <v>75</v>
      </c>
      <c r="H29" s="70"/>
      <c r="I29" s="13">
        <v>0</v>
      </c>
      <c r="J29" s="76"/>
      <c r="K29" s="16">
        <v>3</v>
      </c>
      <c r="L29" s="70"/>
      <c r="M29" s="13">
        <v>18</v>
      </c>
      <c r="N29" s="76"/>
      <c r="O29" s="57">
        <f t="shared" si="0"/>
        <v>229</v>
      </c>
      <c r="P29" s="70" t="s">
        <v>152</v>
      </c>
    </row>
    <row r="30" spans="1:16" s="15" customFormat="1" ht="12.75" customHeight="1" x14ac:dyDescent="0.25">
      <c r="A30" s="69">
        <v>26</v>
      </c>
      <c r="B30" s="28" t="s">
        <v>103</v>
      </c>
      <c r="C30" s="16">
        <v>0</v>
      </c>
      <c r="D30" s="70"/>
      <c r="E30" s="13">
        <v>154</v>
      </c>
      <c r="F30" s="76"/>
      <c r="G30" s="16">
        <v>34</v>
      </c>
      <c r="H30" s="70"/>
      <c r="I30" s="13">
        <v>7</v>
      </c>
      <c r="J30" s="76"/>
      <c r="K30" s="16">
        <v>0</v>
      </c>
      <c r="L30" s="70"/>
      <c r="M30" s="13">
        <v>42</v>
      </c>
      <c r="N30" s="76"/>
      <c r="O30" s="57">
        <f t="shared" si="0"/>
        <v>237</v>
      </c>
      <c r="P30" s="70" t="s">
        <v>152</v>
      </c>
    </row>
    <row r="31" spans="1:16" s="15" customFormat="1" ht="12.75" customHeight="1" x14ac:dyDescent="0.25">
      <c r="A31" s="69">
        <v>27</v>
      </c>
      <c r="B31" s="28" t="s">
        <v>102</v>
      </c>
      <c r="C31" s="16">
        <v>22</v>
      </c>
      <c r="D31" s="70"/>
      <c r="E31" s="13">
        <v>377</v>
      </c>
      <c r="F31" s="76"/>
      <c r="G31" s="16">
        <v>110</v>
      </c>
      <c r="H31" s="70"/>
      <c r="I31" s="13">
        <v>0</v>
      </c>
      <c r="J31" s="76"/>
      <c r="K31" s="16">
        <v>0</v>
      </c>
      <c r="L31" s="70"/>
      <c r="M31" s="13">
        <v>55</v>
      </c>
      <c r="N31" s="76"/>
      <c r="O31" s="57">
        <f t="shared" si="0"/>
        <v>564</v>
      </c>
      <c r="P31" s="70" t="s">
        <v>152</v>
      </c>
    </row>
    <row r="32" spans="1:16" s="15" customFormat="1" ht="12.75" customHeight="1" x14ac:dyDescent="0.25">
      <c r="A32" s="69">
        <v>28</v>
      </c>
      <c r="B32" s="28" t="s">
        <v>101</v>
      </c>
      <c r="C32" s="16">
        <v>2</v>
      </c>
      <c r="D32" s="70"/>
      <c r="E32" s="13">
        <v>413</v>
      </c>
      <c r="F32" s="76" t="s">
        <v>32</v>
      </c>
      <c r="G32" s="16">
        <v>71</v>
      </c>
      <c r="H32" s="70"/>
      <c r="I32" s="13">
        <v>10</v>
      </c>
      <c r="J32" s="76"/>
      <c r="K32" s="16">
        <v>5</v>
      </c>
      <c r="L32" s="70"/>
      <c r="M32" s="13">
        <v>26</v>
      </c>
      <c r="N32" s="76"/>
      <c r="O32" s="57">
        <f t="shared" si="0"/>
        <v>527</v>
      </c>
      <c r="P32" s="70"/>
    </row>
    <row r="33" spans="1:16" s="15" customFormat="1" ht="12.75" customHeight="1" x14ac:dyDescent="0.25">
      <c r="A33" s="69">
        <v>29</v>
      </c>
      <c r="B33" s="28" t="s">
        <v>100</v>
      </c>
      <c r="C33" s="16">
        <v>4</v>
      </c>
      <c r="D33" s="70"/>
      <c r="E33" s="13">
        <v>260</v>
      </c>
      <c r="F33" s="76"/>
      <c r="G33" s="16">
        <v>88</v>
      </c>
      <c r="H33" s="70"/>
      <c r="I33" s="13">
        <v>0</v>
      </c>
      <c r="J33" s="76"/>
      <c r="K33" s="16">
        <v>9</v>
      </c>
      <c r="L33" s="70"/>
      <c r="M33" s="13">
        <v>25</v>
      </c>
      <c r="N33" s="76"/>
      <c r="O33" s="57">
        <f t="shared" si="0"/>
        <v>386</v>
      </c>
      <c r="P33" s="70" t="s">
        <v>152</v>
      </c>
    </row>
    <row r="34" spans="1:16" s="15" customFormat="1" ht="12.75" customHeight="1" x14ac:dyDescent="0.25">
      <c r="A34" s="69">
        <v>30</v>
      </c>
      <c r="B34" s="28" t="s">
        <v>99</v>
      </c>
      <c r="C34" s="16">
        <v>0</v>
      </c>
      <c r="D34" s="70"/>
      <c r="E34" s="13">
        <v>690</v>
      </c>
      <c r="F34" s="76"/>
      <c r="G34" s="16">
        <v>111</v>
      </c>
      <c r="H34" s="70"/>
      <c r="I34" s="13">
        <v>14</v>
      </c>
      <c r="J34" s="76"/>
      <c r="K34" s="16">
        <v>0</v>
      </c>
      <c r="L34" s="70"/>
      <c r="M34" s="13">
        <v>20</v>
      </c>
      <c r="N34" s="76"/>
      <c r="O34" s="57">
        <f t="shared" si="0"/>
        <v>835</v>
      </c>
      <c r="P34" s="70" t="s">
        <v>152</v>
      </c>
    </row>
    <row r="35" spans="1:16" s="15" customFormat="1" ht="12.75" customHeight="1" x14ac:dyDescent="0.25">
      <c r="A35" s="69">
        <v>31</v>
      </c>
      <c r="B35" s="28" t="s">
        <v>98</v>
      </c>
      <c r="C35" s="16">
        <v>19</v>
      </c>
      <c r="D35" s="70" t="s">
        <v>32</v>
      </c>
      <c r="E35" s="13">
        <v>704</v>
      </c>
      <c r="F35" s="76" t="s">
        <v>32</v>
      </c>
      <c r="G35" s="16">
        <v>89</v>
      </c>
      <c r="H35" s="70" t="s">
        <v>32</v>
      </c>
      <c r="I35" s="13">
        <v>3</v>
      </c>
      <c r="J35" s="76" t="s">
        <v>32</v>
      </c>
      <c r="K35" s="16">
        <v>8</v>
      </c>
      <c r="L35" s="70" t="s">
        <v>32</v>
      </c>
      <c r="M35" s="13">
        <v>49</v>
      </c>
      <c r="N35" s="76" t="s">
        <v>32</v>
      </c>
      <c r="O35" s="57">
        <f t="shared" si="0"/>
        <v>872</v>
      </c>
      <c r="P35" s="70" t="s">
        <v>32</v>
      </c>
    </row>
    <row r="36" spans="1:16" s="15" customFormat="1" ht="12.75" customHeight="1" x14ac:dyDescent="0.25">
      <c r="A36" s="69">
        <v>32</v>
      </c>
      <c r="B36" s="28" t="s">
        <v>97</v>
      </c>
      <c r="C36" s="16">
        <v>7</v>
      </c>
      <c r="D36" s="70"/>
      <c r="E36" s="13">
        <v>97</v>
      </c>
      <c r="F36" s="76"/>
      <c r="G36" s="16">
        <v>2</v>
      </c>
      <c r="H36" s="70"/>
      <c r="I36" s="13">
        <v>1</v>
      </c>
      <c r="J36" s="76"/>
      <c r="K36" s="16">
        <v>3</v>
      </c>
      <c r="L36" s="70"/>
      <c r="M36" s="13">
        <v>3</v>
      </c>
      <c r="N36" s="76"/>
      <c r="O36" s="57">
        <f t="shared" ref="O36:O56" si="1">SUM(C36:N36)</f>
        <v>113</v>
      </c>
      <c r="P36" s="70" t="s">
        <v>152</v>
      </c>
    </row>
    <row r="37" spans="1:16" s="15" customFormat="1" ht="12.75" customHeight="1" x14ac:dyDescent="0.25">
      <c r="A37" s="69">
        <v>33</v>
      </c>
      <c r="B37" s="28" t="s">
        <v>96</v>
      </c>
      <c r="C37" s="16">
        <v>22</v>
      </c>
      <c r="D37" s="70"/>
      <c r="E37" s="13">
        <v>1163</v>
      </c>
      <c r="F37" s="76"/>
      <c r="G37" s="16">
        <v>177</v>
      </c>
      <c r="H37" s="70"/>
      <c r="I37" s="13">
        <v>0</v>
      </c>
      <c r="J37" s="76"/>
      <c r="K37" s="16">
        <v>12</v>
      </c>
      <c r="L37" s="70"/>
      <c r="M37" s="13">
        <v>106</v>
      </c>
      <c r="N37" s="76"/>
      <c r="O37" s="57">
        <f t="shared" si="1"/>
        <v>1480</v>
      </c>
      <c r="P37" s="70" t="s">
        <v>152</v>
      </c>
    </row>
    <row r="38" spans="1:16" s="15" customFormat="1" ht="12.75" customHeight="1" x14ac:dyDescent="0.25">
      <c r="A38" s="69">
        <v>34</v>
      </c>
      <c r="B38" s="28" t="s">
        <v>95</v>
      </c>
      <c r="C38" s="16">
        <v>12</v>
      </c>
      <c r="D38" s="70" t="s">
        <v>32</v>
      </c>
      <c r="E38" s="13">
        <v>430</v>
      </c>
      <c r="F38" s="76" t="s">
        <v>32</v>
      </c>
      <c r="G38" s="16">
        <v>37</v>
      </c>
      <c r="H38" s="70" t="s">
        <v>32</v>
      </c>
      <c r="I38" s="13">
        <v>0</v>
      </c>
      <c r="J38" s="76" t="s">
        <v>32</v>
      </c>
      <c r="K38" s="16">
        <v>3</v>
      </c>
      <c r="L38" s="70" t="s">
        <v>32</v>
      </c>
      <c r="M38" s="13">
        <v>75</v>
      </c>
      <c r="N38" s="76" t="s">
        <v>32</v>
      </c>
      <c r="O38" s="57">
        <f t="shared" si="1"/>
        <v>557</v>
      </c>
      <c r="P38" s="70" t="s">
        <v>32</v>
      </c>
    </row>
    <row r="39" spans="1:16" s="15" customFormat="1" ht="12.75" customHeight="1" x14ac:dyDescent="0.25">
      <c r="A39" s="69">
        <v>35</v>
      </c>
      <c r="B39" s="28" t="s">
        <v>94</v>
      </c>
      <c r="C39" s="16">
        <v>3</v>
      </c>
      <c r="D39" s="70"/>
      <c r="E39" s="13">
        <v>648</v>
      </c>
      <c r="F39" s="76"/>
      <c r="G39" s="16">
        <v>0</v>
      </c>
      <c r="H39" s="70" t="s">
        <v>32</v>
      </c>
      <c r="I39" s="13">
        <v>0</v>
      </c>
      <c r="J39" s="76" t="s">
        <v>32</v>
      </c>
      <c r="K39" s="16">
        <v>0</v>
      </c>
      <c r="L39" s="70"/>
      <c r="M39" s="13">
        <v>24</v>
      </c>
      <c r="N39" s="76"/>
      <c r="O39" s="57">
        <f t="shared" si="1"/>
        <v>675</v>
      </c>
      <c r="P39" s="70" t="s">
        <v>32</v>
      </c>
    </row>
    <row r="40" spans="1:16" s="15" customFormat="1" ht="12.75" customHeight="1" x14ac:dyDescent="0.25">
      <c r="A40" s="69">
        <v>36</v>
      </c>
      <c r="B40" s="28" t="s">
        <v>93</v>
      </c>
      <c r="C40" s="16">
        <v>0</v>
      </c>
      <c r="D40" s="70"/>
      <c r="E40" s="13">
        <v>62</v>
      </c>
      <c r="F40" s="76"/>
      <c r="G40" s="16">
        <v>24</v>
      </c>
      <c r="H40" s="70"/>
      <c r="I40" s="13">
        <v>0</v>
      </c>
      <c r="J40" s="76"/>
      <c r="K40" s="16">
        <v>0</v>
      </c>
      <c r="L40" s="70"/>
      <c r="M40" s="13">
        <v>0</v>
      </c>
      <c r="N40" s="76"/>
      <c r="O40" s="57">
        <f t="shared" si="1"/>
        <v>86</v>
      </c>
      <c r="P40" s="70" t="s">
        <v>152</v>
      </c>
    </row>
    <row r="41" spans="1:16" s="15" customFormat="1" ht="12.75" customHeight="1" x14ac:dyDescent="0.25">
      <c r="A41" s="69">
        <v>37</v>
      </c>
      <c r="B41" s="28" t="s">
        <v>92</v>
      </c>
      <c r="C41" s="16">
        <v>6</v>
      </c>
      <c r="D41" s="70"/>
      <c r="E41" s="13">
        <v>378</v>
      </c>
      <c r="F41" s="76"/>
      <c r="G41" s="16">
        <v>95</v>
      </c>
      <c r="H41" s="70"/>
      <c r="I41" s="13">
        <v>0</v>
      </c>
      <c r="J41" s="76"/>
      <c r="K41" s="16">
        <v>0</v>
      </c>
      <c r="L41" s="70"/>
      <c r="M41" s="13">
        <v>8</v>
      </c>
      <c r="N41" s="76"/>
      <c r="O41" s="57">
        <f t="shared" si="1"/>
        <v>487</v>
      </c>
      <c r="P41" s="70" t="s">
        <v>152</v>
      </c>
    </row>
    <row r="42" spans="1:16" s="15" customFormat="1" ht="12.75" customHeight="1" x14ac:dyDescent="0.25">
      <c r="A42" s="69">
        <v>38</v>
      </c>
      <c r="B42" s="28" t="s">
        <v>91</v>
      </c>
      <c r="C42" s="16">
        <v>14.585506539719427</v>
      </c>
      <c r="D42" s="70" t="s">
        <v>32</v>
      </c>
      <c r="E42" s="13">
        <v>1177.0749738140748</v>
      </c>
      <c r="F42" s="76" t="s">
        <v>32</v>
      </c>
      <c r="G42" s="16">
        <v>0</v>
      </c>
      <c r="H42" s="70" t="s">
        <v>32</v>
      </c>
      <c r="I42" s="13">
        <v>52.334781170143117</v>
      </c>
      <c r="J42" s="76" t="s">
        <v>32</v>
      </c>
      <c r="K42" s="16">
        <v>0</v>
      </c>
      <c r="L42" s="70" t="s">
        <v>32</v>
      </c>
      <c r="M42" s="13">
        <v>56.840217875788866</v>
      </c>
      <c r="N42" s="76" t="s">
        <v>32</v>
      </c>
      <c r="O42" s="57">
        <f t="shared" si="1"/>
        <v>1300.8354793997262</v>
      </c>
      <c r="P42" s="70" t="s">
        <v>32</v>
      </c>
    </row>
    <row r="43" spans="1:16" s="15" customFormat="1" ht="12.75" customHeight="1" x14ac:dyDescent="0.25">
      <c r="A43" s="69">
        <v>39</v>
      </c>
      <c r="B43" s="28" t="s">
        <v>90</v>
      </c>
      <c r="C43" s="16">
        <v>31</v>
      </c>
      <c r="D43" s="70"/>
      <c r="E43" s="13">
        <v>211</v>
      </c>
      <c r="F43" s="76"/>
      <c r="G43" s="16">
        <v>0</v>
      </c>
      <c r="H43" s="70"/>
      <c r="I43" s="13">
        <v>8</v>
      </c>
      <c r="J43" s="76"/>
      <c r="K43" s="16">
        <v>0</v>
      </c>
      <c r="L43" s="70"/>
      <c r="M43" s="13">
        <v>12</v>
      </c>
      <c r="N43" s="76"/>
      <c r="O43" s="57">
        <f t="shared" si="1"/>
        <v>262</v>
      </c>
      <c r="P43" s="70" t="s">
        <v>152</v>
      </c>
    </row>
    <row r="44" spans="1:16" s="15" customFormat="1" ht="12.75" customHeight="1" x14ac:dyDescent="0.25">
      <c r="A44" s="69">
        <v>40</v>
      </c>
      <c r="B44" s="28" t="s">
        <v>89</v>
      </c>
      <c r="C44" s="16">
        <v>0</v>
      </c>
      <c r="D44" s="70" t="s">
        <v>32</v>
      </c>
      <c r="E44" s="13">
        <v>125</v>
      </c>
      <c r="F44" s="76" t="s">
        <v>32</v>
      </c>
      <c r="G44" s="16">
        <v>29</v>
      </c>
      <c r="H44" s="70" t="s">
        <v>32</v>
      </c>
      <c r="I44" s="13">
        <v>0</v>
      </c>
      <c r="J44" s="76" t="s">
        <v>32</v>
      </c>
      <c r="K44" s="16">
        <v>3</v>
      </c>
      <c r="L44" s="70" t="s">
        <v>32</v>
      </c>
      <c r="M44" s="13">
        <v>32</v>
      </c>
      <c r="N44" s="76" t="s">
        <v>32</v>
      </c>
      <c r="O44" s="57">
        <f t="shared" si="1"/>
        <v>189</v>
      </c>
      <c r="P44" s="70" t="s">
        <v>32</v>
      </c>
    </row>
    <row r="45" spans="1:16" s="15" customFormat="1" ht="12.75" customHeight="1" x14ac:dyDescent="0.25">
      <c r="A45" s="69">
        <v>41</v>
      </c>
      <c r="B45" s="28" t="s">
        <v>88</v>
      </c>
      <c r="C45" s="16">
        <v>10</v>
      </c>
      <c r="D45" s="70"/>
      <c r="E45" s="13">
        <v>154</v>
      </c>
      <c r="F45" s="76"/>
      <c r="G45" s="16">
        <v>3</v>
      </c>
      <c r="H45" s="70"/>
      <c r="I45" s="13">
        <v>0</v>
      </c>
      <c r="J45" s="76"/>
      <c r="K45" s="16">
        <v>1</v>
      </c>
      <c r="L45" s="70"/>
      <c r="M45" s="13">
        <v>3</v>
      </c>
      <c r="N45" s="76"/>
      <c r="O45" s="57">
        <f t="shared" si="1"/>
        <v>171</v>
      </c>
      <c r="P45" s="70" t="s">
        <v>152</v>
      </c>
    </row>
    <row r="46" spans="1:16" s="15" customFormat="1" ht="12.75" customHeight="1" x14ac:dyDescent="0.25">
      <c r="A46" s="69">
        <v>42</v>
      </c>
      <c r="B46" s="28" t="s">
        <v>87</v>
      </c>
      <c r="C46" s="16">
        <v>13</v>
      </c>
      <c r="D46" s="70"/>
      <c r="E46" s="13">
        <v>438</v>
      </c>
      <c r="F46" s="76"/>
      <c r="G46" s="16">
        <v>83</v>
      </c>
      <c r="H46" s="70"/>
      <c r="I46" s="13">
        <v>30</v>
      </c>
      <c r="J46" s="76"/>
      <c r="K46" s="16">
        <v>7</v>
      </c>
      <c r="L46" s="70"/>
      <c r="M46" s="13">
        <v>76</v>
      </c>
      <c r="N46" s="76"/>
      <c r="O46" s="57">
        <f t="shared" si="1"/>
        <v>647</v>
      </c>
      <c r="P46" s="70" t="s">
        <v>152</v>
      </c>
    </row>
    <row r="47" spans="1:16" s="15" customFormat="1" ht="12.75" customHeight="1" x14ac:dyDescent="0.25">
      <c r="A47" s="69">
        <v>43</v>
      </c>
      <c r="B47" s="28" t="s">
        <v>86</v>
      </c>
      <c r="C47" s="16">
        <v>8</v>
      </c>
      <c r="D47" s="70"/>
      <c r="E47" s="13">
        <v>113</v>
      </c>
      <c r="F47" s="76"/>
      <c r="G47" s="16">
        <v>19</v>
      </c>
      <c r="H47" s="70"/>
      <c r="I47" s="13">
        <v>2</v>
      </c>
      <c r="J47" s="76"/>
      <c r="K47" s="16">
        <v>5</v>
      </c>
      <c r="L47" s="70"/>
      <c r="M47" s="13">
        <v>8</v>
      </c>
      <c r="N47" s="76"/>
      <c r="O47" s="57">
        <f t="shared" si="1"/>
        <v>155</v>
      </c>
      <c r="P47" s="70"/>
    </row>
    <row r="48" spans="1:16" s="15" customFormat="1" ht="12.75" customHeight="1" x14ac:dyDescent="0.25">
      <c r="A48" s="69">
        <v>44</v>
      </c>
      <c r="B48" s="28" t="s">
        <v>85</v>
      </c>
      <c r="C48" s="16">
        <v>26</v>
      </c>
      <c r="D48" s="70"/>
      <c r="E48" s="13">
        <v>766</v>
      </c>
      <c r="F48" s="76"/>
      <c r="G48" s="16">
        <v>13</v>
      </c>
      <c r="H48" s="70"/>
      <c r="I48" s="13">
        <v>0</v>
      </c>
      <c r="J48" s="76"/>
      <c r="K48" s="16">
        <v>19</v>
      </c>
      <c r="L48" s="70"/>
      <c r="M48" s="13">
        <v>123</v>
      </c>
      <c r="N48" s="76"/>
      <c r="O48" s="57">
        <f t="shared" si="1"/>
        <v>947</v>
      </c>
      <c r="P48" s="70"/>
    </row>
    <row r="49" spans="1:16" s="15" customFormat="1" ht="12.75" customHeight="1" x14ac:dyDescent="0.25">
      <c r="A49" s="69">
        <v>45</v>
      </c>
      <c r="B49" s="28" t="s">
        <v>84</v>
      </c>
      <c r="C49" s="16">
        <v>0</v>
      </c>
      <c r="D49" s="70"/>
      <c r="E49" s="13">
        <v>476</v>
      </c>
      <c r="F49" s="76" t="s">
        <v>32</v>
      </c>
      <c r="G49" s="16">
        <v>52</v>
      </c>
      <c r="H49" s="70" t="s">
        <v>32</v>
      </c>
      <c r="I49" s="13">
        <v>0</v>
      </c>
      <c r="J49" s="76"/>
      <c r="K49" s="16">
        <v>5</v>
      </c>
      <c r="L49" s="70"/>
      <c r="M49" s="13">
        <v>22</v>
      </c>
      <c r="N49" s="76" t="s">
        <v>32</v>
      </c>
      <c r="O49" s="57">
        <f t="shared" si="1"/>
        <v>555</v>
      </c>
      <c r="P49" s="70" t="s">
        <v>32</v>
      </c>
    </row>
    <row r="50" spans="1:16" s="15" customFormat="1" ht="12.75" customHeight="1" x14ac:dyDescent="0.25">
      <c r="A50" s="69">
        <v>46</v>
      </c>
      <c r="B50" s="28" t="s">
        <v>83</v>
      </c>
      <c r="C50" s="16">
        <v>1</v>
      </c>
      <c r="D50" s="70"/>
      <c r="E50" s="13">
        <v>64</v>
      </c>
      <c r="F50" s="76"/>
      <c r="G50" s="16">
        <v>13</v>
      </c>
      <c r="H50" s="70"/>
      <c r="I50" s="13">
        <v>0</v>
      </c>
      <c r="J50" s="76"/>
      <c r="K50" s="16">
        <v>0</v>
      </c>
      <c r="L50" s="70"/>
      <c r="M50" s="13">
        <v>3</v>
      </c>
      <c r="N50" s="76"/>
      <c r="O50" s="57">
        <f t="shared" si="1"/>
        <v>81</v>
      </c>
      <c r="P50" s="70" t="s">
        <v>152</v>
      </c>
    </row>
    <row r="51" spans="1:16" s="15" customFormat="1" ht="12.75" customHeight="1" x14ac:dyDescent="0.25">
      <c r="A51" s="69">
        <v>47</v>
      </c>
      <c r="B51" s="28" t="s">
        <v>82</v>
      </c>
      <c r="C51" s="16">
        <v>2</v>
      </c>
      <c r="D51" s="70"/>
      <c r="E51" s="13">
        <v>169</v>
      </c>
      <c r="F51" s="76"/>
      <c r="G51" s="16">
        <v>32</v>
      </c>
      <c r="H51" s="70"/>
      <c r="I51" s="13">
        <v>0</v>
      </c>
      <c r="J51" s="76"/>
      <c r="K51" s="16">
        <v>4</v>
      </c>
      <c r="L51" s="70"/>
      <c r="M51" s="13">
        <v>22</v>
      </c>
      <c r="N51" s="76"/>
      <c r="O51" s="57">
        <f t="shared" si="1"/>
        <v>229</v>
      </c>
      <c r="P51" s="70" t="s">
        <v>152</v>
      </c>
    </row>
    <row r="52" spans="1:16" s="15" customFormat="1" ht="12.75" customHeight="1" x14ac:dyDescent="0.25">
      <c r="A52" s="69">
        <v>48</v>
      </c>
      <c r="B52" s="28" t="s">
        <v>81</v>
      </c>
      <c r="C52" s="16">
        <v>4</v>
      </c>
      <c r="D52" s="70"/>
      <c r="E52" s="13">
        <v>49</v>
      </c>
      <c r="F52" s="76"/>
      <c r="G52" s="16">
        <v>0</v>
      </c>
      <c r="H52" s="70"/>
      <c r="I52" s="13">
        <v>4</v>
      </c>
      <c r="J52" s="76"/>
      <c r="K52" s="16">
        <v>2</v>
      </c>
      <c r="L52" s="70"/>
      <c r="M52" s="13">
        <v>1</v>
      </c>
      <c r="N52" s="76"/>
      <c r="O52" s="57">
        <f t="shared" si="1"/>
        <v>60</v>
      </c>
      <c r="P52" s="70" t="s">
        <v>152</v>
      </c>
    </row>
    <row r="53" spans="1:16" s="15" customFormat="1" ht="12.75" customHeight="1" x14ac:dyDescent="0.25">
      <c r="A53" s="69">
        <v>49</v>
      </c>
      <c r="B53" s="28" t="s">
        <v>80</v>
      </c>
      <c r="C53" s="16">
        <v>69</v>
      </c>
      <c r="D53" s="70"/>
      <c r="E53" s="13">
        <v>525</v>
      </c>
      <c r="F53" s="76"/>
      <c r="G53" s="16">
        <v>77</v>
      </c>
      <c r="H53" s="70"/>
      <c r="I53" s="13">
        <v>94</v>
      </c>
      <c r="J53" s="76"/>
      <c r="K53" s="16">
        <v>16</v>
      </c>
      <c r="L53" s="70"/>
      <c r="M53" s="13">
        <v>57</v>
      </c>
      <c r="N53" s="76"/>
      <c r="O53" s="57">
        <f t="shared" si="1"/>
        <v>838</v>
      </c>
      <c r="P53" s="70" t="s">
        <v>152</v>
      </c>
    </row>
    <row r="54" spans="1:16" s="15" customFormat="1" ht="12.75" customHeight="1" x14ac:dyDescent="0.25">
      <c r="A54" s="69">
        <v>50</v>
      </c>
      <c r="B54" s="28" t="s">
        <v>79</v>
      </c>
      <c r="C54" s="16">
        <v>18</v>
      </c>
      <c r="D54" s="70"/>
      <c r="E54" s="13">
        <v>220</v>
      </c>
      <c r="F54" s="76"/>
      <c r="G54" s="16">
        <v>139</v>
      </c>
      <c r="H54" s="70"/>
      <c r="I54" s="13">
        <v>0</v>
      </c>
      <c r="J54" s="76"/>
      <c r="K54" s="16">
        <v>4</v>
      </c>
      <c r="L54" s="70"/>
      <c r="M54" s="13">
        <v>17</v>
      </c>
      <c r="N54" s="76"/>
      <c r="O54" s="57">
        <f t="shared" si="1"/>
        <v>398</v>
      </c>
      <c r="P54" s="70" t="s">
        <v>152</v>
      </c>
    </row>
    <row r="55" spans="1:16" s="15" customFormat="1" ht="12.75" customHeight="1" x14ac:dyDescent="0.25">
      <c r="A55" s="69">
        <v>51</v>
      </c>
      <c r="B55" s="28" t="s">
        <v>78</v>
      </c>
      <c r="C55" s="16">
        <v>34</v>
      </c>
      <c r="D55" s="70"/>
      <c r="E55" s="13">
        <v>297</v>
      </c>
      <c r="F55" s="76"/>
      <c r="G55" s="16">
        <v>85</v>
      </c>
      <c r="H55" s="70"/>
      <c r="I55" s="13">
        <v>8</v>
      </c>
      <c r="J55" s="76"/>
      <c r="K55" s="16">
        <v>0</v>
      </c>
      <c r="L55" s="70"/>
      <c r="M55" s="13">
        <v>1</v>
      </c>
      <c r="N55" s="76"/>
      <c r="O55" s="57">
        <f t="shared" si="1"/>
        <v>425</v>
      </c>
      <c r="P55" s="70" t="s">
        <v>152</v>
      </c>
    </row>
    <row r="56" spans="1:16" s="15" customFormat="1" ht="12.75" customHeight="1" x14ac:dyDescent="0.25">
      <c r="A56" s="72">
        <v>52</v>
      </c>
      <c r="B56" s="73" t="s">
        <v>77</v>
      </c>
      <c r="C56" s="58">
        <v>1</v>
      </c>
      <c r="D56" s="74"/>
      <c r="E56" s="22">
        <v>52</v>
      </c>
      <c r="F56" s="91" t="s">
        <v>32</v>
      </c>
      <c r="G56" s="58">
        <v>32</v>
      </c>
      <c r="H56" s="74" t="s">
        <v>32</v>
      </c>
      <c r="I56" s="22">
        <v>0</v>
      </c>
      <c r="J56" s="91"/>
      <c r="K56" s="58">
        <v>3</v>
      </c>
      <c r="L56" s="74"/>
      <c r="M56" s="22">
        <v>1</v>
      </c>
      <c r="N56" s="91"/>
      <c r="O56" s="60">
        <f t="shared" si="1"/>
        <v>89</v>
      </c>
      <c r="P56" s="74" t="s">
        <v>32</v>
      </c>
    </row>
    <row r="57" spans="1:16" s="15" customFormat="1" ht="9" customHeight="1" x14ac:dyDescent="0.25">
      <c r="A57" s="32"/>
      <c r="B57" s="28"/>
      <c r="C57" s="31"/>
      <c r="D57" s="76"/>
      <c r="E57" s="31"/>
      <c r="F57" s="76"/>
      <c r="G57" s="31"/>
      <c r="H57" s="76"/>
      <c r="I57" s="31"/>
      <c r="J57" s="76"/>
      <c r="K57" s="31"/>
      <c r="L57" s="76"/>
      <c r="M57" s="31"/>
      <c r="N57" s="76"/>
      <c r="O57" s="31"/>
    </row>
    <row r="58" spans="1:16" s="15" customFormat="1" ht="9" customHeight="1" x14ac:dyDescent="0.25">
      <c r="A58" s="32"/>
      <c r="C58" s="98"/>
      <c r="D58" s="76"/>
      <c r="E58" s="98"/>
      <c r="F58" s="76"/>
      <c r="G58" s="98"/>
      <c r="H58" s="76"/>
      <c r="I58" s="98"/>
      <c r="J58" s="76"/>
      <c r="K58" s="98"/>
      <c r="L58" s="76"/>
      <c r="M58" s="98"/>
      <c r="N58" s="76"/>
      <c r="O58" s="98"/>
    </row>
    <row r="59" spans="1:16" s="15" customFormat="1" ht="40.5" customHeight="1" x14ac:dyDescent="0.25">
      <c r="A59" s="270" t="s">
        <v>76</v>
      </c>
      <c r="B59" s="274"/>
      <c r="C59" s="270" t="s">
        <v>175</v>
      </c>
      <c r="D59" s="271"/>
      <c r="E59" s="275" t="s">
        <v>174</v>
      </c>
      <c r="F59" s="276"/>
      <c r="G59" s="274" t="s">
        <v>173</v>
      </c>
      <c r="H59" s="274"/>
      <c r="I59" s="270" t="s">
        <v>172</v>
      </c>
      <c r="J59" s="271"/>
      <c r="K59" s="274" t="s">
        <v>171</v>
      </c>
      <c r="L59" s="274"/>
      <c r="M59" s="270" t="s">
        <v>170</v>
      </c>
      <c r="N59" s="271"/>
      <c r="O59" s="274" t="s">
        <v>169</v>
      </c>
      <c r="P59" s="271"/>
    </row>
    <row r="60" spans="1:16" s="15" customFormat="1" ht="12.75" customHeight="1" x14ac:dyDescent="0.25">
      <c r="A60" s="69">
        <v>53</v>
      </c>
      <c r="B60" s="28" t="s">
        <v>75</v>
      </c>
      <c r="C60" s="16">
        <v>0</v>
      </c>
      <c r="D60" s="70" t="s">
        <v>32</v>
      </c>
      <c r="E60" s="16">
        <v>54</v>
      </c>
      <c r="F60" s="70" t="s">
        <v>32</v>
      </c>
      <c r="G60" s="13">
        <v>37</v>
      </c>
      <c r="H60" s="76" t="s">
        <v>32</v>
      </c>
      <c r="I60" s="16">
        <v>0</v>
      </c>
      <c r="J60" s="70" t="s">
        <v>32</v>
      </c>
      <c r="K60" s="13">
        <v>95</v>
      </c>
      <c r="L60" s="76" t="s">
        <v>32</v>
      </c>
      <c r="M60" s="16">
        <v>17</v>
      </c>
      <c r="N60" s="70" t="s">
        <v>32</v>
      </c>
      <c r="O60" s="31">
        <f t="shared" ref="O60:O106" si="2">SUM(C60:N60)</f>
        <v>203</v>
      </c>
      <c r="P60" s="70" t="s">
        <v>152</v>
      </c>
    </row>
    <row r="61" spans="1:16" s="15" customFormat="1" ht="12.75" customHeight="1" x14ac:dyDescent="0.25">
      <c r="A61" s="69">
        <v>54</v>
      </c>
      <c r="B61" s="28" t="s">
        <v>74</v>
      </c>
      <c r="C61" s="16">
        <v>10</v>
      </c>
      <c r="D61" s="70"/>
      <c r="E61" s="16">
        <v>428</v>
      </c>
      <c r="F61" s="70"/>
      <c r="G61" s="13">
        <v>149</v>
      </c>
      <c r="H61" s="76"/>
      <c r="I61" s="16">
        <v>0</v>
      </c>
      <c r="J61" s="70"/>
      <c r="K61" s="13">
        <v>0</v>
      </c>
      <c r="L61" s="76"/>
      <c r="M61" s="16">
        <v>60</v>
      </c>
      <c r="N61" s="70"/>
      <c r="O61" s="31">
        <f t="shared" si="2"/>
        <v>647</v>
      </c>
      <c r="P61" s="70" t="s">
        <v>152</v>
      </c>
    </row>
    <row r="62" spans="1:16" s="15" customFormat="1" ht="12.75" customHeight="1" x14ac:dyDescent="0.25">
      <c r="A62" s="69">
        <v>55</v>
      </c>
      <c r="B62" s="28" t="s">
        <v>73</v>
      </c>
      <c r="C62" s="16">
        <v>35</v>
      </c>
      <c r="D62" s="70"/>
      <c r="E62" s="16">
        <v>115</v>
      </c>
      <c r="F62" s="70"/>
      <c r="G62" s="13">
        <v>42</v>
      </c>
      <c r="H62" s="76"/>
      <c r="I62" s="16">
        <v>17</v>
      </c>
      <c r="J62" s="70"/>
      <c r="K62" s="13">
        <v>6</v>
      </c>
      <c r="L62" s="76"/>
      <c r="M62" s="16">
        <v>12</v>
      </c>
      <c r="N62" s="70"/>
      <c r="O62" s="31">
        <f t="shared" si="2"/>
        <v>227</v>
      </c>
      <c r="P62" s="70" t="s">
        <v>152</v>
      </c>
    </row>
    <row r="63" spans="1:16" s="15" customFormat="1" ht="12.75" customHeight="1" x14ac:dyDescent="0.25">
      <c r="A63" s="69">
        <v>56</v>
      </c>
      <c r="B63" s="28" t="s">
        <v>72</v>
      </c>
      <c r="C63" s="16">
        <v>16</v>
      </c>
      <c r="D63" s="70"/>
      <c r="E63" s="16">
        <v>149</v>
      </c>
      <c r="F63" s="70"/>
      <c r="G63" s="13">
        <v>35</v>
      </c>
      <c r="H63" s="76"/>
      <c r="I63" s="16">
        <v>1</v>
      </c>
      <c r="J63" s="70"/>
      <c r="K63" s="13">
        <v>3</v>
      </c>
      <c r="L63" s="76"/>
      <c r="M63" s="16">
        <v>13</v>
      </c>
      <c r="N63" s="70"/>
      <c r="O63" s="31">
        <f t="shared" si="2"/>
        <v>217</v>
      </c>
      <c r="P63" s="70" t="s">
        <v>152</v>
      </c>
    </row>
    <row r="64" spans="1:16" s="15" customFormat="1" ht="12.75" customHeight="1" x14ac:dyDescent="0.25">
      <c r="A64" s="69">
        <v>57</v>
      </c>
      <c r="B64" s="28" t="s">
        <v>71</v>
      </c>
      <c r="C64" s="16">
        <v>50</v>
      </c>
      <c r="D64" s="70"/>
      <c r="E64" s="16">
        <v>555</v>
      </c>
      <c r="F64" s="70"/>
      <c r="G64" s="13">
        <v>277</v>
      </c>
      <c r="H64" s="76"/>
      <c r="I64" s="16">
        <v>48</v>
      </c>
      <c r="J64" s="70"/>
      <c r="K64" s="13">
        <v>22</v>
      </c>
      <c r="L64" s="76"/>
      <c r="M64" s="16">
        <v>21</v>
      </c>
      <c r="N64" s="70"/>
      <c r="O64" s="31">
        <f t="shared" si="2"/>
        <v>973</v>
      </c>
      <c r="P64" s="70" t="s">
        <v>152</v>
      </c>
    </row>
    <row r="65" spans="1:16" s="15" customFormat="1" ht="12.75" customHeight="1" x14ac:dyDescent="0.25">
      <c r="A65" s="69">
        <v>58</v>
      </c>
      <c r="B65" s="28" t="s">
        <v>70</v>
      </c>
      <c r="C65" s="16">
        <v>4</v>
      </c>
      <c r="D65" s="70"/>
      <c r="E65" s="16">
        <v>72</v>
      </c>
      <c r="F65" s="70"/>
      <c r="G65" s="13">
        <v>48</v>
      </c>
      <c r="H65" s="76"/>
      <c r="I65" s="16">
        <v>10</v>
      </c>
      <c r="J65" s="70"/>
      <c r="K65" s="13">
        <v>5</v>
      </c>
      <c r="L65" s="76"/>
      <c r="M65" s="16">
        <v>7</v>
      </c>
      <c r="N65" s="70"/>
      <c r="O65" s="31">
        <f t="shared" si="2"/>
        <v>146</v>
      </c>
      <c r="P65" s="70" t="s">
        <v>152</v>
      </c>
    </row>
    <row r="66" spans="1:16" s="15" customFormat="1" ht="12.75" customHeight="1" x14ac:dyDescent="0.25">
      <c r="A66" s="69">
        <v>59</v>
      </c>
      <c r="B66" s="28" t="s">
        <v>69</v>
      </c>
      <c r="C66" s="16">
        <v>258</v>
      </c>
      <c r="D66" s="70"/>
      <c r="E66" s="16">
        <v>1919</v>
      </c>
      <c r="F66" s="70"/>
      <c r="G66" s="13">
        <v>678</v>
      </c>
      <c r="H66" s="76"/>
      <c r="I66" s="16">
        <v>32</v>
      </c>
      <c r="J66" s="70"/>
      <c r="K66" s="13">
        <v>0</v>
      </c>
      <c r="L66" s="76"/>
      <c r="M66" s="16">
        <v>22</v>
      </c>
      <c r="N66" s="70"/>
      <c r="O66" s="31">
        <f t="shared" si="2"/>
        <v>2909</v>
      </c>
      <c r="P66" s="70"/>
    </row>
    <row r="67" spans="1:16" s="15" customFormat="1" ht="12.75" customHeight="1" x14ac:dyDescent="0.25">
      <c r="A67" s="69">
        <v>60</v>
      </c>
      <c r="B67" s="28" t="s">
        <v>68</v>
      </c>
      <c r="C67" s="16">
        <v>98</v>
      </c>
      <c r="D67" s="70"/>
      <c r="E67" s="16">
        <v>731</v>
      </c>
      <c r="F67" s="70"/>
      <c r="G67" s="13">
        <v>91</v>
      </c>
      <c r="H67" s="76"/>
      <c r="I67" s="16">
        <v>75</v>
      </c>
      <c r="J67" s="70"/>
      <c r="K67" s="13">
        <v>9</v>
      </c>
      <c r="L67" s="76"/>
      <c r="M67" s="16">
        <v>35</v>
      </c>
      <c r="N67" s="70"/>
      <c r="O67" s="31">
        <f t="shared" si="2"/>
        <v>1039</v>
      </c>
      <c r="P67" s="70"/>
    </row>
    <row r="68" spans="1:16" s="15" customFormat="1" ht="12.75" customHeight="1" x14ac:dyDescent="0.25">
      <c r="A68" s="69">
        <v>61</v>
      </c>
      <c r="B68" s="28" t="s">
        <v>67</v>
      </c>
      <c r="C68" s="16">
        <v>8</v>
      </c>
      <c r="D68" s="70"/>
      <c r="E68" s="16">
        <v>94</v>
      </c>
      <c r="F68" s="70"/>
      <c r="G68" s="13">
        <v>16</v>
      </c>
      <c r="H68" s="76"/>
      <c r="I68" s="16">
        <v>0</v>
      </c>
      <c r="J68" s="70"/>
      <c r="K68" s="13">
        <v>3</v>
      </c>
      <c r="L68" s="76"/>
      <c r="M68" s="16">
        <v>24</v>
      </c>
      <c r="N68" s="70"/>
      <c r="O68" s="31">
        <f t="shared" si="2"/>
        <v>145</v>
      </c>
      <c r="P68" s="70" t="s">
        <v>152</v>
      </c>
    </row>
    <row r="69" spans="1:16" s="15" customFormat="1" ht="12.75" customHeight="1" x14ac:dyDescent="0.25">
      <c r="A69" s="69">
        <v>62</v>
      </c>
      <c r="B69" s="28" t="s">
        <v>66</v>
      </c>
      <c r="C69" s="16">
        <v>148</v>
      </c>
      <c r="D69" s="70"/>
      <c r="E69" s="16">
        <v>978</v>
      </c>
      <c r="F69" s="70"/>
      <c r="G69" s="13">
        <v>155</v>
      </c>
      <c r="H69" s="76"/>
      <c r="I69" s="16">
        <v>45</v>
      </c>
      <c r="J69" s="70"/>
      <c r="K69" s="13">
        <v>6</v>
      </c>
      <c r="L69" s="76"/>
      <c r="M69" s="16">
        <v>5</v>
      </c>
      <c r="N69" s="70"/>
      <c r="O69" s="31">
        <f t="shared" si="2"/>
        <v>1337</v>
      </c>
      <c r="P69" s="70" t="s">
        <v>152</v>
      </c>
    </row>
    <row r="70" spans="1:16" s="15" customFormat="1" ht="12.75" customHeight="1" x14ac:dyDescent="0.25">
      <c r="A70" s="69">
        <v>63</v>
      </c>
      <c r="B70" s="28" t="s">
        <v>65</v>
      </c>
      <c r="C70" s="16">
        <v>6</v>
      </c>
      <c r="D70" s="70"/>
      <c r="E70" s="16">
        <v>215</v>
      </c>
      <c r="F70" s="70"/>
      <c r="G70" s="13">
        <v>71</v>
      </c>
      <c r="H70" s="76"/>
      <c r="I70" s="16">
        <v>0</v>
      </c>
      <c r="J70" s="70"/>
      <c r="K70" s="13">
        <v>6</v>
      </c>
      <c r="L70" s="76"/>
      <c r="M70" s="16">
        <v>10</v>
      </c>
      <c r="N70" s="70"/>
      <c r="O70" s="31">
        <f t="shared" si="2"/>
        <v>308</v>
      </c>
      <c r="P70" s="70"/>
    </row>
    <row r="71" spans="1:16" s="15" customFormat="1" ht="12.75" customHeight="1" x14ac:dyDescent="0.25">
      <c r="A71" s="69">
        <v>64</v>
      </c>
      <c r="B71" s="28" t="s">
        <v>64</v>
      </c>
      <c r="C71" s="16">
        <v>11</v>
      </c>
      <c r="D71" s="70"/>
      <c r="E71" s="16">
        <v>415</v>
      </c>
      <c r="F71" s="70"/>
      <c r="G71" s="13">
        <v>29</v>
      </c>
      <c r="H71" s="76"/>
      <c r="I71" s="16">
        <v>3</v>
      </c>
      <c r="J71" s="70"/>
      <c r="K71" s="13">
        <v>4</v>
      </c>
      <c r="L71" s="76"/>
      <c r="M71" s="16">
        <v>12</v>
      </c>
      <c r="N71" s="70"/>
      <c r="O71" s="31">
        <f t="shared" si="2"/>
        <v>474</v>
      </c>
      <c r="P71" s="70" t="s">
        <v>152</v>
      </c>
    </row>
    <row r="72" spans="1:16" s="15" customFormat="1" ht="12.75" customHeight="1" x14ac:dyDescent="0.25">
      <c r="A72" s="69">
        <v>65</v>
      </c>
      <c r="B72" s="28" t="s">
        <v>63</v>
      </c>
      <c r="C72" s="16">
        <v>0</v>
      </c>
      <c r="D72" s="70"/>
      <c r="E72" s="16">
        <v>102</v>
      </c>
      <c r="F72" s="70"/>
      <c r="G72" s="13">
        <v>9</v>
      </c>
      <c r="H72" s="76"/>
      <c r="I72" s="16">
        <v>2</v>
      </c>
      <c r="J72" s="70"/>
      <c r="K72" s="13">
        <v>0</v>
      </c>
      <c r="L72" s="76"/>
      <c r="M72" s="16">
        <v>10</v>
      </c>
      <c r="N72" s="70"/>
      <c r="O72" s="31">
        <f t="shared" si="2"/>
        <v>123</v>
      </c>
      <c r="P72" s="70"/>
    </row>
    <row r="73" spans="1:16" s="15" customFormat="1" ht="12.75" customHeight="1" x14ac:dyDescent="0.25">
      <c r="A73" s="69">
        <v>66</v>
      </c>
      <c r="B73" s="28" t="s">
        <v>62</v>
      </c>
      <c r="C73" s="16">
        <v>3</v>
      </c>
      <c r="D73" s="70"/>
      <c r="E73" s="16">
        <v>146</v>
      </c>
      <c r="F73" s="70"/>
      <c r="G73" s="13">
        <v>58</v>
      </c>
      <c r="H73" s="76"/>
      <c r="I73" s="16">
        <v>24</v>
      </c>
      <c r="J73" s="70"/>
      <c r="K73" s="13">
        <v>4</v>
      </c>
      <c r="L73" s="76"/>
      <c r="M73" s="16">
        <v>41</v>
      </c>
      <c r="N73" s="70"/>
      <c r="O73" s="31">
        <f t="shared" si="2"/>
        <v>276</v>
      </c>
      <c r="P73" s="70" t="s">
        <v>152</v>
      </c>
    </row>
    <row r="74" spans="1:16" s="15" customFormat="1" ht="12.75" customHeight="1" x14ac:dyDescent="0.25">
      <c r="A74" s="69">
        <v>67</v>
      </c>
      <c r="B74" s="28" t="s">
        <v>61</v>
      </c>
      <c r="C74" s="16">
        <v>59</v>
      </c>
      <c r="D74" s="70"/>
      <c r="E74" s="16">
        <v>1048</v>
      </c>
      <c r="F74" s="70"/>
      <c r="G74" s="13">
        <v>191</v>
      </c>
      <c r="H74" s="76"/>
      <c r="I74" s="16">
        <v>31</v>
      </c>
      <c r="J74" s="70"/>
      <c r="K74" s="13">
        <v>0</v>
      </c>
      <c r="L74" s="76"/>
      <c r="M74" s="16">
        <v>68</v>
      </c>
      <c r="N74" s="70"/>
      <c r="O74" s="31">
        <f t="shared" si="2"/>
        <v>1397</v>
      </c>
      <c r="P74" s="70" t="s">
        <v>152</v>
      </c>
    </row>
    <row r="75" spans="1:16" s="15" customFormat="1" ht="12.75" customHeight="1" x14ac:dyDescent="0.25">
      <c r="A75" s="69">
        <v>68</v>
      </c>
      <c r="B75" s="28" t="s">
        <v>60</v>
      </c>
      <c r="C75" s="16">
        <v>40</v>
      </c>
      <c r="D75" s="70"/>
      <c r="E75" s="16">
        <v>672</v>
      </c>
      <c r="F75" s="70"/>
      <c r="G75" s="13">
        <v>63</v>
      </c>
      <c r="H75" s="76"/>
      <c r="I75" s="16">
        <v>78</v>
      </c>
      <c r="J75" s="70"/>
      <c r="K75" s="13">
        <v>4</v>
      </c>
      <c r="L75" s="76"/>
      <c r="M75" s="16">
        <v>60</v>
      </c>
      <c r="N75" s="70"/>
      <c r="O75" s="31">
        <f t="shared" si="2"/>
        <v>917</v>
      </c>
      <c r="P75" s="70" t="s">
        <v>152</v>
      </c>
    </row>
    <row r="76" spans="1:16" s="15" customFormat="1" ht="12.75" customHeight="1" x14ac:dyDescent="0.25">
      <c r="A76" s="69">
        <v>69</v>
      </c>
      <c r="B76" s="28" t="s">
        <v>59</v>
      </c>
      <c r="C76" s="16">
        <v>2</v>
      </c>
      <c r="D76" s="70"/>
      <c r="E76" s="16">
        <v>1147</v>
      </c>
      <c r="F76" s="70"/>
      <c r="G76" s="13">
        <v>141</v>
      </c>
      <c r="H76" s="76"/>
      <c r="I76" s="16">
        <v>0</v>
      </c>
      <c r="J76" s="70"/>
      <c r="K76" s="13">
        <v>7</v>
      </c>
      <c r="L76" s="76"/>
      <c r="M76" s="16">
        <v>7</v>
      </c>
      <c r="N76" s="70"/>
      <c r="O76" s="31">
        <f t="shared" si="2"/>
        <v>1304</v>
      </c>
      <c r="P76" s="70" t="s">
        <v>152</v>
      </c>
    </row>
    <row r="77" spans="1:16" s="15" customFormat="1" ht="12.75" customHeight="1" x14ac:dyDescent="0.25">
      <c r="A77" s="69">
        <v>70</v>
      </c>
      <c r="B77" s="28" t="s">
        <v>58</v>
      </c>
      <c r="C77" s="16">
        <v>0</v>
      </c>
      <c r="D77" s="70"/>
      <c r="E77" s="16">
        <v>108</v>
      </c>
      <c r="F77" s="70"/>
      <c r="G77" s="13">
        <v>0</v>
      </c>
      <c r="H77" s="76"/>
      <c r="I77" s="16">
        <v>0</v>
      </c>
      <c r="J77" s="70"/>
      <c r="K77" s="13">
        <v>0</v>
      </c>
      <c r="L77" s="76"/>
      <c r="M77" s="16">
        <v>183</v>
      </c>
      <c r="N77" s="70"/>
      <c r="O77" s="31">
        <f t="shared" si="2"/>
        <v>291</v>
      </c>
      <c r="P77" s="70" t="s">
        <v>152</v>
      </c>
    </row>
    <row r="78" spans="1:16" s="15" customFormat="1" ht="12.75" customHeight="1" x14ac:dyDescent="0.25">
      <c r="A78" s="69">
        <v>71</v>
      </c>
      <c r="B78" s="28" t="s">
        <v>57</v>
      </c>
      <c r="C78" s="16">
        <v>1</v>
      </c>
      <c r="D78" s="70"/>
      <c r="E78" s="16">
        <v>287</v>
      </c>
      <c r="F78" s="70"/>
      <c r="G78" s="13">
        <v>101</v>
      </c>
      <c r="H78" s="76"/>
      <c r="I78" s="16">
        <v>7</v>
      </c>
      <c r="J78" s="70"/>
      <c r="K78" s="13">
        <v>8</v>
      </c>
      <c r="L78" s="76"/>
      <c r="M78" s="16">
        <v>10</v>
      </c>
      <c r="N78" s="70"/>
      <c r="O78" s="31">
        <f t="shared" si="2"/>
        <v>414</v>
      </c>
      <c r="P78" s="70" t="s">
        <v>152</v>
      </c>
    </row>
    <row r="79" spans="1:16" s="15" customFormat="1" ht="12.75" customHeight="1" x14ac:dyDescent="0.25">
      <c r="A79" s="69">
        <v>72</v>
      </c>
      <c r="B79" s="28" t="s">
        <v>56</v>
      </c>
      <c r="C79" s="16">
        <v>0</v>
      </c>
      <c r="D79" s="70" t="s">
        <v>32</v>
      </c>
      <c r="E79" s="16">
        <v>375</v>
      </c>
      <c r="F79" s="70" t="s">
        <v>32</v>
      </c>
      <c r="G79" s="13">
        <v>0</v>
      </c>
      <c r="H79" s="76" t="s">
        <v>32</v>
      </c>
      <c r="I79" s="16">
        <v>0</v>
      </c>
      <c r="J79" s="70" t="s">
        <v>32</v>
      </c>
      <c r="K79" s="13">
        <v>0</v>
      </c>
      <c r="L79" s="76" t="s">
        <v>32</v>
      </c>
      <c r="M79" s="16">
        <v>0</v>
      </c>
      <c r="N79" s="70" t="s">
        <v>32</v>
      </c>
      <c r="O79" s="31">
        <f t="shared" si="2"/>
        <v>375</v>
      </c>
      <c r="P79" s="70"/>
    </row>
    <row r="80" spans="1:16" s="15" customFormat="1" ht="12.75" customHeight="1" x14ac:dyDescent="0.25">
      <c r="A80" s="69">
        <v>73</v>
      </c>
      <c r="B80" s="28" t="s">
        <v>55</v>
      </c>
      <c r="C80" s="16">
        <v>0</v>
      </c>
      <c r="D80" s="70"/>
      <c r="E80" s="16">
        <v>360</v>
      </c>
      <c r="F80" s="70"/>
      <c r="G80" s="13">
        <v>0</v>
      </c>
      <c r="H80" s="76"/>
      <c r="I80" s="16">
        <v>0</v>
      </c>
      <c r="J80" s="70"/>
      <c r="K80" s="13">
        <v>0</v>
      </c>
      <c r="L80" s="76"/>
      <c r="M80" s="16">
        <v>0</v>
      </c>
      <c r="N80" s="70"/>
      <c r="O80" s="31">
        <f t="shared" si="2"/>
        <v>360</v>
      </c>
      <c r="P80" s="70" t="s">
        <v>152</v>
      </c>
    </row>
    <row r="81" spans="1:16" s="15" customFormat="1" ht="12.75" customHeight="1" x14ac:dyDescent="0.25">
      <c r="A81" s="69">
        <v>74</v>
      </c>
      <c r="B81" s="28" t="s">
        <v>54</v>
      </c>
      <c r="C81" s="16">
        <v>21</v>
      </c>
      <c r="D81" s="70"/>
      <c r="E81" s="16">
        <v>513</v>
      </c>
      <c r="F81" s="70"/>
      <c r="G81" s="13">
        <v>1</v>
      </c>
      <c r="H81" s="76"/>
      <c r="I81" s="16">
        <v>18</v>
      </c>
      <c r="J81" s="70"/>
      <c r="K81" s="13">
        <v>4</v>
      </c>
      <c r="L81" s="76"/>
      <c r="M81" s="16">
        <v>10</v>
      </c>
      <c r="N81" s="70"/>
      <c r="O81" s="31">
        <f t="shared" si="2"/>
        <v>567</v>
      </c>
      <c r="P81" s="70" t="s">
        <v>152</v>
      </c>
    </row>
    <row r="82" spans="1:16" s="15" customFormat="1" ht="12.75" customHeight="1" x14ac:dyDescent="0.25">
      <c r="A82" s="69">
        <v>75</v>
      </c>
      <c r="B82" s="28" t="s">
        <v>53</v>
      </c>
      <c r="C82" s="16">
        <v>253</v>
      </c>
      <c r="D82" s="70"/>
      <c r="E82" s="16">
        <v>1368</v>
      </c>
      <c r="F82" s="70"/>
      <c r="G82" s="13">
        <v>310</v>
      </c>
      <c r="H82" s="76"/>
      <c r="I82" s="16">
        <v>116</v>
      </c>
      <c r="J82" s="70"/>
      <c r="K82" s="13">
        <v>82</v>
      </c>
      <c r="L82" s="76"/>
      <c r="M82" s="16">
        <v>419</v>
      </c>
      <c r="N82" s="70"/>
      <c r="O82" s="31">
        <f t="shared" si="2"/>
        <v>2548</v>
      </c>
      <c r="P82" s="70" t="s">
        <v>152</v>
      </c>
    </row>
    <row r="83" spans="1:16" s="15" customFormat="1" ht="12.75" customHeight="1" x14ac:dyDescent="0.25">
      <c r="A83" s="69">
        <v>76</v>
      </c>
      <c r="B83" s="28" t="s">
        <v>52</v>
      </c>
      <c r="C83" s="16">
        <v>16</v>
      </c>
      <c r="D83" s="70"/>
      <c r="E83" s="16">
        <v>838</v>
      </c>
      <c r="F83" s="70"/>
      <c r="G83" s="13">
        <v>598</v>
      </c>
      <c r="H83" s="76"/>
      <c r="I83" s="16">
        <v>55</v>
      </c>
      <c r="J83" s="70"/>
      <c r="K83" s="13">
        <v>0</v>
      </c>
      <c r="L83" s="76"/>
      <c r="M83" s="16">
        <v>29</v>
      </c>
      <c r="N83" s="70"/>
      <c r="O83" s="31">
        <f t="shared" si="2"/>
        <v>1536</v>
      </c>
      <c r="P83" s="70" t="s">
        <v>152</v>
      </c>
    </row>
    <row r="84" spans="1:16" s="15" customFormat="1" ht="12.75" customHeight="1" x14ac:dyDescent="0.25">
      <c r="A84" s="69">
        <v>77</v>
      </c>
      <c r="B84" s="28" t="s">
        <v>51</v>
      </c>
      <c r="C84" s="16">
        <v>117</v>
      </c>
      <c r="D84" s="70"/>
      <c r="E84" s="16">
        <v>683</v>
      </c>
      <c r="F84" s="70"/>
      <c r="G84" s="13">
        <v>151</v>
      </c>
      <c r="H84" s="76"/>
      <c r="I84" s="16">
        <v>14</v>
      </c>
      <c r="J84" s="70"/>
      <c r="K84" s="13">
        <v>18</v>
      </c>
      <c r="L84" s="76"/>
      <c r="M84" s="16">
        <v>31</v>
      </c>
      <c r="N84" s="70"/>
      <c r="O84" s="31">
        <f t="shared" si="2"/>
        <v>1014</v>
      </c>
      <c r="P84" s="70"/>
    </row>
    <row r="85" spans="1:16" s="15" customFormat="1" ht="12.75" customHeight="1" x14ac:dyDescent="0.25">
      <c r="A85" s="69">
        <v>78</v>
      </c>
      <c r="B85" s="28" t="s">
        <v>50</v>
      </c>
      <c r="C85" s="16">
        <v>40</v>
      </c>
      <c r="D85" s="70"/>
      <c r="E85" s="16">
        <v>907</v>
      </c>
      <c r="F85" s="70"/>
      <c r="G85" s="13">
        <v>49</v>
      </c>
      <c r="H85" s="76"/>
      <c r="I85" s="16">
        <v>23</v>
      </c>
      <c r="J85" s="70"/>
      <c r="K85" s="13">
        <v>16</v>
      </c>
      <c r="L85" s="76"/>
      <c r="M85" s="16">
        <v>101</v>
      </c>
      <c r="N85" s="70"/>
      <c r="O85" s="31">
        <f t="shared" si="2"/>
        <v>1136</v>
      </c>
      <c r="P85" s="70" t="s">
        <v>152</v>
      </c>
    </row>
    <row r="86" spans="1:16" s="15" customFormat="1" ht="12.75" customHeight="1" x14ac:dyDescent="0.25">
      <c r="A86" s="69">
        <v>79</v>
      </c>
      <c r="B86" s="28" t="s">
        <v>49</v>
      </c>
      <c r="C86" s="16">
        <v>0</v>
      </c>
      <c r="D86" s="70" t="s">
        <v>32</v>
      </c>
      <c r="E86" s="16">
        <v>216</v>
      </c>
      <c r="F86" s="70" t="s">
        <v>32</v>
      </c>
      <c r="G86" s="13">
        <v>2</v>
      </c>
      <c r="H86" s="76" t="s">
        <v>32</v>
      </c>
      <c r="I86" s="16">
        <v>0</v>
      </c>
      <c r="J86" s="70" t="s">
        <v>32</v>
      </c>
      <c r="K86" s="13">
        <v>0</v>
      </c>
      <c r="L86" s="76" t="s">
        <v>32</v>
      </c>
      <c r="M86" s="16">
        <v>16</v>
      </c>
      <c r="N86" s="70" t="s">
        <v>32</v>
      </c>
      <c r="O86" s="31">
        <f t="shared" si="2"/>
        <v>234</v>
      </c>
      <c r="P86" s="70" t="s">
        <v>152</v>
      </c>
    </row>
    <row r="87" spans="1:16" s="15" customFormat="1" ht="12.75" customHeight="1" x14ac:dyDescent="0.25">
      <c r="A87" s="69">
        <v>80</v>
      </c>
      <c r="B87" s="28" t="s">
        <v>48</v>
      </c>
      <c r="C87" s="16">
        <v>2</v>
      </c>
      <c r="D87" s="70"/>
      <c r="E87" s="16">
        <v>265</v>
      </c>
      <c r="F87" s="70"/>
      <c r="G87" s="13">
        <v>81</v>
      </c>
      <c r="H87" s="76"/>
      <c r="I87" s="16">
        <v>0</v>
      </c>
      <c r="J87" s="70"/>
      <c r="K87" s="13">
        <v>12</v>
      </c>
      <c r="L87" s="76"/>
      <c r="M87" s="16">
        <v>1</v>
      </c>
      <c r="N87" s="70"/>
      <c r="O87" s="31">
        <f t="shared" si="2"/>
        <v>361</v>
      </c>
      <c r="P87" s="70" t="s">
        <v>152</v>
      </c>
    </row>
    <row r="88" spans="1:16" s="15" customFormat="1" ht="12.75" customHeight="1" x14ac:dyDescent="0.25">
      <c r="A88" s="69">
        <v>81</v>
      </c>
      <c r="B88" s="28" t="s">
        <v>47</v>
      </c>
      <c r="C88" s="16">
        <v>113</v>
      </c>
      <c r="D88" s="70"/>
      <c r="E88" s="16">
        <v>187</v>
      </c>
      <c r="F88" s="70"/>
      <c r="G88" s="13">
        <v>37</v>
      </c>
      <c r="H88" s="76"/>
      <c r="I88" s="16">
        <v>0</v>
      </c>
      <c r="J88" s="70"/>
      <c r="K88" s="13">
        <v>0</v>
      </c>
      <c r="L88" s="76"/>
      <c r="M88" s="16">
        <v>26</v>
      </c>
      <c r="N88" s="70"/>
      <c r="O88" s="31">
        <f t="shared" si="2"/>
        <v>363</v>
      </c>
      <c r="P88" s="70" t="s">
        <v>152</v>
      </c>
    </row>
    <row r="89" spans="1:16" s="15" customFormat="1" ht="12.75" customHeight="1" x14ac:dyDescent="0.25">
      <c r="A89" s="69">
        <v>82</v>
      </c>
      <c r="B89" s="28" t="s">
        <v>46</v>
      </c>
      <c r="C89" s="16">
        <v>3</v>
      </c>
      <c r="D89" s="70"/>
      <c r="E89" s="16">
        <v>89</v>
      </c>
      <c r="F89" s="70"/>
      <c r="G89" s="13">
        <v>6</v>
      </c>
      <c r="H89" s="76"/>
      <c r="I89" s="16">
        <v>0</v>
      </c>
      <c r="J89" s="70"/>
      <c r="K89" s="13">
        <v>0</v>
      </c>
      <c r="L89" s="76"/>
      <c r="M89" s="16">
        <v>14</v>
      </c>
      <c r="N89" s="70"/>
      <c r="O89" s="31">
        <f t="shared" si="2"/>
        <v>112</v>
      </c>
      <c r="P89" s="70" t="s">
        <v>152</v>
      </c>
    </row>
    <row r="90" spans="1:16" s="15" customFormat="1" ht="12.75" customHeight="1" x14ac:dyDescent="0.25">
      <c r="A90" s="69">
        <v>83</v>
      </c>
      <c r="B90" s="28" t="s">
        <v>45</v>
      </c>
      <c r="C90" s="16">
        <v>9</v>
      </c>
      <c r="D90" s="70"/>
      <c r="E90" s="16">
        <v>389</v>
      </c>
      <c r="F90" s="70"/>
      <c r="G90" s="13">
        <v>91</v>
      </c>
      <c r="H90" s="76"/>
      <c r="I90" s="16">
        <v>18</v>
      </c>
      <c r="J90" s="70"/>
      <c r="K90" s="13">
        <v>9</v>
      </c>
      <c r="L90" s="76"/>
      <c r="M90" s="16">
        <v>17</v>
      </c>
      <c r="N90" s="70"/>
      <c r="O90" s="31">
        <f t="shared" si="2"/>
        <v>533</v>
      </c>
      <c r="P90" s="70" t="s">
        <v>152</v>
      </c>
    </row>
    <row r="91" spans="1:16" s="15" customFormat="1" ht="12.75" customHeight="1" x14ac:dyDescent="0.25">
      <c r="A91" s="69">
        <v>84</v>
      </c>
      <c r="B91" s="28" t="s">
        <v>44</v>
      </c>
      <c r="C91" s="16">
        <v>12</v>
      </c>
      <c r="D91" s="70"/>
      <c r="E91" s="16">
        <v>342</v>
      </c>
      <c r="F91" s="70"/>
      <c r="G91" s="13">
        <v>58</v>
      </c>
      <c r="H91" s="76"/>
      <c r="I91" s="16">
        <v>14</v>
      </c>
      <c r="J91" s="70"/>
      <c r="K91" s="13">
        <v>0</v>
      </c>
      <c r="L91" s="76"/>
      <c r="M91" s="16">
        <v>43</v>
      </c>
      <c r="N91" s="70"/>
      <c r="O91" s="31">
        <f t="shared" si="2"/>
        <v>469</v>
      </c>
      <c r="P91" s="70" t="s">
        <v>152</v>
      </c>
    </row>
    <row r="92" spans="1:16" s="15" customFormat="1" ht="12.75" customHeight="1" x14ac:dyDescent="0.25">
      <c r="A92" s="69">
        <v>85</v>
      </c>
      <c r="B92" s="28" t="s">
        <v>43</v>
      </c>
      <c r="C92" s="16">
        <v>2</v>
      </c>
      <c r="D92" s="70"/>
      <c r="E92" s="16">
        <v>116</v>
      </c>
      <c r="F92" s="70"/>
      <c r="G92" s="13">
        <v>39</v>
      </c>
      <c r="H92" s="76"/>
      <c r="I92" s="16">
        <v>5</v>
      </c>
      <c r="J92" s="70"/>
      <c r="K92" s="13">
        <v>2</v>
      </c>
      <c r="L92" s="76"/>
      <c r="M92" s="16">
        <v>24</v>
      </c>
      <c r="N92" s="70"/>
      <c r="O92" s="31">
        <f t="shared" si="2"/>
        <v>188</v>
      </c>
      <c r="P92" s="70" t="s">
        <v>152</v>
      </c>
    </row>
    <row r="93" spans="1:16" s="15" customFormat="1" ht="12.75" customHeight="1" x14ac:dyDescent="0.25">
      <c r="A93" s="69">
        <v>86</v>
      </c>
      <c r="B93" s="28" t="s">
        <v>42</v>
      </c>
      <c r="C93" s="16">
        <v>4</v>
      </c>
      <c r="D93" s="70"/>
      <c r="E93" s="16">
        <v>181</v>
      </c>
      <c r="F93" s="70"/>
      <c r="G93" s="13">
        <v>54</v>
      </c>
      <c r="H93" s="76"/>
      <c r="I93" s="16">
        <v>21</v>
      </c>
      <c r="J93" s="70"/>
      <c r="K93" s="13">
        <v>0</v>
      </c>
      <c r="L93" s="76"/>
      <c r="M93" s="16">
        <v>45</v>
      </c>
      <c r="N93" s="70"/>
      <c r="O93" s="31">
        <f t="shared" si="2"/>
        <v>305</v>
      </c>
      <c r="P93" s="70" t="s">
        <v>152</v>
      </c>
    </row>
    <row r="94" spans="1:16" s="15" customFormat="1" ht="12.75" customHeight="1" x14ac:dyDescent="0.25">
      <c r="A94" s="69">
        <v>87</v>
      </c>
      <c r="B94" s="28" t="s">
        <v>41</v>
      </c>
      <c r="C94" s="16">
        <v>0</v>
      </c>
      <c r="D94" s="70"/>
      <c r="E94" s="16">
        <v>94</v>
      </c>
      <c r="F94" s="70"/>
      <c r="G94" s="13">
        <v>78</v>
      </c>
      <c r="H94" s="76"/>
      <c r="I94" s="16">
        <v>10</v>
      </c>
      <c r="J94" s="70"/>
      <c r="K94" s="13">
        <v>0</v>
      </c>
      <c r="L94" s="76"/>
      <c r="M94" s="16">
        <v>22</v>
      </c>
      <c r="N94" s="70"/>
      <c r="O94" s="31">
        <f t="shared" si="2"/>
        <v>204</v>
      </c>
      <c r="P94" s="70" t="s">
        <v>152</v>
      </c>
    </row>
    <row r="95" spans="1:16" s="15" customFormat="1" ht="12.75" customHeight="1" x14ac:dyDescent="0.25">
      <c r="A95" s="69">
        <v>88</v>
      </c>
      <c r="B95" s="28" t="s">
        <v>40</v>
      </c>
      <c r="C95" s="16">
        <v>2</v>
      </c>
      <c r="D95" s="70"/>
      <c r="E95" s="16">
        <v>221</v>
      </c>
      <c r="F95" s="70"/>
      <c r="G95" s="13">
        <v>42</v>
      </c>
      <c r="H95" s="76"/>
      <c r="I95" s="16">
        <v>15</v>
      </c>
      <c r="J95" s="70"/>
      <c r="K95" s="13">
        <v>0</v>
      </c>
      <c r="L95" s="76"/>
      <c r="M95" s="16">
        <v>31</v>
      </c>
      <c r="N95" s="70"/>
      <c r="O95" s="31">
        <f t="shared" si="2"/>
        <v>311</v>
      </c>
      <c r="P95" s="70" t="s">
        <v>152</v>
      </c>
    </row>
    <row r="96" spans="1:16" s="15" customFormat="1" ht="12.75" customHeight="1" x14ac:dyDescent="0.25">
      <c r="A96" s="69">
        <v>89</v>
      </c>
      <c r="B96" s="28" t="s">
        <v>39</v>
      </c>
      <c r="C96" s="16">
        <v>4</v>
      </c>
      <c r="D96" s="70"/>
      <c r="E96" s="16">
        <v>305</v>
      </c>
      <c r="F96" s="70"/>
      <c r="G96" s="13">
        <v>41</v>
      </c>
      <c r="H96" s="76"/>
      <c r="I96" s="16">
        <v>6</v>
      </c>
      <c r="J96" s="70"/>
      <c r="K96" s="13">
        <v>4</v>
      </c>
      <c r="L96" s="76"/>
      <c r="M96" s="16">
        <v>45</v>
      </c>
      <c r="N96" s="70"/>
      <c r="O96" s="31">
        <f t="shared" si="2"/>
        <v>405</v>
      </c>
      <c r="P96" s="70" t="s">
        <v>152</v>
      </c>
    </row>
    <row r="97" spans="1:16" s="15" customFormat="1" ht="12.75" customHeight="1" x14ac:dyDescent="0.25">
      <c r="A97" s="69">
        <v>90</v>
      </c>
      <c r="B97" s="28" t="s">
        <v>38</v>
      </c>
      <c r="C97" s="16">
        <v>0</v>
      </c>
      <c r="D97" s="70"/>
      <c r="E97" s="16">
        <v>34</v>
      </c>
      <c r="F97" s="70"/>
      <c r="G97" s="13">
        <v>11</v>
      </c>
      <c r="H97" s="76"/>
      <c r="I97" s="16">
        <v>0</v>
      </c>
      <c r="J97" s="70"/>
      <c r="K97" s="13">
        <v>0</v>
      </c>
      <c r="L97" s="76"/>
      <c r="M97" s="16">
        <v>5</v>
      </c>
      <c r="N97" s="70"/>
      <c r="O97" s="31">
        <f t="shared" si="2"/>
        <v>50</v>
      </c>
      <c r="P97" s="70" t="s">
        <v>152</v>
      </c>
    </row>
    <row r="98" spans="1:16" s="15" customFormat="1" ht="12.75" customHeight="1" x14ac:dyDescent="0.25">
      <c r="A98" s="69">
        <v>91</v>
      </c>
      <c r="B98" s="28" t="s">
        <v>37</v>
      </c>
      <c r="C98" s="16">
        <v>27</v>
      </c>
      <c r="D98" s="70"/>
      <c r="E98" s="16">
        <v>793</v>
      </c>
      <c r="F98" s="70"/>
      <c r="G98" s="13">
        <v>39</v>
      </c>
      <c r="H98" s="76"/>
      <c r="I98" s="16">
        <v>40</v>
      </c>
      <c r="J98" s="70"/>
      <c r="K98" s="13">
        <v>12</v>
      </c>
      <c r="L98" s="76"/>
      <c r="M98" s="16">
        <v>252</v>
      </c>
      <c r="N98" s="70"/>
      <c r="O98" s="31">
        <f t="shared" si="2"/>
        <v>1163</v>
      </c>
      <c r="P98" s="70" t="s">
        <v>152</v>
      </c>
    </row>
    <row r="99" spans="1:16" s="15" customFormat="1" ht="12.75" customHeight="1" x14ac:dyDescent="0.25">
      <c r="A99" s="69">
        <v>92</v>
      </c>
      <c r="B99" s="28" t="s">
        <v>36</v>
      </c>
      <c r="C99" s="16">
        <v>36</v>
      </c>
      <c r="D99" s="70"/>
      <c r="E99" s="16">
        <v>792</v>
      </c>
      <c r="F99" s="70"/>
      <c r="G99" s="13">
        <v>96</v>
      </c>
      <c r="H99" s="76"/>
      <c r="I99" s="16">
        <v>38</v>
      </c>
      <c r="J99" s="70"/>
      <c r="K99" s="13">
        <v>9</v>
      </c>
      <c r="L99" s="76"/>
      <c r="M99" s="16">
        <v>73</v>
      </c>
      <c r="N99" s="70"/>
      <c r="O99" s="31">
        <f t="shared" si="2"/>
        <v>1044</v>
      </c>
      <c r="P99" s="70" t="s">
        <v>152</v>
      </c>
    </row>
    <row r="100" spans="1:16" s="15" customFormat="1" ht="12.75" customHeight="1" x14ac:dyDescent="0.25">
      <c r="A100" s="69">
        <v>93</v>
      </c>
      <c r="B100" s="28" t="s">
        <v>35</v>
      </c>
      <c r="C100" s="16">
        <v>32</v>
      </c>
      <c r="D100" s="70"/>
      <c r="E100" s="16">
        <v>911</v>
      </c>
      <c r="F100" s="70"/>
      <c r="G100" s="13">
        <v>287</v>
      </c>
      <c r="H100" s="76"/>
      <c r="I100" s="16">
        <v>21</v>
      </c>
      <c r="J100" s="70"/>
      <c r="K100" s="13">
        <v>28</v>
      </c>
      <c r="L100" s="76"/>
      <c r="M100" s="16">
        <v>143</v>
      </c>
      <c r="N100" s="70"/>
      <c r="O100" s="31">
        <f t="shared" si="2"/>
        <v>1422</v>
      </c>
      <c r="P100" s="70" t="s">
        <v>152</v>
      </c>
    </row>
    <row r="101" spans="1:16" s="15" customFormat="1" ht="12.75" customHeight="1" x14ac:dyDescent="0.25">
      <c r="A101" s="69">
        <v>94</v>
      </c>
      <c r="B101" s="28" t="s">
        <v>34</v>
      </c>
      <c r="C101" s="16">
        <v>37</v>
      </c>
      <c r="D101" s="70" t="s">
        <v>32</v>
      </c>
      <c r="E101" s="16">
        <v>600</v>
      </c>
      <c r="F101" s="70" t="s">
        <v>32</v>
      </c>
      <c r="G101" s="13">
        <v>194</v>
      </c>
      <c r="H101" s="76" t="s">
        <v>32</v>
      </c>
      <c r="I101" s="16">
        <v>0</v>
      </c>
      <c r="J101" s="70" t="s">
        <v>32</v>
      </c>
      <c r="K101" s="13">
        <v>0</v>
      </c>
      <c r="L101" s="76" t="s">
        <v>32</v>
      </c>
      <c r="M101" s="16">
        <v>124</v>
      </c>
      <c r="N101" s="70" t="s">
        <v>32</v>
      </c>
      <c r="O101" s="31">
        <f t="shared" si="2"/>
        <v>955</v>
      </c>
      <c r="P101" s="70" t="s">
        <v>152</v>
      </c>
    </row>
    <row r="102" spans="1:16" s="15" customFormat="1" ht="12.75" customHeight="1" x14ac:dyDescent="0.25">
      <c r="A102" s="69">
        <v>95</v>
      </c>
      <c r="B102" s="28" t="s">
        <v>33</v>
      </c>
      <c r="C102" s="16">
        <v>154</v>
      </c>
      <c r="D102" s="70" t="s">
        <v>32</v>
      </c>
      <c r="E102" s="16">
        <v>457</v>
      </c>
      <c r="F102" s="70" t="s">
        <v>32</v>
      </c>
      <c r="G102" s="13">
        <v>23</v>
      </c>
      <c r="H102" s="76" t="s">
        <v>32</v>
      </c>
      <c r="I102" s="16">
        <v>28</v>
      </c>
      <c r="J102" s="70" t="s">
        <v>32</v>
      </c>
      <c r="K102" s="13">
        <v>29</v>
      </c>
      <c r="L102" s="76" t="s">
        <v>32</v>
      </c>
      <c r="M102" s="16">
        <v>22</v>
      </c>
      <c r="N102" s="70" t="s">
        <v>32</v>
      </c>
      <c r="O102" s="31">
        <f t="shared" si="2"/>
        <v>713</v>
      </c>
      <c r="P102" s="70"/>
    </row>
    <row r="103" spans="1:16" s="15" customFormat="1" ht="12.75" customHeight="1" x14ac:dyDescent="0.25">
      <c r="A103" s="69">
        <v>971</v>
      </c>
      <c r="B103" s="28" t="s">
        <v>31</v>
      </c>
      <c r="C103" s="16">
        <v>2</v>
      </c>
      <c r="D103" s="70"/>
      <c r="E103" s="16">
        <v>101</v>
      </c>
      <c r="F103" s="70"/>
      <c r="G103" s="13">
        <v>82</v>
      </c>
      <c r="H103" s="76"/>
      <c r="I103" s="16">
        <v>38</v>
      </c>
      <c r="J103" s="70"/>
      <c r="K103" s="13">
        <v>0</v>
      </c>
      <c r="L103" s="76"/>
      <c r="M103" s="16">
        <v>1</v>
      </c>
      <c r="N103" s="70"/>
      <c r="O103" s="31">
        <f t="shared" si="2"/>
        <v>224</v>
      </c>
      <c r="P103" s="70" t="s">
        <v>152</v>
      </c>
    </row>
    <row r="104" spans="1:16" s="15" customFormat="1" ht="12.75" customHeight="1" x14ac:dyDescent="0.25">
      <c r="A104" s="69">
        <v>972</v>
      </c>
      <c r="B104" s="28" t="s">
        <v>30</v>
      </c>
      <c r="C104" s="16">
        <v>18</v>
      </c>
      <c r="D104" s="70"/>
      <c r="E104" s="16">
        <v>250</v>
      </c>
      <c r="F104" s="70"/>
      <c r="G104" s="13">
        <v>98</v>
      </c>
      <c r="H104" s="76"/>
      <c r="I104" s="16">
        <v>0</v>
      </c>
      <c r="J104" s="70"/>
      <c r="K104" s="13">
        <v>10</v>
      </c>
      <c r="L104" s="76"/>
      <c r="M104" s="16">
        <v>16</v>
      </c>
      <c r="N104" s="70"/>
      <c r="O104" s="31">
        <f t="shared" si="2"/>
        <v>392</v>
      </c>
      <c r="P104" s="70" t="s">
        <v>152</v>
      </c>
    </row>
    <row r="105" spans="1:16" s="15" customFormat="1" ht="12.75" customHeight="1" x14ac:dyDescent="0.25">
      <c r="A105" s="69">
        <v>973</v>
      </c>
      <c r="B105" s="28" t="s">
        <v>29</v>
      </c>
      <c r="C105" s="16">
        <v>0</v>
      </c>
      <c r="D105" s="70" t="s">
        <v>32</v>
      </c>
      <c r="E105" s="16">
        <v>105</v>
      </c>
      <c r="F105" s="70" t="s">
        <v>32</v>
      </c>
      <c r="G105" s="13">
        <v>0</v>
      </c>
      <c r="H105" s="76" t="s">
        <v>32</v>
      </c>
      <c r="I105" s="16">
        <v>0</v>
      </c>
      <c r="J105" s="70" t="s">
        <v>32</v>
      </c>
      <c r="K105" s="13">
        <v>5</v>
      </c>
      <c r="L105" s="76" t="s">
        <v>32</v>
      </c>
      <c r="M105" s="16">
        <v>0</v>
      </c>
      <c r="N105" s="70" t="s">
        <v>32</v>
      </c>
      <c r="O105" s="31">
        <f t="shared" si="2"/>
        <v>110</v>
      </c>
      <c r="P105" s="70" t="s">
        <v>32</v>
      </c>
    </row>
    <row r="106" spans="1:16" s="15" customFormat="1" ht="12.75" customHeight="1" x14ac:dyDescent="0.25">
      <c r="A106" s="72">
        <v>974</v>
      </c>
      <c r="B106" s="73" t="s">
        <v>28</v>
      </c>
      <c r="C106" s="58">
        <v>26</v>
      </c>
      <c r="D106" s="74"/>
      <c r="E106" s="58">
        <v>185</v>
      </c>
      <c r="F106" s="74"/>
      <c r="G106" s="22">
        <v>88</v>
      </c>
      <c r="H106" s="91"/>
      <c r="I106" s="58">
        <v>30</v>
      </c>
      <c r="J106" s="74"/>
      <c r="K106" s="22">
        <v>2</v>
      </c>
      <c r="L106" s="91"/>
      <c r="M106" s="58">
        <v>4</v>
      </c>
      <c r="N106" s="74"/>
      <c r="O106" s="75">
        <f t="shared" si="2"/>
        <v>335</v>
      </c>
      <c r="P106" s="74" t="s">
        <v>152</v>
      </c>
    </row>
    <row r="107" spans="1:16" s="15" customFormat="1" ht="11.25" customHeight="1" x14ac:dyDescent="0.25">
      <c r="A107" s="32"/>
      <c r="B107" s="28"/>
      <c r="C107" s="31"/>
      <c r="D107" s="76"/>
      <c r="E107" s="31"/>
      <c r="F107" s="76"/>
      <c r="G107" s="31"/>
      <c r="H107" s="76"/>
      <c r="I107" s="31"/>
      <c r="J107" s="76"/>
      <c r="K107" s="31"/>
      <c r="L107" s="76"/>
      <c r="M107" s="31"/>
      <c r="N107" s="76"/>
      <c r="O107" s="31"/>
    </row>
    <row r="108" spans="1:16" s="15" customFormat="1" ht="12.75" customHeight="1" x14ac:dyDescent="0.25">
      <c r="A108" s="259" t="s">
        <v>27</v>
      </c>
      <c r="B108" s="260"/>
      <c r="C108" s="33">
        <f>SUM(C3:D102)</f>
        <v>2199.5855065397195</v>
      </c>
      <c r="D108" s="81"/>
      <c r="E108" s="35">
        <f>SUM(E3:F102)</f>
        <v>35554.074973814073</v>
      </c>
      <c r="F108" s="62"/>
      <c r="G108" s="33">
        <f>SUM(G3:H102)</f>
        <v>6989</v>
      </c>
      <c r="H108" s="81"/>
      <c r="I108" s="35">
        <f>SUM(I3:J102)</f>
        <v>1210.3347811701431</v>
      </c>
      <c r="J108" s="62"/>
      <c r="K108" s="33">
        <f>SUM(K3:L102)</f>
        <v>644</v>
      </c>
      <c r="L108" s="81"/>
      <c r="M108" s="35">
        <f>SUM(M3:N102)</f>
        <v>3277.8402178757888</v>
      </c>
      <c r="N108" s="62"/>
      <c r="O108" s="33">
        <f>SUM(C108:N108)</f>
        <v>49874.835479399728</v>
      </c>
      <c r="P108" s="81"/>
    </row>
    <row r="109" spans="1:16" s="15" customFormat="1" ht="12.75" customHeight="1" x14ac:dyDescent="0.25">
      <c r="A109" s="282" t="s">
        <v>26</v>
      </c>
      <c r="B109" s="283"/>
      <c r="C109" s="39">
        <f>SUM(C103:C106)</f>
        <v>46</v>
      </c>
      <c r="D109" s="82"/>
      <c r="E109" s="41">
        <f>SUM(E103:E106)</f>
        <v>641</v>
      </c>
      <c r="F109" s="64"/>
      <c r="G109" s="39">
        <f>SUM(G103:G106)</f>
        <v>268</v>
      </c>
      <c r="H109" s="82"/>
      <c r="I109" s="41">
        <f>SUM(I103:I106)</f>
        <v>68</v>
      </c>
      <c r="J109" s="64"/>
      <c r="K109" s="39">
        <f>SUM(K103:K106)</f>
        <v>17</v>
      </c>
      <c r="L109" s="82"/>
      <c r="M109" s="41">
        <f>SUM(M103:M106)</f>
        <v>21</v>
      </c>
      <c r="N109" s="64"/>
      <c r="O109" s="39">
        <f>SUM(C109:N109)</f>
        <v>1061</v>
      </c>
      <c r="P109" s="82"/>
    </row>
    <row r="110" spans="1:16" s="15" customFormat="1" ht="12.75" customHeight="1" x14ac:dyDescent="0.25">
      <c r="A110" s="284" t="s">
        <v>25</v>
      </c>
      <c r="B110" s="285"/>
      <c r="C110" s="45">
        <f>SUM(C108:C109)</f>
        <v>2245.5855065397195</v>
      </c>
      <c r="D110" s="83"/>
      <c r="E110" s="47">
        <f>SUM(E108:E109)</f>
        <v>36195.074973814073</v>
      </c>
      <c r="F110" s="65"/>
      <c r="G110" s="45">
        <f>SUM(G108:G109)</f>
        <v>7257</v>
      </c>
      <c r="H110" s="83"/>
      <c r="I110" s="47">
        <f>SUM(I108:I109)</f>
        <v>1278.3347811701431</v>
      </c>
      <c r="J110" s="65"/>
      <c r="K110" s="45">
        <f>SUM(K108:K109)</f>
        <v>661</v>
      </c>
      <c r="L110" s="83"/>
      <c r="M110" s="47">
        <f>SUM(M108:M109)</f>
        <v>3298.8402178757888</v>
      </c>
      <c r="N110" s="65"/>
      <c r="O110" s="45">
        <f>SUM(C110:N110)</f>
        <v>50935.835479399728</v>
      </c>
      <c r="P110" s="83"/>
    </row>
    <row r="111" spans="1:16" s="15" customFormat="1" ht="15.75" customHeight="1" x14ac:dyDescent="0.25">
      <c r="A111" s="76" t="s">
        <v>168</v>
      </c>
      <c r="B111" s="76"/>
      <c r="C111" s="92"/>
    </row>
    <row r="112" spans="1:16" s="15" customFormat="1" ht="15.75" customHeight="1" x14ac:dyDescent="0.25">
      <c r="A112" s="76" t="s">
        <v>132</v>
      </c>
      <c r="B112" s="76"/>
      <c r="C112" s="92"/>
    </row>
    <row r="113" spans="1:16" x14ac:dyDescent="0.2">
      <c r="A113" s="66"/>
      <c r="B113" s="66"/>
      <c r="C113" s="55"/>
      <c r="E113" s="55"/>
      <c r="G113" s="55"/>
      <c r="I113" s="55"/>
      <c r="K113" s="55"/>
      <c r="M113" s="55"/>
      <c r="O113" s="55"/>
      <c r="P113" s="56"/>
    </row>
    <row r="114" spans="1:16" x14ac:dyDescent="0.2">
      <c r="O114" s="55"/>
      <c r="P114" s="56"/>
    </row>
    <row r="115" spans="1:16" x14ac:dyDescent="0.2">
      <c r="O115" s="55"/>
      <c r="P115" s="56"/>
    </row>
  </sheetData>
  <mergeCells count="20">
    <mergeCell ref="M59:N59"/>
    <mergeCell ref="O59:P59"/>
    <mergeCell ref="I3:J3"/>
    <mergeCell ref="G3:H3"/>
    <mergeCell ref="A1:P1"/>
    <mergeCell ref="C59:D59"/>
    <mergeCell ref="K3:L3"/>
    <mergeCell ref="M3:N3"/>
    <mergeCell ref="O3:P3"/>
    <mergeCell ref="E59:F59"/>
    <mergeCell ref="C3:D3"/>
    <mergeCell ref="G59:H59"/>
    <mergeCell ref="I59:J59"/>
    <mergeCell ref="K59:L59"/>
    <mergeCell ref="E3:F3"/>
    <mergeCell ref="A110:B110"/>
    <mergeCell ref="A3:B3"/>
    <mergeCell ref="A108:B108"/>
    <mergeCell ref="A109:B109"/>
    <mergeCell ref="A59:B59"/>
  </mergeCells>
  <phoneticPr fontId="11" type="noConversion"/>
  <conditionalFormatting sqref="C4:C56">
    <cfRule type="cellIs" dxfId="132" priority="27" stopIfTrue="1" operator="equal">
      <formula>"NR"</formula>
    </cfRule>
    <cfRule type="cellIs" dxfId="131" priority="28" stopIfTrue="1" operator="equal">
      <formula>"ND"</formula>
    </cfRule>
  </conditionalFormatting>
  <conditionalFormatting sqref="C60:C106">
    <cfRule type="cellIs" dxfId="130" priority="25" stopIfTrue="1" operator="equal">
      <formula>"NR"</formula>
    </cfRule>
    <cfRule type="cellIs" dxfId="129" priority="26" stopIfTrue="1" operator="equal">
      <formula>"ND"</formula>
    </cfRule>
  </conditionalFormatting>
  <conditionalFormatting sqref="E4:E56">
    <cfRule type="cellIs" dxfId="128" priority="23" stopIfTrue="1" operator="equal">
      <formula>"NR"</formula>
    </cfRule>
    <cfRule type="cellIs" dxfId="127" priority="24" stopIfTrue="1" operator="equal">
      <formula>"ND"</formula>
    </cfRule>
  </conditionalFormatting>
  <conditionalFormatting sqref="E60:E106">
    <cfRule type="cellIs" dxfId="126" priority="21" stopIfTrue="1" operator="equal">
      <formula>"NR"</formula>
    </cfRule>
    <cfRule type="cellIs" dxfId="125" priority="22" stopIfTrue="1" operator="equal">
      <formula>"ND"</formula>
    </cfRule>
  </conditionalFormatting>
  <conditionalFormatting sqref="G4:G56">
    <cfRule type="cellIs" dxfId="124" priority="19" stopIfTrue="1" operator="equal">
      <formula>"NR"</formula>
    </cfRule>
    <cfRule type="cellIs" dxfId="123" priority="20" stopIfTrue="1" operator="equal">
      <formula>"ND"</formula>
    </cfRule>
  </conditionalFormatting>
  <conditionalFormatting sqref="G60:G106">
    <cfRule type="cellIs" dxfId="122" priority="17" stopIfTrue="1" operator="equal">
      <formula>"NR"</formula>
    </cfRule>
    <cfRule type="cellIs" dxfId="121" priority="18" stopIfTrue="1" operator="equal">
      <formula>"ND"</formula>
    </cfRule>
  </conditionalFormatting>
  <conditionalFormatting sqref="I4:I56">
    <cfRule type="cellIs" dxfId="120" priority="15" stopIfTrue="1" operator="equal">
      <formula>"NR"</formula>
    </cfRule>
    <cfRule type="cellIs" dxfId="119" priority="16" stopIfTrue="1" operator="equal">
      <formula>"ND"</formula>
    </cfRule>
  </conditionalFormatting>
  <conditionalFormatting sqref="I60:I106">
    <cfRule type="cellIs" dxfId="118" priority="13" stopIfTrue="1" operator="equal">
      <formula>"NR"</formula>
    </cfRule>
    <cfRule type="cellIs" dxfId="117" priority="14" stopIfTrue="1" operator="equal">
      <formula>"ND"</formula>
    </cfRule>
  </conditionalFormatting>
  <conditionalFormatting sqref="K4:K56">
    <cfRule type="cellIs" dxfId="116" priority="11" stopIfTrue="1" operator="equal">
      <formula>"NR"</formula>
    </cfRule>
    <cfRule type="cellIs" dxfId="115" priority="12" stopIfTrue="1" operator="equal">
      <formula>"ND"</formula>
    </cfRule>
  </conditionalFormatting>
  <conditionalFormatting sqref="K60:K106">
    <cfRule type="cellIs" dxfId="114" priority="9" stopIfTrue="1" operator="equal">
      <formula>"NR"</formula>
    </cfRule>
    <cfRule type="cellIs" dxfId="113" priority="10" stopIfTrue="1" operator="equal">
      <formula>"ND"</formula>
    </cfRule>
  </conditionalFormatting>
  <conditionalFormatting sqref="M4:M56">
    <cfRule type="cellIs" dxfId="112" priority="7" stopIfTrue="1" operator="equal">
      <formula>"NR"</formula>
    </cfRule>
    <cfRule type="cellIs" dxfId="111" priority="8" stopIfTrue="1" operator="equal">
      <formula>"ND"</formula>
    </cfRule>
  </conditionalFormatting>
  <conditionalFormatting sqref="M60:M106">
    <cfRule type="cellIs" dxfId="110" priority="5" stopIfTrue="1" operator="equal">
      <formula>"NR"</formula>
    </cfRule>
    <cfRule type="cellIs" dxfId="109" priority="6" stopIfTrue="1" operator="equal">
      <formula>"ND"</formula>
    </cfRule>
  </conditionalFormatting>
  <conditionalFormatting sqref="M60:M106">
    <cfRule type="cellIs" dxfId="108" priority="3" stopIfTrue="1" operator="equal">
      <formula>"NR"</formula>
    </cfRule>
    <cfRule type="cellIs" dxfId="107" priority="4" stopIfTrue="1" operator="equal">
      <formula>"ND"</formula>
    </cfRule>
  </conditionalFormatting>
  <conditionalFormatting sqref="M60:M106">
    <cfRule type="cellIs" dxfId="106" priority="1" stopIfTrue="1" operator="equal">
      <formula>"NR"</formula>
    </cfRule>
    <cfRule type="cellIs" dxfId="105" priority="2" stopIfTrue="1" operator="equal">
      <formula>"ND"</formula>
    </cfRule>
  </conditionalFormatting>
  <hyperlinks>
    <hyperlink ref="R1" location="Sommaire!A1" display="Retour au sommaire"/>
  </hyperlinks>
  <printOptions horizontalCentered="1"/>
  <pageMargins left="0.17" right="0.21" top="0.34" bottom="0.35" header="0.2" footer="0.19"/>
  <pageSetup paperSize="9" orientation="portrait" horizontalDpi="4294967292" r:id="rId1"/>
  <headerFooter alignWithMargins="0"/>
  <rowBreaks count="1" manualBreakCount="1">
    <brk id="5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112"/>
  <sheetViews>
    <sheetView showGridLines="0" zoomScaleNormal="100" workbookViewId="0">
      <selection activeCell="R1" sqref="R1"/>
    </sheetView>
  </sheetViews>
  <sheetFormatPr baseColWidth="10" defaultRowHeight="11.25" x14ac:dyDescent="0.2"/>
  <cols>
    <col min="1" max="1" width="3.85546875" style="56" customWidth="1"/>
    <col min="2" max="2" width="24.28515625" style="56" customWidth="1"/>
    <col min="3" max="3" width="7.7109375" style="56" customWidth="1"/>
    <col min="4" max="4" width="3.140625" style="55" customWidth="1"/>
    <col min="5" max="5" width="8.5703125" style="56" customWidth="1"/>
    <col min="6" max="6" width="2.85546875" style="55" customWidth="1"/>
    <col min="7" max="7" width="8.140625" style="56" customWidth="1"/>
    <col min="8" max="8" width="3" style="55" customWidth="1"/>
    <col min="9" max="9" width="8.7109375" style="56" customWidth="1"/>
    <col min="10" max="10" width="3" style="55" customWidth="1"/>
    <col min="11" max="11" width="8.42578125" style="56" customWidth="1"/>
    <col min="12" max="12" width="2.5703125" style="55" customWidth="1"/>
    <col min="13" max="13" width="8.140625" style="56" customWidth="1"/>
    <col min="14" max="14" width="2.7109375" style="55" customWidth="1"/>
    <col min="15" max="15" width="8.42578125" style="56" hidden="1" customWidth="1"/>
    <col min="16" max="16" width="0" style="56" hidden="1" customWidth="1"/>
    <col min="17" max="17" width="2" style="56" customWidth="1"/>
    <col min="18" max="18" width="7.7109375" style="56" customWidth="1"/>
    <col min="19" max="19" width="5.42578125" style="56" customWidth="1"/>
    <col min="20" max="20" width="7.7109375" style="56" customWidth="1"/>
    <col min="21" max="21" width="5.42578125" style="56" customWidth="1"/>
    <col min="22" max="22" width="7.7109375" style="56" customWidth="1"/>
    <col min="23" max="23" width="5.42578125" style="56" customWidth="1"/>
    <col min="24" max="24" width="7.7109375" style="56" customWidth="1"/>
    <col min="25" max="25" width="5.42578125" style="56" customWidth="1"/>
    <col min="26" max="26" width="7.7109375" style="56" customWidth="1"/>
    <col min="27" max="27" width="7.140625" style="56" customWidth="1"/>
    <col min="28" max="16384" width="11.42578125" style="56"/>
  </cols>
  <sheetData>
    <row r="1" spans="1:18" ht="28.5" customHeight="1" x14ac:dyDescent="0.25">
      <c r="A1" s="288" t="s">
        <v>181</v>
      </c>
      <c r="B1" s="289"/>
      <c r="C1" s="289"/>
      <c r="D1" s="289"/>
      <c r="E1" s="289"/>
      <c r="F1" s="289"/>
      <c r="G1" s="289"/>
      <c r="H1" s="289"/>
      <c r="I1" s="289"/>
      <c r="J1" s="289"/>
      <c r="K1" s="289"/>
      <c r="L1" s="289"/>
      <c r="M1" s="289"/>
      <c r="N1" s="289"/>
      <c r="R1" s="193" t="s">
        <v>214</v>
      </c>
    </row>
    <row r="2" spans="1:18" ht="9.75" customHeight="1" x14ac:dyDescent="0.2">
      <c r="B2" s="68"/>
      <c r="C2" s="68"/>
      <c r="D2" s="68"/>
      <c r="E2" s="68"/>
      <c r="F2" s="68"/>
      <c r="G2" s="68"/>
      <c r="H2" s="68"/>
      <c r="I2" s="68"/>
      <c r="J2" s="68"/>
      <c r="K2" s="68"/>
      <c r="L2" s="68"/>
      <c r="M2" s="68"/>
    </row>
    <row r="3" spans="1:18" s="15" customFormat="1" ht="41.25" customHeight="1" x14ac:dyDescent="0.25">
      <c r="A3" s="275" t="s">
        <v>76</v>
      </c>
      <c r="B3" s="287"/>
      <c r="C3" s="270" t="s">
        <v>180</v>
      </c>
      <c r="D3" s="271"/>
      <c r="E3" s="287" t="s">
        <v>15</v>
      </c>
      <c r="F3" s="287"/>
      <c r="G3" s="275" t="s">
        <v>14</v>
      </c>
      <c r="H3" s="276"/>
      <c r="I3" s="287" t="s">
        <v>13</v>
      </c>
      <c r="J3" s="287"/>
      <c r="K3" s="270" t="s">
        <v>179</v>
      </c>
      <c r="L3" s="271"/>
      <c r="M3" s="274" t="s">
        <v>178</v>
      </c>
      <c r="N3" s="271"/>
    </row>
    <row r="4" spans="1:18" s="15" customFormat="1" ht="12.75" customHeight="1" x14ac:dyDescent="0.2">
      <c r="A4" s="69">
        <v>1</v>
      </c>
      <c r="B4" s="28" t="s">
        <v>131</v>
      </c>
      <c r="C4" s="88">
        <v>129</v>
      </c>
      <c r="D4" s="70"/>
      <c r="E4" s="66">
        <v>200</v>
      </c>
      <c r="F4" s="76"/>
      <c r="G4" s="88">
        <v>294</v>
      </c>
      <c r="H4" s="12"/>
      <c r="I4" s="66">
        <v>140</v>
      </c>
      <c r="J4" s="32"/>
      <c r="K4" s="88">
        <v>111</v>
      </c>
      <c r="L4" s="12"/>
      <c r="M4" s="76">
        <f t="shared" ref="M4:M35" si="0">C4+E4+G4+I4+K4</f>
        <v>874</v>
      </c>
      <c r="N4" s="12"/>
      <c r="O4" s="15">
        <f t="shared" ref="O4:O35" si="1">SUM(C4:J4)</f>
        <v>763</v>
      </c>
      <c r="P4" s="15" t="e">
        <f>O4-#REF!</f>
        <v>#REF!</v>
      </c>
    </row>
    <row r="5" spans="1:18" s="15" customFormat="1" ht="12.75" customHeight="1" x14ac:dyDescent="0.2">
      <c r="A5" s="69">
        <v>2</v>
      </c>
      <c r="B5" s="28" t="s">
        <v>130</v>
      </c>
      <c r="C5" s="88">
        <v>232</v>
      </c>
      <c r="D5" s="70"/>
      <c r="E5" s="66">
        <v>437</v>
      </c>
      <c r="F5" s="76"/>
      <c r="G5" s="88">
        <v>512</v>
      </c>
      <c r="H5" s="12"/>
      <c r="I5" s="66">
        <v>242</v>
      </c>
      <c r="J5" s="32"/>
      <c r="K5" s="88">
        <v>140</v>
      </c>
      <c r="L5" s="12"/>
      <c r="M5" s="76">
        <f t="shared" si="0"/>
        <v>1563</v>
      </c>
      <c r="N5" s="12"/>
      <c r="O5" s="15">
        <f t="shared" si="1"/>
        <v>1423</v>
      </c>
      <c r="P5" s="15" t="e">
        <f>O5-#REF!</f>
        <v>#REF!</v>
      </c>
    </row>
    <row r="6" spans="1:18" s="15" customFormat="1" ht="12.75" customHeight="1" x14ac:dyDescent="0.2">
      <c r="A6" s="69">
        <v>3</v>
      </c>
      <c r="B6" s="28" t="s">
        <v>129</v>
      </c>
      <c r="C6" s="88">
        <v>148</v>
      </c>
      <c r="D6" s="70"/>
      <c r="E6" s="66">
        <v>228</v>
      </c>
      <c r="F6" s="76"/>
      <c r="G6" s="88">
        <v>318</v>
      </c>
      <c r="H6" s="12"/>
      <c r="I6" s="66">
        <v>136</v>
      </c>
      <c r="J6" s="32"/>
      <c r="K6" s="88">
        <v>81</v>
      </c>
      <c r="L6" s="12"/>
      <c r="M6" s="76">
        <f t="shared" si="0"/>
        <v>911</v>
      </c>
      <c r="N6" s="12"/>
      <c r="O6" s="15">
        <f t="shared" si="1"/>
        <v>830</v>
      </c>
      <c r="P6" s="15" t="e">
        <f>O6-#REF!</f>
        <v>#REF!</v>
      </c>
    </row>
    <row r="7" spans="1:18" s="15" customFormat="1" ht="12.75" customHeight="1" x14ac:dyDescent="0.2">
      <c r="A7" s="69">
        <v>4</v>
      </c>
      <c r="B7" s="28" t="s">
        <v>128</v>
      </c>
      <c r="C7" s="88">
        <v>37</v>
      </c>
      <c r="D7" s="12"/>
      <c r="E7" s="66">
        <v>61</v>
      </c>
      <c r="F7" s="32"/>
      <c r="G7" s="88">
        <v>97</v>
      </c>
      <c r="H7" s="12"/>
      <c r="I7" s="66">
        <v>56</v>
      </c>
      <c r="J7" s="32" t="s">
        <v>32</v>
      </c>
      <c r="K7" s="88">
        <v>19</v>
      </c>
      <c r="L7" s="12" t="s">
        <v>32</v>
      </c>
      <c r="M7" s="76">
        <f t="shared" si="0"/>
        <v>270</v>
      </c>
      <c r="N7" s="12"/>
      <c r="O7" s="15">
        <f t="shared" si="1"/>
        <v>251</v>
      </c>
      <c r="P7" s="15" t="e">
        <f>O7-#REF!</f>
        <v>#REF!</v>
      </c>
    </row>
    <row r="8" spans="1:18" s="15" customFormat="1" ht="12.75" customHeight="1" x14ac:dyDescent="0.2">
      <c r="A8" s="69">
        <v>5</v>
      </c>
      <c r="B8" s="28" t="s">
        <v>127</v>
      </c>
      <c r="C8" s="88">
        <v>16.31304347826087</v>
      </c>
      <c r="D8" s="12" t="s">
        <v>32</v>
      </c>
      <c r="E8" s="66">
        <v>33.791304347826085</v>
      </c>
      <c r="F8" s="32" t="s">
        <v>32</v>
      </c>
      <c r="G8" s="88">
        <v>31.46086956521739</v>
      </c>
      <c r="H8" s="12" t="s">
        <v>32</v>
      </c>
      <c r="I8" s="66">
        <v>16.31304347826087</v>
      </c>
      <c r="J8" s="32" t="s">
        <v>32</v>
      </c>
      <c r="K8" s="88">
        <v>36.121739130434783</v>
      </c>
      <c r="L8" s="12" t="s">
        <v>32</v>
      </c>
      <c r="M8" s="76">
        <f t="shared" si="0"/>
        <v>134</v>
      </c>
      <c r="N8" s="12"/>
      <c r="O8" s="15">
        <f t="shared" si="1"/>
        <v>97.87826086956521</v>
      </c>
      <c r="P8" s="15" t="e">
        <f>O8-#REF!</f>
        <v>#REF!</v>
      </c>
    </row>
    <row r="9" spans="1:18" s="15" customFormat="1" ht="12.75" customHeight="1" x14ac:dyDescent="0.2">
      <c r="A9" s="69">
        <v>6</v>
      </c>
      <c r="B9" s="28" t="s">
        <v>126</v>
      </c>
      <c r="C9" s="88">
        <v>209</v>
      </c>
      <c r="D9" s="70"/>
      <c r="E9" s="66">
        <v>256</v>
      </c>
      <c r="F9" s="76"/>
      <c r="G9" s="88">
        <v>370</v>
      </c>
      <c r="H9" s="12"/>
      <c r="I9" s="66">
        <v>255</v>
      </c>
      <c r="J9" s="32"/>
      <c r="K9" s="88">
        <v>120</v>
      </c>
      <c r="L9" s="12"/>
      <c r="M9" s="76">
        <f t="shared" si="0"/>
        <v>1210</v>
      </c>
      <c r="N9" s="12"/>
      <c r="O9" s="15">
        <f t="shared" si="1"/>
        <v>1090</v>
      </c>
      <c r="P9" s="15" t="e">
        <f>O9-#REF!</f>
        <v>#REF!</v>
      </c>
    </row>
    <row r="10" spans="1:18" s="15" customFormat="1" ht="12.75" customHeight="1" x14ac:dyDescent="0.2">
      <c r="A10" s="69">
        <v>7</v>
      </c>
      <c r="B10" s="28" t="s">
        <v>125</v>
      </c>
      <c r="C10" s="88">
        <v>79.494252873563212</v>
      </c>
      <c r="D10" s="12" t="s">
        <v>32</v>
      </c>
      <c r="E10" s="66">
        <v>117.20306513409962</v>
      </c>
      <c r="F10" s="32" t="s">
        <v>32</v>
      </c>
      <c r="G10" s="88">
        <v>175.29501915708812</v>
      </c>
      <c r="H10" s="12" t="s">
        <v>32</v>
      </c>
      <c r="I10" s="66">
        <v>90.70498084291188</v>
      </c>
      <c r="J10" s="32" t="s">
        <v>32</v>
      </c>
      <c r="K10" s="88">
        <v>69.302681992337156</v>
      </c>
      <c r="L10" s="12" t="s">
        <v>32</v>
      </c>
      <c r="M10" s="76">
        <f t="shared" si="0"/>
        <v>532</v>
      </c>
      <c r="N10" s="12"/>
      <c r="O10" s="15">
        <f t="shared" si="1"/>
        <v>462.69731800766283</v>
      </c>
      <c r="P10" s="15" t="e">
        <f>O10-#REF!</f>
        <v>#REF!</v>
      </c>
    </row>
    <row r="11" spans="1:18" s="15" customFormat="1" ht="12.75" customHeight="1" x14ac:dyDescent="0.2">
      <c r="A11" s="69">
        <v>8</v>
      </c>
      <c r="B11" s="28" t="s">
        <v>124</v>
      </c>
      <c r="C11" s="88">
        <v>125</v>
      </c>
      <c r="D11" s="70"/>
      <c r="E11" s="66">
        <v>224</v>
      </c>
      <c r="F11" s="76"/>
      <c r="G11" s="88">
        <v>305</v>
      </c>
      <c r="H11" s="12"/>
      <c r="I11" s="66">
        <v>127</v>
      </c>
      <c r="J11" s="32"/>
      <c r="K11" s="88">
        <v>156</v>
      </c>
      <c r="L11" s="12"/>
      <c r="M11" s="76">
        <f t="shared" si="0"/>
        <v>937</v>
      </c>
      <c r="N11" s="12"/>
      <c r="O11" s="15">
        <f t="shared" si="1"/>
        <v>781</v>
      </c>
      <c r="P11" s="15" t="e">
        <f>O11-#REF!</f>
        <v>#REF!</v>
      </c>
    </row>
    <row r="12" spans="1:18" s="15" customFormat="1" ht="12.75" customHeight="1" x14ac:dyDescent="0.2">
      <c r="A12" s="69">
        <v>9</v>
      </c>
      <c r="B12" s="28" t="s">
        <v>123</v>
      </c>
      <c r="C12" s="88">
        <v>51</v>
      </c>
      <c r="D12" s="12"/>
      <c r="E12" s="66">
        <v>75</v>
      </c>
      <c r="F12" s="32"/>
      <c r="G12" s="88">
        <v>118</v>
      </c>
      <c r="H12" s="12"/>
      <c r="I12" s="66">
        <v>76</v>
      </c>
      <c r="J12" s="32"/>
      <c r="K12" s="88">
        <v>41</v>
      </c>
      <c r="L12" s="12"/>
      <c r="M12" s="76">
        <f t="shared" si="0"/>
        <v>361</v>
      </c>
      <c r="N12" s="12"/>
      <c r="O12" s="15">
        <f t="shared" si="1"/>
        <v>320</v>
      </c>
      <c r="P12" s="15" t="e">
        <f>O12-#REF!</f>
        <v>#REF!</v>
      </c>
    </row>
    <row r="13" spans="1:18" s="15" customFormat="1" ht="12.75" customHeight="1" x14ac:dyDescent="0.2">
      <c r="A13" s="69">
        <v>10</v>
      </c>
      <c r="B13" s="28" t="s">
        <v>122</v>
      </c>
      <c r="C13" s="88">
        <v>160</v>
      </c>
      <c r="D13" s="70"/>
      <c r="E13" s="66">
        <v>195</v>
      </c>
      <c r="F13" s="76"/>
      <c r="G13" s="88">
        <v>277</v>
      </c>
      <c r="H13" s="12"/>
      <c r="I13" s="66">
        <v>107</v>
      </c>
      <c r="J13" s="32"/>
      <c r="K13" s="88">
        <v>93</v>
      </c>
      <c r="L13" s="12"/>
      <c r="M13" s="76">
        <f t="shared" si="0"/>
        <v>832</v>
      </c>
      <c r="N13" s="12"/>
      <c r="O13" s="15">
        <f t="shared" si="1"/>
        <v>739</v>
      </c>
      <c r="P13" s="15" t="e">
        <f>O13-#REF!</f>
        <v>#REF!</v>
      </c>
    </row>
    <row r="14" spans="1:18" s="15" customFormat="1" ht="12.75" customHeight="1" x14ac:dyDescent="0.2">
      <c r="A14" s="69">
        <v>11</v>
      </c>
      <c r="B14" s="28" t="s">
        <v>121</v>
      </c>
      <c r="C14" s="88">
        <v>129</v>
      </c>
      <c r="D14" s="70"/>
      <c r="E14" s="66">
        <v>178</v>
      </c>
      <c r="F14" s="76"/>
      <c r="G14" s="88">
        <v>273</v>
      </c>
      <c r="H14" s="12"/>
      <c r="I14" s="66">
        <v>126</v>
      </c>
      <c r="J14" s="32"/>
      <c r="K14" s="88">
        <v>73</v>
      </c>
      <c r="L14" s="12"/>
      <c r="M14" s="76">
        <f t="shared" si="0"/>
        <v>779</v>
      </c>
      <c r="N14" s="12"/>
      <c r="O14" s="15">
        <f t="shared" si="1"/>
        <v>706</v>
      </c>
      <c r="P14" s="15" t="e">
        <f>O14-#REF!</f>
        <v>#REF!</v>
      </c>
    </row>
    <row r="15" spans="1:18" s="15" customFormat="1" ht="12.75" customHeight="1" x14ac:dyDescent="0.2">
      <c r="A15" s="69">
        <v>12</v>
      </c>
      <c r="B15" s="28" t="s">
        <v>120</v>
      </c>
      <c r="C15" s="88">
        <v>103.99033816425121</v>
      </c>
      <c r="D15" s="70"/>
      <c r="E15" s="66">
        <v>195.81159420289853</v>
      </c>
      <c r="F15" s="76"/>
      <c r="G15" s="88">
        <v>230.10628019323667</v>
      </c>
      <c r="H15" s="12"/>
      <c r="I15" s="66">
        <v>92.927536231884062</v>
      </c>
      <c r="J15" s="32"/>
      <c r="K15" s="88">
        <v>64.164251207729464</v>
      </c>
      <c r="L15" s="12"/>
      <c r="M15" s="76">
        <f t="shared" si="0"/>
        <v>686.99999999999977</v>
      </c>
      <c r="N15" s="12"/>
      <c r="O15" s="15">
        <f t="shared" si="1"/>
        <v>622.83574879227035</v>
      </c>
      <c r="P15" s="15" t="e">
        <f>O15-#REF!</f>
        <v>#REF!</v>
      </c>
    </row>
    <row r="16" spans="1:18" s="15" customFormat="1" ht="12.75" customHeight="1" x14ac:dyDescent="0.2">
      <c r="A16" s="69">
        <v>13</v>
      </c>
      <c r="B16" s="28" t="s">
        <v>119</v>
      </c>
      <c r="C16" s="88">
        <v>393</v>
      </c>
      <c r="D16" s="70"/>
      <c r="E16" s="66">
        <v>563</v>
      </c>
      <c r="F16" s="76"/>
      <c r="G16" s="88">
        <v>789</v>
      </c>
      <c r="H16" s="12"/>
      <c r="I16" s="66">
        <v>475</v>
      </c>
      <c r="J16" s="32"/>
      <c r="K16" s="88">
        <v>401</v>
      </c>
      <c r="L16" s="12"/>
      <c r="M16" s="76">
        <f t="shared" si="0"/>
        <v>2621</v>
      </c>
      <c r="N16" s="12"/>
      <c r="O16" s="15">
        <f t="shared" si="1"/>
        <v>2220</v>
      </c>
      <c r="P16" s="15" t="e">
        <f>O16-#REF!</f>
        <v>#REF!</v>
      </c>
    </row>
    <row r="17" spans="1:16" s="15" customFormat="1" ht="12.75" customHeight="1" x14ac:dyDescent="0.2">
      <c r="A17" s="69">
        <v>14</v>
      </c>
      <c r="B17" s="28" t="s">
        <v>118</v>
      </c>
      <c r="C17" s="88">
        <v>234</v>
      </c>
      <c r="D17" s="70"/>
      <c r="E17" s="66">
        <v>435</v>
      </c>
      <c r="F17" s="76"/>
      <c r="G17" s="88">
        <v>693</v>
      </c>
      <c r="H17" s="12"/>
      <c r="I17" s="66">
        <v>367</v>
      </c>
      <c r="J17" s="32"/>
      <c r="K17" s="88">
        <v>323</v>
      </c>
      <c r="L17" s="12"/>
      <c r="M17" s="76">
        <f t="shared" si="0"/>
        <v>2052</v>
      </c>
      <c r="N17" s="12"/>
      <c r="O17" s="15">
        <f t="shared" si="1"/>
        <v>1729</v>
      </c>
      <c r="P17" s="15" t="e">
        <f>O17-#REF!</f>
        <v>#REF!</v>
      </c>
    </row>
    <row r="18" spans="1:16" s="15" customFormat="1" ht="12.75" customHeight="1" x14ac:dyDescent="0.2">
      <c r="A18" s="69">
        <v>15</v>
      </c>
      <c r="B18" s="28" t="s">
        <v>117</v>
      </c>
      <c r="C18" s="88">
        <v>19</v>
      </c>
      <c r="D18" s="70"/>
      <c r="E18" s="66">
        <v>47</v>
      </c>
      <c r="F18" s="76"/>
      <c r="G18" s="88">
        <v>65</v>
      </c>
      <c r="H18" s="12"/>
      <c r="I18" s="66">
        <v>29</v>
      </c>
      <c r="J18" s="32"/>
      <c r="K18" s="88">
        <v>18</v>
      </c>
      <c r="L18" s="12"/>
      <c r="M18" s="76">
        <f t="shared" si="0"/>
        <v>178</v>
      </c>
      <c r="N18" s="12"/>
      <c r="O18" s="15">
        <f t="shared" si="1"/>
        <v>160</v>
      </c>
      <c r="P18" s="15" t="e">
        <f>O18-#REF!</f>
        <v>#REF!</v>
      </c>
    </row>
    <row r="19" spans="1:16" s="15" customFormat="1" ht="12.75" customHeight="1" x14ac:dyDescent="0.2">
      <c r="A19" s="69">
        <v>16</v>
      </c>
      <c r="B19" s="28" t="s">
        <v>116</v>
      </c>
      <c r="C19" s="88">
        <v>106</v>
      </c>
      <c r="D19" s="70"/>
      <c r="E19" s="66">
        <v>173</v>
      </c>
      <c r="F19" s="76"/>
      <c r="G19" s="88">
        <v>267</v>
      </c>
      <c r="H19" s="12"/>
      <c r="I19" s="66">
        <v>127</v>
      </c>
      <c r="J19" s="32"/>
      <c r="K19" s="88">
        <v>98</v>
      </c>
      <c r="L19" s="12"/>
      <c r="M19" s="76">
        <f t="shared" si="0"/>
        <v>771</v>
      </c>
      <c r="N19" s="12"/>
      <c r="O19" s="15">
        <f t="shared" si="1"/>
        <v>673</v>
      </c>
      <c r="P19" s="15" t="e">
        <f>O19-#REF!</f>
        <v>#REF!</v>
      </c>
    </row>
    <row r="20" spans="1:16" s="15" customFormat="1" ht="12.75" customHeight="1" x14ac:dyDescent="0.2">
      <c r="A20" s="69">
        <v>17</v>
      </c>
      <c r="B20" s="28" t="s">
        <v>115</v>
      </c>
      <c r="C20" s="88">
        <v>107</v>
      </c>
      <c r="D20" s="70"/>
      <c r="E20" s="66">
        <v>211</v>
      </c>
      <c r="F20" s="76"/>
      <c r="G20" s="88">
        <v>384</v>
      </c>
      <c r="H20" s="12"/>
      <c r="I20" s="66">
        <v>184</v>
      </c>
      <c r="J20" s="32"/>
      <c r="K20" s="88">
        <v>132</v>
      </c>
      <c r="L20" s="12"/>
      <c r="M20" s="76">
        <f t="shared" si="0"/>
        <v>1018</v>
      </c>
      <c r="N20" s="12"/>
      <c r="O20" s="15">
        <f t="shared" si="1"/>
        <v>886</v>
      </c>
      <c r="P20" s="15" t="e">
        <f>O20-#REF!</f>
        <v>#REF!</v>
      </c>
    </row>
    <row r="21" spans="1:16" s="15" customFormat="1" ht="12.75" customHeight="1" x14ac:dyDescent="0.2">
      <c r="A21" s="69">
        <v>18</v>
      </c>
      <c r="B21" s="28" t="s">
        <v>114</v>
      </c>
      <c r="C21" s="88">
        <v>124</v>
      </c>
      <c r="D21" s="70"/>
      <c r="E21" s="66">
        <v>227</v>
      </c>
      <c r="F21" s="76"/>
      <c r="G21" s="88">
        <v>319</v>
      </c>
      <c r="H21" s="12"/>
      <c r="I21" s="66">
        <v>141</v>
      </c>
      <c r="J21" s="32"/>
      <c r="K21" s="88">
        <v>107</v>
      </c>
      <c r="L21" s="12"/>
      <c r="M21" s="76">
        <f t="shared" si="0"/>
        <v>918</v>
      </c>
      <c r="N21" s="12"/>
      <c r="O21" s="15">
        <f t="shared" si="1"/>
        <v>811</v>
      </c>
      <c r="P21" s="15" t="e">
        <f>O21-#REF!</f>
        <v>#REF!</v>
      </c>
    </row>
    <row r="22" spans="1:16" s="15" customFormat="1" ht="12.75" customHeight="1" x14ac:dyDescent="0.2">
      <c r="A22" s="69">
        <v>19</v>
      </c>
      <c r="B22" s="28" t="s">
        <v>113</v>
      </c>
      <c r="C22" s="88">
        <v>62</v>
      </c>
      <c r="D22" s="70"/>
      <c r="E22" s="66">
        <v>80</v>
      </c>
      <c r="F22" s="76"/>
      <c r="G22" s="88">
        <v>129</v>
      </c>
      <c r="H22" s="12"/>
      <c r="I22" s="66">
        <v>56</v>
      </c>
      <c r="J22" s="32"/>
      <c r="K22" s="88">
        <v>43</v>
      </c>
      <c r="L22" s="12"/>
      <c r="M22" s="76">
        <f t="shared" si="0"/>
        <v>370</v>
      </c>
      <c r="N22" s="12"/>
      <c r="O22" s="15">
        <f t="shared" si="1"/>
        <v>327</v>
      </c>
      <c r="P22" s="15" t="e">
        <f>O22-#REF!</f>
        <v>#REF!</v>
      </c>
    </row>
    <row r="23" spans="1:16" s="15" customFormat="1" ht="12.75" customHeight="1" x14ac:dyDescent="0.2">
      <c r="A23" s="69" t="s">
        <v>112</v>
      </c>
      <c r="B23" s="28" t="s">
        <v>111</v>
      </c>
      <c r="C23" s="88">
        <v>31</v>
      </c>
      <c r="D23" s="70"/>
      <c r="E23" s="66">
        <v>27</v>
      </c>
      <c r="F23" s="76"/>
      <c r="G23" s="88">
        <v>49</v>
      </c>
      <c r="H23" s="12"/>
      <c r="I23" s="66">
        <v>22</v>
      </c>
      <c r="J23" s="32"/>
      <c r="K23" s="88">
        <v>23</v>
      </c>
      <c r="L23" s="12"/>
      <c r="M23" s="76">
        <f t="shared" si="0"/>
        <v>152</v>
      </c>
      <c r="N23" s="12"/>
      <c r="O23" s="15">
        <f t="shared" si="1"/>
        <v>129</v>
      </c>
      <c r="P23" s="15" t="e">
        <f>O23-#REF!</f>
        <v>#REF!</v>
      </c>
    </row>
    <row r="24" spans="1:16" s="15" customFormat="1" ht="12.75" customHeight="1" x14ac:dyDescent="0.2">
      <c r="A24" s="69" t="s">
        <v>110</v>
      </c>
      <c r="B24" s="28" t="s">
        <v>109</v>
      </c>
      <c r="C24" s="88">
        <v>25</v>
      </c>
      <c r="D24" s="12" t="s">
        <v>32</v>
      </c>
      <c r="E24" s="66">
        <v>38</v>
      </c>
      <c r="F24" s="32" t="s">
        <v>32</v>
      </c>
      <c r="G24" s="88">
        <v>37</v>
      </c>
      <c r="H24" s="12" t="s">
        <v>32</v>
      </c>
      <c r="I24" s="66">
        <v>12</v>
      </c>
      <c r="J24" s="32" t="s">
        <v>32</v>
      </c>
      <c r="K24" s="88">
        <v>3</v>
      </c>
      <c r="L24" s="12" t="s">
        <v>32</v>
      </c>
      <c r="M24" s="76">
        <f t="shared" si="0"/>
        <v>115</v>
      </c>
      <c r="N24" s="12" t="s">
        <v>32</v>
      </c>
      <c r="O24" s="15">
        <f t="shared" si="1"/>
        <v>112</v>
      </c>
      <c r="P24" s="15" t="e">
        <f>O24-#REF!</f>
        <v>#REF!</v>
      </c>
    </row>
    <row r="25" spans="1:16" s="15" customFormat="1" ht="12.75" customHeight="1" x14ac:dyDescent="0.2">
      <c r="A25" s="69">
        <v>21</v>
      </c>
      <c r="B25" s="28" t="s">
        <v>108</v>
      </c>
      <c r="C25" s="88">
        <v>186</v>
      </c>
      <c r="D25" s="70"/>
      <c r="E25" s="66">
        <v>301</v>
      </c>
      <c r="F25" s="76"/>
      <c r="G25" s="88">
        <v>414</v>
      </c>
      <c r="H25" s="12"/>
      <c r="I25" s="66">
        <v>236</v>
      </c>
      <c r="J25" s="32"/>
      <c r="K25" s="88">
        <v>103</v>
      </c>
      <c r="L25" s="12"/>
      <c r="M25" s="76">
        <f t="shared" si="0"/>
        <v>1240</v>
      </c>
      <c r="N25" s="12"/>
      <c r="O25" s="15">
        <f t="shared" si="1"/>
        <v>1137</v>
      </c>
      <c r="P25" s="15" t="e">
        <f>O25-#REF!</f>
        <v>#REF!</v>
      </c>
    </row>
    <row r="26" spans="1:16" s="15" customFormat="1" ht="12.75" customHeight="1" x14ac:dyDescent="0.2">
      <c r="A26" s="69">
        <v>22</v>
      </c>
      <c r="B26" s="28" t="s">
        <v>107</v>
      </c>
      <c r="C26" s="88">
        <v>192</v>
      </c>
      <c r="D26" s="70"/>
      <c r="E26" s="66">
        <v>345</v>
      </c>
      <c r="F26" s="76"/>
      <c r="G26" s="88">
        <v>476</v>
      </c>
      <c r="H26" s="12"/>
      <c r="I26" s="66">
        <v>269</v>
      </c>
      <c r="J26" s="32"/>
      <c r="K26" s="88">
        <v>130</v>
      </c>
      <c r="L26" s="12"/>
      <c r="M26" s="76">
        <f t="shared" si="0"/>
        <v>1412</v>
      </c>
      <c r="N26" s="12"/>
      <c r="O26" s="15">
        <f t="shared" si="1"/>
        <v>1282</v>
      </c>
      <c r="P26" s="15" t="e">
        <f>O26-#REF!</f>
        <v>#REF!</v>
      </c>
    </row>
    <row r="27" spans="1:16" s="15" customFormat="1" ht="12.75" customHeight="1" x14ac:dyDescent="0.2">
      <c r="A27" s="69">
        <v>23</v>
      </c>
      <c r="B27" s="28" t="s">
        <v>106</v>
      </c>
      <c r="C27" s="88">
        <v>22.399297680883752</v>
      </c>
      <c r="D27" s="12" t="s">
        <v>32</v>
      </c>
      <c r="E27" s="66">
        <v>39.069427170970812</v>
      </c>
      <c r="F27" s="32" t="s">
        <v>32</v>
      </c>
      <c r="G27" s="88">
        <v>90.39988294681396</v>
      </c>
      <c r="H27" s="12" t="s">
        <v>32</v>
      </c>
      <c r="I27" s="66">
        <v>53.593971760918862</v>
      </c>
      <c r="J27" s="32" t="s">
        <v>32</v>
      </c>
      <c r="K27" s="88">
        <v>54.53742044041261</v>
      </c>
      <c r="L27" s="12" t="s">
        <v>32</v>
      </c>
      <c r="M27" s="76">
        <f t="shared" si="0"/>
        <v>260</v>
      </c>
      <c r="N27" s="12"/>
      <c r="O27" s="15">
        <f t="shared" si="1"/>
        <v>205.46257955958737</v>
      </c>
      <c r="P27" s="15" t="e">
        <f>O27-#REF!</f>
        <v>#REF!</v>
      </c>
    </row>
    <row r="28" spans="1:16" s="15" customFormat="1" ht="12.75" customHeight="1" x14ac:dyDescent="0.2">
      <c r="A28" s="69">
        <v>24</v>
      </c>
      <c r="B28" s="28" t="s">
        <v>105</v>
      </c>
      <c r="C28" s="88">
        <v>111</v>
      </c>
      <c r="D28" s="70"/>
      <c r="E28" s="66">
        <v>156</v>
      </c>
      <c r="F28" s="76"/>
      <c r="G28" s="88">
        <v>239</v>
      </c>
      <c r="H28" s="12"/>
      <c r="I28" s="66">
        <v>124</v>
      </c>
      <c r="J28" s="32"/>
      <c r="K28" s="88">
        <v>107</v>
      </c>
      <c r="L28" s="12"/>
      <c r="M28" s="76">
        <f t="shared" si="0"/>
        <v>737</v>
      </c>
      <c r="N28" s="12"/>
      <c r="O28" s="15">
        <f t="shared" si="1"/>
        <v>630</v>
      </c>
      <c r="P28" s="15" t="e">
        <f>O28-#REF!</f>
        <v>#REF!</v>
      </c>
    </row>
    <row r="29" spans="1:16" s="15" customFormat="1" ht="12.75" customHeight="1" x14ac:dyDescent="0.2">
      <c r="A29" s="69">
        <v>25</v>
      </c>
      <c r="B29" s="28" t="s">
        <v>104</v>
      </c>
      <c r="C29" s="88">
        <v>133</v>
      </c>
      <c r="D29" s="70"/>
      <c r="E29" s="66">
        <v>237</v>
      </c>
      <c r="F29" s="76"/>
      <c r="G29" s="88">
        <v>333</v>
      </c>
      <c r="H29" s="12"/>
      <c r="I29" s="66">
        <v>159</v>
      </c>
      <c r="J29" s="32"/>
      <c r="K29" s="88">
        <v>123</v>
      </c>
      <c r="L29" s="12"/>
      <c r="M29" s="76">
        <f t="shared" si="0"/>
        <v>985</v>
      </c>
      <c r="N29" s="12"/>
      <c r="O29" s="15">
        <f t="shared" si="1"/>
        <v>862</v>
      </c>
      <c r="P29" s="15" t="e">
        <f>O29-#REF!</f>
        <v>#REF!</v>
      </c>
    </row>
    <row r="30" spans="1:16" s="15" customFormat="1" ht="12.75" customHeight="1" x14ac:dyDescent="0.2">
      <c r="A30" s="69">
        <v>26</v>
      </c>
      <c r="B30" s="28" t="s">
        <v>103</v>
      </c>
      <c r="C30" s="88">
        <v>131</v>
      </c>
      <c r="D30" s="70"/>
      <c r="E30" s="66">
        <v>226</v>
      </c>
      <c r="F30" s="76"/>
      <c r="G30" s="88">
        <v>274</v>
      </c>
      <c r="H30" s="12"/>
      <c r="I30" s="66">
        <v>112</v>
      </c>
      <c r="J30" s="32"/>
      <c r="K30" s="88">
        <v>60</v>
      </c>
      <c r="L30" s="12"/>
      <c r="M30" s="76">
        <f t="shared" si="0"/>
        <v>803</v>
      </c>
      <c r="N30" s="12"/>
      <c r="O30" s="15">
        <f t="shared" si="1"/>
        <v>743</v>
      </c>
      <c r="P30" s="15" t="e">
        <f>O30-#REF!</f>
        <v>#REF!</v>
      </c>
    </row>
    <row r="31" spans="1:16" s="15" customFormat="1" ht="12.75" customHeight="1" x14ac:dyDescent="0.2">
      <c r="A31" s="69">
        <v>27</v>
      </c>
      <c r="B31" s="28" t="s">
        <v>102</v>
      </c>
      <c r="C31" s="88">
        <v>176</v>
      </c>
      <c r="D31" s="70"/>
      <c r="E31" s="66">
        <v>273</v>
      </c>
      <c r="F31" s="76"/>
      <c r="G31" s="88">
        <v>479</v>
      </c>
      <c r="H31" s="12"/>
      <c r="I31" s="66">
        <v>242</v>
      </c>
      <c r="J31" s="32"/>
      <c r="K31" s="88">
        <v>183</v>
      </c>
      <c r="L31" s="12"/>
      <c r="M31" s="76">
        <f t="shared" si="0"/>
        <v>1353</v>
      </c>
      <c r="N31" s="12"/>
      <c r="O31" s="15">
        <f t="shared" si="1"/>
        <v>1170</v>
      </c>
      <c r="P31" s="15" t="e">
        <f>O31-#REF!</f>
        <v>#REF!</v>
      </c>
    </row>
    <row r="32" spans="1:16" s="15" customFormat="1" ht="12.75" customHeight="1" x14ac:dyDescent="0.2">
      <c r="A32" s="69">
        <v>28</v>
      </c>
      <c r="B32" s="28" t="s">
        <v>101</v>
      </c>
      <c r="C32" s="88">
        <v>151</v>
      </c>
      <c r="D32" s="12"/>
      <c r="E32" s="66">
        <v>262</v>
      </c>
      <c r="F32" s="32"/>
      <c r="G32" s="88">
        <v>399</v>
      </c>
      <c r="H32" s="12"/>
      <c r="I32" s="66">
        <v>175</v>
      </c>
      <c r="J32" s="32"/>
      <c r="K32" s="88">
        <v>123</v>
      </c>
      <c r="L32" s="12"/>
      <c r="M32" s="76">
        <f t="shared" si="0"/>
        <v>1110</v>
      </c>
      <c r="N32" s="12"/>
      <c r="O32" s="15">
        <f t="shared" si="1"/>
        <v>987</v>
      </c>
      <c r="P32" s="15" t="e">
        <f>O32-#REF!</f>
        <v>#REF!</v>
      </c>
    </row>
    <row r="33" spans="1:16" s="15" customFormat="1" ht="12.75" customHeight="1" x14ac:dyDescent="0.2">
      <c r="A33" s="69">
        <v>29</v>
      </c>
      <c r="B33" s="28" t="s">
        <v>100</v>
      </c>
      <c r="C33" s="88">
        <v>240</v>
      </c>
      <c r="D33" s="70"/>
      <c r="E33" s="66">
        <v>489</v>
      </c>
      <c r="F33" s="76"/>
      <c r="G33" s="88">
        <v>717</v>
      </c>
      <c r="H33" s="12"/>
      <c r="I33" s="66">
        <v>376</v>
      </c>
      <c r="J33" s="32"/>
      <c r="K33" s="88">
        <v>406</v>
      </c>
      <c r="L33" s="12"/>
      <c r="M33" s="76">
        <f t="shared" si="0"/>
        <v>2228</v>
      </c>
      <c r="N33" s="12"/>
      <c r="O33" s="15">
        <f t="shared" si="1"/>
        <v>1822</v>
      </c>
      <c r="P33" s="15" t="e">
        <f>O33-#REF!</f>
        <v>#REF!</v>
      </c>
    </row>
    <row r="34" spans="1:16" s="15" customFormat="1" ht="12.75" customHeight="1" x14ac:dyDescent="0.2">
      <c r="A34" s="69">
        <v>30</v>
      </c>
      <c r="B34" s="28" t="s">
        <v>99</v>
      </c>
      <c r="C34" s="88">
        <v>286.82814371257484</v>
      </c>
      <c r="D34" s="70"/>
      <c r="E34" s="66">
        <v>438.73712574850299</v>
      </c>
      <c r="F34" s="76"/>
      <c r="G34" s="88">
        <v>537.67784431137716</v>
      </c>
      <c r="H34" s="12"/>
      <c r="I34" s="66">
        <v>227.86347305389222</v>
      </c>
      <c r="J34" s="32"/>
      <c r="K34" s="88">
        <v>177.8934131736527</v>
      </c>
      <c r="L34" s="12"/>
      <c r="M34" s="76">
        <f t="shared" si="0"/>
        <v>1669</v>
      </c>
      <c r="N34" s="12"/>
      <c r="O34" s="15">
        <f t="shared" si="1"/>
        <v>1491.1065868263472</v>
      </c>
      <c r="P34" s="15" t="e">
        <f>O34-#REF!</f>
        <v>#REF!</v>
      </c>
    </row>
    <row r="35" spans="1:16" s="15" customFormat="1" ht="12.75" customHeight="1" x14ac:dyDescent="0.2">
      <c r="A35" s="69">
        <v>31</v>
      </c>
      <c r="B35" s="28" t="s">
        <v>98</v>
      </c>
      <c r="C35" s="88">
        <v>258</v>
      </c>
      <c r="D35" s="70"/>
      <c r="E35" s="66">
        <v>387</v>
      </c>
      <c r="F35" s="76"/>
      <c r="G35" s="88">
        <v>619</v>
      </c>
      <c r="H35" s="12"/>
      <c r="I35" s="66">
        <v>389</v>
      </c>
      <c r="J35" s="32"/>
      <c r="K35" s="88">
        <v>230</v>
      </c>
      <c r="L35" s="12"/>
      <c r="M35" s="76">
        <f t="shared" si="0"/>
        <v>1883</v>
      </c>
      <c r="N35" s="12"/>
      <c r="O35" s="15">
        <f t="shared" si="1"/>
        <v>1653</v>
      </c>
      <c r="P35" s="15" t="e">
        <f>O35-#REF!</f>
        <v>#REF!</v>
      </c>
    </row>
    <row r="36" spans="1:16" s="15" customFormat="1" ht="12.75" customHeight="1" x14ac:dyDescent="0.2">
      <c r="A36" s="69">
        <v>32</v>
      </c>
      <c r="B36" s="28" t="s">
        <v>97</v>
      </c>
      <c r="C36" s="88">
        <v>50</v>
      </c>
      <c r="D36" s="70"/>
      <c r="E36" s="66">
        <v>81</v>
      </c>
      <c r="F36" s="76"/>
      <c r="G36" s="88">
        <v>115</v>
      </c>
      <c r="H36" s="12"/>
      <c r="I36" s="66">
        <v>49</v>
      </c>
      <c r="J36" s="32"/>
      <c r="K36" s="88">
        <v>53</v>
      </c>
      <c r="L36" s="12"/>
      <c r="M36" s="76">
        <f t="shared" ref="M36:M56" si="2">C36+E36+G36+I36+K36</f>
        <v>348</v>
      </c>
      <c r="N36" s="12"/>
      <c r="O36" s="15">
        <f t="shared" ref="O36:O56" si="3">SUM(C36:J36)</f>
        <v>295</v>
      </c>
      <c r="P36" s="15" t="e">
        <f>O36-#REF!</f>
        <v>#REF!</v>
      </c>
    </row>
    <row r="37" spans="1:16" s="15" customFormat="1" ht="12.75" customHeight="1" x14ac:dyDescent="0.2">
      <c r="A37" s="69">
        <v>33</v>
      </c>
      <c r="B37" s="28" t="s">
        <v>96</v>
      </c>
      <c r="C37" s="88">
        <v>249</v>
      </c>
      <c r="D37" s="70"/>
      <c r="E37" s="66">
        <v>608</v>
      </c>
      <c r="F37" s="76"/>
      <c r="G37" s="88">
        <v>1140</v>
      </c>
      <c r="H37" s="12"/>
      <c r="I37" s="66">
        <v>614</v>
      </c>
      <c r="J37" s="32"/>
      <c r="K37" s="88">
        <v>470</v>
      </c>
      <c r="L37" s="12"/>
      <c r="M37" s="76">
        <f t="shared" si="2"/>
        <v>3081</v>
      </c>
      <c r="N37" s="12"/>
      <c r="O37" s="15">
        <f t="shared" si="3"/>
        <v>2611</v>
      </c>
      <c r="P37" s="15" t="e">
        <f>O37-#REF!</f>
        <v>#REF!</v>
      </c>
    </row>
    <row r="38" spans="1:16" s="15" customFormat="1" ht="12.75" customHeight="1" x14ac:dyDescent="0.2">
      <c r="A38" s="69">
        <v>34</v>
      </c>
      <c r="B38" s="28" t="s">
        <v>95</v>
      </c>
      <c r="C38" s="88">
        <v>275</v>
      </c>
      <c r="D38" s="70"/>
      <c r="E38" s="66">
        <v>443</v>
      </c>
      <c r="F38" s="76"/>
      <c r="G38" s="88">
        <v>621</v>
      </c>
      <c r="H38" s="12"/>
      <c r="I38" s="66">
        <v>291</v>
      </c>
      <c r="J38" s="32"/>
      <c r="K38" s="88">
        <v>230</v>
      </c>
      <c r="L38" s="12"/>
      <c r="M38" s="76">
        <f t="shared" si="2"/>
        <v>1860</v>
      </c>
      <c r="N38" s="12"/>
      <c r="O38" s="15">
        <f t="shared" si="3"/>
        <v>1630</v>
      </c>
      <c r="P38" s="15" t="e">
        <f>O38-#REF!</f>
        <v>#REF!</v>
      </c>
    </row>
    <row r="39" spans="1:16" s="15" customFormat="1" ht="12.75" customHeight="1" x14ac:dyDescent="0.2">
      <c r="A39" s="69">
        <v>35</v>
      </c>
      <c r="B39" s="28" t="s">
        <v>94</v>
      </c>
      <c r="C39" s="88">
        <v>337</v>
      </c>
      <c r="D39" s="70"/>
      <c r="E39" s="66">
        <v>531</v>
      </c>
      <c r="F39" s="76"/>
      <c r="G39" s="88">
        <v>782</v>
      </c>
      <c r="H39" s="12"/>
      <c r="I39" s="66">
        <v>538</v>
      </c>
      <c r="J39" s="32"/>
      <c r="K39" s="88">
        <v>371</v>
      </c>
      <c r="L39" s="12"/>
      <c r="M39" s="76">
        <f t="shared" si="2"/>
        <v>2559</v>
      </c>
      <c r="N39" s="12"/>
      <c r="O39" s="15">
        <f t="shared" si="3"/>
        <v>2188</v>
      </c>
      <c r="P39" s="15" t="e">
        <f>O39-#REF!</f>
        <v>#REF!</v>
      </c>
    </row>
    <row r="40" spans="1:16" s="15" customFormat="1" ht="12.75" customHeight="1" x14ac:dyDescent="0.2">
      <c r="A40" s="69">
        <v>36</v>
      </c>
      <c r="B40" s="28" t="s">
        <v>93</v>
      </c>
      <c r="C40" s="88">
        <v>56</v>
      </c>
      <c r="D40" s="70"/>
      <c r="E40" s="66">
        <v>109</v>
      </c>
      <c r="F40" s="76"/>
      <c r="G40" s="88">
        <v>169</v>
      </c>
      <c r="H40" s="12"/>
      <c r="I40" s="66">
        <v>82</v>
      </c>
      <c r="J40" s="32"/>
      <c r="K40" s="88">
        <v>32</v>
      </c>
      <c r="L40" s="12"/>
      <c r="M40" s="76">
        <f t="shared" si="2"/>
        <v>448</v>
      </c>
      <c r="N40" s="12"/>
      <c r="O40" s="15">
        <f t="shared" si="3"/>
        <v>416</v>
      </c>
      <c r="P40" s="15" t="e">
        <f>O40-#REF!</f>
        <v>#REF!</v>
      </c>
    </row>
    <row r="41" spans="1:16" s="15" customFormat="1" ht="12.75" customHeight="1" x14ac:dyDescent="0.2">
      <c r="A41" s="69">
        <v>37</v>
      </c>
      <c r="B41" s="28" t="s">
        <v>92</v>
      </c>
      <c r="C41" s="88">
        <v>183.41216216216219</v>
      </c>
      <c r="D41" s="12" t="s">
        <v>32</v>
      </c>
      <c r="E41" s="66">
        <v>266.87499999999994</v>
      </c>
      <c r="F41" s="32" t="s">
        <v>32</v>
      </c>
      <c r="G41" s="88">
        <v>402.88851351351354</v>
      </c>
      <c r="H41" s="12" t="s">
        <v>32</v>
      </c>
      <c r="I41" s="66">
        <v>208.1418918918919</v>
      </c>
      <c r="J41" s="32" t="s">
        <v>32</v>
      </c>
      <c r="K41" s="88">
        <v>158.68243243243245</v>
      </c>
      <c r="L41" s="12" t="s">
        <v>32</v>
      </c>
      <c r="M41" s="76">
        <f t="shared" si="2"/>
        <v>1220</v>
      </c>
      <c r="N41" s="12"/>
      <c r="O41" s="15">
        <f t="shared" si="3"/>
        <v>1061.3175675675675</v>
      </c>
      <c r="P41" s="15" t="e">
        <f>O41-#REF!</f>
        <v>#REF!</v>
      </c>
    </row>
    <row r="42" spans="1:16" s="15" customFormat="1" ht="12.75" customHeight="1" x14ac:dyDescent="0.2">
      <c r="A42" s="69">
        <v>38</v>
      </c>
      <c r="B42" s="28" t="s">
        <v>91</v>
      </c>
      <c r="C42" s="88">
        <v>276</v>
      </c>
      <c r="D42" s="70"/>
      <c r="E42" s="66">
        <v>506</v>
      </c>
      <c r="F42" s="76"/>
      <c r="G42" s="88">
        <v>719</v>
      </c>
      <c r="H42" s="12"/>
      <c r="I42" s="66">
        <v>396</v>
      </c>
      <c r="J42" s="32"/>
      <c r="K42" s="88">
        <v>471</v>
      </c>
      <c r="L42" s="12"/>
      <c r="M42" s="76">
        <f t="shared" si="2"/>
        <v>2368</v>
      </c>
      <c r="N42" s="12"/>
      <c r="O42" s="15">
        <f t="shared" si="3"/>
        <v>1897</v>
      </c>
      <c r="P42" s="15" t="e">
        <f>O42-#REF!</f>
        <v>#REF!</v>
      </c>
    </row>
    <row r="43" spans="1:16" s="15" customFormat="1" ht="12.75" customHeight="1" x14ac:dyDescent="0.2">
      <c r="A43" s="69">
        <v>39</v>
      </c>
      <c r="B43" s="28" t="s">
        <v>90</v>
      </c>
      <c r="C43" s="88">
        <v>68</v>
      </c>
      <c r="D43" s="12" t="s">
        <v>32</v>
      </c>
      <c r="E43" s="66">
        <v>153</v>
      </c>
      <c r="F43" s="32" t="s">
        <v>32</v>
      </c>
      <c r="G43" s="88">
        <v>224</v>
      </c>
      <c r="H43" s="12" t="s">
        <v>32</v>
      </c>
      <c r="I43" s="66">
        <v>118</v>
      </c>
      <c r="J43" s="32" t="s">
        <v>32</v>
      </c>
      <c r="K43" s="88">
        <v>72</v>
      </c>
      <c r="L43" s="12" t="s">
        <v>32</v>
      </c>
      <c r="M43" s="76">
        <f t="shared" si="2"/>
        <v>635</v>
      </c>
      <c r="N43" s="12"/>
      <c r="O43" s="15">
        <f t="shared" si="3"/>
        <v>563</v>
      </c>
      <c r="P43" s="15" t="e">
        <f>O43-#REF!</f>
        <v>#REF!</v>
      </c>
    </row>
    <row r="44" spans="1:16" s="15" customFormat="1" ht="12.75" customHeight="1" x14ac:dyDescent="0.2">
      <c r="A44" s="69">
        <v>40</v>
      </c>
      <c r="B44" s="28" t="s">
        <v>89</v>
      </c>
      <c r="C44" s="88">
        <v>142</v>
      </c>
      <c r="D44" s="70"/>
      <c r="E44" s="66">
        <v>218</v>
      </c>
      <c r="F44" s="76"/>
      <c r="G44" s="88">
        <v>329</v>
      </c>
      <c r="H44" s="12" t="s">
        <v>32</v>
      </c>
      <c r="I44" s="66">
        <v>149</v>
      </c>
      <c r="J44" s="32"/>
      <c r="K44" s="88">
        <v>153</v>
      </c>
      <c r="L44" s="12" t="s">
        <v>32</v>
      </c>
      <c r="M44" s="76">
        <f t="shared" si="2"/>
        <v>991</v>
      </c>
      <c r="N44" s="12"/>
      <c r="O44" s="15">
        <f t="shared" si="3"/>
        <v>838</v>
      </c>
      <c r="P44" s="15" t="e">
        <f>O44-#REF!</f>
        <v>#REF!</v>
      </c>
    </row>
    <row r="45" spans="1:16" s="15" customFormat="1" ht="12.75" customHeight="1" x14ac:dyDescent="0.2">
      <c r="A45" s="69">
        <v>41</v>
      </c>
      <c r="B45" s="28" t="s">
        <v>88</v>
      </c>
      <c r="C45" s="88">
        <v>53</v>
      </c>
      <c r="D45" s="70"/>
      <c r="E45" s="66">
        <v>118</v>
      </c>
      <c r="F45" s="76"/>
      <c r="G45" s="88">
        <v>204</v>
      </c>
      <c r="H45" s="12"/>
      <c r="I45" s="66">
        <v>120</v>
      </c>
      <c r="J45" s="32"/>
      <c r="K45" s="88">
        <v>83</v>
      </c>
      <c r="L45" s="12"/>
      <c r="M45" s="76">
        <f t="shared" si="2"/>
        <v>578</v>
      </c>
      <c r="N45" s="12"/>
      <c r="O45" s="15">
        <f t="shared" si="3"/>
        <v>495</v>
      </c>
      <c r="P45" s="15" t="e">
        <f>O45-#REF!</f>
        <v>#REF!</v>
      </c>
    </row>
    <row r="46" spans="1:16" s="15" customFormat="1" ht="12.75" customHeight="1" x14ac:dyDescent="0.2">
      <c r="A46" s="69">
        <v>42</v>
      </c>
      <c r="B46" s="28" t="s">
        <v>87</v>
      </c>
      <c r="C46" s="88">
        <v>230</v>
      </c>
      <c r="D46" s="70"/>
      <c r="E46" s="66">
        <v>337</v>
      </c>
      <c r="F46" s="76"/>
      <c r="G46" s="88">
        <v>474</v>
      </c>
      <c r="H46" s="12"/>
      <c r="I46" s="66">
        <v>266</v>
      </c>
      <c r="J46" s="32"/>
      <c r="K46" s="88">
        <v>216</v>
      </c>
      <c r="L46" s="12"/>
      <c r="M46" s="76">
        <f t="shared" si="2"/>
        <v>1523</v>
      </c>
      <c r="N46" s="12"/>
      <c r="O46" s="15">
        <f t="shared" si="3"/>
        <v>1307</v>
      </c>
      <c r="P46" s="15" t="e">
        <f>O46-#REF!</f>
        <v>#REF!</v>
      </c>
    </row>
    <row r="47" spans="1:16" s="15" customFormat="1" ht="12.75" customHeight="1" x14ac:dyDescent="0.2">
      <c r="A47" s="69">
        <v>43</v>
      </c>
      <c r="B47" s="28" t="s">
        <v>86</v>
      </c>
      <c r="C47" s="88">
        <v>62</v>
      </c>
      <c r="D47" s="70"/>
      <c r="E47" s="66">
        <v>79</v>
      </c>
      <c r="F47" s="76"/>
      <c r="G47" s="88">
        <v>106</v>
      </c>
      <c r="H47" s="12"/>
      <c r="I47" s="66">
        <v>36</v>
      </c>
      <c r="J47" s="32"/>
      <c r="K47" s="88">
        <v>25</v>
      </c>
      <c r="L47" s="12"/>
      <c r="M47" s="76">
        <f t="shared" si="2"/>
        <v>308</v>
      </c>
      <c r="N47" s="12"/>
      <c r="O47" s="15">
        <f t="shared" si="3"/>
        <v>283</v>
      </c>
      <c r="P47" s="15" t="e">
        <f>O47-#REF!</f>
        <v>#REF!</v>
      </c>
    </row>
    <row r="48" spans="1:16" s="15" customFormat="1" ht="12.75" customHeight="1" x14ac:dyDescent="0.2">
      <c r="A48" s="69">
        <v>44</v>
      </c>
      <c r="B48" s="28" t="s">
        <v>85</v>
      </c>
      <c r="C48" s="88">
        <v>223</v>
      </c>
      <c r="D48" s="70"/>
      <c r="E48" s="66">
        <v>387</v>
      </c>
      <c r="F48" s="76"/>
      <c r="G48" s="88">
        <v>560</v>
      </c>
      <c r="H48" s="12"/>
      <c r="I48" s="66">
        <v>342</v>
      </c>
      <c r="J48" s="32"/>
      <c r="K48" s="88">
        <v>305</v>
      </c>
      <c r="L48" s="12"/>
      <c r="M48" s="76">
        <f t="shared" si="2"/>
        <v>1817</v>
      </c>
      <c r="N48" s="12"/>
      <c r="O48" s="15">
        <f t="shared" si="3"/>
        <v>1512</v>
      </c>
      <c r="P48" s="15" t="e">
        <f>O48-#REF!</f>
        <v>#REF!</v>
      </c>
    </row>
    <row r="49" spans="1:16" s="15" customFormat="1" ht="12.75" customHeight="1" x14ac:dyDescent="0.2">
      <c r="A49" s="69">
        <v>45</v>
      </c>
      <c r="B49" s="28" t="s">
        <v>84</v>
      </c>
      <c r="C49" s="88">
        <v>161</v>
      </c>
      <c r="D49" s="12"/>
      <c r="E49" s="66">
        <v>272</v>
      </c>
      <c r="F49" s="32"/>
      <c r="G49" s="88">
        <v>450</v>
      </c>
      <c r="H49" s="12"/>
      <c r="I49" s="66">
        <v>233</v>
      </c>
      <c r="J49" s="32"/>
      <c r="K49" s="88">
        <v>150</v>
      </c>
      <c r="L49" s="12"/>
      <c r="M49" s="76">
        <f t="shared" si="2"/>
        <v>1266</v>
      </c>
      <c r="N49" s="12"/>
      <c r="O49" s="15">
        <f t="shared" si="3"/>
        <v>1116</v>
      </c>
      <c r="P49" s="15" t="e">
        <f>O49-#REF!</f>
        <v>#REF!</v>
      </c>
    </row>
    <row r="50" spans="1:16" s="15" customFormat="1" ht="12.75" customHeight="1" x14ac:dyDescent="0.2">
      <c r="A50" s="69">
        <v>46</v>
      </c>
      <c r="B50" s="28" t="s">
        <v>83</v>
      </c>
      <c r="C50" s="88">
        <v>51</v>
      </c>
      <c r="D50" s="70"/>
      <c r="E50" s="66">
        <v>84</v>
      </c>
      <c r="F50" s="76"/>
      <c r="G50" s="88">
        <v>80</v>
      </c>
      <c r="H50" s="12"/>
      <c r="I50" s="66">
        <v>36</v>
      </c>
      <c r="J50" s="32"/>
      <c r="K50" s="88">
        <v>27</v>
      </c>
      <c r="L50" s="12"/>
      <c r="M50" s="76">
        <f t="shared" si="2"/>
        <v>278</v>
      </c>
      <c r="N50" s="12"/>
      <c r="O50" s="15">
        <f t="shared" si="3"/>
        <v>251</v>
      </c>
      <c r="P50" s="15" t="e">
        <f>O50-#REF!</f>
        <v>#REF!</v>
      </c>
    </row>
    <row r="51" spans="1:16" s="15" customFormat="1" ht="12.75" customHeight="1" x14ac:dyDescent="0.2">
      <c r="A51" s="69">
        <v>47</v>
      </c>
      <c r="B51" s="28" t="s">
        <v>82</v>
      </c>
      <c r="C51" s="88">
        <v>68</v>
      </c>
      <c r="D51" s="70"/>
      <c r="E51" s="66">
        <v>121</v>
      </c>
      <c r="F51" s="76"/>
      <c r="G51" s="88">
        <v>142</v>
      </c>
      <c r="H51" s="12"/>
      <c r="I51" s="66">
        <v>73</v>
      </c>
      <c r="J51" s="32"/>
      <c r="K51" s="88">
        <v>78</v>
      </c>
      <c r="L51" s="12"/>
      <c r="M51" s="76">
        <f t="shared" si="2"/>
        <v>482</v>
      </c>
      <c r="N51" s="12"/>
      <c r="O51" s="15">
        <f t="shared" si="3"/>
        <v>404</v>
      </c>
      <c r="P51" s="15" t="e">
        <f>O51-#REF!</f>
        <v>#REF!</v>
      </c>
    </row>
    <row r="52" spans="1:16" s="15" customFormat="1" ht="12.75" customHeight="1" x14ac:dyDescent="0.2">
      <c r="A52" s="69">
        <v>48</v>
      </c>
      <c r="B52" s="28" t="s">
        <v>81</v>
      </c>
      <c r="C52" s="88">
        <v>14</v>
      </c>
      <c r="D52" s="70"/>
      <c r="E52" s="66">
        <v>23</v>
      </c>
      <c r="F52" s="76"/>
      <c r="G52" s="88">
        <v>31</v>
      </c>
      <c r="H52" s="12"/>
      <c r="I52" s="66">
        <v>17</v>
      </c>
      <c r="J52" s="32"/>
      <c r="K52" s="88">
        <v>8</v>
      </c>
      <c r="L52" s="12"/>
      <c r="M52" s="76">
        <f t="shared" si="2"/>
        <v>93</v>
      </c>
      <c r="N52" s="12"/>
      <c r="O52" s="15">
        <f t="shared" si="3"/>
        <v>85</v>
      </c>
      <c r="P52" s="15" t="e">
        <f>O52-#REF!</f>
        <v>#REF!</v>
      </c>
    </row>
    <row r="53" spans="1:16" s="15" customFormat="1" ht="12.75" customHeight="1" x14ac:dyDescent="0.2">
      <c r="A53" s="69">
        <v>49</v>
      </c>
      <c r="B53" s="28" t="s">
        <v>80</v>
      </c>
      <c r="C53" s="88">
        <v>253</v>
      </c>
      <c r="D53" s="70"/>
      <c r="E53" s="66">
        <v>425</v>
      </c>
      <c r="F53" s="76"/>
      <c r="G53" s="88">
        <v>576</v>
      </c>
      <c r="H53" s="12"/>
      <c r="I53" s="66">
        <v>266</v>
      </c>
      <c r="J53" s="32"/>
      <c r="K53" s="88">
        <v>224</v>
      </c>
      <c r="L53" s="12"/>
      <c r="M53" s="76">
        <f t="shared" si="2"/>
        <v>1744</v>
      </c>
      <c r="N53" s="12"/>
      <c r="O53" s="15">
        <f t="shared" si="3"/>
        <v>1520</v>
      </c>
      <c r="P53" s="15" t="e">
        <f>O53-#REF!</f>
        <v>#REF!</v>
      </c>
    </row>
    <row r="54" spans="1:16" s="15" customFormat="1" ht="12.75" customHeight="1" x14ac:dyDescent="0.2">
      <c r="A54" s="69">
        <v>50</v>
      </c>
      <c r="B54" s="28" t="s">
        <v>79</v>
      </c>
      <c r="C54" s="88">
        <v>181</v>
      </c>
      <c r="D54" s="70"/>
      <c r="E54" s="66">
        <v>257</v>
      </c>
      <c r="F54" s="76"/>
      <c r="G54" s="88">
        <v>393</v>
      </c>
      <c r="H54" s="12"/>
      <c r="I54" s="66">
        <v>179</v>
      </c>
      <c r="J54" s="32"/>
      <c r="K54" s="88">
        <v>113</v>
      </c>
      <c r="L54" s="12"/>
      <c r="M54" s="76">
        <f t="shared" si="2"/>
        <v>1123</v>
      </c>
      <c r="N54" s="12"/>
      <c r="O54" s="15">
        <f t="shared" si="3"/>
        <v>1010</v>
      </c>
      <c r="P54" s="15" t="e">
        <f>O54-#REF!</f>
        <v>#REF!</v>
      </c>
    </row>
    <row r="55" spans="1:16" s="15" customFormat="1" ht="12.75" customHeight="1" x14ac:dyDescent="0.2">
      <c r="A55" s="69">
        <v>51</v>
      </c>
      <c r="B55" s="28" t="s">
        <v>78</v>
      </c>
      <c r="C55" s="88">
        <v>191</v>
      </c>
      <c r="D55" s="70"/>
      <c r="E55" s="66">
        <v>299</v>
      </c>
      <c r="F55" s="76"/>
      <c r="G55" s="88">
        <v>403</v>
      </c>
      <c r="H55" s="12"/>
      <c r="I55" s="66">
        <v>198</v>
      </c>
      <c r="J55" s="32"/>
      <c r="K55" s="88">
        <v>176</v>
      </c>
      <c r="L55" s="12"/>
      <c r="M55" s="76">
        <f t="shared" si="2"/>
        <v>1267</v>
      </c>
      <c r="N55" s="12"/>
      <c r="O55" s="15">
        <f t="shared" si="3"/>
        <v>1091</v>
      </c>
      <c r="P55" s="15" t="e">
        <f>O55-#REF!</f>
        <v>#REF!</v>
      </c>
    </row>
    <row r="56" spans="1:16" s="15" customFormat="1" ht="12.75" customHeight="1" x14ac:dyDescent="0.2">
      <c r="A56" s="72">
        <v>52</v>
      </c>
      <c r="B56" s="73" t="s">
        <v>77</v>
      </c>
      <c r="C56" s="89">
        <v>104</v>
      </c>
      <c r="D56" s="21" t="s">
        <v>32</v>
      </c>
      <c r="E56" s="90">
        <v>141</v>
      </c>
      <c r="F56" s="59" t="s">
        <v>32</v>
      </c>
      <c r="G56" s="89">
        <v>229</v>
      </c>
      <c r="H56" s="21" t="s">
        <v>32</v>
      </c>
      <c r="I56" s="90">
        <v>85</v>
      </c>
      <c r="J56" s="59" t="s">
        <v>32</v>
      </c>
      <c r="K56" s="89">
        <v>2</v>
      </c>
      <c r="L56" s="21" t="s">
        <v>32</v>
      </c>
      <c r="M56" s="91">
        <f t="shared" si="2"/>
        <v>561</v>
      </c>
      <c r="N56" s="21"/>
      <c r="O56" s="15">
        <f t="shared" si="3"/>
        <v>559</v>
      </c>
      <c r="P56" s="15" t="e">
        <f>O56-#REF!</f>
        <v>#REF!</v>
      </c>
    </row>
    <row r="57" spans="1:16" s="15" customFormat="1" ht="9.75" customHeight="1" x14ac:dyDescent="0.25">
      <c r="B57" s="76"/>
      <c r="C57" s="31"/>
      <c r="D57" s="32"/>
      <c r="E57" s="31"/>
      <c r="F57" s="32"/>
      <c r="G57" s="31"/>
      <c r="H57" s="32"/>
      <c r="I57" s="31"/>
      <c r="J57" s="32"/>
      <c r="K57" s="31"/>
      <c r="L57" s="32"/>
      <c r="M57" s="31"/>
      <c r="N57" s="92"/>
    </row>
    <row r="58" spans="1:16" s="15" customFormat="1" ht="9.75" customHeight="1" x14ac:dyDescent="0.25">
      <c r="B58" s="32"/>
      <c r="C58" s="32"/>
      <c r="D58" s="32"/>
      <c r="E58" s="32"/>
      <c r="F58" s="32"/>
      <c r="G58" s="32"/>
      <c r="H58" s="32"/>
      <c r="I58" s="32"/>
      <c r="J58" s="32"/>
      <c r="K58" s="32"/>
      <c r="L58" s="32"/>
      <c r="M58" s="32"/>
      <c r="N58" s="92"/>
    </row>
    <row r="59" spans="1:16" s="15" customFormat="1" ht="41.25" customHeight="1" x14ac:dyDescent="0.25">
      <c r="A59" s="275" t="s">
        <v>76</v>
      </c>
      <c r="B59" s="287"/>
      <c r="C59" s="270" t="s">
        <v>180</v>
      </c>
      <c r="D59" s="271"/>
      <c r="E59" s="274" t="s">
        <v>15</v>
      </c>
      <c r="F59" s="274"/>
      <c r="G59" s="270" t="s">
        <v>14</v>
      </c>
      <c r="H59" s="271"/>
      <c r="I59" s="274" t="s">
        <v>13</v>
      </c>
      <c r="J59" s="274"/>
      <c r="K59" s="270" t="s">
        <v>179</v>
      </c>
      <c r="L59" s="271"/>
      <c r="M59" s="274" t="s">
        <v>178</v>
      </c>
      <c r="N59" s="271"/>
    </row>
    <row r="60" spans="1:16" s="15" customFormat="1" ht="12.75" customHeight="1" x14ac:dyDescent="0.2">
      <c r="A60" s="69">
        <v>53</v>
      </c>
      <c r="B60" s="28" t="s">
        <v>75</v>
      </c>
      <c r="C60" s="88">
        <v>102.9626307922272</v>
      </c>
      <c r="D60" s="12" t="s">
        <v>32</v>
      </c>
      <c r="E60" s="66">
        <v>199.80866965620328</v>
      </c>
      <c r="F60" s="32" t="s">
        <v>32</v>
      </c>
      <c r="G60" s="88">
        <v>257.91629297458894</v>
      </c>
      <c r="H60" s="12" t="s">
        <v>32</v>
      </c>
      <c r="I60" s="66">
        <v>70.3408071748879</v>
      </c>
      <c r="J60" s="32" t="s">
        <v>32</v>
      </c>
      <c r="K60" s="88">
        <v>50.971599402092679</v>
      </c>
      <c r="L60" s="12" t="s">
        <v>32</v>
      </c>
      <c r="M60" s="76">
        <f t="shared" ref="M60:M106" si="4">C60+E60+G60+I60+K60</f>
        <v>682</v>
      </c>
      <c r="N60" s="12"/>
      <c r="O60" s="15">
        <f t="shared" ref="O60:O106" si="5">SUM(C60:K60)</f>
        <v>682</v>
      </c>
      <c r="P60" s="15">
        <f t="shared" ref="P60:P106" si="6">O60-M60</f>
        <v>0</v>
      </c>
    </row>
    <row r="61" spans="1:16" s="15" customFormat="1" ht="12.75" customHeight="1" x14ac:dyDescent="0.2">
      <c r="A61" s="69">
        <v>54</v>
      </c>
      <c r="B61" s="28" t="s">
        <v>74</v>
      </c>
      <c r="C61" s="88">
        <v>246</v>
      </c>
      <c r="D61" s="70"/>
      <c r="E61" s="66">
        <v>354</v>
      </c>
      <c r="F61" s="76"/>
      <c r="G61" s="88">
        <v>485</v>
      </c>
      <c r="H61" s="12"/>
      <c r="I61" s="66">
        <v>205</v>
      </c>
      <c r="J61" s="32"/>
      <c r="K61" s="88">
        <v>148</v>
      </c>
      <c r="L61" s="12"/>
      <c r="M61" s="76">
        <f t="shared" si="4"/>
        <v>1438</v>
      </c>
      <c r="N61" s="12"/>
      <c r="O61" s="15">
        <f t="shared" si="5"/>
        <v>1438</v>
      </c>
      <c r="P61" s="15">
        <f t="shared" si="6"/>
        <v>0</v>
      </c>
    </row>
    <row r="62" spans="1:16" s="15" customFormat="1" ht="12.75" customHeight="1" x14ac:dyDescent="0.2">
      <c r="A62" s="69">
        <v>55</v>
      </c>
      <c r="B62" s="28" t="s">
        <v>73</v>
      </c>
      <c r="C62" s="88">
        <v>65</v>
      </c>
      <c r="D62" s="70"/>
      <c r="E62" s="66">
        <v>140</v>
      </c>
      <c r="F62" s="76"/>
      <c r="G62" s="88">
        <v>217</v>
      </c>
      <c r="H62" s="12"/>
      <c r="I62" s="66">
        <v>97</v>
      </c>
      <c r="J62" s="32"/>
      <c r="K62" s="88">
        <v>71</v>
      </c>
      <c r="L62" s="12"/>
      <c r="M62" s="76">
        <f t="shared" si="4"/>
        <v>590</v>
      </c>
      <c r="N62" s="12"/>
      <c r="O62" s="15">
        <f t="shared" si="5"/>
        <v>590</v>
      </c>
      <c r="P62" s="15">
        <f t="shared" si="6"/>
        <v>0</v>
      </c>
    </row>
    <row r="63" spans="1:16" s="15" customFormat="1" ht="12.75" customHeight="1" x14ac:dyDescent="0.2">
      <c r="A63" s="69">
        <v>56</v>
      </c>
      <c r="B63" s="28" t="s">
        <v>72</v>
      </c>
      <c r="C63" s="88">
        <v>156</v>
      </c>
      <c r="D63" s="70"/>
      <c r="E63" s="66">
        <v>237</v>
      </c>
      <c r="F63" s="76"/>
      <c r="G63" s="88">
        <v>292</v>
      </c>
      <c r="H63" s="12"/>
      <c r="I63" s="66">
        <v>153</v>
      </c>
      <c r="J63" s="32"/>
      <c r="K63" s="88">
        <v>141</v>
      </c>
      <c r="L63" s="12"/>
      <c r="M63" s="76">
        <f t="shared" si="4"/>
        <v>979</v>
      </c>
      <c r="N63" s="12"/>
      <c r="O63" s="15">
        <f t="shared" si="5"/>
        <v>979</v>
      </c>
      <c r="P63" s="15">
        <f t="shared" si="6"/>
        <v>0</v>
      </c>
    </row>
    <row r="64" spans="1:16" s="15" customFormat="1" ht="12.75" customHeight="1" x14ac:dyDescent="0.2">
      <c r="A64" s="69">
        <v>57</v>
      </c>
      <c r="B64" s="28" t="s">
        <v>71</v>
      </c>
      <c r="C64" s="88">
        <v>239</v>
      </c>
      <c r="D64" s="70"/>
      <c r="E64" s="66">
        <v>360</v>
      </c>
      <c r="F64" s="76"/>
      <c r="G64" s="88">
        <v>451</v>
      </c>
      <c r="H64" s="12"/>
      <c r="I64" s="66">
        <v>272</v>
      </c>
      <c r="J64" s="32"/>
      <c r="K64" s="88">
        <v>163</v>
      </c>
      <c r="L64" s="12"/>
      <c r="M64" s="76">
        <f t="shared" si="4"/>
        <v>1485</v>
      </c>
      <c r="N64" s="12"/>
      <c r="O64" s="15">
        <f t="shared" si="5"/>
        <v>1485</v>
      </c>
      <c r="P64" s="15">
        <f t="shared" si="6"/>
        <v>0</v>
      </c>
    </row>
    <row r="65" spans="1:16" s="15" customFormat="1" ht="12.75" customHeight="1" x14ac:dyDescent="0.2">
      <c r="A65" s="69">
        <v>58</v>
      </c>
      <c r="B65" s="28" t="s">
        <v>70</v>
      </c>
      <c r="C65" s="88">
        <v>98</v>
      </c>
      <c r="D65" s="70"/>
      <c r="E65" s="66">
        <v>185</v>
      </c>
      <c r="F65" s="76"/>
      <c r="G65" s="88">
        <v>252</v>
      </c>
      <c r="H65" s="12"/>
      <c r="I65" s="66">
        <v>116</v>
      </c>
      <c r="J65" s="32"/>
      <c r="K65" s="88">
        <v>66</v>
      </c>
      <c r="L65" s="12"/>
      <c r="M65" s="76">
        <f t="shared" si="4"/>
        <v>717</v>
      </c>
      <c r="N65" s="12"/>
      <c r="O65" s="15">
        <f t="shared" si="5"/>
        <v>717</v>
      </c>
      <c r="P65" s="15">
        <f t="shared" si="6"/>
        <v>0</v>
      </c>
    </row>
    <row r="66" spans="1:16" s="15" customFormat="1" ht="12.75" customHeight="1" x14ac:dyDescent="0.2">
      <c r="A66" s="69">
        <v>59</v>
      </c>
      <c r="B66" s="28" t="s">
        <v>69</v>
      </c>
      <c r="C66" s="88">
        <v>1618</v>
      </c>
      <c r="D66" s="12"/>
      <c r="E66" s="66">
        <v>2619</v>
      </c>
      <c r="F66" s="32"/>
      <c r="G66" s="88">
        <v>3277</v>
      </c>
      <c r="H66" s="12"/>
      <c r="I66" s="66">
        <v>1526</v>
      </c>
      <c r="J66" s="32"/>
      <c r="K66" s="88">
        <v>1255</v>
      </c>
      <c r="L66" s="12"/>
      <c r="M66" s="76">
        <f t="shared" si="4"/>
        <v>10295</v>
      </c>
      <c r="N66" s="12"/>
      <c r="O66" s="15">
        <f t="shared" si="5"/>
        <v>10295</v>
      </c>
      <c r="P66" s="15">
        <f t="shared" si="6"/>
        <v>0</v>
      </c>
    </row>
    <row r="67" spans="1:16" s="15" customFormat="1" ht="12.75" customHeight="1" x14ac:dyDescent="0.2">
      <c r="A67" s="69">
        <v>60</v>
      </c>
      <c r="B67" s="28" t="s">
        <v>68</v>
      </c>
      <c r="C67" s="88">
        <v>188</v>
      </c>
      <c r="D67" s="70"/>
      <c r="E67" s="66">
        <v>359</v>
      </c>
      <c r="F67" s="76"/>
      <c r="G67" s="88">
        <v>517</v>
      </c>
      <c r="H67" s="12"/>
      <c r="I67" s="66">
        <v>309</v>
      </c>
      <c r="J67" s="32"/>
      <c r="K67" s="88">
        <v>291</v>
      </c>
      <c r="L67" s="12"/>
      <c r="M67" s="76">
        <f t="shared" si="4"/>
        <v>1664</v>
      </c>
      <c r="N67" s="12"/>
      <c r="O67" s="15">
        <f t="shared" si="5"/>
        <v>1664</v>
      </c>
      <c r="P67" s="15">
        <f t="shared" si="6"/>
        <v>0</v>
      </c>
    </row>
    <row r="68" spans="1:16" s="15" customFormat="1" ht="12.75" customHeight="1" x14ac:dyDescent="0.2">
      <c r="A68" s="69">
        <v>61</v>
      </c>
      <c r="B68" s="28" t="s">
        <v>67</v>
      </c>
      <c r="C68" s="88">
        <v>115</v>
      </c>
      <c r="D68" s="12"/>
      <c r="E68" s="66">
        <v>209</v>
      </c>
      <c r="F68" s="32"/>
      <c r="G68" s="88">
        <v>317</v>
      </c>
      <c r="H68" s="12"/>
      <c r="I68" s="66">
        <v>155</v>
      </c>
      <c r="J68" s="32"/>
      <c r="K68" s="88">
        <v>99</v>
      </c>
      <c r="L68" s="12"/>
      <c r="M68" s="76">
        <f t="shared" si="4"/>
        <v>895</v>
      </c>
      <c r="N68" s="12"/>
      <c r="O68" s="15">
        <f t="shared" si="5"/>
        <v>895</v>
      </c>
      <c r="P68" s="15">
        <f t="shared" si="6"/>
        <v>0</v>
      </c>
    </row>
    <row r="69" spans="1:16" s="15" customFormat="1" ht="12.75" customHeight="1" x14ac:dyDescent="0.2">
      <c r="A69" s="69">
        <v>62</v>
      </c>
      <c r="B69" s="28" t="s">
        <v>66</v>
      </c>
      <c r="C69" s="88">
        <v>820</v>
      </c>
      <c r="D69" s="70"/>
      <c r="E69" s="66">
        <v>1241</v>
      </c>
      <c r="F69" s="76"/>
      <c r="G69" s="88">
        <v>1777</v>
      </c>
      <c r="H69" s="12"/>
      <c r="I69" s="66">
        <v>788</v>
      </c>
      <c r="J69" s="32"/>
      <c r="K69" s="88">
        <v>556</v>
      </c>
      <c r="L69" s="12"/>
      <c r="M69" s="76">
        <f t="shared" si="4"/>
        <v>5182</v>
      </c>
      <c r="N69" s="12"/>
      <c r="O69" s="15">
        <f t="shared" si="5"/>
        <v>5182</v>
      </c>
      <c r="P69" s="15">
        <f t="shared" si="6"/>
        <v>0</v>
      </c>
    </row>
    <row r="70" spans="1:16" s="15" customFormat="1" ht="12.75" customHeight="1" x14ac:dyDescent="0.2">
      <c r="A70" s="69">
        <v>63</v>
      </c>
      <c r="B70" s="28" t="s">
        <v>65</v>
      </c>
      <c r="C70" s="88">
        <v>135</v>
      </c>
      <c r="D70" s="70"/>
      <c r="E70" s="66">
        <v>154</v>
      </c>
      <c r="F70" s="76"/>
      <c r="G70" s="88">
        <v>222</v>
      </c>
      <c r="H70" s="12"/>
      <c r="I70" s="66">
        <v>132</v>
      </c>
      <c r="J70" s="32"/>
      <c r="K70" s="88">
        <v>169</v>
      </c>
      <c r="L70" s="12"/>
      <c r="M70" s="76">
        <f t="shared" si="4"/>
        <v>812</v>
      </c>
      <c r="N70" s="12"/>
      <c r="O70" s="15">
        <f t="shared" si="5"/>
        <v>812</v>
      </c>
      <c r="P70" s="15">
        <f t="shared" si="6"/>
        <v>0</v>
      </c>
    </row>
    <row r="71" spans="1:16" s="15" customFormat="1" ht="12.75" customHeight="1" x14ac:dyDescent="0.2">
      <c r="A71" s="69">
        <v>64</v>
      </c>
      <c r="B71" s="28" t="s">
        <v>64</v>
      </c>
      <c r="C71" s="88">
        <v>180</v>
      </c>
      <c r="D71" s="70"/>
      <c r="E71" s="66">
        <v>287</v>
      </c>
      <c r="F71" s="76"/>
      <c r="G71" s="88">
        <v>320</v>
      </c>
      <c r="H71" s="12"/>
      <c r="I71" s="66">
        <v>140</v>
      </c>
      <c r="J71" s="32"/>
      <c r="K71" s="88">
        <v>168</v>
      </c>
      <c r="L71" s="12"/>
      <c r="M71" s="76">
        <f t="shared" si="4"/>
        <v>1095</v>
      </c>
      <c r="N71" s="12"/>
      <c r="O71" s="15">
        <f t="shared" si="5"/>
        <v>1095</v>
      </c>
      <c r="P71" s="15">
        <f t="shared" si="6"/>
        <v>0</v>
      </c>
    </row>
    <row r="72" spans="1:16" s="15" customFormat="1" ht="12.75" customHeight="1" x14ac:dyDescent="0.2">
      <c r="A72" s="69">
        <v>65</v>
      </c>
      <c r="B72" s="28" t="s">
        <v>63</v>
      </c>
      <c r="C72" s="88">
        <v>75</v>
      </c>
      <c r="D72" s="12"/>
      <c r="E72" s="66">
        <v>87</v>
      </c>
      <c r="F72" s="32"/>
      <c r="G72" s="88">
        <v>140</v>
      </c>
      <c r="H72" s="12"/>
      <c r="I72" s="66">
        <v>85</v>
      </c>
      <c r="J72" s="32"/>
      <c r="K72" s="88">
        <v>70</v>
      </c>
      <c r="L72" s="12"/>
      <c r="M72" s="76">
        <f t="shared" si="4"/>
        <v>457</v>
      </c>
      <c r="N72" s="12"/>
      <c r="O72" s="15">
        <f t="shared" si="5"/>
        <v>457</v>
      </c>
      <c r="P72" s="15">
        <f t="shared" si="6"/>
        <v>0</v>
      </c>
    </row>
    <row r="73" spans="1:16" s="15" customFormat="1" ht="12.75" customHeight="1" x14ac:dyDescent="0.2">
      <c r="A73" s="69">
        <v>66</v>
      </c>
      <c r="B73" s="28" t="s">
        <v>62</v>
      </c>
      <c r="C73" s="88">
        <v>82</v>
      </c>
      <c r="D73" s="70"/>
      <c r="E73" s="66">
        <v>186</v>
      </c>
      <c r="F73" s="76"/>
      <c r="G73" s="88">
        <v>282</v>
      </c>
      <c r="H73" s="12"/>
      <c r="I73" s="66">
        <v>141</v>
      </c>
      <c r="J73" s="32"/>
      <c r="K73" s="88">
        <v>70</v>
      </c>
      <c r="L73" s="12"/>
      <c r="M73" s="76">
        <f t="shared" si="4"/>
        <v>761</v>
      </c>
      <c r="N73" s="12"/>
      <c r="O73" s="15">
        <f t="shared" si="5"/>
        <v>761</v>
      </c>
      <c r="P73" s="15">
        <f t="shared" si="6"/>
        <v>0</v>
      </c>
    </row>
    <row r="74" spans="1:16" s="15" customFormat="1" ht="12.75" customHeight="1" x14ac:dyDescent="0.2">
      <c r="A74" s="69">
        <v>67</v>
      </c>
      <c r="B74" s="28" t="s">
        <v>61</v>
      </c>
      <c r="C74" s="88">
        <v>339.66519114688128</v>
      </c>
      <c r="D74" s="12" t="s">
        <v>32</v>
      </c>
      <c r="E74" s="66">
        <v>545.10784708249503</v>
      </c>
      <c r="F74" s="32" t="s">
        <v>32</v>
      </c>
      <c r="G74" s="88">
        <v>705.80965794768611</v>
      </c>
      <c r="H74" s="12" t="s">
        <v>32</v>
      </c>
      <c r="I74" s="66">
        <v>377.10140845070424</v>
      </c>
      <c r="J74" s="32" t="s">
        <v>32</v>
      </c>
      <c r="K74" s="88">
        <v>301.3158953722334</v>
      </c>
      <c r="L74" s="12" t="s">
        <v>32</v>
      </c>
      <c r="M74" s="76">
        <f t="shared" si="4"/>
        <v>2269</v>
      </c>
      <c r="N74" s="12"/>
      <c r="O74" s="15">
        <f t="shared" si="5"/>
        <v>2269</v>
      </c>
      <c r="P74" s="15">
        <f t="shared" si="6"/>
        <v>0</v>
      </c>
    </row>
    <row r="75" spans="1:16" s="15" customFormat="1" ht="12.75" customHeight="1" x14ac:dyDescent="0.2">
      <c r="A75" s="69">
        <v>68</v>
      </c>
      <c r="B75" s="28" t="s">
        <v>60</v>
      </c>
      <c r="C75" s="88">
        <v>279</v>
      </c>
      <c r="D75" s="70"/>
      <c r="E75" s="66">
        <v>361</v>
      </c>
      <c r="F75" s="76"/>
      <c r="G75" s="88">
        <v>437</v>
      </c>
      <c r="H75" s="12"/>
      <c r="I75" s="66">
        <v>258</v>
      </c>
      <c r="J75" s="32"/>
      <c r="K75" s="88">
        <v>152</v>
      </c>
      <c r="L75" s="12"/>
      <c r="M75" s="76">
        <f t="shared" si="4"/>
        <v>1487</v>
      </c>
      <c r="N75" s="12"/>
      <c r="O75" s="15">
        <f t="shared" si="5"/>
        <v>1487</v>
      </c>
      <c r="P75" s="15">
        <f t="shared" si="6"/>
        <v>0</v>
      </c>
    </row>
    <row r="76" spans="1:16" s="15" customFormat="1" ht="12.75" customHeight="1" x14ac:dyDescent="0.2">
      <c r="A76" s="69">
        <v>69</v>
      </c>
      <c r="B76" s="28" t="s">
        <v>59</v>
      </c>
      <c r="C76" s="88">
        <v>400</v>
      </c>
      <c r="D76" s="70"/>
      <c r="E76" s="66">
        <v>615</v>
      </c>
      <c r="F76" s="76"/>
      <c r="G76" s="88">
        <v>849</v>
      </c>
      <c r="H76" s="12"/>
      <c r="I76" s="66">
        <v>532</v>
      </c>
      <c r="J76" s="32"/>
      <c r="K76" s="88">
        <v>274</v>
      </c>
      <c r="L76" s="12"/>
      <c r="M76" s="76">
        <f t="shared" si="4"/>
        <v>2670</v>
      </c>
      <c r="N76" s="12"/>
      <c r="O76" s="15">
        <f t="shared" si="5"/>
        <v>2670</v>
      </c>
      <c r="P76" s="15">
        <f t="shared" si="6"/>
        <v>0</v>
      </c>
    </row>
    <row r="77" spans="1:16" s="15" customFormat="1" ht="12.75" customHeight="1" x14ac:dyDescent="0.2">
      <c r="A77" s="69">
        <v>70</v>
      </c>
      <c r="B77" s="28" t="s">
        <v>58</v>
      </c>
      <c r="C77" s="88">
        <v>64</v>
      </c>
      <c r="D77" s="70"/>
      <c r="E77" s="66">
        <v>131</v>
      </c>
      <c r="F77" s="76"/>
      <c r="G77" s="88">
        <v>202</v>
      </c>
      <c r="H77" s="12"/>
      <c r="I77" s="66">
        <v>96</v>
      </c>
      <c r="J77" s="32"/>
      <c r="K77" s="88">
        <v>94</v>
      </c>
      <c r="L77" s="12"/>
      <c r="M77" s="76">
        <f t="shared" si="4"/>
        <v>587</v>
      </c>
      <c r="N77" s="12"/>
      <c r="O77" s="15">
        <f t="shared" si="5"/>
        <v>587</v>
      </c>
      <c r="P77" s="15">
        <f t="shared" si="6"/>
        <v>0</v>
      </c>
    </row>
    <row r="78" spans="1:16" s="15" customFormat="1" ht="12.75" customHeight="1" x14ac:dyDescent="0.2">
      <c r="A78" s="69">
        <v>71</v>
      </c>
      <c r="B78" s="28" t="s">
        <v>57</v>
      </c>
      <c r="C78" s="88">
        <v>121</v>
      </c>
      <c r="D78" s="70"/>
      <c r="E78" s="66">
        <v>244</v>
      </c>
      <c r="F78" s="76"/>
      <c r="G78" s="88">
        <v>347</v>
      </c>
      <c r="H78" s="12"/>
      <c r="I78" s="66">
        <v>171</v>
      </c>
      <c r="J78" s="32"/>
      <c r="K78" s="88">
        <v>98</v>
      </c>
      <c r="L78" s="12"/>
      <c r="M78" s="76">
        <f t="shared" si="4"/>
        <v>981</v>
      </c>
      <c r="N78" s="12"/>
      <c r="O78" s="15">
        <f t="shared" si="5"/>
        <v>981</v>
      </c>
      <c r="P78" s="15">
        <f t="shared" si="6"/>
        <v>0</v>
      </c>
    </row>
    <row r="79" spans="1:16" s="15" customFormat="1" ht="12.75" customHeight="1" x14ac:dyDescent="0.2">
      <c r="A79" s="69">
        <v>72</v>
      </c>
      <c r="B79" s="28" t="s">
        <v>56</v>
      </c>
      <c r="C79" s="88">
        <v>163</v>
      </c>
      <c r="D79" s="70"/>
      <c r="E79" s="66">
        <v>274</v>
      </c>
      <c r="F79" s="76"/>
      <c r="G79" s="88">
        <v>366</v>
      </c>
      <c r="H79" s="12"/>
      <c r="I79" s="66">
        <v>184</v>
      </c>
      <c r="J79" s="32"/>
      <c r="K79" s="88">
        <v>105</v>
      </c>
      <c r="L79" s="12"/>
      <c r="M79" s="76">
        <f t="shared" si="4"/>
        <v>1092</v>
      </c>
      <c r="N79" s="12"/>
      <c r="O79" s="15">
        <f t="shared" si="5"/>
        <v>1092</v>
      </c>
      <c r="P79" s="15">
        <f t="shared" si="6"/>
        <v>0</v>
      </c>
    </row>
    <row r="80" spans="1:16" s="15" customFormat="1" ht="12.75" customHeight="1" x14ac:dyDescent="0.2">
      <c r="A80" s="69">
        <v>73</v>
      </c>
      <c r="B80" s="28" t="s">
        <v>55</v>
      </c>
      <c r="C80" s="88">
        <v>137</v>
      </c>
      <c r="D80" s="70"/>
      <c r="E80" s="66">
        <v>215</v>
      </c>
      <c r="F80" s="76"/>
      <c r="G80" s="88">
        <v>286</v>
      </c>
      <c r="H80" s="12"/>
      <c r="I80" s="66">
        <v>155</v>
      </c>
      <c r="J80" s="32"/>
      <c r="K80" s="88">
        <v>102</v>
      </c>
      <c r="L80" s="12"/>
      <c r="M80" s="76">
        <f t="shared" si="4"/>
        <v>895</v>
      </c>
      <c r="N80" s="12"/>
      <c r="O80" s="15">
        <f t="shared" si="5"/>
        <v>895</v>
      </c>
      <c r="P80" s="15">
        <f t="shared" si="6"/>
        <v>0</v>
      </c>
    </row>
    <row r="81" spans="1:20" s="15" customFormat="1" ht="12.75" customHeight="1" x14ac:dyDescent="0.2">
      <c r="A81" s="69">
        <v>74</v>
      </c>
      <c r="B81" s="28" t="s">
        <v>54</v>
      </c>
      <c r="C81" s="88">
        <v>144</v>
      </c>
      <c r="D81" s="70"/>
      <c r="E81" s="66">
        <v>182</v>
      </c>
      <c r="F81" s="76"/>
      <c r="G81" s="88">
        <v>280</v>
      </c>
      <c r="H81" s="12"/>
      <c r="I81" s="66">
        <v>172</v>
      </c>
      <c r="J81" s="32"/>
      <c r="K81" s="88">
        <v>87</v>
      </c>
      <c r="L81" s="12"/>
      <c r="M81" s="76">
        <f t="shared" si="4"/>
        <v>865</v>
      </c>
      <c r="N81" s="12"/>
      <c r="O81" s="15">
        <f t="shared" si="5"/>
        <v>865</v>
      </c>
      <c r="P81" s="15">
        <f t="shared" si="6"/>
        <v>0</v>
      </c>
    </row>
    <row r="82" spans="1:20" s="15" customFormat="1" ht="12.75" customHeight="1" x14ac:dyDescent="0.2">
      <c r="A82" s="69">
        <v>75</v>
      </c>
      <c r="B82" s="28" t="s">
        <v>53</v>
      </c>
      <c r="C82" s="88">
        <v>541</v>
      </c>
      <c r="D82" s="70"/>
      <c r="E82" s="66">
        <v>651</v>
      </c>
      <c r="F82" s="76"/>
      <c r="G82" s="88">
        <v>1316</v>
      </c>
      <c r="H82" s="12"/>
      <c r="I82" s="66">
        <v>1465</v>
      </c>
      <c r="J82" s="32"/>
      <c r="K82" s="88">
        <v>1280</v>
      </c>
      <c r="L82" s="12"/>
      <c r="M82" s="76">
        <f t="shared" si="4"/>
        <v>5253</v>
      </c>
      <c r="N82" s="12"/>
      <c r="O82" s="15">
        <f t="shared" si="5"/>
        <v>5253</v>
      </c>
      <c r="P82" s="15">
        <f t="shared" si="6"/>
        <v>0</v>
      </c>
    </row>
    <row r="83" spans="1:20" s="15" customFormat="1" ht="12.75" customHeight="1" x14ac:dyDescent="0.2">
      <c r="A83" s="69">
        <v>76</v>
      </c>
      <c r="B83" s="28" t="s">
        <v>52</v>
      </c>
      <c r="C83" s="88">
        <v>473</v>
      </c>
      <c r="D83" s="12"/>
      <c r="E83" s="66">
        <v>889</v>
      </c>
      <c r="F83" s="32"/>
      <c r="G83" s="88">
        <v>1227</v>
      </c>
      <c r="H83" s="12"/>
      <c r="I83" s="66">
        <v>606</v>
      </c>
      <c r="J83" s="32"/>
      <c r="K83" s="88">
        <v>385</v>
      </c>
      <c r="L83" s="12"/>
      <c r="M83" s="76">
        <f t="shared" si="4"/>
        <v>3580</v>
      </c>
      <c r="N83" s="12"/>
      <c r="O83" s="15">
        <f t="shared" si="5"/>
        <v>3580</v>
      </c>
      <c r="P83" s="15">
        <f t="shared" si="6"/>
        <v>0</v>
      </c>
    </row>
    <row r="84" spans="1:20" s="15" customFormat="1" ht="12.75" customHeight="1" x14ac:dyDescent="0.2">
      <c r="A84" s="69">
        <v>77</v>
      </c>
      <c r="B84" s="28" t="s">
        <v>51</v>
      </c>
      <c r="C84" s="88">
        <v>382</v>
      </c>
      <c r="D84" s="70"/>
      <c r="E84" s="66">
        <v>563</v>
      </c>
      <c r="F84" s="76"/>
      <c r="G84" s="88">
        <v>825</v>
      </c>
      <c r="H84" s="12"/>
      <c r="I84" s="66">
        <v>413</v>
      </c>
      <c r="J84" s="32"/>
      <c r="K84" s="88">
        <v>343</v>
      </c>
      <c r="L84" s="12"/>
      <c r="M84" s="76">
        <f t="shared" si="4"/>
        <v>2526</v>
      </c>
      <c r="N84" s="12"/>
      <c r="O84" s="15">
        <f t="shared" si="5"/>
        <v>2526</v>
      </c>
      <c r="P84" s="15">
        <f t="shared" si="6"/>
        <v>0</v>
      </c>
    </row>
    <row r="85" spans="1:20" s="15" customFormat="1" ht="12.75" customHeight="1" x14ac:dyDescent="0.2">
      <c r="A85" s="69">
        <v>78</v>
      </c>
      <c r="B85" s="28" t="s">
        <v>50</v>
      </c>
      <c r="C85" s="88">
        <v>219</v>
      </c>
      <c r="D85" s="70"/>
      <c r="E85" s="66">
        <v>397</v>
      </c>
      <c r="F85" s="76"/>
      <c r="G85" s="88">
        <v>612</v>
      </c>
      <c r="H85" s="12"/>
      <c r="I85" s="66">
        <v>328</v>
      </c>
      <c r="J85" s="32"/>
      <c r="K85" s="88">
        <v>370</v>
      </c>
      <c r="L85" s="12"/>
      <c r="M85" s="76">
        <f t="shared" si="4"/>
        <v>1926</v>
      </c>
      <c r="N85" s="12"/>
      <c r="O85" s="15">
        <f t="shared" si="5"/>
        <v>1926</v>
      </c>
      <c r="P85" s="15">
        <f t="shared" si="6"/>
        <v>0</v>
      </c>
    </row>
    <row r="86" spans="1:20" s="15" customFormat="1" ht="12.75" customHeight="1" x14ac:dyDescent="0.2">
      <c r="A86" s="69">
        <v>79</v>
      </c>
      <c r="B86" s="28" t="s">
        <v>49</v>
      </c>
      <c r="C86" s="88">
        <v>119</v>
      </c>
      <c r="D86" s="12" t="s">
        <v>32</v>
      </c>
      <c r="E86" s="66">
        <v>208</v>
      </c>
      <c r="F86" s="32" t="s">
        <v>32</v>
      </c>
      <c r="G86" s="88">
        <v>276</v>
      </c>
      <c r="H86" s="12" t="s">
        <v>32</v>
      </c>
      <c r="I86" s="66">
        <v>137</v>
      </c>
      <c r="J86" s="32" t="s">
        <v>32</v>
      </c>
      <c r="K86" s="88">
        <v>137</v>
      </c>
      <c r="L86" s="12" t="s">
        <v>32</v>
      </c>
      <c r="M86" s="76">
        <f t="shared" si="4"/>
        <v>877</v>
      </c>
      <c r="N86" s="12"/>
      <c r="O86" s="15">
        <f t="shared" si="5"/>
        <v>877</v>
      </c>
      <c r="P86" s="15">
        <f t="shared" si="6"/>
        <v>0</v>
      </c>
    </row>
    <row r="87" spans="1:20" s="15" customFormat="1" ht="12.75" customHeight="1" x14ac:dyDescent="0.2">
      <c r="A87" s="69">
        <v>80</v>
      </c>
      <c r="B87" s="28" t="s">
        <v>48</v>
      </c>
      <c r="C87" s="88">
        <v>195</v>
      </c>
      <c r="D87" s="70"/>
      <c r="E87" s="66">
        <v>315</v>
      </c>
      <c r="F87" s="76"/>
      <c r="G87" s="88">
        <v>471</v>
      </c>
      <c r="H87" s="12"/>
      <c r="I87" s="66">
        <v>270</v>
      </c>
      <c r="J87" s="32"/>
      <c r="K87" s="88">
        <v>197</v>
      </c>
      <c r="L87" s="12"/>
      <c r="M87" s="76">
        <f t="shared" si="4"/>
        <v>1448</v>
      </c>
      <c r="N87" s="12"/>
      <c r="O87" s="15">
        <f t="shared" si="5"/>
        <v>1448</v>
      </c>
      <c r="P87" s="15">
        <f t="shared" si="6"/>
        <v>0</v>
      </c>
    </row>
    <row r="88" spans="1:20" s="15" customFormat="1" ht="12.75" customHeight="1" x14ac:dyDescent="0.2">
      <c r="A88" s="69">
        <v>81</v>
      </c>
      <c r="B88" s="28" t="s">
        <v>47</v>
      </c>
      <c r="C88" s="88">
        <v>111</v>
      </c>
      <c r="D88" s="70"/>
      <c r="E88" s="66">
        <v>200</v>
      </c>
      <c r="F88" s="76"/>
      <c r="G88" s="88">
        <v>265</v>
      </c>
      <c r="H88" s="12"/>
      <c r="I88" s="66">
        <v>111</v>
      </c>
      <c r="J88" s="32"/>
      <c r="K88" s="88">
        <v>85</v>
      </c>
      <c r="L88" s="12"/>
      <c r="M88" s="76">
        <f t="shared" si="4"/>
        <v>772</v>
      </c>
      <c r="N88" s="12"/>
      <c r="O88" s="15">
        <f t="shared" si="5"/>
        <v>772</v>
      </c>
      <c r="P88" s="15">
        <f t="shared" si="6"/>
        <v>0</v>
      </c>
      <c r="T88" s="76"/>
    </row>
    <row r="89" spans="1:20" s="15" customFormat="1" ht="12.75" customHeight="1" x14ac:dyDescent="0.2">
      <c r="A89" s="69">
        <v>82</v>
      </c>
      <c r="B89" s="28" t="s">
        <v>46</v>
      </c>
      <c r="C89" s="88">
        <v>76</v>
      </c>
      <c r="D89" s="70"/>
      <c r="E89" s="66">
        <v>92</v>
      </c>
      <c r="F89" s="76"/>
      <c r="G89" s="88">
        <v>125</v>
      </c>
      <c r="H89" s="12"/>
      <c r="I89" s="66">
        <v>62</v>
      </c>
      <c r="J89" s="32"/>
      <c r="K89" s="88">
        <v>45</v>
      </c>
      <c r="L89" s="12"/>
      <c r="M89" s="76">
        <f t="shared" si="4"/>
        <v>400</v>
      </c>
      <c r="N89" s="12"/>
      <c r="O89" s="15">
        <f t="shared" si="5"/>
        <v>400</v>
      </c>
      <c r="P89" s="15">
        <f t="shared" si="6"/>
        <v>0</v>
      </c>
      <c r="T89" s="76"/>
    </row>
    <row r="90" spans="1:20" s="15" customFormat="1" ht="12.75" customHeight="1" x14ac:dyDescent="0.2">
      <c r="A90" s="69">
        <v>83</v>
      </c>
      <c r="B90" s="28" t="s">
        <v>45</v>
      </c>
      <c r="C90" s="88">
        <v>158</v>
      </c>
      <c r="D90" s="70"/>
      <c r="E90" s="66">
        <v>191</v>
      </c>
      <c r="F90" s="76"/>
      <c r="G90" s="88">
        <v>302</v>
      </c>
      <c r="H90" s="12"/>
      <c r="I90" s="66">
        <v>188</v>
      </c>
      <c r="J90" s="32"/>
      <c r="K90" s="88">
        <v>146</v>
      </c>
      <c r="L90" s="12"/>
      <c r="M90" s="76">
        <f t="shared" si="4"/>
        <v>985</v>
      </c>
      <c r="N90" s="12"/>
      <c r="O90" s="15">
        <f t="shared" si="5"/>
        <v>985</v>
      </c>
      <c r="P90" s="15">
        <f t="shared" si="6"/>
        <v>0</v>
      </c>
    </row>
    <row r="91" spans="1:20" s="15" customFormat="1" ht="12.75" customHeight="1" x14ac:dyDescent="0.2">
      <c r="A91" s="69">
        <v>84</v>
      </c>
      <c r="B91" s="28" t="s">
        <v>44</v>
      </c>
      <c r="C91" s="88">
        <v>143</v>
      </c>
      <c r="D91" s="70"/>
      <c r="E91" s="66">
        <v>256</v>
      </c>
      <c r="F91" s="76"/>
      <c r="G91" s="88">
        <v>364</v>
      </c>
      <c r="H91" s="12"/>
      <c r="I91" s="66">
        <v>145</v>
      </c>
      <c r="J91" s="32"/>
      <c r="K91" s="88">
        <v>159</v>
      </c>
      <c r="L91" s="12"/>
      <c r="M91" s="76">
        <f t="shared" si="4"/>
        <v>1067</v>
      </c>
      <c r="N91" s="12"/>
      <c r="O91" s="15">
        <f t="shared" si="5"/>
        <v>1067</v>
      </c>
      <c r="P91" s="15">
        <f t="shared" si="6"/>
        <v>0</v>
      </c>
    </row>
    <row r="92" spans="1:20" s="15" customFormat="1" ht="12.75" customHeight="1" x14ac:dyDescent="0.2">
      <c r="A92" s="69">
        <v>85</v>
      </c>
      <c r="B92" s="28" t="s">
        <v>43</v>
      </c>
      <c r="C92" s="88">
        <v>127</v>
      </c>
      <c r="D92" s="70"/>
      <c r="E92" s="66">
        <v>181</v>
      </c>
      <c r="F92" s="76"/>
      <c r="G92" s="88">
        <v>289</v>
      </c>
      <c r="H92" s="12"/>
      <c r="I92" s="66">
        <v>148</v>
      </c>
      <c r="J92" s="32"/>
      <c r="K92" s="88">
        <v>120</v>
      </c>
      <c r="L92" s="12"/>
      <c r="M92" s="76">
        <f t="shared" si="4"/>
        <v>865</v>
      </c>
      <c r="N92" s="12"/>
      <c r="O92" s="15">
        <f t="shared" si="5"/>
        <v>865</v>
      </c>
      <c r="P92" s="15">
        <f t="shared" si="6"/>
        <v>0</v>
      </c>
    </row>
    <row r="93" spans="1:20" s="15" customFormat="1" ht="12.75" customHeight="1" x14ac:dyDescent="0.2">
      <c r="A93" s="69">
        <v>86</v>
      </c>
      <c r="B93" s="28" t="s">
        <v>42</v>
      </c>
      <c r="C93" s="88">
        <v>136</v>
      </c>
      <c r="D93" s="70"/>
      <c r="E93" s="66">
        <v>220</v>
      </c>
      <c r="F93" s="76"/>
      <c r="G93" s="88">
        <v>363</v>
      </c>
      <c r="H93" s="12"/>
      <c r="I93" s="66">
        <v>184</v>
      </c>
      <c r="J93" s="32"/>
      <c r="K93" s="88">
        <v>107</v>
      </c>
      <c r="L93" s="12"/>
      <c r="M93" s="76">
        <f t="shared" si="4"/>
        <v>1010</v>
      </c>
      <c r="N93" s="12"/>
      <c r="O93" s="15">
        <f t="shared" si="5"/>
        <v>1010</v>
      </c>
      <c r="P93" s="15">
        <f t="shared" si="6"/>
        <v>0</v>
      </c>
    </row>
    <row r="94" spans="1:20" s="15" customFormat="1" ht="12.75" customHeight="1" x14ac:dyDescent="0.2">
      <c r="A94" s="69">
        <v>87</v>
      </c>
      <c r="B94" s="28" t="s">
        <v>41</v>
      </c>
      <c r="C94" s="88">
        <v>99.104477611940297</v>
      </c>
      <c r="D94" s="12" t="s">
        <v>32</v>
      </c>
      <c r="E94" s="66">
        <v>146.4543946932007</v>
      </c>
      <c r="F94" s="32" t="s">
        <v>32</v>
      </c>
      <c r="G94" s="88">
        <v>218.02985074626869</v>
      </c>
      <c r="H94" s="12" t="s">
        <v>32</v>
      </c>
      <c r="I94" s="66">
        <v>113.41956882255391</v>
      </c>
      <c r="J94" s="32" t="s">
        <v>32</v>
      </c>
      <c r="K94" s="88">
        <v>86.991708126036499</v>
      </c>
      <c r="L94" s="12" t="s">
        <v>32</v>
      </c>
      <c r="M94" s="76">
        <f t="shared" si="4"/>
        <v>664.00000000000011</v>
      </c>
      <c r="N94" s="12"/>
      <c r="O94" s="15">
        <f t="shared" si="5"/>
        <v>664.00000000000011</v>
      </c>
      <c r="P94" s="15">
        <f t="shared" si="6"/>
        <v>0</v>
      </c>
    </row>
    <row r="95" spans="1:20" s="15" customFormat="1" ht="12.75" customHeight="1" x14ac:dyDescent="0.2">
      <c r="A95" s="69">
        <v>88</v>
      </c>
      <c r="B95" s="28" t="s">
        <v>40</v>
      </c>
      <c r="C95" s="88">
        <v>141.95223880597013</v>
      </c>
      <c r="D95" s="12" t="s">
        <v>32</v>
      </c>
      <c r="E95" s="66">
        <v>197.28955223880598</v>
      </c>
      <c r="F95" s="32" t="s">
        <v>32</v>
      </c>
      <c r="G95" s="88">
        <v>273.07761194029848</v>
      </c>
      <c r="H95" s="12" t="s">
        <v>32</v>
      </c>
      <c r="I95" s="66">
        <v>121.50149253731342</v>
      </c>
      <c r="J95" s="32" t="s">
        <v>32</v>
      </c>
      <c r="K95" s="88">
        <v>72.179104477611929</v>
      </c>
      <c r="L95" s="12" t="s">
        <v>32</v>
      </c>
      <c r="M95" s="76">
        <f t="shared" si="4"/>
        <v>806</v>
      </c>
      <c r="N95" s="12"/>
      <c r="O95" s="15">
        <f t="shared" si="5"/>
        <v>806</v>
      </c>
      <c r="P95" s="15">
        <f t="shared" si="6"/>
        <v>0</v>
      </c>
    </row>
    <row r="96" spans="1:20" s="15" customFormat="1" ht="12.75" customHeight="1" x14ac:dyDescent="0.2">
      <c r="A96" s="69">
        <v>89</v>
      </c>
      <c r="B96" s="28" t="s">
        <v>39</v>
      </c>
      <c r="C96" s="88">
        <v>152</v>
      </c>
      <c r="D96" s="70"/>
      <c r="E96" s="66">
        <v>239</v>
      </c>
      <c r="F96" s="76"/>
      <c r="G96" s="88">
        <v>369</v>
      </c>
      <c r="H96" s="12"/>
      <c r="I96" s="66">
        <v>185</v>
      </c>
      <c r="J96" s="32"/>
      <c r="K96" s="88">
        <v>94</v>
      </c>
      <c r="L96" s="12"/>
      <c r="M96" s="76">
        <f t="shared" si="4"/>
        <v>1039</v>
      </c>
      <c r="N96" s="12"/>
      <c r="O96" s="15">
        <f t="shared" si="5"/>
        <v>1039</v>
      </c>
      <c r="P96" s="15">
        <f t="shared" si="6"/>
        <v>0</v>
      </c>
    </row>
    <row r="97" spans="1:16" s="15" customFormat="1" ht="12.75" customHeight="1" x14ac:dyDescent="0.2">
      <c r="A97" s="69">
        <v>90</v>
      </c>
      <c r="B97" s="28" t="s">
        <v>38</v>
      </c>
      <c r="C97" s="88">
        <v>36</v>
      </c>
      <c r="D97" s="70"/>
      <c r="E97" s="66">
        <v>57</v>
      </c>
      <c r="F97" s="76"/>
      <c r="G97" s="88">
        <v>67</v>
      </c>
      <c r="H97" s="12"/>
      <c r="I97" s="66">
        <v>44</v>
      </c>
      <c r="J97" s="32"/>
      <c r="K97" s="88">
        <v>50</v>
      </c>
      <c r="L97" s="12"/>
      <c r="M97" s="76">
        <f t="shared" si="4"/>
        <v>254</v>
      </c>
      <c r="N97" s="12"/>
      <c r="O97" s="15">
        <f t="shared" si="5"/>
        <v>254</v>
      </c>
      <c r="P97" s="15">
        <f t="shared" si="6"/>
        <v>0</v>
      </c>
    </row>
    <row r="98" spans="1:16" s="15" customFormat="1" ht="12.75" customHeight="1" x14ac:dyDescent="0.2">
      <c r="A98" s="69">
        <v>91</v>
      </c>
      <c r="B98" s="28" t="s">
        <v>37</v>
      </c>
      <c r="C98" s="88">
        <v>346</v>
      </c>
      <c r="D98" s="70"/>
      <c r="E98" s="66">
        <v>475</v>
      </c>
      <c r="F98" s="76"/>
      <c r="G98" s="88">
        <v>719</v>
      </c>
      <c r="H98" s="12"/>
      <c r="I98" s="66">
        <v>355</v>
      </c>
      <c r="J98" s="32"/>
      <c r="K98" s="88">
        <v>523</v>
      </c>
      <c r="L98" s="12"/>
      <c r="M98" s="76">
        <f t="shared" si="4"/>
        <v>2418</v>
      </c>
      <c r="N98" s="12"/>
      <c r="O98" s="15">
        <f t="shared" si="5"/>
        <v>2418</v>
      </c>
      <c r="P98" s="15">
        <f t="shared" si="6"/>
        <v>0</v>
      </c>
    </row>
    <row r="99" spans="1:16" s="15" customFormat="1" ht="12.75" customHeight="1" x14ac:dyDescent="0.2">
      <c r="A99" s="69">
        <v>92</v>
      </c>
      <c r="B99" s="28" t="s">
        <v>36</v>
      </c>
      <c r="C99" s="88">
        <v>300</v>
      </c>
      <c r="D99" s="70"/>
      <c r="E99" s="66">
        <v>464</v>
      </c>
      <c r="F99" s="76"/>
      <c r="G99" s="88">
        <v>746</v>
      </c>
      <c r="H99" s="12"/>
      <c r="I99" s="66">
        <v>410</v>
      </c>
      <c r="J99" s="32"/>
      <c r="K99" s="88">
        <v>362</v>
      </c>
      <c r="L99" s="12"/>
      <c r="M99" s="76">
        <f t="shared" si="4"/>
        <v>2282</v>
      </c>
      <c r="N99" s="12"/>
      <c r="O99" s="15">
        <f t="shared" si="5"/>
        <v>2282</v>
      </c>
      <c r="P99" s="15">
        <f t="shared" si="6"/>
        <v>0</v>
      </c>
    </row>
    <row r="100" spans="1:16" s="15" customFormat="1" ht="12.75" customHeight="1" x14ac:dyDescent="0.2">
      <c r="A100" s="69">
        <v>93</v>
      </c>
      <c r="B100" s="28" t="s">
        <v>35</v>
      </c>
      <c r="C100" s="88">
        <v>503</v>
      </c>
      <c r="D100" s="70"/>
      <c r="E100" s="66">
        <v>639</v>
      </c>
      <c r="F100" s="76"/>
      <c r="G100" s="88">
        <v>1072</v>
      </c>
      <c r="H100" s="12"/>
      <c r="I100" s="66">
        <v>949</v>
      </c>
      <c r="J100" s="32"/>
      <c r="K100" s="88">
        <v>869</v>
      </c>
      <c r="L100" s="12"/>
      <c r="M100" s="76">
        <f t="shared" si="4"/>
        <v>4032</v>
      </c>
      <c r="N100" s="12"/>
      <c r="O100" s="15">
        <f t="shared" si="5"/>
        <v>4032</v>
      </c>
      <c r="P100" s="15">
        <f t="shared" si="6"/>
        <v>0</v>
      </c>
    </row>
    <row r="101" spans="1:16" s="15" customFormat="1" ht="12.75" customHeight="1" x14ac:dyDescent="0.2">
      <c r="A101" s="69">
        <v>94</v>
      </c>
      <c r="B101" s="28" t="s">
        <v>34</v>
      </c>
      <c r="C101" s="88">
        <v>215</v>
      </c>
      <c r="D101" s="70"/>
      <c r="E101" s="66">
        <v>347</v>
      </c>
      <c r="F101" s="76"/>
      <c r="G101" s="88">
        <v>538</v>
      </c>
      <c r="H101" s="12"/>
      <c r="I101" s="66">
        <v>396</v>
      </c>
      <c r="J101" s="32"/>
      <c r="K101" s="88">
        <v>423</v>
      </c>
      <c r="L101" s="12"/>
      <c r="M101" s="76">
        <f t="shared" si="4"/>
        <v>1919</v>
      </c>
      <c r="N101" s="12"/>
      <c r="O101" s="15">
        <f t="shared" si="5"/>
        <v>1919</v>
      </c>
      <c r="P101" s="15">
        <f t="shared" si="6"/>
        <v>0</v>
      </c>
    </row>
    <row r="102" spans="1:16" s="15" customFormat="1" ht="12.75" customHeight="1" x14ac:dyDescent="0.2">
      <c r="A102" s="69">
        <v>95</v>
      </c>
      <c r="B102" s="28" t="s">
        <v>33</v>
      </c>
      <c r="C102" s="88">
        <v>200</v>
      </c>
      <c r="D102" s="70"/>
      <c r="E102" s="66">
        <v>340</v>
      </c>
      <c r="F102" s="76"/>
      <c r="G102" s="88">
        <v>494</v>
      </c>
      <c r="H102" s="12"/>
      <c r="I102" s="66">
        <v>268</v>
      </c>
      <c r="J102" s="32"/>
      <c r="K102" s="88">
        <v>257</v>
      </c>
      <c r="L102" s="12"/>
      <c r="M102" s="76">
        <f t="shared" si="4"/>
        <v>1559</v>
      </c>
      <c r="N102" s="12"/>
      <c r="O102" s="15">
        <f t="shared" si="5"/>
        <v>1559</v>
      </c>
      <c r="P102" s="15">
        <f t="shared" si="6"/>
        <v>0</v>
      </c>
    </row>
    <row r="103" spans="1:16" s="15" customFormat="1" ht="12.75" customHeight="1" x14ac:dyDescent="0.2">
      <c r="A103" s="69">
        <v>971</v>
      </c>
      <c r="B103" s="28" t="s">
        <v>31</v>
      </c>
      <c r="C103" s="88">
        <v>148</v>
      </c>
      <c r="D103" s="70"/>
      <c r="E103" s="66">
        <v>196</v>
      </c>
      <c r="F103" s="76"/>
      <c r="G103" s="88">
        <v>261</v>
      </c>
      <c r="H103" s="12"/>
      <c r="I103" s="66">
        <v>119</v>
      </c>
      <c r="J103" s="32"/>
      <c r="K103" s="88">
        <v>170</v>
      </c>
      <c r="L103" s="12"/>
      <c r="M103" s="76">
        <f t="shared" si="4"/>
        <v>894</v>
      </c>
      <c r="N103" s="12"/>
      <c r="O103" s="15">
        <f t="shared" si="5"/>
        <v>894</v>
      </c>
      <c r="P103" s="15">
        <f t="shared" si="6"/>
        <v>0</v>
      </c>
    </row>
    <row r="104" spans="1:16" s="15" customFormat="1" ht="12.75" customHeight="1" x14ac:dyDescent="0.2">
      <c r="A104" s="69">
        <v>972</v>
      </c>
      <c r="B104" s="28" t="s">
        <v>30</v>
      </c>
      <c r="C104" s="88">
        <v>145</v>
      </c>
      <c r="D104" s="70"/>
      <c r="E104" s="66">
        <v>238</v>
      </c>
      <c r="F104" s="76"/>
      <c r="G104" s="88">
        <v>378</v>
      </c>
      <c r="H104" s="12" t="s">
        <v>32</v>
      </c>
      <c r="I104" s="66">
        <v>177</v>
      </c>
      <c r="J104" s="32" t="s">
        <v>32</v>
      </c>
      <c r="K104" s="88">
        <v>147</v>
      </c>
      <c r="L104" s="12" t="s">
        <v>32</v>
      </c>
      <c r="M104" s="76">
        <f t="shared" si="4"/>
        <v>1085</v>
      </c>
      <c r="N104" s="12"/>
      <c r="O104" s="15">
        <f t="shared" si="5"/>
        <v>1085</v>
      </c>
      <c r="P104" s="15">
        <f t="shared" si="6"/>
        <v>0</v>
      </c>
    </row>
    <row r="105" spans="1:16" s="15" customFormat="1" ht="12.75" customHeight="1" x14ac:dyDescent="0.2">
      <c r="A105" s="69">
        <v>973</v>
      </c>
      <c r="B105" s="28" t="s">
        <v>29</v>
      </c>
      <c r="C105" s="88">
        <v>89</v>
      </c>
      <c r="D105" s="12" t="s">
        <v>32</v>
      </c>
      <c r="E105" s="66">
        <v>96</v>
      </c>
      <c r="F105" s="32" t="s">
        <v>32</v>
      </c>
      <c r="G105" s="88">
        <v>142</v>
      </c>
      <c r="H105" s="12" t="s">
        <v>32</v>
      </c>
      <c r="I105" s="66">
        <v>103</v>
      </c>
      <c r="J105" s="32" t="s">
        <v>32</v>
      </c>
      <c r="K105" s="88">
        <v>33</v>
      </c>
      <c r="L105" s="12" t="s">
        <v>32</v>
      </c>
      <c r="M105" s="76">
        <f t="shared" si="4"/>
        <v>463</v>
      </c>
      <c r="N105" s="12" t="s">
        <v>32</v>
      </c>
      <c r="O105" s="15">
        <f t="shared" si="5"/>
        <v>463</v>
      </c>
      <c r="P105" s="15">
        <f t="shared" si="6"/>
        <v>0</v>
      </c>
    </row>
    <row r="106" spans="1:16" s="15" customFormat="1" ht="12.75" customHeight="1" x14ac:dyDescent="0.2">
      <c r="A106" s="72">
        <v>974</v>
      </c>
      <c r="B106" s="73" t="s">
        <v>28</v>
      </c>
      <c r="C106" s="89">
        <v>273</v>
      </c>
      <c r="D106" s="74"/>
      <c r="E106" s="90">
        <v>451</v>
      </c>
      <c r="F106" s="91"/>
      <c r="G106" s="89">
        <v>663</v>
      </c>
      <c r="H106" s="21"/>
      <c r="I106" s="90">
        <v>335</v>
      </c>
      <c r="J106" s="59"/>
      <c r="K106" s="89">
        <v>240</v>
      </c>
      <c r="L106" s="21"/>
      <c r="M106" s="91">
        <f t="shared" si="4"/>
        <v>1962</v>
      </c>
      <c r="N106" s="21"/>
      <c r="O106" s="15">
        <f t="shared" si="5"/>
        <v>1962</v>
      </c>
      <c r="P106" s="15">
        <f t="shared" si="6"/>
        <v>0</v>
      </c>
    </row>
    <row r="107" spans="1:16" s="15" customFormat="1" ht="11.25" customHeight="1" thickBot="1" x14ac:dyDescent="0.3">
      <c r="B107" s="28"/>
      <c r="C107" s="31"/>
      <c r="D107" s="32"/>
      <c r="E107" s="31"/>
      <c r="F107" s="32"/>
      <c r="G107" s="31"/>
      <c r="H107" s="32"/>
      <c r="I107" s="31"/>
      <c r="J107" s="32"/>
      <c r="K107" s="31"/>
      <c r="L107" s="32"/>
      <c r="M107" s="31"/>
      <c r="N107" s="32"/>
    </row>
    <row r="108" spans="1:16" s="15" customFormat="1" ht="12.75" customHeight="1" x14ac:dyDescent="0.25">
      <c r="A108" s="259" t="s">
        <v>27</v>
      </c>
      <c r="B108" s="260"/>
      <c r="C108" s="37">
        <f>SUM(C4:D102)</f>
        <v>18076.121776428714</v>
      </c>
      <c r="D108" s="81"/>
      <c r="E108" s="62">
        <f>SUM(E4:F102)</f>
        <v>28867.147980275</v>
      </c>
      <c r="F108" s="62"/>
      <c r="G108" s="37">
        <f>SUM(G4:H102)</f>
        <v>41671.66182329609</v>
      </c>
      <c r="H108" s="81"/>
      <c r="I108" s="62">
        <f>SUM(I4:J102)</f>
        <v>22570.908174245218</v>
      </c>
      <c r="J108" s="62"/>
      <c r="K108" s="37">
        <f>SUM(K4:L102)</f>
        <v>17909.160245754974</v>
      </c>
      <c r="L108" s="81"/>
      <c r="M108" s="62">
        <f>SUM(M4:N102)</f>
        <v>129095</v>
      </c>
      <c r="N108" s="38"/>
      <c r="O108" s="93"/>
      <c r="P108" s="94"/>
    </row>
    <row r="109" spans="1:16" s="15" customFormat="1" ht="12.75" customHeight="1" x14ac:dyDescent="0.25">
      <c r="A109" s="282" t="s">
        <v>26</v>
      </c>
      <c r="B109" s="283"/>
      <c r="C109" s="43">
        <f>SUM(C103:C106)</f>
        <v>655</v>
      </c>
      <c r="D109" s="82"/>
      <c r="E109" s="64">
        <f>SUM(E103:E106)</f>
        <v>981</v>
      </c>
      <c r="F109" s="64"/>
      <c r="G109" s="43">
        <f>SUM(G103:G106)</f>
        <v>1444</v>
      </c>
      <c r="H109" s="82"/>
      <c r="I109" s="64">
        <f>SUM(I103:I106)</f>
        <v>734</v>
      </c>
      <c r="J109" s="64"/>
      <c r="K109" s="43">
        <f>SUM(K103:K106)</f>
        <v>590</v>
      </c>
      <c r="L109" s="82"/>
      <c r="M109" s="64">
        <f>SUM(M103:M106)</f>
        <v>4404</v>
      </c>
      <c r="N109" s="44"/>
      <c r="O109" s="76"/>
      <c r="P109" s="95"/>
    </row>
    <row r="110" spans="1:16" s="15" customFormat="1" ht="12.75" customHeight="1" thickBot="1" x14ac:dyDescent="0.3">
      <c r="A110" s="284" t="s">
        <v>25</v>
      </c>
      <c r="B110" s="285"/>
      <c r="C110" s="49">
        <f>SUM(C108:C109)</f>
        <v>18731.121776428714</v>
      </c>
      <c r="D110" s="83"/>
      <c r="E110" s="65">
        <f>SUM(E108:E109)</f>
        <v>29848.147980275</v>
      </c>
      <c r="F110" s="65"/>
      <c r="G110" s="49">
        <f>SUM(G108:G109)</f>
        <v>43115.66182329609</v>
      </c>
      <c r="H110" s="83"/>
      <c r="I110" s="65">
        <f>SUM(I108:I109)</f>
        <v>23304.908174245218</v>
      </c>
      <c r="J110" s="65"/>
      <c r="K110" s="49">
        <f>SUM(K108:K109)</f>
        <v>18499.160245754974</v>
      </c>
      <c r="L110" s="83"/>
      <c r="M110" s="65">
        <f>SUM(M108:M109)</f>
        <v>133499</v>
      </c>
      <c r="N110" s="50"/>
      <c r="O110" s="96"/>
      <c r="P110" s="97"/>
    </row>
    <row r="111" spans="1:16" s="15" customFormat="1" x14ac:dyDescent="0.25">
      <c r="A111" s="76" t="s">
        <v>132</v>
      </c>
      <c r="B111" s="76"/>
      <c r="C111" s="76"/>
      <c r="D111" s="76"/>
      <c r="E111" s="76"/>
      <c r="F111" s="76"/>
      <c r="G111" s="76"/>
      <c r="H111" s="76"/>
      <c r="I111" s="76"/>
      <c r="J111" s="76"/>
      <c r="K111" s="76"/>
      <c r="L111" s="76"/>
      <c r="M111" s="76"/>
      <c r="N111" s="32"/>
    </row>
    <row r="112" spans="1:16" ht="6.75" customHeight="1" x14ac:dyDescent="0.2"/>
  </sheetData>
  <mergeCells count="18">
    <mergeCell ref="G3:H3"/>
    <mergeCell ref="E59:F59"/>
    <mergeCell ref="A1:N1"/>
    <mergeCell ref="I3:J3"/>
    <mergeCell ref="I59:J59"/>
    <mergeCell ref="G59:H59"/>
    <mergeCell ref="K59:L59"/>
    <mergeCell ref="M3:N3"/>
    <mergeCell ref="M59:N59"/>
    <mergeCell ref="K3:L3"/>
    <mergeCell ref="E3:F3"/>
    <mergeCell ref="A110:B110"/>
    <mergeCell ref="A59:B59"/>
    <mergeCell ref="A3:B3"/>
    <mergeCell ref="C59:D59"/>
    <mergeCell ref="A109:B109"/>
    <mergeCell ref="A108:B108"/>
    <mergeCell ref="C3:D3"/>
  </mergeCells>
  <phoneticPr fontId="11" type="noConversion"/>
  <conditionalFormatting sqref="K4:K56 I4:I56 G4:G56 C4:C56 E4:E56 C60:C106 E60:E106 G60:G106 I60:I106 K60:K106">
    <cfRule type="expression" dxfId="104" priority="11" stopIfTrue="1">
      <formula>"TOTAL DT 08"</formula>
    </cfRule>
  </conditionalFormatting>
  <conditionalFormatting sqref="C4:C56">
    <cfRule type="expression" dxfId="103" priority="10" stopIfTrue="1">
      <formula>"TOTAL DT 08"</formula>
    </cfRule>
  </conditionalFormatting>
  <conditionalFormatting sqref="C60:C106">
    <cfRule type="expression" dxfId="102" priority="9" stopIfTrue="1">
      <formula>"TOTAL DT 08"</formula>
    </cfRule>
  </conditionalFormatting>
  <conditionalFormatting sqref="E4:E56">
    <cfRule type="expression" dxfId="101" priority="8" stopIfTrue="1">
      <formula>"TOTAL DT 08"</formula>
    </cfRule>
  </conditionalFormatting>
  <conditionalFormatting sqref="E60:E106">
    <cfRule type="expression" dxfId="100" priority="7" stopIfTrue="1">
      <formula>"TOTAL DT 08"</formula>
    </cfRule>
  </conditionalFormatting>
  <conditionalFormatting sqref="G4:G56">
    <cfRule type="expression" dxfId="99" priority="6" stopIfTrue="1">
      <formula>"TOTAL DT 08"</formula>
    </cfRule>
  </conditionalFormatting>
  <conditionalFormatting sqref="G60:G106">
    <cfRule type="expression" dxfId="98" priority="5" stopIfTrue="1">
      <formula>"TOTAL DT 08"</formula>
    </cfRule>
  </conditionalFormatting>
  <conditionalFormatting sqref="I4:I56">
    <cfRule type="expression" dxfId="97" priority="4" stopIfTrue="1">
      <formula>"TOTAL DT 08"</formula>
    </cfRule>
  </conditionalFormatting>
  <conditionalFormatting sqref="I60:I106">
    <cfRule type="expression" dxfId="96" priority="3" stopIfTrue="1">
      <formula>"TOTAL DT 08"</formula>
    </cfRule>
  </conditionalFormatting>
  <conditionalFormatting sqref="K4:K56">
    <cfRule type="expression" dxfId="95" priority="2" stopIfTrue="1">
      <formula>"TOTAL DT 08"</formula>
    </cfRule>
  </conditionalFormatting>
  <conditionalFormatting sqref="K60:K106">
    <cfRule type="expression" dxfId="94" priority="1" stopIfTrue="1">
      <formula>"TOTAL DT 08"</formula>
    </cfRule>
  </conditionalFormatting>
  <hyperlinks>
    <hyperlink ref="R1" location="Sommaire!A1" display="Retour au sommaire"/>
  </hyperlinks>
  <printOptions horizontalCentered="1"/>
  <pageMargins left="0.19" right="0.22" top="0.52" bottom="0.44" header="0.28999999999999998" footer="0.21"/>
  <pageSetup paperSize="9" orientation="portrait" r:id="rId1"/>
  <headerFooter alignWithMargins="0"/>
  <rowBreaks count="1" manualBreakCount="1">
    <brk id="5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8</vt:i4>
      </vt:variant>
    </vt:vector>
  </HeadingPairs>
  <TitlesOfParts>
    <vt:vector size="23" baseType="lpstr">
      <vt:lpstr>Présentation et méthode</vt:lpstr>
      <vt:lpstr>Sommaire</vt:lpstr>
      <vt:lpstr>tab1-ase</vt:lpstr>
      <vt:lpstr>tab2-ase</vt:lpstr>
      <vt:lpstr>tab3-ase</vt:lpstr>
      <vt:lpstr>tab4-ase</vt:lpstr>
      <vt:lpstr>tab5-ase</vt:lpstr>
      <vt:lpstr>tab6-ase</vt:lpstr>
      <vt:lpstr>tab7-ase</vt:lpstr>
      <vt:lpstr>tab8-ase</vt:lpstr>
      <vt:lpstr>tab9-ase</vt:lpstr>
      <vt:lpstr>tab10-ase</vt:lpstr>
      <vt:lpstr>graph11</vt:lpstr>
      <vt:lpstr>graph12</vt:lpstr>
      <vt:lpstr>tableau 5</vt:lpstr>
      <vt:lpstr>'tab1-ase'!Zone_d_impression</vt:lpstr>
      <vt:lpstr>'tab2-ase'!Zone_d_impression</vt:lpstr>
      <vt:lpstr>'tab3-ase'!Zone_d_impression</vt:lpstr>
      <vt:lpstr>'tab4-ase'!Zone_d_impression</vt:lpstr>
      <vt:lpstr>'tab6-ase'!Zone_d_impression</vt:lpstr>
      <vt:lpstr>'tab7-ase'!Zone_d_impression</vt:lpstr>
      <vt:lpstr>'tab8-ase'!Zone_d_impression</vt:lpstr>
      <vt:lpstr>'tab9-ase'!Zone_d_impression</vt:lpstr>
    </vt:vector>
  </TitlesOfParts>
  <Company>MSS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DT-STAT-171-Les bénéficiaires de l’aide sociale départementale en 2010</dc:title>
  <dc:subject>Document de travail, Série statistiques, n° 171, juillet 2012</dc:subject>
  <dc:creator>Source : DREES</dc:creator>
  <cp:keywords>DT; DT ;DT-STAT;aide sociale;aide;allocation;personnes âgées;domicile;établissement;APA;ACTP;PCH;âge;enfance;ASE;AED;AEMO;insertion;autonomie;RSA;RMI</cp:keywords>
  <cp:lastModifiedBy>AMROUS, Nadia (DREES/OS/BCL)</cp:lastModifiedBy>
  <dcterms:created xsi:type="dcterms:W3CDTF">2012-07-30T09:48:14Z</dcterms:created>
  <dcterms:modified xsi:type="dcterms:W3CDTF">2022-07-28T10:09:13Z</dcterms:modified>
</cp:coreProperties>
</file>