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T:\BCL\0_Espaces personnels\Nadia\Data-Drees\ASE\mise en ligne 2022\à publier\"/>
    </mc:Choice>
  </mc:AlternateContent>
  <bookViews>
    <workbookView xWindow="0" yWindow="0" windowWidth="25200" windowHeight="11850"/>
  </bookViews>
  <sheets>
    <sheet name="Présentation et méthode" sheetId="93" r:id="rId1"/>
    <sheet name="Sommaire" sheetId="95" r:id="rId2"/>
    <sheet name="Données nationales" sheetId="78" r:id="rId3"/>
    <sheet name="Tab1-ase" sheetId="83" r:id="rId4"/>
    <sheet name="Tab2-ase" sheetId="84" r:id="rId5"/>
    <sheet name="Tab3-ase" sheetId="85" r:id="rId6"/>
    <sheet name="Tab4-ase" sheetId="86" r:id="rId7"/>
    <sheet name="Tab5-ase" sheetId="87" r:id="rId8"/>
    <sheet name="Tab6-ase" sheetId="88" r:id="rId9"/>
    <sheet name="Tab7-ase" sheetId="89" r:id="rId10"/>
    <sheet name="Tab8-ase" sheetId="90" r:id="rId11"/>
    <sheet name="Tab9-ase" sheetId="91" r:id="rId12"/>
    <sheet name="Tab10-ase" sheetId="92" r:id="rId13"/>
  </sheets>
  <definedNames>
    <definedName name="_xlnm._FilterDatabase" localSheetId="3" hidden="1">'Tab1-ase'!$A$5:$F$110</definedName>
    <definedName name="_Toc125276053" localSheetId="0">'Présentation et méthode'!#REF!</definedName>
    <definedName name="_Toc125276053" localSheetId="1">Sommaire!#REF!</definedName>
    <definedName name="_Toc323137636" localSheetId="0">'Présentation et méthode'!#REF!</definedName>
    <definedName name="_Toc323137636" localSheetId="1">Sommaire!#REF!</definedName>
    <definedName name="_Toc323137637" localSheetId="0">'Présentation et méthode'!#REF!</definedName>
    <definedName name="_Toc323137637" localSheetId="1">Sommaire!#REF!</definedName>
    <definedName name="_Toc342641293" localSheetId="0">'Présentation et méthode'!#REF!</definedName>
    <definedName name="_Toc342641293" localSheetId="1">Sommaire!#REF!</definedName>
    <definedName name="_Toc342641294" localSheetId="0">'Présentation et méthode'!#REF!</definedName>
    <definedName name="_Toc342641294" localSheetId="1">Sommaire!#REF!</definedName>
    <definedName name="_Toc342641295" localSheetId="0">'Présentation et méthode'!#REF!</definedName>
    <definedName name="_Toc342641295" localSheetId="1">Sommaire!#REF!</definedName>
    <definedName name="_Toc342641299" localSheetId="0">'Présentation et méthode'!#REF!</definedName>
    <definedName name="_Toc342641299" localSheetId="1">Sommaire!#REF!</definedName>
    <definedName name="_Toc343607958" localSheetId="0">'Présentation et méthode'!#REF!</definedName>
    <definedName name="_Toc343607958" localSheetId="1">Sommaire!#REF!</definedName>
    <definedName name="_Toc343607960" localSheetId="0">'Présentation et méthode'!#REF!</definedName>
    <definedName name="_Toc343607960" localSheetId="1">Sommaire!#REF!</definedName>
    <definedName name="_Toc343607961" localSheetId="0">'Présentation et méthode'!#REF!</definedName>
    <definedName name="_Toc343607961" localSheetId="1">Sommaire!#REF!</definedName>
    <definedName name="_Toc343607964" localSheetId="0">'Présentation et méthode'!#REF!</definedName>
    <definedName name="_Toc343607964" localSheetId="1">Sommaire!#REF!</definedName>
    <definedName name="_Toc343607965" localSheetId="0">'Présentation et méthode'!#REF!</definedName>
    <definedName name="_Toc343607965" localSheetId="1">Sommaire!#REF!</definedName>
    <definedName name="_Toc343607966" localSheetId="0">'Présentation et méthode'!#REF!</definedName>
    <definedName name="_Toc343607966" localSheetId="1">Sommaire!#REF!</definedName>
    <definedName name="_Toc343607968" localSheetId="0">'Présentation et méthode'!#REF!</definedName>
    <definedName name="_Toc343607968" localSheetId="1">Sommaire!#REF!</definedName>
    <definedName name="_Toc343607969" localSheetId="0">'Présentation et méthode'!#REF!</definedName>
    <definedName name="_Toc343607969" localSheetId="1">Sommaire!#REF!</definedName>
    <definedName name="_Toc343607970" localSheetId="0">'Présentation et méthode'!#REF!</definedName>
    <definedName name="_Toc343607970" localSheetId="1">Sommaire!#REF!</definedName>
    <definedName name="_Toc58212127" localSheetId="0">'Présentation et méthode'!#REF!</definedName>
    <definedName name="_Toc58212127" localSheetId="1">Sommaire!#REF!</definedName>
    <definedName name="_Toc58731077" localSheetId="0">'Présentation et méthode'!#REF!</definedName>
    <definedName name="_Toc58731077" localSheetId="1">Sommaire!#REF!</definedName>
    <definedName name="_Toc62544523" localSheetId="0">'Présentation et méthode'!#REF!</definedName>
    <definedName name="_Toc62544523" localSheetId="1">Sommaire!#REF!</definedName>
    <definedName name="_xlnm.Print_Area" localSheetId="3">'Tab1-ase'!$A$1:$C$112</definedName>
  </definedNames>
  <calcPr calcId="162913"/>
</workbook>
</file>

<file path=xl/calcChain.xml><?xml version="1.0" encoding="utf-8"?>
<calcChain xmlns="http://schemas.openxmlformats.org/spreadsheetml/2006/main">
  <c r="H135" i="92" l="1"/>
  <c r="F135" i="92"/>
  <c r="D135" i="92"/>
  <c r="H134" i="92"/>
  <c r="F134" i="92"/>
  <c r="D134" i="92"/>
  <c r="H133" i="92"/>
  <c r="F133" i="92"/>
  <c r="D133" i="92"/>
  <c r="H132" i="92"/>
  <c r="F132" i="92"/>
  <c r="D132" i="92"/>
  <c r="H130" i="92"/>
  <c r="F130" i="92"/>
  <c r="D130" i="92"/>
  <c r="H129" i="92"/>
  <c r="F129" i="92"/>
  <c r="D129" i="92"/>
  <c r="H128" i="92"/>
  <c r="F128" i="92"/>
  <c r="D128" i="92"/>
  <c r="H127" i="92"/>
  <c r="F127" i="92"/>
  <c r="D127" i="92"/>
  <c r="H126" i="92"/>
  <c r="F126" i="92"/>
  <c r="D126" i="92"/>
  <c r="H125" i="92"/>
  <c r="F125" i="92"/>
  <c r="D125" i="92"/>
  <c r="H124" i="92"/>
  <c r="F124" i="92"/>
  <c r="D124" i="92"/>
  <c r="H123" i="92"/>
  <c r="F123" i="92"/>
  <c r="D123" i="92"/>
  <c r="H122" i="92"/>
  <c r="F122" i="92"/>
  <c r="D122" i="92"/>
  <c r="H121" i="92"/>
  <c r="F121" i="92"/>
  <c r="D121" i="92"/>
  <c r="H120" i="92"/>
  <c r="F120" i="92"/>
  <c r="D120" i="92"/>
  <c r="H119" i="92"/>
  <c r="F119" i="92"/>
  <c r="D119" i="92"/>
  <c r="H118" i="92"/>
  <c r="F118" i="92"/>
  <c r="D118" i="92"/>
  <c r="H135" i="91"/>
  <c r="F135" i="91"/>
  <c r="D135" i="91"/>
  <c r="H134" i="91"/>
  <c r="F134" i="91"/>
  <c r="D134" i="91"/>
  <c r="H133" i="91"/>
  <c r="F133" i="91"/>
  <c r="D133" i="91"/>
  <c r="H132" i="91"/>
  <c r="F132" i="91"/>
  <c r="D132" i="91"/>
  <c r="H130" i="91"/>
  <c r="F130" i="91"/>
  <c r="D130" i="91"/>
  <c r="H129" i="91"/>
  <c r="F129" i="91"/>
  <c r="D129" i="91"/>
  <c r="H128" i="91"/>
  <c r="F128" i="91"/>
  <c r="D128" i="91"/>
  <c r="H127" i="91"/>
  <c r="F127" i="91"/>
  <c r="D127" i="91"/>
  <c r="H126" i="91"/>
  <c r="F126" i="91"/>
  <c r="D126" i="91"/>
  <c r="H125" i="91"/>
  <c r="F125" i="91"/>
  <c r="D125" i="91"/>
  <c r="H124" i="91"/>
  <c r="F124" i="91"/>
  <c r="D124" i="91"/>
  <c r="H123" i="91"/>
  <c r="F123" i="91"/>
  <c r="D123" i="91"/>
  <c r="H122" i="91"/>
  <c r="F122" i="91"/>
  <c r="D122" i="91"/>
  <c r="H121" i="91"/>
  <c r="F121" i="91"/>
  <c r="D121" i="91"/>
  <c r="H120" i="91"/>
  <c r="F120" i="91"/>
  <c r="D120" i="91"/>
  <c r="H119" i="91"/>
  <c r="F119" i="91"/>
  <c r="D119" i="91"/>
  <c r="H118" i="91"/>
  <c r="H131" i="91" s="1"/>
  <c r="F118" i="91"/>
  <c r="D118" i="91"/>
  <c r="J135" i="90"/>
  <c r="H135" i="90"/>
  <c r="F135" i="90"/>
  <c r="D135" i="90"/>
  <c r="J134" i="90"/>
  <c r="H134" i="90"/>
  <c r="F134" i="90"/>
  <c r="D134" i="90"/>
  <c r="J133" i="90"/>
  <c r="H133" i="90"/>
  <c r="F133" i="90"/>
  <c r="D133" i="90"/>
  <c r="J132" i="90"/>
  <c r="J136" i="90" s="1"/>
  <c r="H132" i="90"/>
  <c r="H136" i="90" s="1"/>
  <c r="F132" i="90"/>
  <c r="F136" i="90" s="1"/>
  <c r="D132" i="90"/>
  <c r="D136" i="90" s="1"/>
  <c r="J130" i="90"/>
  <c r="H130" i="90"/>
  <c r="F130" i="90"/>
  <c r="D130" i="90"/>
  <c r="J129" i="90"/>
  <c r="H129" i="90"/>
  <c r="F129" i="90"/>
  <c r="D129" i="90"/>
  <c r="J128" i="90"/>
  <c r="H128" i="90"/>
  <c r="F128" i="90"/>
  <c r="D128" i="90"/>
  <c r="J127" i="90"/>
  <c r="H127" i="90"/>
  <c r="F127" i="90"/>
  <c r="D127" i="90"/>
  <c r="J126" i="90"/>
  <c r="H126" i="90"/>
  <c r="F126" i="90"/>
  <c r="D126" i="90"/>
  <c r="J125" i="90"/>
  <c r="H125" i="90"/>
  <c r="F125" i="90"/>
  <c r="D125" i="90"/>
  <c r="J124" i="90"/>
  <c r="H124" i="90"/>
  <c r="F124" i="90"/>
  <c r="D124" i="90"/>
  <c r="J123" i="90"/>
  <c r="H123" i="90"/>
  <c r="F123" i="90"/>
  <c r="D123" i="90"/>
  <c r="J122" i="90"/>
  <c r="H122" i="90"/>
  <c r="F122" i="90"/>
  <c r="D122" i="90"/>
  <c r="J121" i="90"/>
  <c r="H121" i="90"/>
  <c r="F121" i="90"/>
  <c r="D121" i="90"/>
  <c r="J120" i="90"/>
  <c r="H120" i="90"/>
  <c r="F120" i="90"/>
  <c r="D120" i="90"/>
  <c r="J119" i="90"/>
  <c r="H119" i="90"/>
  <c r="F119" i="90"/>
  <c r="D119" i="90"/>
  <c r="J118" i="90"/>
  <c r="J131" i="90" s="1"/>
  <c r="J137" i="90" s="1"/>
  <c r="H118" i="90"/>
  <c r="H131" i="90" s="1"/>
  <c r="H137" i="90" s="1"/>
  <c r="F118" i="90"/>
  <c r="F131" i="90" s="1"/>
  <c r="F137" i="90" s="1"/>
  <c r="D118" i="90"/>
  <c r="D131" i="90" s="1"/>
  <c r="D137" i="90" s="1"/>
  <c r="N135" i="89"/>
  <c r="L135" i="89"/>
  <c r="J135" i="89"/>
  <c r="H135" i="89"/>
  <c r="F135" i="89"/>
  <c r="D135" i="89"/>
  <c r="O134" i="89"/>
  <c r="N134" i="89"/>
  <c r="M134" i="89"/>
  <c r="L134" i="89"/>
  <c r="K134" i="89"/>
  <c r="J134" i="89"/>
  <c r="I134" i="89"/>
  <c r="H134" i="89"/>
  <c r="G134" i="89"/>
  <c r="F134" i="89"/>
  <c r="E134" i="89"/>
  <c r="D134" i="89"/>
  <c r="N133" i="89"/>
  <c r="L133" i="89"/>
  <c r="J133" i="89"/>
  <c r="H133" i="89"/>
  <c r="F133" i="89"/>
  <c r="D133" i="89"/>
  <c r="N132" i="89"/>
  <c r="N136" i="89" s="1"/>
  <c r="L132" i="89"/>
  <c r="J132" i="89"/>
  <c r="H132" i="89"/>
  <c r="F132" i="89"/>
  <c r="F136" i="89" s="1"/>
  <c r="D132" i="89"/>
  <c r="N130" i="89"/>
  <c r="L130" i="89"/>
  <c r="J130" i="89"/>
  <c r="H130" i="89"/>
  <c r="F130" i="89"/>
  <c r="D130" i="89"/>
  <c r="N129" i="89"/>
  <c r="L129" i="89"/>
  <c r="J129" i="89"/>
  <c r="H129" i="89"/>
  <c r="F129" i="89"/>
  <c r="D129" i="89"/>
  <c r="N128" i="89"/>
  <c r="L128" i="89"/>
  <c r="J128" i="89"/>
  <c r="H128" i="89"/>
  <c r="F128" i="89"/>
  <c r="D128" i="89"/>
  <c r="N127" i="89"/>
  <c r="L127" i="89"/>
  <c r="J127" i="89"/>
  <c r="H127" i="89"/>
  <c r="F127" i="89"/>
  <c r="D127" i="89"/>
  <c r="N126" i="89"/>
  <c r="L126" i="89"/>
  <c r="J126" i="89"/>
  <c r="H126" i="89"/>
  <c r="F126" i="89"/>
  <c r="D126" i="89"/>
  <c r="N125" i="89"/>
  <c r="L125" i="89"/>
  <c r="J125" i="89"/>
  <c r="H125" i="89"/>
  <c r="F125" i="89"/>
  <c r="D125" i="89"/>
  <c r="N124" i="89"/>
  <c r="L124" i="89"/>
  <c r="J124" i="89"/>
  <c r="H124" i="89"/>
  <c r="F124" i="89"/>
  <c r="D124" i="89"/>
  <c r="N123" i="89"/>
  <c r="L123" i="89"/>
  <c r="J123" i="89"/>
  <c r="H123" i="89"/>
  <c r="F123" i="89"/>
  <c r="D123" i="89"/>
  <c r="N122" i="89"/>
  <c r="L122" i="89"/>
  <c r="J122" i="89"/>
  <c r="H122" i="89"/>
  <c r="F122" i="89"/>
  <c r="D122" i="89"/>
  <c r="N121" i="89"/>
  <c r="L121" i="89"/>
  <c r="J121" i="89"/>
  <c r="H121" i="89"/>
  <c r="F121" i="89"/>
  <c r="D121" i="89"/>
  <c r="N120" i="89"/>
  <c r="L120" i="89"/>
  <c r="J120" i="89"/>
  <c r="H120" i="89"/>
  <c r="F120" i="89"/>
  <c r="D120" i="89"/>
  <c r="N119" i="89"/>
  <c r="L119" i="89"/>
  <c r="J119" i="89"/>
  <c r="H119" i="89"/>
  <c r="F119" i="89"/>
  <c r="D119" i="89"/>
  <c r="N110" i="89"/>
  <c r="L110" i="89"/>
  <c r="J110" i="89"/>
  <c r="H110" i="89"/>
  <c r="F110" i="89"/>
  <c r="D110" i="89"/>
  <c r="N109" i="89"/>
  <c r="L109" i="89"/>
  <c r="J109" i="89"/>
  <c r="J111" i="89" s="1"/>
  <c r="H109" i="89"/>
  <c r="H111" i="89" s="1"/>
  <c r="F109" i="89"/>
  <c r="D109" i="89"/>
  <c r="Q108" i="89"/>
  <c r="Q135" i="89" s="1"/>
  <c r="P108" i="89"/>
  <c r="P135" i="89" s="1"/>
  <c r="Q107" i="89"/>
  <c r="Q134" i="89" s="1"/>
  <c r="P107" i="89"/>
  <c r="P134" i="89" s="1"/>
  <c r="Q106" i="89"/>
  <c r="P106" i="89"/>
  <c r="P133" i="89" s="1"/>
  <c r="P105" i="89"/>
  <c r="P132" i="89" s="1"/>
  <c r="P104" i="89"/>
  <c r="Q103" i="89"/>
  <c r="P103" i="89"/>
  <c r="Q102" i="89"/>
  <c r="P102" i="89"/>
  <c r="Q101" i="89"/>
  <c r="P101" i="89"/>
  <c r="Q100" i="89"/>
  <c r="P100" i="89"/>
  <c r="Q99" i="89"/>
  <c r="P99" i="89"/>
  <c r="Q98" i="89"/>
  <c r="P98" i="89"/>
  <c r="P97" i="89"/>
  <c r="P96" i="89"/>
  <c r="P95" i="89"/>
  <c r="Q94" i="89"/>
  <c r="P94" i="89"/>
  <c r="Q93" i="89"/>
  <c r="P93" i="89"/>
  <c r="Q92" i="89"/>
  <c r="P92" i="89"/>
  <c r="Q91" i="89"/>
  <c r="P91" i="89"/>
  <c r="Q90" i="89"/>
  <c r="P90" i="89"/>
  <c r="P89" i="89"/>
  <c r="P88" i="89"/>
  <c r="Q87" i="89"/>
  <c r="P87" i="89"/>
  <c r="Q86" i="89"/>
  <c r="P86" i="89"/>
  <c r="Q85" i="89"/>
  <c r="P85" i="89"/>
  <c r="Q84" i="89"/>
  <c r="P84" i="89"/>
  <c r="Q83" i="89"/>
  <c r="P83" i="89"/>
  <c r="Q82" i="89"/>
  <c r="P82" i="89"/>
  <c r="Q81" i="89"/>
  <c r="P81" i="89"/>
  <c r="Q80" i="89"/>
  <c r="P80" i="89"/>
  <c r="Q79" i="89"/>
  <c r="P79" i="89"/>
  <c r="P78" i="89"/>
  <c r="P76" i="89" s="1"/>
  <c r="P77" i="89"/>
  <c r="N76" i="89"/>
  <c r="N118" i="89" s="1"/>
  <c r="L76" i="89"/>
  <c r="L118" i="89" s="1"/>
  <c r="L131" i="89" s="1"/>
  <c r="J76" i="89"/>
  <c r="J118" i="89" s="1"/>
  <c r="J131" i="89" s="1"/>
  <c r="H76" i="89"/>
  <c r="H118" i="89" s="1"/>
  <c r="H131" i="89" s="1"/>
  <c r="F76" i="89"/>
  <c r="F118" i="89" s="1"/>
  <c r="D76" i="89"/>
  <c r="D118" i="89" s="1"/>
  <c r="D131" i="89" s="1"/>
  <c r="Q75" i="89"/>
  <c r="P75" i="89"/>
  <c r="Q74" i="89"/>
  <c r="P74" i="89"/>
  <c r="P73" i="89"/>
  <c r="P72" i="89"/>
  <c r="Q71" i="89"/>
  <c r="P71" i="89"/>
  <c r="Q70" i="89"/>
  <c r="P70" i="89"/>
  <c r="Q69" i="89"/>
  <c r="P69" i="89"/>
  <c r="Q68" i="89"/>
  <c r="P68" i="89"/>
  <c r="Q67" i="89"/>
  <c r="P67" i="89"/>
  <c r="Q66" i="89"/>
  <c r="P66" i="89"/>
  <c r="Q65" i="89"/>
  <c r="P65" i="89"/>
  <c r="Q64" i="89"/>
  <c r="P64" i="89"/>
  <c r="Q63" i="89"/>
  <c r="P63" i="89"/>
  <c r="Q62" i="89"/>
  <c r="P62" i="89"/>
  <c r="Q61" i="89"/>
  <c r="P61" i="89"/>
  <c r="Q60" i="89"/>
  <c r="P60" i="89"/>
  <c r="P59" i="89"/>
  <c r="Q58" i="89"/>
  <c r="P58" i="89"/>
  <c r="Q57" i="89"/>
  <c r="P57" i="89"/>
  <c r="P56" i="89"/>
  <c r="Q55" i="89"/>
  <c r="P55" i="89"/>
  <c r="Q54" i="89"/>
  <c r="P54" i="89"/>
  <c r="Q53" i="89"/>
  <c r="P53" i="89"/>
  <c r="Q52" i="89"/>
  <c r="P52" i="89"/>
  <c r="Q51" i="89"/>
  <c r="P51" i="89"/>
  <c r="P129" i="89" s="1"/>
  <c r="Q50" i="89"/>
  <c r="P50" i="89"/>
  <c r="Q49" i="89"/>
  <c r="P49" i="89"/>
  <c r="Q48" i="89"/>
  <c r="P48" i="89"/>
  <c r="P47" i="89"/>
  <c r="Q46" i="89"/>
  <c r="P46" i="89"/>
  <c r="Q45" i="89"/>
  <c r="P45" i="89"/>
  <c r="P44" i="89"/>
  <c r="Q43" i="89"/>
  <c r="P43" i="89"/>
  <c r="Q42" i="89"/>
  <c r="P42" i="89"/>
  <c r="Q41" i="89"/>
  <c r="P41" i="89"/>
  <c r="P40" i="89"/>
  <c r="Q39" i="89"/>
  <c r="P39" i="89"/>
  <c r="Q38" i="89"/>
  <c r="P38" i="89"/>
  <c r="P37" i="89"/>
  <c r="Q36" i="89"/>
  <c r="P36" i="89"/>
  <c r="Q35" i="89"/>
  <c r="P35" i="89"/>
  <c r="P34" i="89"/>
  <c r="Q33" i="89"/>
  <c r="P33" i="89"/>
  <c r="Q32" i="89"/>
  <c r="P32" i="89"/>
  <c r="Q31" i="89"/>
  <c r="P31" i="89"/>
  <c r="P30" i="89"/>
  <c r="Q29" i="89"/>
  <c r="P29" i="89"/>
  <c r="P120" i="89" s="1"/>
  <c r="Q28" i="89"/>
  <c r="P28" i="89"/>
  <c r="Q27" i="89"/>
  <c r="P27" i="89"/>
  <c r="Q26" i="89"/>
  <c r="P26" i="89"/>
  <c r="P122" i="89" s="1"/>
  <c r="Q25" i="89"/>
  <c r="P25" i="89"/>
  <c r="Q24" i="89"/>
  <c r="P24" i="89"/>
  <c r="P121" i="89" s="1"/>
  <c r="Q23" i="89"/>
  <c r="P23" i="89"/>
  <c r="Q22" i="89"/>
  <c r="P22" i="89"/>
  <c r="Q21" i="89"/>
  <c r="P21" i="89"/>
  <c r="P20" i="89"/>
  <c r="P126" i="89" s="1"/>
  <c r="Q19" i="89"/>
  <c r="P19" i="89"/>
  <c r="P18" i="89"/>
  <c r="Q17" i="89"/>
  <c r="P17" i="89"/>
  <c r="Q16" i="89"/>
  <c r="P16" i="89"/>
  <c r="Q15" i="89"/>
  <c r="P15" i="89"/>
  <c r="Q14" i="89"/>
  <c r="P14" i="89"/>
  <c r="P13" i="89"/>
  <c r="Q12" i="89"/>
  <c r="P12" i="89"/>
  <c r="Q11" i="89"/>
  <c r="P11" i="89"/>
  <c r="P10" i="89"/>
  <c r="Q9" i="89"/>
  <c r="P9" i="89"/>
  <c r="Q8" i="89"/>
  <c r="P8" i="89"/>
  <c r="Q7" i="89"/>
  <c r="P7" i="89"/>
  <c r="P118" i="89" l="1"/>
  <c r="P123" i="89"/>
  <c r="F111" i="89"/>
  <c r="N111" i="89"/>
  <c r="H136" i="89"/>
  <c r="D136" i="91"/>
  <c r="D131" i="92"/>
  <c r="F136" i="92"/>
  <c r="F137" i="92" s="1"/>
  <c r="F131" i="89"/>
  <c r="F137" i="89" s="1"/>
  <c r="N131" i="89"/>
  <c r="N137" i="89" s="1"/>
  <c r="D111" i="89"/>
  <c r="L111" i="89"/>
  <c r="J136" i="89"/>
  <c r="D131" i="91"/>
  <c r="D137" i="91" s="1"/>
  <c r="F131" i="91"/>
  <c r="F136" i="91"/>
  <c r="F131" i="92"/>
  <c r="H131" i="92"/>
  <c r="H136" i="92"/>
  <c r="P124" i="89"/>
  <c r="P130" i="89"/>
  <c r="P128" i="89"/>
  <c r="P127" i="89"/>
  <c r="P119" i="89"/>
  <c r="P131" i="89" s="1"/>
  <c r="P137" i="89" s="1"/>
  <c r="H137" i="89"/>
  <c r="P125" i="89"/>
  <c r="D136" i="89"/>
  <c r="L136" i="89"/>
  <c r="L137" i="89" s="1"/>
  <c r="H136" i="91"/>
  <c r="D136" i="92"/>
  <c r="H137" i="91"/>
  <c r="P136" i="89"/>
  <c r="J137" i="89"/>
  <c r="D137" i="89"/>
  <c r="P110" i="89"/>
  <c r="P109" i="89"/>
  <c r="P111" i="89" s="1"/>
  <c r="F137" i="91" l="1"/>
  <c r="D137" i="92"/>
  <c r="H137" i="92"/>
</calcChain>
</file>

<file path=xl/sharedStrings.xml><?xml version="1.0" encoding="utf-8"?>
<sst xmlns="http://schemas.openxmlformats.org/spreadsheetml/2006/main" count="2764" uniqueCount="369">
  <si>
    <t>Paris</t>
  </si>
  <si>
    <t>Île-de-France</t>
  </si>
  <si>
    <t>Seine-et-Marne</t>
  </si>
  <si>
    <t>Yvelines</t>
  </si>
  <si>
    <t>Essonne</t>
  </si>
  <si>
    <t>Hauts-de-Seine</t>
  </si>
  <si>
    <t>Seine-Saint-Denis</t>
  </si>
  <si>
    <t>Val-de-Marne</t>
  </si>
  <si>
    <t>Val-d'Oise</t>
  </si>
  <si>
    <t>Cher</t>
  </si>
  <si>
    <t>Centre-Val de Loire</t>
  </si>
  <si>
    <t>Eure-et-Loir</t>
  </si>
  <si>
    <t>Indre</t>
  </si>
  <si>
    <t>Indre-et-Loire</t>
  </si>
  <si>
    <t>Loir-et-Cher</t>
  </si>
  <si>
    <t>Loiret</t>
  </si>
  <si>
    <t>Côte-d'Or</t>
  </si>
  <si>
    <t>Bourgogne-Franche-Comté</t>
  </si>
  <si>
    <t>Doubs</t>
  </si>
  <si>
    <t>Jura</t>
  </si>
  <si>
    <t>Nièvre</t>
  </si>
  <si>
    <t>Haute-Saône</t>
  </si>
  <si>
    <t>Saône-et-Loire</t>
  </si>
  <si>
    <t>Yonne</t>
  </si>
  <si>
    <t>Territoire de Belfort</t>
  </si>
  <si>
    <t>Calvados</t>
  </si>
  <si>
    <t>Normandie</t>
  </si>
  <si>
    <t>Eure</t>
  </si>
  <si>
    <t>Manche</t>
  </si>
  <si>
    <t>Orne</t>
  </si>
  <si>
    <t>Seine-Maritime</t>
  </si>
  <si>
    <t>Aisne</t>
  </si>
  <si>
    <t>Nord</t>
  </si>
  <si>
    <t>Oise</t>
  </si>
  <si>
    <t>Pas-de-Calais</t>
  </si>
  <si>
    <t>Somme</t>
  </si>
  <si>
    <t>Ardennes</t>
  </si>
  <si>
    <t>Aube</t>
  </si>
  <si>
    <t>Marne</t>
  </si>
  <si>
    <t>Haute-Marne</t>
  </si>
  <si>
    <t>Meurthe-et-Moselle</t>
  </si>
  <si>
    <t>Meuse</t>
  </si>
  <si>
    <t>Moselle</t>
  </si>
  <si>
    <t>Bas-Rhin</t>
  </si>
  <si>
    <t>Haut-Rhin</t>
  </si>
  <si>
    <t>Vosges</t>
  </si>
  <si>
    <t>Loire-Atlantique</t>
  </si>
  <si>
    <t>Pays de la Loire</t>
  </si>
  <si>
    <t>Maine-et-Loire</t>
  </si>
  <si>
    <t>Mayenne</t>
  </si>
  <si>
    <t>Sarthe</t>
  </si>
  <si>
    <t>Vendée</t>
  </si>
  <si>
    <t>Côtes-d'Armor</t>
  </si>
  <si>
    <t>Bretagne</t>
  </si>
  <si>
    <t>Finistère</t>
  </si>
  <si>
    <t>Ille-et-Vilaine</t>
  </si>
  <si>
    <t>Morbihan</t>
  </si>
  <si>
    <t>Charente</t>
  </si>
  <si>
    <t>Charente-Maritime</t>
  </si>
  <si>
    <t>Corrèze</t>
  </si>
  <si>
    <t>Creuse</t>
  </si>
  <si>
    <t>Dordogne</t>
  </si>
  <si>
    <t>Gironde</t>
  </si>
  <si>
    <t>Landes</t>
  </si>
  <si>
    <t>Lot-et-Garonne</t>
  </si>
  <si>
    <t>Pyrénées-Atlantiques</t>
  </si>
  <si>
    <t>Deux-Sèvres</t>
  </si>
  <si>
    <t>Vienne</t>
  </si>
  <si>
    <t>Haute-Vienne</t>
  </si>
  <si>
    <t>Ariège</t>
  </si>
  <si>
    <t>Aude</t>
  </si>
  <si>
    <t>Aveyron</t>
  </si>
  <si>
    <t>Gard</t>
  </si>
  <si>
    <t>Haute-Garonne</t>
  </si>
  <si>
    <t>Gers</t>
  </si>
  <si>
    <t>Hérault</t>
  </si>
  <si>
    <t>Lot</t>
  </si>
  <si>
    <t>Lozère</t>
  </si>
  <si>
    <t>Hautes-Pyrénées</t>
  </si>
  <si>
    <t>Pyrénées-Orientales</t>
  </si>
  <si>
    <t>Tarn</t>
  </si>
  <si>
    <t>Tarn-et-Garonne</t>
  </si>
  <si>
    <t>Ain</t>
  </si>
  <si>
    <t>Auvergne-Rhône-Alpes</t>
  </si>
  <si>
    <t>Allier</t>
  </si>
  <si>
    <t>Ardèche</t>
  </si>
  <si>
    <t>Cantal</t>
  </si>
  <si>
    <t>Drôme</t>
  </si>
  <si>
    <t>Isère</t>
  </si>
  <si>
    <t>Loire</t>
  </si>
  <si>
    <t>Haute-Loire</t>
  </si>
  <si>
    <t>Puy-de-Dôme</t>
  </si>
  <si>
    <t>69D</t>
  </si>
  <si>
    <t>Département du Rhône</t>
  </si>
  <si>
    <t>69M</t>
  </si>
  <si>
    <t>Métropole de Lyon</t>
  </si>
  <si>
    <t>Savoie</t>
  </si>
  <si>
    <t>Haute-Savoie</t>
  </si>
  <si>
    <t>Alpes-de-Haute-Provence</t>
  </si>
  <si>
    <t>Hautes-Alpes</t>
  </si>
  <si>
    <t>Alpes-Maritimes</t>
  </si>
  <si>
    <t>Bouches-du-Rhône</t>
  </si>
  <si>
    <t>Var</t>
  </si>
  <si>
    <t>Vaucluse</t>
  </si>
  <si>
    <t>2A</t>
  </si>
  <si>
    <t>Corse-du-Sud</t>
  </si>
  <si>
    <t>Corse</t>
  </si>
  <si>
    <t>2B</t>
  </si>
  <si>
    <t>Haute-Corse</t>
  </si>
  <si>
    <t>Guadeloupe</t>
  </si>
  <si>
    <t>Martinique</t>
  </si>
  <si>
    <t>Guyane</t>
  </si>
  <si>
    <t>La Réunion</t>
  </si>
  <si>
    <t>Provence-Alpes-Côte d'Azur</t>
  </si>
  <si>
    <t>Nouveau Rhône</t>
  </si>
  <si>
    <t>01</t>
  </si>
  <si>
    <t>02</t>
  </si>
  <si>
    <t>03</t>
  </si>
  <si>
    <t>04</t>
  </si>
  <si>
    <t>05</t>
  </si>
  <si>
    <t>06</t>
  </si>
  <si>
    <t>07</t>
  </si>
  <si>
    <t>08</t>
  </si>
  <si>
    <t>09</t>
  </si>
  <si>
    <t>10</t>
  </si>
  <si>
    <t>11</t>
  </si>
  <si>
    <t>12</t>
  </si>
  <si>
    <t>13</t>
  </si>
  <si>
    <t>14</t>
  </si>
  <si>
    <t>15</t>
  </si>
  <si>
    <t>16</t>
  </si>
  <si>
    <t>17</t>
  </si>
  <si>
    <t>18</t>
  </si>
  <si>
    <t>19</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</si>
  <si>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</si>
  <si>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</si>
  <si>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</si>
  <si>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</si>
  <si>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</si>
  <si>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</si>
  <si>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</si>
  <si>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</si>
  <si>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</si>
  <si>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</si>
  <si>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</si>
  <si>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</si>
  <si>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</si>
  <si>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</si>
  <si>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</si>
  <si>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</si>
  <si>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</si>
  <si>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</si>
  <si>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</si>
  <si>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</si>
  <si>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</si>
  <si>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</si>
  <si>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</si>
  <si>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</si>
  <si>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</si>
  <si>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</si>
  <si>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</si>
  <si>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</si>
  <si>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</si>
  <si>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</si>
  <si>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</si>
  <si>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</si>
  <si>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</si>
  <si>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</si>
  <si>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</si>
  <si>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</si>
  <si>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</si>
  <si>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</si>
  <si>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</si>
  <si>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</si>
  <si>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</si>
  <si>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</si>
  <si>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</si>
  <si>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</si>
  <si>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</si>
  <si>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</si>
  <si>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</si>
  <si>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</si>
  <si>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</si>
  <si>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</si>
  <si>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</si>
  <si>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</si>
  <si>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</si>
  <si>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</si>
  <si>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</si>
  <si>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</si>
  <si>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</si>
  <si>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</si>
  <si>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</si>
  <si>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</si>
  <si>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</si>
  <si>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</si>
  <si>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</si>
  <si>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</si>
  <si>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</si>
  <si>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</si>
  <si>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</si>
  <si>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</si>
  <si>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</si>
  <si>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</si>
  <si>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</si>
  <si>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</si>
  <si>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</si>
  <si>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</si>
  <si>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</si>
  <si>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971</t>
  </si>
  <si>
    <t>972</t>
  </si>
  <si>
    <t>973</t>
  </si>
  <si>
    <t>974</t>
  </si>
  <si>
    <t>Département</t>
  </si>
  <si>
    <t>Région</t>
  </si>
  <si>
    <t xml:space="preserve">Guadeloupe </t>
  </si>
  <si>
    <t xml:space="preserve">Martinique </t>
  </si>
  <si>
    <t>Code
 région</t>
  </si>
  <si>
    <t>Code
département</t>
  </si>
  <si>
    <t>Grand Est</t>
  </si>
  <si>
    <t>Hauts-de-France</t>
  </si>
  <si>
    <t>Nouvelle Aquitaine</t>
  </si>
  <si>
    <t>Occitanie</t>
  </si>
  <si>
    <t>Total estimé DROM (hors Mayotte)</t>
  </si>
  <si>
    <t>TOTAL estimé France métropolitaine</t>
  </si>
  <si>
    <t>TOTAL estimé DROM (hors Mayotte)</t>
  </si>
  <si>
    <t>TOTAL estimé France entière (hors Mayotte)</t>
  </si>
  <si>
    <t xml:space="preserve">Total </t>
  </si>
  <si>
    <t>Sommaire</t>
  </si>
  <si>
    <t>Pupilles</t>
  </si>
  <si>
    <t>Tutelle</t>
  </si>
  <si>
    <t>Actions éducatives à domicile (AED)</t>
  </si>
  <si>
    <t>Actions éducatives en milieu ouvert (AEMO)</t>
  </si>
  <si>
    <t>Données détaillées par département et par région</t>
  </si>
  <si>
    <t>Champ : France métropolitaine et DROM (Hors Mayotte).</t>
  </si>
  <si>
    <t>Retour au sommaire</t>
  </si>
  <si>
    <t>Aide sociale à l'enfance (ASE)</t>
  </si>
  <si>
    <t>Enfants accueillis à l'ASE</t>
  </si>
  <si>
    <t>Enfants confiés à l'aide sociale à l'enfance</t>
  </si>
  <si>
    <t xml:space="preserve"> Mesures administratives dont :</t>
  </si>
  <si>
    <t>Accueil provisoire de mineurs</t>
  </si>
  <si>
    <t>Accueil provisoire de jeunes majeurs</t>
  </si>
  <si>
    <t>Placement à l'ASE par le juge</t>
  </si>
  <si>
    <t xml:space="preserve">Actions éducatives </t>
  </si>
  <si>
    <t>http://drees.solidarites-sante.gouv.fr/etudes-et-statistiques/open-data/aide-et-action-sociale/article/l-enquete-aide-sociale-aupres-des-conseils-departementaux</t>
  </si>
  <si>
    <t>Total enfants confiés à l'ASE
(A)</t>
  </si>
  <si>
    <t>Total des placements directs (B)</t>
  </si>
  <si>
    <t>Total des enfants accueillis
= (A) + (B)</t>
  </si>
  <si>
    <t>Départements</t>
  </si>
  <si>
    <t>Mesures administratives</t>
  </si>
  <si>
    <t>Mesures judiciaires</t>
  </si>
  <si>
    <t>Total enfants confiés</t>
  </si>
  <si>
    <t>Alpes de Haute-Provence</t>
  </si>
  <si>
    <t>Corse du Sud</t>
  </si>
  <si>
    <t>Eure-et-loir</t>
  </si>
  <si>
    <t>Rhône</t>
  </si>
  <si>
    <t xml:space="preserve">Lyon Métropole </t>
  </si>
  <si>
    <t>Réunion</t>
  </si>
  <si>
    <t>A.P. Mineurs (1)</t>
  </si>
  <si>
    <t>A.P. J. Majeurs (2)</t>
  </si>
  <si>
    <t>DAP (3)</t>
  </si>
  <si>
    <t>Retrait partiel</t>
  </si>
  <si>
    <t>Placement ASE (juge)</t>
  </si>
  <si>
    <t>(1) Accueil provisoire de mineurs</t>
  </si>
  <si>
    <t>(2) Accueil provisoire de jeunes majeurs</t>
  </si>
  <si>
    <t>(3) Délégation de l'autorité parentale</t>
  </si>
  <si>
    <t>Code département</t>
  </si>
  <si>
    <t>Familles d'accueil</t>
  </si>
  <si>
    <t>Établissements</t>
  </si>
  <si>
    <t>Adolescents  et jeunes majeurs autonomes</t>
  </si>
  <si>
    <t>Autres</t>
  </si>
  <si>
    <t>Code région</t>
  </si>
  <si>
    <t>Établissement d'éducation spéciale (sans famille d'accueil)</t>
  </si>
  <si>
    <t>Établissement social</t>
  </si>
  <si>
    <t>Lieux de vie et assimilés*</t>
  </si>
  <si>
    <t>Autres modes d'hébergement**</t>
  </si>
  <si>
    <t>NR</t>
  </si>
  <si>
    <t>(*) les lieux de vie sont définis par le loi 2002-2 du 2 janv 2002 et son décret d'application</t>
  </si>
  <si>
    <t>(**) y compris adolescents et jeunes majeurs autonomes, établissements sanitaires</t>
  </si>
  <si>
    <t>Établissement d'éducation spéciale</t>
  </si>
  <si>
    <t>MECS (*)</t>
  </si>
  <si>
    <t>Foyer de l'enfance</t>
  </si>
  <si>
    <t>Pouponnière à caractère social</t>
  </si>
  <si>
    <t>Établissement sanitaire</t>
  </si>
  <si>
    <t>Lieu de vie</t>
  </si>
  <si>
    <t>Total établissements</t>
  </si>
  <si>
    <t>(*) Maison d'enfants à caractère social</t>
  </si>
  <si>
    <t>(e) valeur estimée</t>
  </si>
  <si>
    <t>Moins de 
3 ans</t>
  </si>
  <si>
    <t>3 à 5 ans</t>
  </si>
  <si>
    <t>6 à 10 ans</t>
  </si>
  <si>
    <t>11 à 15 ans</t>
  </si>
  <si>
    <t>16 à 17 ans</t>
  </si>
  <si>
    <t>18 ans 
et plus</t>
  </si>
  <si>
    <t>Enfants confiés à l'ASE</t>
  </si>
  <si>
    <t>Placement par le juge auprès d'un établissement ou un service</t>
  </si>
  <si>
    <t>DAP(*) à un particulier ou à un établissement</t>
  </si>
  <si>
    <t>Total placements directs</t>
  </si>
  <si>
    <t>Total des actions éducatives</t>
  </si>
  <si>
    <t>Actions éducatives à domicile
 (AED)</t>
  </si>
  <si>
    <t>Actions éducatives en milieu ouvert
(AEMO)</t>
  </si>
  <si>
    <t>Actions éducatives à domicile (AED) au 31 décembre 2015  : mineurs et jeunes majeurs, par région</t>
  </si>
  <si>
    <t>Aide sociale à l'enfance</t>
  </si>
  <si>
    <t>AVERTISSEMENT :</t>
  </si>
  <si>
    <t xml:space="preserve">Les données transmises par les services des conseils départementaux peuvent être manquantes ou partielles. 
Les données publiées ici peuvent donc avoir fait l'objet d'une estimation ou éventuellement d'une correction, c'est pourquoi les totaux mentionnent le terme "TOTAL estimé".  </t>
  </si>
  <si>
    <t>la collection des Panoramas de la Drees</t>
  </si>
  <si>
    <t xml:space="preserve">Ces données départementales et régionales complètent celles présentées dans l'ouvrage annuel de la DREES sur l'aide et l'action sociales en France, publié au second semestre dans </t>
  </si>
  <si>
    <t>Source : DREES, Enquête Aide sociale 2015.</t>
  </si>
  <si>
    <t>Les bénéficiaires de l'aide sociale départementale en 2015</t>
  </si>
  <si>
    <t>Bénéficiaires au 31 décembre 2015</t>
  </si>
  <si>
    <t>Tableau 1 - Enfants accueillis à l'ASE, au 31 décembre 2015</t>
  </si>
  <si>
    <t>Tableau 2 - Enfants confiés à l'ASE au 31 décembre 2015: mesures administratives et judiciaires</t>
  </si>
  <si>
    <t>Tableau 3 - Enfants confiés à l'ASE au 31 décembre 2015, par type détaillé de mesure</t>
  </si>
  <si>
    <t>Tableau 4 - Enfants confiés à l'ASE au 31 décembre 2015, par mode d'hébergement</t>
  </si>
  <si>
    <t>Tableau 5 - Placements hors du département des enfants confiés à l'ASE au 31 décembre 2015  - par mode d'hébergement</t>
  </si>
  <si>
    <t>Tableau 6 - Enfants confiés à l'ASE au 31 décembre 2015, placés en établissement, par type d'établissement</t>
  </si>
  <si>
    <t>Tableau 7 - Enfants confiés à l'ASE au 31 décembre 2015, par âge</t>
  </si>
  <si>
    <t>Tableau 8 - Placements directs par le juge, au 31 décembre 2015</t>
  </si>
  <si>
    <t>Tableau 9 - Actions éducatives, au 31 décembre 2015</t>
  </si>
  <si>
    <t>Tableau 10 - Actions éducatives à domicile (AED) au 31 décembre 2015  : mineurs et jeunes majeurs</t>
  </si>
  <si>
    <t>Source : DREES, Enquêtes Aide sociale 1996 à 2015.</t>
  </si>
  <si>
    <t>Tableau 1 - Enfants accueillis à l'ASE, au 31 décembre 2015, par département</t>
  </si>
  <si>
    <t>RETOUR AU SOMMAIRE</t>
  </si>
  <si>
    <t/>
  </si>
  <si>
    <t>(e)</t>
  </si>
  <si>
    <t xml:space="preserve"> Enfants accueillis à l'ASE, au 31 décembre 2015, par région</t>
  </si>
  <si>
    <t>Tableau 2 - Enfants confiés à l'ASE au 31 décembre 2015 : mesures administratives et judiciaires, par département</t>
  </si>
  <si>
    <t>Enfants confiés à l'ASE au 31 décembre 2015 : mesures administratives et judiciaires, par département</t>
  </si>
  <si>
    <t>Tableau 3 - Enfants confiés à l'ASE au 31 décembre 2015, par type détaillé de mesure, par département</t>
  </si>
  <si>
    <t>Enfants confiés à l'ASE au 31 décembre 2015, par type détaillé de mesure, par région</t>
  </si>
  <si>
    <t>Tableau 4 - Enfants confiés à l'ASE au 31 décembre 2015, par mode d'hébergement, par département</t>
  </si>
  <si>
    <t>Estimation DOM</t>
  </si>
  <si>
    <t>TOTAL estimé France entière</t>
  </si>
  <si>
    <t>Enfants confiés à l'ASE au 31 décembre 2015, par mode d'hébergement, par région</t>
  </si>
  <si>
    <t>Tableau 5 - PLACEMENTS HORS DU DEPARTEMENT des enfants confiés à l'ASE au 31 décembre 2015  - par mode d'hébergement</t>
  </si>
  <si>
    <t>VALEURS BRUTES - NR : Non répondant</t>
  </si>
  <si>
    <t>Tableau 6 - Enfants confiés à l'ASE au 31 décembre 2015, placés en établissement, par type d'établissement, par département</t>
  </si>
  <si>
    <t>Enfants confiés à l'ASE au 31 décembre 2015, placés en établissement, par type d'établissement, par région</t>
  </si>
  <si>
    <t>Tableau 7 - Enfants confiés à l'ASE au 31 décembre 2015, par âge, par département</t>
  </si>
  <si>
    <t>Enfants confiés à l'ASE au 31 décembre 2015, par âge, par région</t>
  </si>
  <si>
    <t>Tableau 8 - Placements directs par le juge, au 31 décembre 2015, par département</t>
  </si>
  <si>
    <t>Placement par le juge auprès d'un tiers</t>
  </si>
  <si>
    <t>Placements directs par le juge, au 31 décembre 2015, par région</t>
  </si>
  <si>
    <t>Tableau 9 - Actions éducatives, au 31 décembre 2015, par département</t>
  </si>
  <si>
    <t>Actions éducatives, au 31 décembre 2015, par région</t>
  </si>
  <si>
    <t>Tableau 10 - Actions éducatives à domicile (AED) au 31 décembre 2015  : mineurs et jeunes majeurs, par département</t>
  </si>
  <si>
    <t>A.E.D. en faveur des mineurs</t>
  </si>
  <si>
    <t>A.E.D. en faveur des jeunes majeurs 
(18 à 21 ans)</t>
  </si>
  <si>
    <t>Actions éducatives à domicile</t>
  </si>
  <si>
    <t>Données nationales de 1996 à 2015</t>
  </si>
  <si>
    <r>
      <t>La présentati</t>
    </r>
    <r>
      <rPr>
        <sz val="11"/>
        <color theme="1"/>
        <rFont val="Calibri"/>
        <family val="2"/>
        <scheme val="minor"/>
      </rPr>
      <t xml:space="preserve">on de l'enquête "Aide sociale" auprès des conseils départementaux (questionnaires, calendrier, liste des publications) est accessible ici : </t>
    </r>
  </si>
  <si>
    <r>
      <t xml:space="preserve"> Mesures judiciaires</t>
    </r>
    <r>
      <rPr>
        <b/>
        <vertAlign val="superscript"/>
        <sz val="10"/>
        <rFont val="Arial"/>
        <family val="2"/>
      </rPr>
      <t xml:space="preserve"> </t>
    </r>
    <r>
      <rPr>
        <b/>
        <sz val="10"/>
        <rFont val="Arial"/>
        <family val="2"/>
      </rPr>
      <t>dont :</t>
    </r>
  </si>
  <si>
    <t>néant</t>
  </si>
  <si>
    <r>
      <t>DAP à l'ASE</t>
    </r>
    <r>
      <rPr>
        <vertAlign val="superscript"/>
        <sz val="10"/>
        <rFont val="Arial"/>
        <family val="2"/>
      </rPr>
      <t>1</t>
    </r>
  </si>
  <si>
    <r>
      <t>Placements directs par un juge</t>
    </r>
    <r>
      <rPr>
        <b/>
        <vertAlign val="superscript"/>
        <sz val="10"/>
        <rFont val="Arial"/>
        <family val="2"/>
      </rPr>
      <t>2</t>
    </r>
  </si>
  <si>
    <t>Tableau A - Les mesures d'aide sociale à l'enfance</t>
  </si>
  <si>
    <t>Tableau A - Les mesures d'aide sociale à l'enfance de 1996 à 2015</t>
  </si>
  <si>
    <r>
      <rPr>
        <b/>
        <sz val="12"/>
        <color indexed="8"/>
        <rFont val="Calibri"/>
        <family val="2"/>
        <scheme val="minor"/>
      </rPr>
      <t>►</t>
    </r>
    <r>
      <rPr>
        <b/>
        <u/>
        <sz val="12"/>
        <color indexed="8"/>
        <rFont val="Calibri"/>
        <family val="2"/>
        <scheme val="minor"/>
      </rPr>
      <t xml:space="preserve"> Publications référentes</t>
    </r>
  </si>
  <si>
    <r>
      <t>►</t>
    </r>
    <r>
      <rPr>
        <b/>
        <u/>
        <sz val="12"/>
        <color indexed="8"/>
        <rFont val="Calibri"/>
        <family val="2"/>
        <scheme val="minor"/>
      </rPr>
      <t>Données complémentaires</t>
    </r>
  </si>
  <si>
    <t>Séries longues départementales</t>
  </si>
  <si>
    <r>
      <rPr>
        <b/>
        <sz val="12"/>
        <color indexed="8"/>
        <rFont val="Calibri"/>
        <family val="2"/>
        <scheme val="minor"/>
      </rPr>
      <t>►</t>
    </r>
    <r>
      <rPr>
        <b/>
        <u/>
        <sz val="12"/>
        <color indexed="8"/>
        <rFont val="Calibri"/>
        <family val="2"/>
        <scheme val="minor"/>
      </rPr>
      <t xml:space="preserve">Source : DREES, enquête Aide sociale </t>
    </r>
  </si>
  <si>
    <r>
      <rPr>
        <b/>
        <sz val="12"/>
        <color indexed="8"/>
        <rFont val="Calibri"/>
        <family val="2"/>
        <scheme val="minor"/>
      </rPr>
      <t>►</t>
    </r>
    <r>
      <rPr>
        <b/>
        <u/>
        <sz val="12"/>
        <color indexed="8"/>
        <rFont val="Calibri"/>
        <family val="2"/>
        <scheme val="minor"/>
      </rPr>
      <t>Champ : France métropolitaine et DROM (Hors Mayotte)</t>
    </r>
  </si>
  <si>
    <r>
      <rPr>
        <b/>
        <sz val="12"/>
        <rFont val="Calibri"/>
        <family val="2"/>
        <scheme val="minor"/>
      </rPr>
      <t>►</t>
    </r>
    <r>
      <rPr>
        <b/>
        <u/>
        <sz val="12"/>
        <rFont val="Calibri"/>
        <family val="2"/>
        <scheme val="minor"/>
      </rPr>
      <t xml:space="preserve"> Historique des mises à jour</t>
    </r>
  </si>
  <si>
    <t>Les bénéficiaires de l'aide sociale à l'enfance en 2015</t>
  </si>
  <si>
    <t>La plupart de ces indicateurs sont également diffusés en série longue au niveau départemental dans ce même jeu de données sur  :</t>
  </si>
  <si>
    <t>Data.DREES</t>
  </si>
  <si>
    <t>Dépenses d'aide sociale à l'enfance</t>
  </si>
  <si>
    <t>Des données sur les dépenses d'aide sociale à l'enfance sont également diffusées sur  Data.DREES dans le jeu de données :</t>
  </si>
  <si>
    <t>« Les dépenses d’aide sociale départementale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</si>
</sst>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_€_-;\-* #,##0.00\ _€_-;_-* &quot;-&quot;??\ _€_-;_-@_-"/>
    <numFmt numFmtId="165" formatCode="_-* #,##0.00\ [$€]_-;\-* #,##0.00\ [$€]_-;_-* &quot;-&quot;??\ [$€]_-;_-@_-"/>
    <numFmt numFmtId="166" formatCode="_-* #,##0.00\ _F_-;\-* #,##0.00\ _F_-;_-* &quot;-&quot;??\ _F_-;_-@_-"/>
    <numFmt numFmtId="167" formatCode="0.0%"/>
    <numFmt numFmtId="168" formatCode="#,##0_ ;\-#,##0\ "/>
  </numFmts>
  <fonts count="6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2"/>
      <name val="Arial"/>
      <family val="2"/>
    </font>
    <font>
      <i/>
      <sz val="10"/>
      <name val="Arial"/>
      <family val="2"/>
    </font>
    <font>
      <i/>
      <sz val="11"/>
      <color theme="1"/>
      <name val="Calibri"/>
      <family val="2"/>
      <scheme val="minor"/>
    </font>
    <font>
      <sz val="11"/>
      <color indexed="8"/>
      <name val="Calibri"/>
      <family val="2"/>
    </font>
    <font>
      <sz val="10"/>
      <color theme="1"/>
      <name val="Calibri"/>
      <family val="2"/>
      <scheme val="minor"/>
    </font>
    <font>
      <sz val="10"/>
      <color theme="1"/>
      <name val="Arial"/>
      <family val="2"/>
    </font>
    <font>
      <sz val="11"/>
      <color theme="1"/>
      <name val="Arial"/>
      <family val="2"/>
    </font>
    <font>
      <sz val="11"/>
      <name val="Calibri"/>
      <family val="2"/>
      <scheme val="minor"/>
    </font>
    <font>
      <b/>
      <sz val="11"/>
      <name val="Arial"/>
      <family val="2"/>
    </font>
    <font>
      <sz val="11"/>
      <name val="Arial"/>
      <family val="2"/>
    </font>
    <font>
      <b/>
      <sz val="16"/>
      <color indexed="8"/>
      <name val="Arial"/>
      <family val="2"/>
    </font>
    <font>
      <sz val="8"/>
      <color indexed="8"/>
      <name val="Arial"/>
      <family val="2"/>
    </font>
    <font>
      <b/>
      <sz val="12"/>
      <name val="Arial"/>
      <family val="2"/>
    </font>
    <font>
      <u/>
      <sz val="11"/>
      <color theme="10"/>
      <name val="Calibri"/>
      <family val="2"/>
    </font>
    <font>
      <u/>
      <sz val="10"/>
      <color theme="10"/>
      <name val="Arial"/>
      <family val="2"/>
    </font>
    <font>
      <u/>
      <sz val="8"/>
      <color theme="10"/>
      <name val="Arial"/>
      <family val="2"/>
    </font>
    <font>
      <b/>
      <sz val="10"/>
      <color indexed="8"/>
      <name val="Arial"/>
      <family val="2"/>
    </font>
    <font>
      <sz val="10"/>
      <color indexed="8"/>
      <name val="Arial"/>
      <family val="2"/>
    </font>
    <font>
      <sz val="10"/>
      <color rgb="FF000000"/>
      <name val="Arial"/>
      <family val="2"/>
    </font>
    <font>
      <b/>
      <sz val="12"/>
      <color indexed="8"/>
      <name val="Arial"/>
      <family val="2"/>
    </font>
    <font>
      <b/>
      <u/>
      <sz val="11"/>
      <name val="Arial"/>
      <family val="2"/>
    </font>
    <font>
      <b/>
      <u/>
      <sz val="12"/>
      <color theme="10"/>
      <name val="Calibri"/>
      <family val="2"/>
    </font>
    <font>
      <sz val="10"/>
      <name val="Calibri"/>
      <family val="2"/>
      <scheme val="minor"/>
    </font>
    <font>
      <b/>
      <sz val="11"/>
      <name val="Calibri"/>
      <family val="2"/>
      <scheme val="minor"/>
    </font>
    <font>
      <b/>
      <sz val="12"/>
      <color theme="10"/>
      <name val="Calibri"/>
      <family val="2"/>
    </font>
    <font>
      <b/>
      <u/>
      <sz val="10"/>
      <name val="Arial"/>
      <family val="2"/>
    </font>
    <font>
      <u/>
      <sz val="11"/>
      <color theme="10"/>
      <name val="Arial"/>
      <family val="2"/>
    </font>
    <font>
      <i/>
      <sz val="11"/>
      <name val="Arial"/>
      <family val="2"/>
    </font>
    <font>
      <b/>
      <vertAlign val="superscript"/>
      <sz val="10"/>
      <name val="Arial"/>
      <family val="2"/>
    </font>
    <font>
      <strike/>
      <sz val="10"/>
      <name val="Arial"/>
      <family val="2"/>
    </font>
    <font>
      <vertAlign val="superscript"/>
      <sz val="10"/>
      <name val="Arial"/>
      <family val="2"/>
    </font>
    <font>
      <i/>
      <sz val="10"/>
      <name val="Calibri"/>
      <family val="2"/>
      <scheme val="minor"/>
    </font>
    <font>
      <i/>
      <sz val="8"/>
      <name val="Arial"/>
      <family val="2"/>
    </font>
    <font>
      <i/>
      <sz val="10"/>
      <color theme="1"/>
      <name val="Calibri"/>
      <family val="2"/>
      <scheme val="minor"/>
    </font>
    <font>
      <sz val="12"/>
      <color indexed="8"/>
      <name val="Calibri"/>
      <family val="2"/>
      <scheme val="minor"/>
    </font>
    <font>
      <b/>
      <u/>
      <sz val="12"/>
      <name val="Calibri"/>
      <family val="2"/>
      <scheme val="minor"/>
    </font>
    <font>
      <sz val="12"/>
      <name val="Calibri"/>
      <family val="2"/>
      <scheme val="minor"/>
    </font>
    <font>
      <b/>
      <sz val="12"/>
      <name val="Calibri"/>
      <family val="2"/>
      <scheme val="minor"/>
    </font>
    <font>
      <u/>
      <sz val="11"/>
      <color theme="10"/>
      <name val="Calibri"/>
      <family val="2"/>
      <scheme val="minor"/>
    </font>
    <font>
      <u/>
      <sz val="12"/>
      <color theme="10"/>
      <name val="Calibri"/>
      <family val="2"/>
      <scheme val="minor"/>
    </font>
    <font>
      <sz val="11"/>
      <color indexed="8"/>
      <name val="Calibri"/>
      <family val="2"/>
      <scheme val="minor"/>
    </font>
    <font>
      <b/>
      <sz val="14"/>
      <name val="Calibri"/>
      <family val="2"/>
      <scheme val="minor"/>
    </font>
    <font>
      <b/>
      <sz val="11"/>
      <color indexed="8"/>
      <name val="Calibri"/>
      <family val="2"/>
      <scheme val="minor"/>
    </font>
    <font>
      <b/>
      <u/>
      <sz val="12"/>
      <color indexed="8"/>
      <name val="Calibri"/>
      <family val="2"/>
      <scheme val="minor"/>
    </font>
    <font>
      <b/>
      <sz val="12"/>
      <color indexed="8"/>
      <name val="Calibri"/>
      <family val="2"/>
      <scheme val="minor"/>
    </font>
    <font>
      <b/>
      <sz val="10"/>
      <color rgb="FFFF0000"/>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indexed="9"/>
        <bgColor indexed="64"/>
      </patternFill>
    </fill>
    <fill>
      <patternFill patternType="solid">
        <fgColor rgb="FFFFCC00"/>
        <bgColor indexed="64"/>
      </patternFill>
    </fill>
    <fill>
      <patternFill patternType="solid">
        <fgColor theme="8" tint="0.79998168889431442"/>
        <bgColor indexed="64"/>
      </patternFill>
    </fill>
    <fill>
      <patternFill patternType="solid">
        <fgColor theme="2"/>
        <bgColor indexed="64"/>
      </patternFill>
    </fill>
    <fill>
      <patternFill patternType="solid">
        <fgColor theme="3" tint="0.39997558519241921"/>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style="hair">
        <color indexed="64"/>
      </left>
      <right/>
      <top/>
      <bottom/>
      <diagonal/>
    </border>
    <border>
      <left style="hair">
        <color indexed="64"/>
      </left>
      <right/>
      <top/>
      <bottom style="hair">
        <color indexed="64"/>
      </bottom>
      <diagonal/>
    </border>
    <border>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hair">
        <color indexed="64"/>
      </right>
      <top/>
      <bottom/>
      <diagonal/>
    </border>
    <border>
      <left/>
      <right style="hair">
        <color indexed="64"/>
      </right>
      <top style="hair">
        <color indexed="64"/>
      </top>
      <bottom/>
      <diagonal/>
    </border>
    <border>
      <left style="hair">
        <color indexed="8"/>
      </left>
      <right style="hair">
        <color indexed="8"/>
      </right>
      <top style="hair">
        <color indexed="8"/>
      </top>
      <bottom style="hair">
        <color indexed="8"/>
      </bottom>
      <diagonal/>
    </border>
    <border>
      <left style="hair">
        <color indexed="8"/>
      </left>
      <right/>
      <top/>
      <bottom/>
      <diagonal/>
    </border>
    <border>
      <left/>
      <right style="hair">
        <color indexed="64"/>
      </right>
      <top style="hair">
        <color indexed="64"/>
      </top>
      <bottom style="hair">
        <color indexed="64"/>
      </bottom>
      <diagonal/>
    </border>
    <border>
      <left style="hair">
        <color indexed="8"/>
      </left>
      <right/>
      <top style="hair">
        <color indexed="8"/>
      </top>
      <bottom style="hair">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8"/>
      </left>
      <right style="double">
        <color indexed="8"/>
      </right>
      <top style="hair">
        <color indexed="8"/>
      </top>
      <bottom style="hair">
        <color indexed="8"/>
      </bottom>
      <diagonal/>
    </border>
    <border>
      <left/>
      <right/>
      <top style="hair">
        <color indexed="8"/>
      </top>
      <bottom style="hair">
        <color indexed="8"/>
      </bottom>
      <diagonal/>
    </border>
    <border>
      <left/>
      <right style="hair">
        <color indexed="64"/>
      </right>
      <top style="hair">
        <color indexed="8"/>
      </top>
      <bottom style="hair">
        <color indexed="8"/>
      </bottom>
      <diagonal/>
    </border>
    <border>
      <left style="hair">
        <color indexed="64"/>
      </left>
      <right/>
      <top style="hair">
        <color indexed="8"/>
      </top>
      <bottom style="hair">
        <color indexed="8"/>
      </bottom>
      <diagonal/>
    </border>
    <border>
      <left style="hair">
        <color indexed="64"/>
      </left>
      <right/>
      <top style="hair">
        <color indexed="8"/>
      </top>
      <bottom style="hair">
        <color indexed="64"/>
      </bottom>
      <diagonal/>
    </border>
    <border>
      <left/>
      <right/>
      <top style="hair">
        <color indexed="8"/>
      </top>
      <bottom style="hair">
        <color indexed="64"/>
      </bottom>
      <diagonal/>
    </border>
    <border>
      <left/>
      <right style="hair">
        <color indexed="64"/>
      </right>
      <top style="hair">
        <color indexed="8"/>
      </top>
      <bottom style="hair">
        <color indexed="64"/>
      </bottom>
      <diagonal/>
    </border>
  </borders>
  <cellStyleXfs count="7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xf numFmtId="0" fontId="18" fillId="0" borderId="0"/>
    <xf numFmtId="164" fontId="23" fillId="0" borderId="0" applyFont="0" applyFill="0" applyBorder="0" applyAlignment="0" applyProtection="0"/>
    <xf numFmtId="0" fontId="18" fillId="0" borderId="0"/>
    <xf numFmtId="165" fontId="18" fillId="0" borderId="0" applyFont="0" applyFill="0" applyBorder="0" applyAlignment="0" applyProtection="0"/>
    <xf numFmtId="166" fontId="18" fillId="0" borderId="0" applyFont="0" applyFill="0" applyBorder="0" applyAlignment="0" applyProtection="0"/>
    <xf numFmtId="164" fontId="1" fillId="0" borderId="0" applyFont="0" applyFill="0" applyBorder="0" applyAlignment="0" applyProtection="0"/>
    <xf numFmtId="164" fontId="18" fillId="0" borderId="0" applyFont="0" applyFill="0" applyBorder="0" applyAlignment="0" applyProtection="0"/>
    <xf numFmtId="164" fontId="23" fillId="0" borderId="0" applyFont="0" applyFill="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9" fontId="18" fillId="0" borderId="0" applyFont="0" applyFill="0" applyBorder="0" applyAlignment="0" applyProtection="0"/>
    <xf numFmtId="9" fontId="2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33" fillId="0" borderId="0" applyNumberFormat="0" applyFill="0" applyBorder="0" applyAlignment="0" applyProtection="0">
      <alignment vertical="top"/>
      <protection locked="0"/>
    </xf>
    <xf numFmtId="0" fontId="18" fillId="0" borderId="0"/>
    <xf numFmtId="0" fontId="1" fillId="0" borderId="0"/>
    <xf numFmtId="0" fontId="33" fillId="0" borderId="0" applyNumberFormat="0" applyFill="0" applyBorder="0" applyAlignment="0" applyProtection="0">
      <alignment vertical="top"/>
      <protection locked="0"/>
    </xf>
    <xf numFmtId="164" fontId="1" fillId="0" borderId="0" applyFont="0" applyFill="0" applyBorder="0" applyAlignment="0" applyProtection="0"/>
    <xf numFmtId="0" fontId="1" fillId="0" borderId="0"/>
  </cellStyleXfs>
  <cellXfs count="329">
    <xf numFmtId="0" fontId="0" fillId="0" borderId="0" xfId="0"/>
    <xf numFmtId="0" fontId="0" fillId="34" borderId="0" xfId="0" applyFill="1" applyBorder="1"/>
    <xf numFmtId="0" fontId="0" fillId="34" borderId="20" xfId="0" applyFill="1" applyBorder="1" applyAlignment="1">
      <alignment vertical="top" wrapText="1"/>
    </xf>
    <xf numFmtId="0" fontId="0" fillId="34" borderId="0" xfId="0" applyFill="1" applyBorder="1" applyAlignment="1">
      <alignment horizontal="center"/>
    </xf>
    <xf numFmtId="0" fontId="0" fillId="34" borderId="13" xfId="0" applyFill="1" applyBorder="1" applyAlignment="1">
      <alignment horizontal="center" vertical="top" wrapText="1"/>
    </xf>
    <xf numFmtId="0" fontId="0" fillId="34" borderId="15" xfId="0" applyFill="1" applyBorder="1" applyAlignment="1">
      <alignment horizontal="center" vertical="top" wrapText="1"/>
    </xf>
    <xf numFmtId="0" fontId="0" fillId="34" borderId="16" xfId="0" applyFill="1" applyBorder="1" applyAlignment="1">
      <alignment horizontal="center" vertical="top" wrapText="1"/>
    </xf>
    <xf numFmtId="0" fontId="0" fillId="34" borderId="25" xfId="0" applyFill="1" applyBorder="1" applyAlignment="1">
      <alignment horizontal="center"/>
    </xf>
    <xf numFmtId="0" fontId="16" fillId="33" borderId="24" xfId="0" applyFont="1" applyFill="1" applyBorder="1"/>
    <xf numFmtId="0" fontId="16" fillId="34" borderId="0" xfId="0" applyFont="1" applyFill="1" applyBorder="1" applyAlignment="1">
      <alignment horizontal="left"/>
    </xf>
    <xf numFmtId="0" fontId="0" fillId="34" borderId="18" xfId="0" applyFill="1" applyBorder="1" applyAlignment="1">
      <alignment horizontal="center" vertical="top" wrapText="1"/>
    </xf>
    <xf numFmtId="0" fontId="0" fillId="34" borderId="19" xfId="0" applyFill="1" applyBorder="1" applyAlignment="1">
      <alignment horizontal="center" vertical="top" wrapText="1"/>
    </xf>
    <xf numFmtId="0" fontId="0" fillId="34" borderId="13" xfId="0" applyFont="1" applyFill="1" applyBorder="1" applyAlignment="1">
      <alignment horizontal="left" vertical="top"/>
    </xf>
    <xf numFmtId="0" fontId="0" fillId="34" borderId="15" xfId="0" applyFont="1" applyFill="1" applyBorder="1" applyAlignment="1">
      <alignment horizontal="left" vertical="top"/>
    </xf>
    <xf numFmtId="0" fontId="22" fillId="34" borderId="15" xfId="0" applyFont="1" applyFill="1" applyBorder="1" applyAlignment="1">
      <alignment horizontal="center" vertical="top" wrapText="1"/>
    </xf>
    <xf numFmtId="0" fontId="22" fillId="34" borderId="19" xfId="0" applyFont="1" applyFill="1" applyBorder="1" applyAlignment="1">
      <alignment horizontal="center" vertical="top" wrapText="1"/>
    </xf>
    <xf numFmtId="0" fontId="18" fillId="34" borderId="0" xfId="43" applyFont="1" applyFill="1" applyBorder="1" applyAlignment="1">
      <alignment wrapText="1"/>
    </xf>
    <xf numFmtId="49" fontId="19" fillId="34" borderId="0" xfId="43" applyNumberFormat="1" applyFont="1" applyFill="1" applyBorder="1" applyAlignment="1">
      <alignment vertical="center"/>
    </xf>
    <xf numFmtId="0" fontId="31" fillId="34" borderId="0" xfId="0" applyFont="1" applyFill="1"/>
    <xf numFmtId="0" fontId="30" fillId="34" borderId="0" xfId="0" applyFont="1" applyFill="1" applyAlignment="1">
      <alignment horizontal="left"/>
    </xf>
    <xf numFmtId="0" fontId="35" fillId="34" borderId="0" xfId="66" applyFont="1" applyFill="1" applyAlignment="1" applyProtection="1"/>
    <xf numFmtId="0" fontId="36" fillId="34" borderId="0" xfId="0" applyFont="1" applyFill="1" applyAlignment="1">
      <alignment horizontal="left"/>
    </xf>
    <xf numFmtId="0" fontId="37" fillId="34" borderId="0" xfId="0" applyFont="1" applyFill="1" applyAlignment="1"/>
    <xf numFmtId="0" fontId="0" fillId="34" borderId="19" xfId="0" applyFill="1" applyBorder="1" applyAlignment="1">
      <alignment vertical="top" wrapText="1"/>
    </xf>
    <xf numFmtId="0" fontId="22" fillId="34" borderId="19" xfId="0" applyFont="1" applyFill="1" applyBorder="1" applyAlignment="1">
      <alignment vertical="top" wrapText="1"/>
    </xf>
    <xf numFmtId="0" fontId="38" fillId="34" borderId="0" xfId="0" applyFont="1" applyFill="1"/>
    <xf numFmtId="49" fontId="21" fillId="34" borderId="0" xfId="43" applyNumberFormat="1" applyFont="1" applyFill="1" applyBorder="1" applyAlignment="1">
      <alignment vertical="center"/>
    </xf>
    <xf numFmtId="0" fontId="25" fillId="34" borderId="0" xfId="0" applyFont="1" applyFill="1"/>
    <xf numFmtId="0" fontId="29" fillId="34" borderId="0" xfId="0" applyFont="1" applyFill="1" applyAlignment="1">
      <alignment vertical="center" wrapText="1"/>
    </xf>
    <xf numFmtId="0" fontId="40" fillId="35" borderId="0" xfId="0" applyFont="1" applyFill="1" applyAlignment="1">
      <alignment vertical="center"/>
    </xf>
    <xf numFmtId="0" fontId="41" fillId="35" borderId="0" xfId="66" applyFont="1" applyFill="1" applyAlignment="1" applyProtection="1">
      <alignment horizontal="left" vertical="center"/>
    </xf>
    <xf numFmtId="49" fontId="21" fillId="34" borderId="0" xfId="43" applyNumberFormat="1" applyFont="1" applyFill="1" applyBorder="1" applyAlignment="1"/>
    <xf numFmtId="0" fontId="18" fillId="35" borderId="0" xfId="42" applyFont="1" applyFill="1" applyAlignment="1">
      <alignment vertical="center"/>
    </xf>
    <xf numFmtId="0" fontId="18" fillId="34" borderId="0" xfId="43" applyFont="1" applyFill="1" applyBorder="1" applyAlignment="1">
      <alignment horizontal="left" wrapText="1"/>
    </xf>
    <xf numFmtId="0" fontId="16" fillId="33" borderId="10" xfId="0" applyFont="1" applyFill="1" applyBorder="1" applyAlignment="1">
      <alignment horizontal="center" vertical="top" wrapText="1"/>
    </xf>
    <xf numFmtId="0" fontId="18" fillId="34" borderId="0" xfId="67" applyFont="1" applyFill="1" applyAlignment="1">
      <alignment vertical="center"/>
    </xf>
    <xf numFmtId="0" fontId="42" fillId="34" borderId="0" xfId="67" applyFont="1" applyFill="1" applyBorder="1" applyAlignment="1">
      <alignment vertical="center"/>
    </xf>
    <xf numFmtId="0" fontId="19" fillId="34" borderId="0" xfId="67" applyFont="1" applyFill="1" applyBorder="1" applyAlignment="1">
      <alignment horizontal="right" vertical="center"/>
    </xf>
    <xf numFmtId="0" fontId="18" fillId="34" borderId="0" xfId="67" applyFont="1" applyFill="1"/>
    <xf numFmtId="0" fontId="0" fillId="34" borderId="18" xfId="0" applyFont="1" applyFill="1" applyBorder="1" applyAlignment="1">
      <alignment horizontal="center" vertical="top" wrapText="1"/>
    </xf>
    <xf numFmtId="0" fontId="0" fillId="34" borderId="23" xfId="0" applyFont="1" applyFill="1" applyBorder="1" applyAlignment="1">
      <alignment vertical="top"/>
    </xf>
    <xf numFmtId="0" fontId="0" fillId="34" borderId="19" xfId="0" applyFont="1" applyFill="1" applyBorder="1" applyAlignment="1">
      <alignment horizontal="center" vertical="top" wrapText="1"/>
    </xf>
    <xf numFmtId="0" fontId="0" fillId="34" borderId="22" xfId="0" applyFont="1" applyFill="1" applyBorder="1" applyAlignment="1">
      <alignment vertical="top"/>
    </xf>
    <xf numFmtId="0" fontId="0" fillId="34" borderId="19" xfId="0" applyFont="1" applyFill="1" applyBorder="1" applyAlignment="1">
      <alignment horizontal="center" vertical="top"/>
    </xf>
    <xf numFmtId="3" fontId="19" fillId="33" borderId="40" xfId="0" applyNumberFormat="1" applyFont="1" applyFill="1" applyBorder="1"/>
    <xf numFmtId="0" fontId="0" fillId="33" borderId="41" xfId="0" applyFill="1" applyBorder="1" applyAlignment="1">
      <alignment horizontal="left"/>
    </xf>
    <xf numFmtId="0" fontId="0" fillId="33" borderId="42" xfId="0" applyFill="1" applyBorder="1"/>
    <xf numFmtId="0" fontId="0" fillId="34" borderId="25" xfId="0" applyFont="1" applyFill="1" applyBorder="1" applyAlignment="1">
      <alignment horizontal="left"/>
    </xf>
    <xf numFmtId="0" fontId="0" fillId="34" borderId="22" xfId="0" applyFill="1" applyBorder="1"/>
    <xf numFmtId="3" fontId="19" fillId="33" borderId="27" xfId="0" applyNumberFormat="1" applyFont="1" applyFill="1" applyBorder="1" applyAlignment="1">
      <alignment horizontal="center"/>
    </xf>
    <xf numFmtId="0" fontId="16" fillId="33" borderId="42" xfId="0" applyFont="1" applyFill="1" applyBorder="1"/>
    <xf numFmtId="0" fontId="43" fillId="34" borderId="0" xfId="67" applyFont="1" applyFill="1" applyAlignment="1">
      <alignment horizontal="left"/>
    </xf>
    <xf numFmtId="3" fontId="27" fillId="34" borderId="13" xfId="67" applyNumberFormat="1" applyFont="1" applyFill="1" applyBorder="1"/>
    <xf numFmtId="3" fontId="27" fillId="34" borderId="15" xfId="67" applyNumberFormat="1" applyFont="1" applyFill="1" applyBorder="1"/>
    <xf numFmtId="0" fontId="16" fillId="34" borderId="0" xfId="0" applyFont="1" applyFill="1"/>
    <xf numFmtId="0" fontId="0" fillId="34" borderId="0" xfId="0" applyFill="1"/>
    <xf numFmtId="0" fontId="0" fillId="34" borderId="0" xfId="0" applyFill="1" applyAlignment="1">
      <alignment vertical="center"/>
    </xf>
    <xf numFmtId="0" fontId="24" fillId="34" borderId="0" xfId="0" applyFont="1" applyFill="1"/>
    <xf numFmtId="0" fontId="16" fillId="33" borderId="11" xfId="0" applyFont="1" applyFill="1" applyBorder="1" applyAlignment="1">
      <alignment horizontal="center" vertical="top" wrapText="1"/>
    </xf>
    <xf numFmtId="0" fontId="0" fillId="34" borderId="15" xfId="0" applyFill="1" applyBorder="1" applyAlignment="1">
      <alignment horizontal="center" vertical="center" wrapText="1"/>
    </xf>
    <xf numFmtId="0" fontId="0" fillId="34" borderId="19" xfId="0" applyFill="1" applyBorder="1" applyAlignment="1">
      <alignment horizontal="center" vertical="center" wrapText="1"/>
    </xf>
    <xf numFmtId="0" fontId="0" fillId="34" borderId="19" xfId="0" applyFill="1" applyBorder="1" applyAlignment="1">
      <alignment vertical="center" wrapText="1"/>
    </xf>
    <xf numFmtId="0" fontId="0" fillId="34" borderId="25" xfId="0" applyFont="1" applyFill="1" applyBorder="1" applyAlignment="1">
      <alignment horizontal="left" vertical="center"/>
    </xf>
    <xf numFmtId="0" fontId="16" fillId="33" borderId="10"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0" fillId="34" borderId="18" xfId="0" applyFill="1" applyBorder="1" applyAlignment="1">
      <alignment vertical="top" wrapText="1"/>
    </xf>
    <xf numFmtId="3" fontId="0" fillId="34" borderId="14" xfId="0" applyNumberFormat="1" applyFill="1" applyBorder="1" applyAlignment="1">
      <alignment horizontal="right" vertical="center" wrapText="1"/>
    </xf>
    <xf numFmtId="3" fontId="0" fillId="34" borderId="18" xfId="0" applyNumberFormat="1" applyFill="1" applyBorder="1" applyAlignment="1">
      <alignment horizontal="right" vertical="center" wrapText="1"/>
    </xf>
    <xf numFmtId="0" fontId="0" fillId="34" borderId="18" xfId="0" applyFill="1" applyBorder="1" applyAlignment="1">
      <alignment horizontal="right" vertical="top" wrapText="1"/>
    </xf>
    <xf numFmtId="3" fontId="0" fillId="34" borderId="0" xfId="0" applyNumberFormat="1" applyFill="1" applyBorder="1" applyAlignment="1">
      <alignment horizontal="right" vertical="center" wrapText="1"/>
    </xf>
    <xf numFmtId="3" fontId="0" fillId="34" borderId="19" xfId="0" applyNumberFormat="1" applyFill="1" applyBorder="1" applyAlignment="1">
      <alignment horizontal="right" vertical="center" wrapText="1"/>
    </xf>
    <xf numFmtId="0" fontId="0" fillId="34" borderId="19" xfId="0" applyFill="1" applyBorder="1" applyAlignment="1">
      <alignment horizontal="right" vertical="top" wrapText="1"/>
    </xf>
    <xf numFmtId="3" fontId="22" fillId="34" borderId="0" xfId="0" quotePrefix="1" applyNumberFormat="1" applyFont="1" applyFill="1" applyBorder="1" applyAlignment="1">
      <alignment horizontal="right" vertical="center" wrapText="1"/>
    </xf>
    <xf numFmtId="3" fontId="22" fillId="34" borderId="19" xfId="0" quotePrefix="1" applyNumberFormat="1" applyFont="1" applyFill="1" applyBorder="1" applyAlignment="1">
      <alignment horizontal="right" vertical="center" wrapText="1"/>
    </xf>
    <xf numFmtId="0" fontId="22" fillId="34" borderId="19" xfId="0" applyFont="1" applyFill="1" applyBorder="1" applyAlignment="1">
      <alignment horizontal="right" vertical="top" wrapText="1"/>
    </xf>
    <xf numFmtId="3" fontId="0" fillId="34" borderId="17" xfId="0" applyNumberFormat="1" applyFill="1" applyBorder="1" applyAlignment="1">
      <alignment horizontal="right" vertical="center" wrapText="1"/>
    </xf>
    <xf numFmtId="3" fontId="0" fillId="34" borderId="20" xfId="0" applyNumberFormat="1" applyFill="1" applyBorder="1" applyAlignment="1">
      <alignment horizontal="right" vertical="center" wrapText="1"/>
    </xf>
    <xf numFmtId="0" fontId="0" fillId="34" borderId="20" xfId="0" applyFill="1" applyBorder="1" applyAlignment="1">
      <alignment horizontal="right" vertical="top" wrapText="1"/>
    </xf>
    <xf numFmtId="0" fontId="0" fillId="34" borderId="18" xfId="0" applyFont="1" applyFill="1" applyBorder="1" applyAlignment="1">
      <alignment horizontal="center" vertical="center" wrapText="1"/>
    </xf>
    <xf numFmtId="0" fontId="0" fillId="34" borderId="13" xfId="0" applyFont="1" applyFill="1" applyBorder="1" applyAlignment="1">
      <alignment horizontal="left" vertical="center"/>
    </xf>
    <xf numFmtId="0" fontId="0" fillId="34" borderId="23" xfId="0" applyFont="1" applyFill="1" applyBorder="1" applyAlignment="1">
      <alignment vertical="center"/>
    </xf>
    <xf numFmtId="0" fontId="0" fillId="34" borderId="19" xfId="0" applyFont="1" applyFill="1" applyBorder="1" applyAlignment="1">
      <alignment horizontal="center" vertical="center" wrapText="1"/>
    </xf>
    <xf numFmtId="0" fontId="0" fillId="34" borderId="15" xfId="0" applyFont="1" applyFill="1" applyBorder="1" applyAlignment="1">
      <alignment horizontal="left" vertical="center"/>
    </xf>
    <xf numFmtId="0" fontId="0" fillId="34" borderId="22" xfId="0" applyFont="1" applyFill="1" applyBorder="1" applyAlignment="1">
      <alignment vertical="center"/>
    </xf>
    <xf numFmtId="0" fontId="0" fillId="34" borderId="19" xfId="0" applyFont="1" applyFill="1" applyBorder="1" applyAlignment="1">
      <alignment horizontal="center" vertical="center"/>
    </xf>
    <xf numFmtId="3" fontId="19" fillId="33" borderId="40" xfId="0" applyNumberFormat="1" applyFont="1" applyFill="1" applyBorder="1" applyAlignment="1">
      <alignment vertical="center"/>
    </xf>
    <xf numFmtId="0" fontId="0" fillId="33" borderId="41" xfId="0" applyFill="1" applyBorder="1" applyAlignment="1">
      <alignment horizontal="left" vertical="center"/>
    </xf>
    <xf numFmtId="0" fontId="0" fillId="33" borderId="42" xfId="0" applyFill="1" applyBorder="1" applyAlignment="1">
      <alignment vertical="center"/>
    </xf>
    <xf numFmtId="0" fontId="0" fillId="34" borderId="25" xfId="0" applyFill="1" applyBorder="1" applyAlignment="1">
      <alignment horizontal="center" vertical="center"/>
    </xf>
    <xf numFmtId="0" fontId="0" fillId="34" borderId="22" xfId="0" applyFill="1" applyBorder="1" applyAlignment="1">
      <alignment vertical="center"/>
    </xf>
    <xf numFmtId="0" fontId="16" fillId="33" borderId="24" xfId="0" applyFont="1" applyFill="1" applyBorder="1" applyAlignment="1">
      <alignment vertical="center"/>
    </xf>
    <xf numFmtId="3" fontId="19" fillId="33" borderId="27" xfId="0" applyNumberFormat="1" applyFont="1" applyFill="1" applyBorder="1" applyAlignment="1">
      <alignment horizontal="center" vertical="center"/>
    </xf>
    <xf numFmtId="0" fontId="16" fillId="33" borderId="42" xfId="0" applyFont="1" applyFill="1" applyBorder="1" applyAlignment="1">
      <alignment vertical="center"/>
    </xf>
    <xf numFmtId="0" fontId="18" fillId="34" borderId="0" xfId="0" applyFont="1" applyFill="1" applyBorder="1"/>
    <xf numFmtId="0" fontId="0" fillId="34" borderId="23" xfId="0" applyFont="1" applyFill="1" applyBorder="1" applyAlignment="1">
      <alignment horizontal="left" vertical="center"/>
    </xf>
    <xf numFmtId="0" fontId="0" fillId="34" borderId="22" xfId="0" applyFont="1" applyFill="1" applyBorder="1" applyAlignment="1">
      <alignment horizontal="left" vertical="center"/>
    </xf>
    <xf numFmtId="3" fontId="19" fillId="33" borderId="40" xfId="0" applyNumberFormat="1" applyFont="1" applyFill="1" applyBorder="1" applyAlignment="1">
      <alignment horizontal="left" vertical="center"/>
    </xf>
    <xf numFmtId="0" fontId="0" fillId="33" borderId="42" xfId="0" applyFill="1" applyBorder="1" applyAlignment="1">
      <alignment horizontal="left" vertical="center"/>
    </xf>
    <xf numFmtId="0" fontId="0" fillId="34" borderId="22" xfId="0" applyFill="1" applyBorder="1" applyAlignment="1">
      <alignment horizontal="left" vertical="center"/>
    </xf>
    <xf numFmtId="0" fontId="16" fillId="33" borderId="24" xfId="0" applyFont="1" applyFill="1" applyBorder="1" applyAlignment="1">
      <alignment horizontal="left" vertical="center"/>
    </xf>
    <xf numFmtId="3" fontId="19" fillId="33" borderId="27" xfId="0" applyNumberFormat="1" applyFont="1" applyFill="1" applyBorder="1" applyAlignment="1">
      <alignment horizontal="left" vertical="center"/>
    </xf>
    <xf numFmtId="0" fontId="16" fillId="33" borderId="42" xfId="0" applyFont="1" applyFill="1" applyBorder="1" applyAlignment="1">
      <alignment horizontal="left" vertical="center"/>
    </xf>
    <xf numFmtId="0" fontId="31" fillId="34" borderId="0" xfId="0" applyFont="1" applyFill="1" applyBorder="1"/>
    <xf numFmtId="0" fontId="36" fillId="34" borderId="0" xfId="0" applyFont="1" applyFill="1"/>
    <xf numFmtId="0" fontId="16" fillId="33" borderId="11" xfId="0" applyFont="1" applyFill="1" applyBorder="1" applyAlignment="1">
      <alignment horizontal="center" vertical="center" wrapText="1"/>
    </xf>
    <xf numFmtId="49" fontId="18" fillId="34" borderId="0" xfId="43" applyNumberFormat="1" applyFont="1" applyFill="1" applyBorder="1" applyAlignment="1">
      <alignment horizontal="left" vertical="center"/>
    </xf>
    <xf numFmtId="0" fontId="26" fillId="34" borderId="0" xfId="0" applyFont="1" applyFill="1"/>
    <xf numFmtId="49" fontId="19" fillId="34" borderId="0" xfId="43" applyNumberFormat="1" applyFont="1" applyFill="1" applyBorder="1" applyAlignment="1">
      <alignment horizontal="left" vertical="center"/>
    </xf>
    <xf numFmtId="0" fontId="44" fillId="35" borderId="0" xfId="66" applyFont="1" applyFill="1" applyAlignment="1" applyProtection="1">
      <alignment horizontal="left" vertical="center"/>
    </xf>
    <xf numFmtId="49" fontId="18" fillId="34" borderId="0" xfId="43" applyNumberFormat="1" applyFont="1" applyFill="1" applyBorder="1" applyAlignment="1">
      <alignment horizontal="left" wrapText="1"/>
    </xf>
    <xf numFmtId="0" fontId="18" fillId="34" borderId="0" xfId="43" applyFont="1" applyFill="1" applyBorder="1" applyAlignment="1">
      <alignment horizontal="left"/>
    </xf>
    <xf numFmtId="0" fontId="18" fillId="34" borderId="0" xfId="0" applyFont="1" applyFill="1" applyBorder="1" applyAlignment="1">
      <alignment vertical="center"/>
    </xf>
    <xf numFmtId="0" fontId="49" fillId="34" borderId="0" xfId="0" applyFont="1" applyFill="1" applyBorder="1" applyAlignment="1">
      <alignment vertical="center"/>
    </xf>
    <xf numFmtId="0" fontId="45" fillId="34" borderId="0" xfId="0" applyFont="1" applyFill="1" applyBorder="1" applyAlignment="1">
      <alignment horizontal="center" vertical="center"/>
    </xf>
    <xf numFmtId="0" fontId="18" fillId="34" borderId="0" xfId="0" applyFont="1" applyFill="1" applyBorder="1" applyAlignment="1">
      <alignment horizontal="center" vertical="center"/>
    </xf>
    <xf numFmtId="0" fontId="19" fillId="34" borderId="0" xfId="0" applyFont="1" applyFill="1" applyBorder="1" applyAlignment="1">
      <alignment vertical="center"/>
    </xf>
    <xf numFmtId="0" fontId="18" fillId="0" borderId="0" xfId="0" applyFont="1" applyFill="1" applyBorder="1" applyAlignment="1">
      <alignment vertical="center"/>
    </xf>
    <xf numFmtId="0" fontId="18" fillId="37" borderId="36" xfId="0" applyFont="1" applyFill="1" applyBorder="1" applyAlignment="1">
      <alignment vertical="center"/>
    </xf>
    <xf numFmtId="0" fontId="19" fillId="37" borderId="36" xfId="0" applyFont="1" applyFill="1" applyBorder="1" applyAlignment="1">
      <alignment vertical="center"/>
    </xf>
    <xf numFmtId="0" fontId="18" fillId="0" borderId="36" xfId="0" applyFont="1" applyFill="1" applyBorder="1" applyAlignment="1">
      <alignment vertical="center"/>
    </xf>
    <xf numFmtId="0" fontId="19" fillId="36" borderId="39" xfId="0" applyFont="1" applyFill="1" applyBorder="1" applyAlignment="1">
      <alignment horizontal="left" vertical="center"/>
    </xf>
    <xf numFmtId="0" fontId="18" fillId="38" borderId="36" xfId="0" applyFont="1" applyFill="1" applyBorder="1" applyAlignment="1">
      <alignment vertical="center"/>
    </xf>
    <xf numFmtId="0" fontId="19" fillId="38" borderId="36" xfId="0" applyFont="1" applyFill="1" applyBorder="1" applyAlignment="1">
      <alignment vertical="center"/>
    </xf>
    <xf numFmtId="0" fontId="19" fillId="0" borderId="36" xfId="0" applyFont="1" applyFill="1" applyBorder="1" applyAlignment="1">
      <alignment horizontal="left" vertical="center" indent="2"/>
    </xf>
    <xf numFmtId="0" fontId="18" fillId="0" borderId="36" xfId="0" applyFont="1" applyFill="1" applyBorder="1" applyAlignment="1">
      <alignment horizontal="left" vertical="center" indent="4"/>
    </xf>
    <xf numFmtId="0" fontId="19" fillId="0" borderId="36" xfId="0" applyFont="1" applyFill="1" applyBorder="1" applyAlignment="1">
      <alignment vertical="center"/>
    </xf>
    <xf numFmtId="0" fontId="18" fillId="34" borderId="0" xfId="0" applyFont="1" applyFill="1" applyBorder="1" applyAlignment="1">
      <alignment horizontal="left" vertical="center" wrapText="1"/>
    </xf>
    <xf numFmtId="0" fontId="18" fillId="34" borderId="0" xfId="0" applyFont="1" applyFill="1" applyBorder="1" applyAlignment="1">
      <alignment horizontal="center" vertical="center" wrapText="1"/>
    </xf>
    <xf numFmtId="0" fontId="18" fillId="34" borderId="0" xfId="0" applyFont="1" applyFill="1" applyBorder="1" applyAlignment="1">
      <alignment horizontal="left" vertical="center"/>
    </xf>
    <xf numFmtId="3" fontId="18" fillId="34" borderId="0" xfId="0" applyNumberFormat="1" applyFont="1" applyFill="1" applyBorder="1" applyAlignment="1">
      <alignment horizontal="right" vertical="center"/>
    </xf>
    <xf numFmtId="9" fontId="18" fillId="34" borderId="0" xfId="58" applyNumberFormat="1" applyFont="1" applyFill="1" applyBorder="1" applyAlignment="1">
      <alignment horizontal="right" vertical="center"/>
    </xf>
    <xf numFmtId="167" fontId="18" fillId="34" borderId="0" xfId="58" applyNumberFormat="1" applyFont="1" applyFill="1" applyBorder="1" applyAlignment="1">
      <alignment horizontal="right" vertical="center"/>
    </xf>
    <xf numFmtId="9" fontId="18" fillId="34" borderId="0" xfId="58" applyFont="1" applyFill="1" applyBorder="1" applyAlignment="1">
      <alignment horizontal="right" vertical="center"/>
    </xf>
    <xf numFmtId="0" fontId="18" fillId="0" borderId="0" xfId="0" applyFont="1" applyFill="1" applyBorder="1" applyAlignment="1">
      <alignment horizontal="center" vertical="center"/>
    </xf>
    <xf numFmtId="49" fontId="28" fillId="34" borderId="0" xfId="43" applyNumberFormat="1" applyFont="1" applyFill="1" applyBorder="1" applyAlignment="1">
      <alignment vertical="center"/>
    </xf>
    <xf numFmtId="49" fontId="47" fillId="34" borderId="0" xfId="43" applyNumberFormat="1" applyFont="1" applyFill="1" applyBorder="1" applyAlignment="1"/>
    <xf numFmtId="49" fontId="47" fillId="34" borderId="0" xfId="43" applyNumberFormat="1" applyFont="1" applyFill="1" applyBorder="1" applyAlignment="1">
      <alignment vertical="center"/>
    </xf>
    <xf numFmtId="0" fontId="19" fillId="36" borderId="37" xfId="0" applyFont="1" applyFill="1" applyBorder="1" applyAlignment="1">
      <alignment vertical="center"/>
    </xf>
    <xf numFmtId="0" fontId="19" fillId="36" borderId="38" xfId="0" applyFont="1" applyFill="1" applyBorder="1" applyAlignment="1">
      <alignment vertical="center"/>
    </xf>
    <xf numFmtId="0" fontId="19" fillId="36" borderId="39" xfId="0" applyFont="1" applyFill="1" applyBorder="1" applyAlignment="1">
      <alignment vertical="center"/>
    </xf>
    <xf numFmtId="3" fontId="18" fillId="34" borderId="0" xfId="0" applyNumberFormat="1" applyFont="1" applyFill="1" applyBorder="1" applyAlignment="1">
      <alignment vertical="center"/>
    </xf>
    <xf numFmtId="168" fontId="18" fillId="34" borderId="0" xfId="0" applyNumberFormat="1" applyFont="1" applyFill="1" applyBorder="1" applyAlignment="1">
      <alignment vertical="center"/>
    </xf>
    <xf numFmtId="49" fontId="46" fillId="34" borderId="0" xfId="66" applyNumberFormat="1" applyFont="1" applyFill="1" applyBorder="1" applyAlignment="1" applyProtection="1">
      <alignment horizontal="left"/>
    </xf>
    <xf numFmtId="3" fontId="0" fillId="34" borderId="0" xfId="0" applyNumberFormat="1" applyFill="1"/>
    <xf numFmtId="49" fontId="21" fillId="34" borderId="0" xfId="43" applyNumberFormat="1" applyFont="1" applyFill="1" applyBorder="1" applyAlignment="1">
      <alignment horizontal="left" vertical="center"/>
    </xf>
    <xf numFmtId="0" fontId="19" fillId="34" borderId="0" xfId="43" applyFont="1" applyFill="1" applyBorder="1" applyAlignment="1">
      <alignment horizontal="left" vertical="center" wrapText="1"/>
    </xf>
    <xf numFmtId="0" fontId="16" fillId="34" borderId="0" xfId="0" applyFont="1" applyFill="1" applyBorder="1" applyAlignment="1">
      <alignment vertical="center"/>
    </xf>
    <xf numFmtId="0" fontId="33" fillId="34" borderId="0" xfId="66" applyFill="1" applyBorder="1" applyAlignment="1" applyProtection="1"/>
    <xf numFmtId="3" fontId="0" fillId="34" borderId="22" xfId="0" applyNumberFormat="1" applyFill="1" applyBorder="1" applyAlignment="1">
      <alignment horizontal="center" vertical="center" wrapText="1"/>
    </xf>
    <xf numFmtId="0" fontId="42" fillId="34" borderId="22" xfId="67" applyFont="1" applyFill="1" applyBorder="1" applyAlignment="1">
      <alignment vertical="center"/>
    </xf>
    <xf numFmtId="3" fontId="24" fillId="34" borderId="22" xfId="0" applyNumberFormat="1" applyFont="1" applyFill="1" applyBorder="1" applyAlignment="1">
      <alignment horizontal="center" vertical="center" wrapText="1"/>
    </xf>
    <xf numFmtId="3" fontId="22" fillId="34" borderId="22" xfId="0" quotePrefix="1" applyNumberFormat="1" applyFont="1" applyFill="1" applyBorder="1" applyAlignment="1">
      <alignment horizontal="center" vertical="center" wrapText="1"/>
    </xf>
    <xf numFmtId="0" fontId="51" fillId="34" borderId="22" xfId="67" applyFont="1" applyFill="1" applyBorder="1" applyAlignment="1">
      <alignment vertical="center"/>
    </xf>
    <xf numFmtId="3" fontId="0" fillId="33" borderId="13" xfId="0" applyNumberFormat="1" applyFill="1" applyBorder="1" applyAlignment="1">
      <alignment vertical="center"/>
    </xf>
    <xf numFmtId="3" fontId="0" fillId="33" borderId="23" xfId="0" applyNumberFormat="1" applyFill="1" applyBorder="1" applyAlignment="1">
      <alignment vertical="center"/>
    </xf>
    <xf numFmtId="0" fontId="42" fillId="33" borderId="23" xfId="67" applyFont="1" applyFill="1" applyBorder="1" applyAlignment="1">
      <alignment vertical="center"/>
    </xf>
    <xf numFmtId="3" fontId="1" fillId="33" borderId="13" xfId="0" applyNumberFormat="1" applyFont="1" applyFill="1" applyBorder="1" applyAlignment="1"/>
    <xf numFmtId="3" fontId="0" fillId="33" borderId="15" xfId="0" applyNumberFormat="1" applyFill="1" applyBorder="1" applyAlignment="1">
      <alignment vertical="center"/>
    </xf>
    <xf numFmtId="0" fontId="0" fillId="33" borderId="22" xfId="0" applyFill="1" applyBorder="1" applyAlignment="1">
      <alignment vertical="center"/>
    </xf>
    <xf numFmtId="0" fontId="42" fillId="33" borderId="22" xfId="67" applyFont="1" applyFill="1" applyBorder="1" applyAlignment="1">
      <alignment vertical="center"/>
    </xf>
    <xf numFmtId="3" fontId="1" fillId="33" borderId="15" xfId="0" applyNumberFormat="1" applyFont="1" applyFill="1" applyBorder="1" applyAlignment="1"/>
    <xf numFmtId="3" fontId="0" fillId="33" borderId="16" xfId="0" applyNumberFormat="1" applyFill="1" applyBorder="1" applyAlignment="1">
      <alignment vertical="center"/>
    </xf>
    <xf numFmtId="0" fontId="0" fillId="33" borderId="21" xfId="0" applyFill="1" applyBorder="1" applyAlignment="1">
      <alignment vertical="center"/>
    </xf>
    <xf numFmtId="0" fontId="42" fillId="33" borderId="21" xfId="67" applyFont="1" applyFill="1" applyBorder="1" applyAlignment="1">
      <alignment vertical="center"/>
    </xf>
    <xf numFmtId="3" fontId="1" fillId="33" borderId="16" xfId="0" applyNumberFormat="1" applyFont="1" applyFill="1" applyBorder="1" applyAlignment="1"/>
    <xf numFmtId="3" fontId="52" fillId="34" borderId="0" xfId="67" applyNumberFormat="1" applyFont="1" applyFill="1" applyAlignment="1">
      <alignment vertical="center"/>
    </xf>
    <xf numFmtId="3" fontId="19" fillId="34" borderId="0" xfId="67" applyNumberFormat="1" applyFont="1" applyFill="1" applyBorder="1" applyAlignment="1">
      <alignment vertical="center"/>
    </xf>
    <xf numFmtId="3" fontId="27" fillId="34" borderId="0" xfId="67" applyNumberFormat="1" applyFont="1" applyFill="1" applyBorder="1"/>
    <xf numFmtId="3" fontId="18" fillId="34" borderId="22" xfId="67" applyNumberFormat="1" applyFont="1" applyFill="1" applyBorder="1"/>
    <xf numFmtId="0" fontId="27" fillId="34" borderId="15" xfId="67" applyFont="1" applyFill="1" applyBorder="1"/>
    <xf numFmtId="0" fontId="27" fillId="34" borderId="0" xfId="67" applyFont="1" applyFill="1" applyBorder="1"/>
    <xf numFmtId="0" fontId="18" fillId="34" borderId="22" xfId="67" applyFont="1" applyFill="1" applyBorder="1"/>
    <xf numFmtId="3" fontId="27" fillId="33" borderId="43" xfId="67" applyNumberFormat="1" applyFont="1" applyFill="1" applyBorder="1"/>
    <xf numFmtId="3" fontId="27" fillId="33" borderId="41" xfId="67" applyNumberFormat="1" applyFont="1" applyFill="1" applyBorder="1"/>
    <xf numFmtId="3" fontId="18" fillId="33" borderId="42" xfId="67" applyNumberFormat="1" applyFont="1" applyFill="1" applyBorder="1"/>
    <xf numFmtId="3" fontId="27" fillId="33" borderId="16" xfId="67" applyNumberFormat="1" applyFont="1" applyFill="1" applyBorder="1"/>
    <xf numFmtId="3" fontId="27" fillId="33" borderId="17" xfId="67" applyNumberFormat="1" applyFont="1" applyFill="1" applyBorder="1"/>
    <xf numFmtId="3" fontId="18" fillId="33" borderId="21" xfId="67" applyNumberFormat="1" applyFont="1" applyFill="1" applyBorder="1"/>
    <xf numFmtId="0" fontId="0" fillId="34" borderId="13" xfId="0" applyFill="1" applyBorder="1" applyAlignment="1">
      <alignment horizontal="center" vertical="center" wrapText="1"/>
    </xf>
    <xf numFmtId="0" fontId="0" fillId="34" borderId="18" xfId="0" applyFill="1" applyBorder="1" applyAlignment="1">
      <alignment horizontal="center" vertical="center" wrapText="1"/>
    </xf>
    <xf numFmtId="0" fontId="0" fillId="34" borderId="18" xfId="0" applyFill="1" applyBorder="1" applyAlignment="1">
      <alignment vertical="center" wrapText="1"/>
    </xf>
    <xf numFmtId="3" fontId="0" fillId="34" borderId="15" xfId="0" applyNumberFormat="1" applyFill="1" applyBorder="1" applyAlignment="1">
      <alignment horizontal="right" vertical="center" wrapText="1"/>
    </xf>
    <xf numFmtId="0" fontId="0" fillId="0" borderId="0" xfId="0" applyAlignment="1">
      <alignment vertical="center"/>
    </xf>
    <xf numFmtId="0" fontId="22" fillId="34" borderId="15" xfId="0" applyFont="1" applyFill="1" applyBorder="1" applyAlignment="1">
      <alignment horizontal="center" vertical="center" wrapText="1"/>
    </xf>
    <xf numFmtId="0" fontId="22" fillId="34" borderId="19" xfId="0" applyFont="1" applyFill="1" applyBorder="1" applyAlignment="1">
      <alignment horizontal="center" vertical="center" wrapText="1"/>
    </xf>
    <xf numFmtId="0" fontId="22" fillId="34" borderId="19" xfId="0" applyFont="1" applyFill="1" applyBorder="1" applyAlignment="1">
      <alignment vertical="center" wrapText="1"/>
    </xf>
    <xf numFmtId="3" fontId="22" fillId="34" borderId="15" xfId="0" quotePrefix="1" applyNumberFormat="1" applyFont="1" applyFill="1" applyBorder="1" applyAlignment="1">
      <alignment horizontal="right" vertical="center" wrapText="1"/>
    </xf>
    <xf numFmtId="3" fontId="0" fillId="34" borderId="22" xfId="0" quotePrefix="1" applyNumberFormat="1" applyFill="1" applyBorder="1" applyAlignment="1">
      <alignment horizontal="center" vertical="center" wrapText="1"/>
    </xf>
    <xf numFmtId="0" fontId="0" fillId="34" borderId="16" xfId="0" applyFill="1" applyBorder="1" applyAlignment="1">
      <alignment horizontal="center" vertical="center" wrapText="1"/>
    </xf>
    <xf numFmtId="0" fontId="0" fillId="34" borderId="20" xfId="0" applyFill="1" applyBorder="1" applyAlignment="1">
      <alignment vertical="center" wrapText="1"/>
    </xf>
    <xf numFmtId="3" fontId="0" fillId="33" borderId="13" xfId="0" applyNumberFormat="1" applyFill="1" applyBorder="1" applyAlignment="1">
      <alignment horizontal="right" vertical="center"/>
    </xf>
    <xf numFmtId="3" fontId="0" fillId="33" borderId="23" xfId="0" applyNumberFormat="1" applyFill="1" applyBorder="1" applyAlignment="1">
      <alignment horizontal="right" vertical="center"/>
    </xf>
    <xf numFmtId="3" fontId="0" fillId="33" borderId="15" xfId="0" applyNumberFormat="1" applyFill="1" applyBorder="1" applyAlignment="1">
      <alignment horizontal="right" vertical="center"/>
    </xf>
    <xf numFmtId="0" fontId="0" fillId="33" borderId="22" xfId="0" applyFill="1" applyBorder="1" applyAlignment="1">
      <alignment horizontal="right" vertical="center"/>
    </xf>
    <xf numFmtId="3" fontId="0" fillId="33" borderId="16" xfId="0" applyNumberFormat="1" applyFill="1" applyBorder="1" applyAlignment="1">
      <alignment horizontal="right" vertical="center"/>
    </xf>
    <xf numFmtId="0" fontId="0" fillId="33" borderId="21" xfId="0" applyFill="1" applyBorder="1" applyAlignment="1">
      <alignment horizontal="right" vertical="center"/>
    </xf>
    <xf numFmtId="3" fontId="27" fillId="34" borderId="22" xfId="67" applyNumberFormat="1" applyFont="1" applyFill="1" applyBorder="1"/>
    <xf numFmtId="3" fontId="27" fillId="33" borderId="42" xfId="67" applyNumberFormat="1" applyFont="1" applyFill="1" applyBorder="1"/>
    <xf numFmtId="3" fontId="27" fillId="33" borderId="21" xfId="67" applyNumberFormat="1" applyFont="1" applyFill="1" applyBorder="1"/>
    <xf numFmtId="0" fontId="24" fillId="0" borderId="0" xfId="0" applyFont="1"/>
    <xf numFmtId="0" fontId="24" fillId="34" borderId="0" xfId="0" applyFont="1" applyFill="1" applyBorder="1"/>
    <xf numFmtId="3" fontId="53" fillId="34" borderId="22" xfId="0" quotePrefix="1" applyNumberFormat="1" applyFont="1" applyFill="1" applyBorder="1" applyAlignment="1">
      <alignment horizontal="center" vertical="center" wrapText="1"/>
    </xf>
    <xf numFmtId="3" fontId="24" fillId="33" borderId="23" xfId="0" applyNumberFormat="1" applyFont="1" applyFill="1" applyBorder="1" applyAlignment="1">
      <alignment vertical="center"/>
    </xf>
    <xf numFmtId="0" fontId="24" fillId="33" borderId="22" xfId="0" applyFont="1" applyFill="1" applyBorder="1" applyAlignment="1">
      <alignment vertical="center"/>
    </xf>
    <xf numFmtId="0" fontId="24" fillId="33" borderId="21" xfId="0" applyFont="1" applyFill="1" applyBorder="1" applyAlignment="1">
      <alignment vertical="center"/>
    </xf>
    <xf numFmtId="3" fontId="27" fillId="34" borderId="13" xfId="67" applyNumberFormat="1" applyFont="1" applyFill="1" applyBorder="1" applyAlignment="1">
      <alignment vertical="center"/>
    </xf>
    <xf numFmtId="3" fontId="42" fillId="34" borderId="22" xfId="67" applyNumberFormat="1" applyFont="1" applyFill="1" applyBorder="1" applyAlignment="1">
      <alignment vertical="center"/>
    </xf>
    <xf numFmtId="3" fontId="27" fillId="34" borderId="22" xfId="67" applyNumberFormat="1" applyFont="1" applyFill="1" applyBorder="1" applyAlignment="1">
      <alignment vertical="center"/>
    </xf>
    <xf numFmtId="3" fontId="27" fillId="34" borderId="15" xfId="67" applyNumberFormat="1" applyFont="1" applyFill="1" applyBorder="1" applyAlignment="1">
      <alignment vertical="center"/>
    </xf>
    <xf numFmtId="3" fontId="27" fillId="33" borderId="43" xfId="67" applyNumberFormat="1" applyFont="1" applyFill="1" applyBorder="1" applyAlignment="1">
      <alignment vertical="center"/>
    </xf>
    <xf numFmtId="3" fontId="42" fillId="33" borderId="42" xfId="67" applyNumberFormat="1" applyFont="1" applyFill="1" applyBorder="1" applyAlignment="1">
      <alignment vertical="center"/>
    </xf>
    <xf numFmtId="3" fontId="27" fillId="33" borderId="42" xfId="67" applyNumberFormat="1" applyFont="1" applyFill="1" applyBorder="1" applyAlignment="1">
      <alignment vertical="center"/>
    </xf>
    <xf numFmtId="3" fontId="27" fillId="33" borderId="16" xfId="67" applyNumberFormat="1" applyFont="1" applyFill="1" applyBorder="1" applyAlignment="1">
      <alignment vertical="center"/>
    </xf>
    <xf numFmtId="3" fontId="42" fillId="33" borderId="21" xfId="67" applyNumberFormat="1" applyFont="1" applyFill="1" applyBorder="1" applyAlignment="1">
      <alignment vertical="center"/>
    </xf>
    <xf numFmtId="3" fontId="27" fillId="33" borderId="21" xfId="67" applyNumberFormat="1" applyFont="1" applyFill="1" applyBorder="1" applyAlignment="1">
      <alignment vertical="center"/>
    </xf>
    <xf numFmtId="3" fontId="27" fillId="34" borderId="13" xfId="67" applyNumberFormat="1" applyFont="1" applyFill="1" applyBorder="1" applyAlignment="1">
      <alignment horizontal="right" vertical="center"/>
    </xf>
    <xf numFmtId="3" fontId="27" fillId="34" borderId="22" xfId="67" applyNumberFormat="1" applyFont="1" applyFill="1" applyBorder="1" applyAlignment="1">
      <alignment horizontal="center" vertical="center"/>
    </xf>
    <xf numFmtId="3" fontId="27" fillId="34" borderId="15" xfId="67" applyNumberFormat="1" applyFont="1" applyFill="1" applyBorder="1" applyAlignment="1">
      <alignment horizontal="right" vertical="center"/>
    </xf>
    <xf numFmtId="3" fontId="27" fillId="33" borderId="43" xfId="67" applyNumberFormat="1" applyFont="1" applyFill="1" applyBorder="1" applyAlignment="1">
      <alignment horizontal="right" vertical="center"/>
    </xf>
    <xf numFmtId="3" fontId="27" fillId="33" borderId="42" xfId="67" applyNumberFormat="1" applyFont="1" applyFill="1" applyBorder="1" applyAlignment="1">
      <alignment horizontal="center" vertical="center"/>
    </xf>
    <xf numFmtId="3" fontId="27" fillId="33" borderId="16" xfId="67" applyNumberFormat="1" applyFont="1" applyFill="1" applyBorder="1" applyAlignment="1">
      <alignment horizontal="right" vertical="center"/>
    </xf>
    <xf numFmtId="3" fontId="27" fillId="33" borderId="21" xfId="67" applyNumberFormat="1" applyFont="1" applyFill="1" applyBorder="1" applyAlignment="1">
      <alignment horizontal="center" vertical="center"/>
    </xf>
    <xf numFmtId="3" fontId="24" fillId="34" borderId="22" xfId="0" quotePrefix="1" applyNumberFormat="1" applyFont="1" applyFill="1" applyBorder="1" applyAlignment="1">
      <alignment horizontal="center" vertical="center" wrapText="1"/>
    </xf>
    <xf numFmtId="0" fontId="54" fillId="34" borderId="0" xfId="42" applyFont="1" applyFill="1"/>
    <xf numFmtId="0" fontId="56" fillId="34" borderId="0" xfId="42" applyFont="1" applyFill="1" applyAlignment="1">
      <alignment horizontal="left" vertical="center" wrapText="1"/>
    </xf>
    <xf numFmtId="0" fontId="56" fillId="34" borderId="0" xfId="42" applyFont="1" applyFill="1" applyAlignment="1">
      <alignment vertical="center" wrapText="1"/>
    </xf>
    <xf numFmtId="0" fontId="37" fillId="34" borderId="0" xfId="68" applyFont="1" applyFill="1"/>
    <xf numFmtId="0" fontId="43" fillId="34" borderId="0" xfId="42" applyFont="1" applyFill="1" applyAlignment="1">
      <alignment horizontal="left" vertical="center" wrapText="1"/>
    </xf>
    <xf numFmtId="0" fontId="18" fillId="34" borderId="0" xfId="68" applyFont="1" applyFill="1" applyAlignment="1">
      <alignment vertical="center" wrapText="1"/>
    </xf>
    <xf numFmtId="49" fontId="57" fillId="34" borderId="0" xfId="43" applyNumberFormat="1" applyFont="1" applyFill="1" applyBorder="1" applyAlignment="1">
      <alignment vertical="center"/>
    </xf>
    <xf numFmtId="0" fontId="59" fillId="34" borderId="0" xfId="69" applyFont="1" applyFill="1" applyAlignment="1" applyProtection="1">
      <alignment horizontal="left" vertical="center"/>
    </xf>
    <xf numFmtId="0" fontId="58" fillId="34" borderId="0" xfId="69" applyFont="1" applyFill="1" applyAlignment="1" applyProtection="1">
      <alignment vertical="center"/>
    </xf>
    <xf numFmtId="0" fontId="60" fillId="34" borderId="0" xfId="0" applyFont="1" applyFill="1"/>
    <xf numFmtId="0" fontId="0" fillId="34" borderId="0" xfId="0" applyFont="1" applyFill="1"/>
    <xf numFmtId="168" fontId="19" fillId="40" borderId="36" xfId="70" applyNumberFormat="1" applyFont="1" applyFill="1" applyBorder="1" applyAlignment="1">
      <alignment horizontal="right" vertical="center" indent="1"/>
    </xf>
    <xf numFmtId="168" fontId="18" fillId="41" borderId="36" xfId="70" applyNumberFormat="1" applyFont="1" applyFill="1" applyBorder="1" applyAlignment="1">
      <alignment horizontal="right" vertical="center" indent="1"/>
    </xf>
    <xf numFmtId="168" fontId="19" fillId="41" borderId="36" xfId="70" applyNumberFormat="1" applyFont="1" applyFill="1" applyBorder="1" applyAlignment="1">
      <alignment horizontal="right" vertical="center" indent="1"/>
    </xf>
    <xf numFmtId="168" fontId="19" fillId="42" borderId="36" xfId="70" applyNumberFormat="1" applyFont="1" applyFill="1" applyBorder="1" applyAlignment="1">
      <alignment horizontal="right" vertical="center" indent="1"/>
    </xf>
    <xf numFmtId="168" fontId="19" fillId="34" borderId="36" xfId="70" applyNumberFormat="1" applyFont="1" applyFill="1" applyBorder="1" applyAlignment="1">
      <alignment horizontal="right" vertical="center" indent="1"/>
    </xf>
    <xf numFmtId="168" fontId="18" fillId="34" borderId="36" xfId="70" applyNumberFormat="1" applyFont="1" applyFill="1" applyBorder="1" applyAlignment="1">
      <alignment horizontal="right" vertical="center" indent="1"/>
    </xf>
    <xf numFmtId="0" fontId="27" fillId="34" borderId="0" xfId="42" applyFont="1" applyFill="1" applyAlignment="1">
      <alignment horizontal="left" vertical="center" wrapText="1"/>
    </xf>
    <xf numFmtId="0" fontId="33" fillId="34" borderId="0" xfId="66" applyFill="1" applyAlignment="1" applyProtection="1">
      <alignment horizontal="left"/>
    </xf>
    <xf numFmtId="0" fontId="18" fillId="34" borderId="0" xfId="0" applyFont="1" applyFill="1" applyAlignment="1">
      <alignment horizontal="left" vertical="center"/>
    </xf>
    <xf numFmtId="0" fontId="27" fillId="34" borderId="0" xfId="42" applyFont="1" applyFill="1" applyAlignment="1">
      <alignment horizontal="left" vertical="center" wrapText="1"/>
    </xf>
    <xf numFmtId="0" fontId="62" fillId="34" borderId="0" xfId="42" applyFont="1" applyFill="1" applyAlignment="1">
      <alignment horizontal="left"/>
    </xf>
    <xf numFmtId="0" fontId="63" fillId="34" borderId="0" xfId="42" applyFont="1" applyFill="1" applyAlignment="1">
      <alignment horizontal="left"/>
    </xf>
    <xf numFmtId="0" fontId="55" fillId="34" borderId="0" xfId="42" applyFont="1" applyFill="1" applyAlignment="1">
      <alignment vertical="center" wrapText="1"/>
    </xf>
    <xf numFmtId="0" fontId="60" fillId="34" borderId="0" xfId="42" applyFont="1" applyFill="1"/>
    <xf numFmtId="0" fontId="31" fillId="34" borderId="0" xfId="68" applyFont="1" applyFill="1"/>
    <xf numFmtId="0" fontId="33" fillId="35" borderId="0" xfId="66" applyFill="1" applyAlignment="1" applyProtection="1"/>
    <xf numFmtId="0" fontId="64" fillId="34" borderId="0" xfId="42" applyFont="1" applyFill="1" applyAlignment="1">
      <alignment horizontal="left"/>
    </xf>
    <xf numFmtId="49" fontId="43" fillId="34" borderId="0" xfId="43" applyNumberFormat="1" applyFont="1" applyFill="1" applyBorder="1" applyAlignment="1">
      <alignment vertical="center"/>
    </xf>
    <xf numFmtId="0" fontId="58" fillId="34" borderId="0" xfId="69" applyFont="1" applyFill="1" applyAlignment="1" applyProtection="1">
      <alignment horizontal="left" vertical="center"/>
    </xf>
    <xf numFmtId="49" fontId="57" fillId="34" borderId="0" xfId="43" applyNumberFormat="1" applyFont="1" applyFill="1" applyBorder="1" applyAlignment="1">
      <alignment horizontal="left" vertical="center"/>
    </xf>
    <xf numFmtId="49" fontId="43" fillId="34" borderId="0" xfId="43" applyNumberFormat="1" applyFont="1" applyFill="1" applyBorder="1" applyAlignment="1">
      <alignment horizontal="left" vertical="center"/>
    </xf>
    <xf numFmtId="49" fontId="27" fillId="34" borderId="0" xfId="43" applyNumberFormat="1" applyFont="1" applyFill="1" applyBorder="1" applyAlignment="1">
      <alignment horizontal="left" vertical="center"/>
    </xf>
    <xf numFmtId="0" fontId="1" fillId="34" borderId="0" xfId="42" applyFont="1" applyFill="1"/>
    <xf numFmtId="17" fontId="27" fillId="34" borderId="0" xfId="42" quotePrefix="1" applyNumberFormat="1" applyFont="1" applyFill="1" applyAlignment="1">
      <alignment horizontal="left" vertical="center"/>
    </xf>
    <xf numFmtId="17" fontId="14" fillId="34" borderId="0" xfId="42" quotePrefix="1" applyNumberFormat="1" applyFont="1" applyFill="1" applyAlignment="1">
      <alignment horizontal="left" vertical="center"/>
    </xf>
    <xf numFmtId="0" fontId="65" fillId="34" borderId="0" xfId="42" applyFont="1" applyFill="1"/>
    <xf numFmtId="0" fontId="25" fillId="34" borderId="0" xfId="42" applyFont="1" applyFill="1"/>
    <xf numFmtId="0" fontId="27" fillId="34" borderId="0" xfId="42" applyFont="1" applyFill="1"/>
    <xf numFmtId="0" fontId="33" fillId="34" borderId="0" xfId="66" applyFill="1" applyAlignment="1" applyProtection="1">
      <alignment vertical="center" wrapText="1"/>
    </xf>
    <xf numFmtId="0" fontId="38" fillId="34" borderId="0" xfId="42" applyFont="1" applyFill="1" applyAlignment="1">
      <alignment horizontal="left" vertical="center" wrapText="1"/>
    </xf>
    <xf numFmtId="0" fontId="61" fillId="34" borderId="0" xfId="42" applyFont="1" applyFill="1" applyAlignment="1">
      <alignment horizontal="left"/>
    </xf>
    <xf numFmtId="0" fontId="27" fillId="34" borderId="0" xfId="42" applyFont="1" applyFill="1" applyAlignment="1">
      <alignment horizontal="left" vertical="center" wrapText="1"/>
    </xf>
    <xf numFmtId="0" fontId="27" fillId="34" borderId="0" xfId="42" applyFont="1" applyFill="1" applyAlignment="1">
      <alignment horizontal="left" vertical="center"/>
    </xf>
    <xf numFmtId="0" fontId="33" fillId="34" borderId="0" xfId="66" applyFill="1" applyAlignment="1" applyProtection="1">
      <alignment horizontal="left"/>
    </xf>
    <xf numFmtId="0" fontId="27" fillId="34" borderId="0" xfId="0" applyFont="1" applyFill="1" applyAlignment="1">
      <alignment horizontal="left" vertical="center"/>
    </xf>
    <xf numFmtId="0" fontId="34" fillId="34" borderId="0" xfId="66" applyFont="1" applyFill="1" applyAlignment="1" applyProtection="1"/>
    <xf numFmtId="0" fontId="36" fillId="39" borderId="0" xfId="0" applyFont="1" applyFill="1" applyAlignment="1">
      <alignment horizontal="left"/>
    </xf>
    <xf numFmtId="0" fontId="39" fillId="34" borderId="0" xfId="0" applyFont="1" applyFill="1" applyAlignment="1">
      <alignment horizontal="left"/>
    </xf>
    <xf numFmtId="0" fontId="32" fillId="34" borderId="0" xfId="0" applyFont="1" applyFill="1" applyAlignment="1">
      <alignment horizontal="left"/>
    </xf>
    <xf numFmtId="1" fontId="19" fillId="34" borderId="31" xfId="42" applyNumberFormat="1" applyFont="1" applyFill="1" applyBorder="1" applyAlignment="1">
      <alignment horizontal="center" vertical="center"/>
    </xf>
    <xf numFmtId="1" fontId="19" fillId="34" borderId="35" xfId="42" applyNumberFormat="1" applyFont="1" applyFill="1" applyBorder="1" applyAlignment="1">
      <alignment horizontal="center" vertical="center"/>
    </xf>
    <xf numFmtId="0" fontId="19" fillId="34" borderId="28" xfId="42" applyFont="1" applyFill="1" applyBorder="1" applyAlignment="1">
      <alignment horizontal="center" vertical="center"/>
    </xf>
    <xf numFmtId="0" fontId="19" fillId="34" borderId="29" xfId="42" applyFont="1" applyFill="1" applyBorder="1" applyAlignment="1">
      <alignment horizontal="center" vertical="center"/>
    </xf>
    <xf numFmtId="0" fontId="19" fillId="34" borderId="30" xfId="42" applyFont="1" applyFill="1" applyBorder="1" applyAlignment="1">
      <alignment horizontal="center" vertical="center"/>
    </xf>
    <xf numFmtId="0" fontId="19" fillId="34" borderId="32" xfId="42" applyFont="1" applyFill="1" applyBorder="1" applyAlignment="1">
      <alignment horizontal="center" vertical="center"/>
    </xf>
    <xf numFmtId="0" fontId="19" fillId="34" borderId="33" xfId="42" applyFont="1" applyFill="1" applyBorder="1" applyAlignment="1">
      <alignment horizontal="center" vertical="center"/>
    </xf>
    <xf numFmtId="0" fontId="19" fillId="34" borderId="34" xfId="42" applyFont="1" applyFill="1" applyBorder="1" applyAlignment="1">
      <alignment horizontal="center" vertical="center"/>
    </xf>
    <xf numFmtId="0" fontId="18" fillId="34" borderId="0" xfId="0" applyFont="1" applyFill="1" applyBorder="1" applyAlignment="1">
      <alignment horizontal="left" wrapText="1"/>
    </xf>
    <xf numFmtId="0" fontId="16" fillId="33" borderId="11" xfId="0" applyFont="1" applyFill="1" applyBorder="1" applyAlignment="1">
      <alignment horizontal="center" vertical="center" wrapText="1"/>
    </xf>
    <xf numFmtId="0" fontId="16" fillId="33" borderId="26"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16" fillId="33" borderId="16" xfId="0" applyFont="1" applyFill="1" applyBorder="1" applyAlignment="1">
      <alignment vertical="top" wrapText="1"/>
    </xf>
    <xf numFmtId="0" fontId="16" fillId="33" borderId="17" xfId="0" applyFont="1" applyFill="1" applyBorder="1" applyAlignment="1"/>
    <xf numFmtId="0" fontId="16" fillId="33" borderId="21" xfId="0" applyFont="1" applyFill="1" applyBorder="1" applyAlignment="1"/>
    <xf numFmtId="49" fontId="21" fillId="34" borderId="0" xfId="43" applyNumberFormat="1" applyFont="1" applyFill="1" applyBorder="1" applyAlignment="1">
      <alignment horizontal="left" vertical="center"/>
    </xf>
    <xf numFmtId="0" fontId="16" fillId="33" borderId="13" xfId="0" applyFont="1" applyFill="1" applyBorder="1" applyAlignment="1">
      <alignment vertical="top" wrapText="1"/>
    </xf>
    <xf numFmtId="0" fontId="16" fillId="33" borderId="14" xfId="0" applyFont="1" applyFill="1" applyBorder="1" applyAlignment="1"/>
    <xf numFmtId="0" fontId="16" fillId="33" borderId="23" xfId="0" applyFont="1" applyFill="1" applyBorder="1" applyAlignment="1"/>
    <xf numFmtId="0" fontId="16" fillId="33" borderId="15" xfId="0" applyFont="1" applyFill="1" applyBorder="1" applyAlignment="1">
      <alignment vertical="top" wrapText="1"/>
    </xf>
    <xf numFmtId="0" fontId="16" fillId="33" borderId="0" xfId="0" applyFont="1" applyFill="1" applyBorder="1" applyAlignment="1"/>
    <xf numFmtId="0" fontId="16" fillId="33" borderId="22" xfId="0" applyFont="1" applyFill="1" applyBorder="1" applyAlignment="1"/>
    <xf numFmtId="0" fontId="16" fillId="34" borderId="0" xfId="0" applyFont="1" applyFill="1" applyBorder="1" applyAlignment="1">
      <alignment horizontal="left" vertical="center" wrapText="1"/>
    </xf>
    <xf numFmtId="3" fontId="16" fillId="33" borderId="11" xfId="0" quotePrefix="1" applyNumberFormat="1" applyFont="1" applyFill="1" applyBorder="1" applyAlignment="1">
      <alignment horizontal="left" vertical="center" wrapText="1"/>
    </xf>
    <xf numFmtId="3" fontId="16" fillId="33" borderId="26" xfId="0" quotePrefix="1" applyNumberFormat="1" applyFont="1" applyFill="1" applyBorder="1" applyAlignment="1">
      <alignment horizontal="left" vertical="center" wrapText="1"/>
    </xf>
    <xf numFmtId="0" fontId="16" fillId="33" borderId="44" xfId="0" applyFont="1" applyFill="1" applyBorder="1" applyAlignment="1">
      <alignment vertical="top" wrapText="1"/>
    </xf>
    <xf numFmtId="0" fontId="16" fillId="33" borderId="45" xfId="0" applyFont="1" applyFill="1" applyBorder="1" applyAlignment="1">
      <alignment vertical="top" wrapText="1"/>
    </xf>
    <xf numFmtId="0" fontId="16" fillId="33" borderId="46" xfId="0" applyFont="1" applyFill="1" applyBorder="1" applyAlignment="1">
      <alignment vertical="top" wrapText="1"/>
    </xf>
    <xf numFmtId="0" fontId="16" fillId="33" borderId="13" xfId="0" applyFont="1" applyFill="1" applyBorder="1" applyAlignment="1">
      <alignment horizontal="center" vertical="center" wrapText="1"/>
    </xf>
    <xf numFmtId="0" fontId="16" fillId="33" borderId="23" xfId="0" applyFont="1" applyFill="1" applyBorder="1" applyAlignment="1">
      <alignment horizontal="center" vertical="center" wrapText="1"/>
    </xf>
    <xf numFmtId="0" fontId="16" fillId="33" borderId="16" xfId="0" applyFont="1" applyFill="1" applyBorder="1" applyAlignment="1">
      <alignment horizontal="center" vertical="center" wrapText="1"/>
    </xf>
    <xf numFmtId="0" fontId="16" fillId="33" borderId="21" xfId="0" applyFont="1" applyFill="1" applyBorder="1" applyAlignment="1">
      <alignment horizontal="center" vertical="center" wrapText="1"/>
    </xf>
    <xf numFmtId="0" fontId="16" fillId="33" borderId="14" xfId="0" applyFont="1" applyFill="1" applyBorder="1" applyAlignment="1">
      <alignment horizontal="center" vertical="top" wrapText="1"/>
    </xf>
    <xf numFmtId="0" fontId="16" fillId="33" borderId="17" xfId="0" applyFont="1" applyFill="1" applyBorder="1" applyAlignment="1">
      <alignment horizontal="center" vertical="top" wrapText="1"/>
    </xf>
    <xf numFmtId="3" fontId="16" fillId="33" borderId="13" xfId="0" quotePrefix="1" applyNumberFormat="1" applyFont="1" applyFill="1" applyBorder="1" applyAlignment="1">
      <alignment horizontal="center" vertical="center" wrapText="1"/>
    </xf>
    <xf numFmtId="3" fontId="16" fillId="33" borderId="23" xfId="0" quotePrefix="1" applyNumberFormat="1" applyFont="1" applyFill="1" applyBorder="1" applyAlignment="1">
      <alignment horizontal="center" vertical="center" wrapText="1"/>
    </xf>
    <xf numFmtId="3" fontId="16" fillId="33" borderId="16" xfId="0" quotePrefix="1" applyNumberFormat="1" applyFont="1" applyFill="1" applyBorder="1" applyAlignment="1">
      <alignment horizontal="center" vertical="center" wrapText="1"/>
    </xf>
    <xf numFmtId="3" fontId="16" fillId="33" borderId="21" xfId="0" quotePrefix="1" applyNumberFormat="1" applyFont="1" applyFill="1" applyBorder="1" applyAlignment="1">
      <alignment horizontal="center" vertical="center" wrapText="1"/>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26" xfId="0" applyFont="1" applyFill="1" applyBorder="1" applyAlignment="1">
      <alignment horizont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26" xfId="0" applyFont="1" applyFill="1" applyBorder="1" applyAlignment="1">
      <alignment horizontal="center" vertical="center"/>
    </xf>
    <xf numFmtId="0" fontId="16" fillId="33" borderId="18" xfId="0" applyFont="1" applyFill="1" applyBorder="1" applyAlignment="1">
      <alignment horizontal="center" vertical="center" wrapText="1"/>
    </xf>
    <xf numFmtId="0" fontId="16" fillId="33" borderId="20" xfId="0" applyFont="1" applyFill="1" applyBorder="1" applyAlignment="1">
      <alignment horizontal="center" vertical="center" wrapText="1"/>
    </xf>
    <xf numFmtId="0" fontId="16" fillId="33" borderId="14" xfId="0" applyFont="1" applyFill="1" applyBorder="1" applyAlignment="1">
      <alignment horizontal="center" vertical="center" wrapText="1"/>
    </xf>
    <xf numFmtId="0" fontId="16" fillId="33" borderId="17" xfId="0" applyFont="1" applyFill="1" applyBorder="1" applyAlignment="1">
      <alignment horizontal="center" vertical="center" wrapText="1"/>
    </xf>
    <xf numFmtId="0" fontId="16" fillId="33" borderId="44" xfId="0" applyFont="1" applyFill="1" applyBorder="1" applyAlignment="1">
      <alignment vertical="center" wrapText="1"/>
    </xf>
    <xf numFmtId="0" fontId="16" fillId="33" borderId="45" xfId="0" applyFont="1" applyFill="1" applyBorder="1" applyAlignment="1">
      <alignment vertical="center" wrapText="1"/>
    </xf>
    <xf numFmtId="0" fontId="16" fillId="33" borderId="46" xfId="0" applyFont="1" applyFill="1" applyBorder="1" applyAlignment="1">
      <alignment vertical="center" wrapText="1"/>
    </xf>
    <xf numFmtId="3" fontId="16" fillId="33" borderId="11" xfId="0" quotePrefix="1" applyNumberFormat="1" applyFont="1" applyFill="1" applyBorder="1" applyAlignment="1">
      <alignment horizontal="center" vertical="center" wrapText="1"/>
    </xf>
    <xf numFmtId="3" fontId="16" fillId="33" borderId="26" xfId="0" quotePrefix="1" applyNumberFormat="1" applyFont="1" applyFill="1" applyBorder="1" applyAlignment="1">
      <alignment horizontal="center" vertical="center" wrapText="1"/>
    </xf>
    <xf numFmtId="0" fontId="16" fillId="33" borderId="44" xfId="0" applyFont="1" applyFill="1" applyBorder="1" applyAlignment="1">
      <alignment horizontal="left" vertical="center" wrapText="1"/>
    </xf>
    <xf numFmtId="0" fontId="16" fillId="33" borderId="45" xfId="0" applyFont="1" applyFill="1" applyBorder="1" applyAlignment="1">
      <alignment horizontal="left" vertical="center" wrapText="1"/>
    </xf>
    <xf numFmtId="0" fontId="16" fillId="33" borderId="46" xfId="0" applyFont="1" applyFill="1" applyBorder="1" applyAlignment="1">
      <alignment horizontal="left" vertical="center" wrapText="1"/>
    </xf>
  </cellXfs>
  <cellStyles count="7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Euro" xfId="47"/>
    <cellStyle name="Insatisfaisant" xfId="7" builtinId="27" customBuiltin="1"/>
    <cellStyle name="Lien hypertexte" xfId="66" builtinId="8"/>
    <cellStyle name="Lien hypertexte 2" xfId="69"/>
    <cellStyle name="Milliers 2" xfId="48"/>
    <cellStyle name="Milliers 2 2" xfId="70"/>
    <cellStyle name="Milliers 3" xfId="49"/>
    <cellStyle name="Milliers 4" xfId="50"/>
    <cellStyle name="Milliers 5" xfId="45"/>
    <cellStyle name="Milliers 6" xfId="51"/>
    <cellStyle name="Neutre" xfId="8" builtinId="28" customBuiltin="1"/>
    <cellStyle name="Normal" xfId="0" builtinId="0"/>
    <cellStyle name="Normal 2" xfId="42"/>
    <cellStyle name="Normal 2 2" xfId="52"/>
    <cellStyle name="Normal 3" xfId="53"/>
    <cellStyle name="Normal 3 2" xfId="67"/>
    <cellStyle name="Normal 4" xfId="54"/>
    <cellStyle name="Normal 4 2" xfId="55"/>
    <cellStyle name="Normal 5" xfId="56"/>
    <cellStyle name="Normal 5 2" xfId="44"/>
    <cellStyle name="Normal 6" xfId="57"/>
    <cellStyle name="Normal 6 2" xfId="46"/>
    <cellStyle name="Normal 7" xfId="71"/>
    <cellStyle name="Normal 9" xfId="68"/>
    <cellStyle name="Normal_BDPHAM_DST" xfId="43"/>
    <cellStyle name="Note" xfId="15" builtinId="10" customBuiltin="1"/>
    <cellStyle name="Pourcentage 2" xfId="58"/>
    <cellStyle name="Pourcentage 2 2" xfId="59"/>
    <cellStyle name="Pourcentage 3" xfId="60"/>
    <cellStyle name="Pourcentage 4" xfId="61"/>
    <cellStyle name="Pourcentage 4 2" xfId="62"/>
    <cellStyle name="Pourcentage 5" xfId="63"/>
    <cellStyle name="Pourcentage 6" xfId="64"/>
    <cellStyle name="Pourcentage 7" xfId="65"/>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9" defaultPivotStyle="PivotStyleLight16"/>
  <colors>
    <mruColors>
      <color rgb="FFF9A661"/>
      <color rgb="FFFBCDD0"/>
      <color rgb="FFF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142313</xdr:colOff>
      <xdr:row>22</xdr:row>
      <xdr:rowOff>43145</xdr:rowOff>
    </xdr:from>
    <xdr:to>
      <xdr:col>18</xdr:col>
      <xdr:colOff>313764</xdr:colOff>
      <xdr:row>25</xdr:row>
      <xdr:rowOff>134471</xdr:rowOff>
    </xdr:to>
    <xdr:sp macro="" textlink="">
      <xdr:nvSpPr>
        <xdr:cNvPr id="4" name="Text Box 8"/>
        <xdr:cNvSpPr txBox="1">
          <a:spLocks noChangeArrowheads="1"/>
        </xdr:cNvSpPr>
      </xdr:nvSpPr>
      <xdr:spPr bwMode="auto">
        <a:xfrm>
          <a:off x="265578" y="4245351"/>
          <a:ext cx="13170274" cy="662826"/>
        </a:xfrm>
        <a:prstGeom prst="rect">
          <a:avLst/>
        </a:prstGeom>
        <a:solidFill>
          <a:srgbClr val="FFFFFF"/>
        </a:solidFill>
        <a:ln w="9525">
          <a:noFill/>
          <a:miter lim="800000"/>
          <a:headEnd/>
          <a:tailEnd/>
        </a:ln>
      </xdr:spPr>
      <xdr:txBody>
        <a:bodyPr vertOverflow="clip" wrap="square" lIns="27432" tIns="22860" rIns="0" bIns="0" anchor="t" upright="1"/>
        <a:lstStyle/>
        <a:p>
          <a:pPr rtl="0"/>
          <a:r>
            <a:rPr lang="fr-FR" sz="900" b="0" i="0" u="none" strike="noStrike" baseline="0">
              <a:solidFill>
                <a:sysClr val="windowText" lastClr="000000"/>
              </a:solidFill>
              <a:latin typeface="Arial"/>
              <a:cs typeface="Arial"/>
            </a:rPr>
            <a:t>1. </a:t>
          </a:r>
          <a:r>
            <a:rPr lang="fr-FR" sz="900" b="0" i="0" baseline="0">
              <a:effectLst/>
              <a:latin typeface="Arial" panose="020B0604020202020204" pitchFamily="34" charset="0"/>
              <a:ea typeface="+mn-ea"/>
              <a:cs typeface="Arial" panose="020B0604020202020204" pitchFamily="34" charset="0"/>
            </a:rPr>
            <a:t>Délégation de l'autorité parentale</a:t>
          </a:r>
          <a:r>
            <a:rPr lang="fr-FR" sz="1100" b="0" i="0" baseline="0">
              <a:effectLst/>
              <a:latin typeface="+mn-lt"/>
              <a:ea typeface="+mn-ea"/>
              <a:cs typeface="+mn-cs"/>
            </a:rPr>
            <a:t>, y</a:t>
          </a:r>
          <a:r>
            <a:rPr lang="fr-FR" sz="900" b="0" i="0" u="none" strike="noStrike">
              <a:solidFill>
                <a:sysClr val="windowText" lastClr="000000"/>
              </a:solidFill>
              <a:latin typeface="Arial" pitchFamily="34" charset="0"/>
              <a:ea typeface="+mn-ea"/>
              <a:cs typeface="Arial" pitchFamily="34" charset="0"/>
            </a:rPr>
            <a:t> compris retraits partiels</a:t>
          </a:r>
          <a:r>
            <a:rPr lang="fr-FR" sz="900" b="0" i="0" u="none" strike="noStrike" baseline="0">
              <a:solidFill>
                <a:sysClr val="windowText" lastClr="000000"/>
              </a:solidFill>
              <a:latin typeface="Arial" pitchFamily="34" charset="0"/>
              <a:ea typeface="+mn-ea"/>
              <a:cs typeface="Arial" pitchFamily="34" charset="0"/>
            </a:rPr>
            <a:t> </a:t>
          </a:r>
          <a:r>
            <a:rPr lang="fr-FR" sz="900" b="0" i="0" u="none" strike="noStrike">
              <a:solidFill>
                <a:sysClr val="windowText" lastClr="000000"/>
              </a:solidFill>
              <a:latin typeface="Arial" pitchFamily="34" charset="0"/>
              <a:ea typeface="+mn-ea"/>
              <a:cs typeface="Arial" pitchFamily="34" charset="0"/>
            </a:rPr>
            <a:t>de l’autorité parentale.</a:t>
          </a:r>
          <a:r>
            <a:rPr lang="fr-FR" sz="900">
              <a:solidFill>
                <a:sysClr val="windowText" lastClr="000000"/>
              </a:solidFill>
              <a:latin typeface="Arial" pitchFamily="34" charset="0"/>
              <a:cs typeface="Arial" pitchFamily="34" charset="0"/>
            </a:rPr>
            <a:t> </a:t>
          </a:r>
        </a:p>
        <a:p>
          <a:pPr algn="l" rtl="0">
            <a:defRPr sz="1000"/>
          </a:pPr>
          <a:r>
            <a:rPr lang="fr-FR" sz="900" b="0" i="0" u="none" strike="noStrike" baseline="0">
              <a:solidFill>
                <a:sysClr val="windowText" lastClr="000000"/>
              </a:solidFill>
              <a:latin typeface="Arial" pitchFamily="34" charset="0"/>
              <a:cs typeface="Arial" pitchFamily="34" charset="0"/>
            </a:rPr>
            <a:t>2. Mesures pour lesquelles les services de l'ASE sont uniquement financeurs.</a:t>
          </a:r>
        </a:p>
        <a:p>
          <a:pPr algn="l" rtl="0">
            <a:defRPr sz="1000"/>
          </a:pPr>
          <a:endParaRPr lang="fr-FR" sz="800" b="1" i="0" u="none" strike="noStrike" baseline="0">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drees.solidarites-sante.gouv.fr/explore/dataset/les-beneficiaires-de-l-aide-sociale-a-l-enfance/information/" TargetMode="External"/><Relationship Id="rId7" Type="http://schemas.openxmlformats.org/officeDocument/2006/relationships/printerSettings" Target="../printerSettings/printerSettings1.bin"/><Relationship Id="rId2" Type="http://schemas.openxmlformats.org/officeDocument/2006/relationships/hyperlink" Target="https://drees.solidarites-sante.gouv.fr/publications-documents-de-reference/panoramas-de-la-drees/laide-et-laction-sociales-en-france-perte" TargetMode="External"/><Relationship Id="rId1" Type="http://schemas.openxmlformats.org/officeDocument/2006/relationships/hyperlink" Target="http://drees.solidarites-sante.gouv.fr/etudes-et-statistiques/open-data/aide-et-action-sociale/article/l-enquete-aide-sociale-aupres-des-conseils-departementaux" TargetMode="External"/><Relationship Id="rId6" Type="http://schemas.openxmlformats.org/officeDocument/2006/relationships/hyperlink" Target="https://data.drees.solidarites-sante.gouv.fr/explore/dataset/376_les-depenses-d-aide-sociale-departementale/information/" TargetMode="External"/><Relationship Id="rId5" Type="http://schemas.openxmlformats.org/officeDocument/2006/relationships/hyperlink" Target="http://www.data.drees.sante.gouv.fr/ReportFolders/reportFolders.aspx?IF_ActivePath=P,371,376" TargetMode="External"/><Relationship Id="rId4" Type="http://schemas.openxmlformats.org/officeDocument/2006/relationships/hyperlink" Target="https://data.drees.solidarites-sante.gouv.fr/explore/dataset/376_les-depenses-d-aide-sociale-departementale/informat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zoomScaleNormal="100" workbookViewId="0">
      <selection activeCell="F12" sqref="F12"/>
    </sheetView>
  </sheetViews>
  <sheetFormatPr baseColWidth="10" defaultColWidth="29.7109375" defaultRowHeight="15" x14ac:dyDescent="0.25"/>
  <cols>
    <col min="1" max="2" width="2.140625" style="247" customWidth="1"/>
    <col min="3" max="3" width="33.7109375" style="247" customWidth="1"/>
    <col min="4" max="4" width="37.140625" style="247" customWidth="1"/>
    <col min="5" max="5" width="45.28515625" style="247" customWidth="1"/>
    <col min="6" max="6" width="60.140625" style="247" customWidth="1"/>
    <col min="7" max="257" width="29.7109375" style="18"/>
    <col min="258" max="258" width="2.85546875" style="18" customWidth="1"/>
    <col min="259" max="513" width="29.7109375" style="18"/>
    <col min="514" max="514" width="2.85546875" style="18" customWidth="1"/>
    <col min="515" max="769" width="29.7109375" style="18"/>
    <col min="770" max="770" width="2.85546875" style="18" customWidth="1"/>
    <col min="771" max="1025" width="29.7109375" style="18"/>
    <col min="1026" max="1026" width="2.85546875" style="18" customWidth="1"/>
    <col min="1027" max="1281" width="29.7109375" style="18"/>
    <col min="1282" max="1282" width="2.85546875" style="18" customWidth="1"/>
    <col min="1283" max="1537" width="29.7109375" style="18"/>
    <col min="1538" max="1538" width="2.85546875" style="18" customWidth="1"/>
    <col min="1539" max="1793" width="29.7109375" style="18"/>
    <col min="1794" max="1794" width="2.85546875" style="18" customWidth="1"/>
    <col min="1795" max="2049" width="29.7109375" style="18"/>
    <col min="2050" max="2050" width="2.85546875" style="18" customWidth="1"/>
    <col min="2051" max="2305" width="29.7109375" style="18"/>
    <col min="2306" max="2306" width="2.85546875" style="18" customWidth="1"/>
    <col min="2307" max="2561" width="29.7109375" style="18"/>
    <col min="2562" max="2562" width="2.85546875" style="18" customWidth="1"/>
    <col min="2563" max="2817" width="29.7109375" style="18"/>
    <col min="2818" max="2818" width="2.85546875" style="18" customWidth="1"/>
    <col min="2819" max="3073" width="29.7109375" style="18"/>
    <col min="3074" max="3074" width="2.85546875" style="18" customWidth="1"/>
    <col min="3075" max="3329" width="29.7109375" style="18"/>
    <col min="3330" max="3330" width="2.85546875" style="18" customWidth="1"/>
    <col min="3331" max="3585" width="29.7109375" style="18"/>
    <col min="3586" max="3586" width="2.85546875" style="18" customWidth="1"/>
    <col min="3587" max="3841" width="29.7109375" style="18"/>
    <col min="3842" max="3842" width="2.85546875" style="18" customWidth="1"/>
    <col min="3843" max="4097" width="29.7109375" style="18"/>
    <col min="4098" max="4098" width="2.85546875" style="18" customWidth="1"/>
    <col min="4099" max="4353" width="29.7109375" style="18"/>
    <col min="4354" max="4354" width="2.85546875" style="18" customWidth="1"/>
    <col min="4355" max="4609" width="29.7109375" style="18"/>
    <col min="4610" max="4610" width="2.85546875" style="18" customWidth="1"/>
    <col min="4611" max="4865" width="29.7109375" style="18"/>
    <col min="4866" max="4866" width="2.85546875" style="18" customWidth="1"/>
    <col min="4867" max="5121" width="29.7109375" style="18"/>
    <col min="5122" max="5122" width="2.85546875" style="18" customWidth="1"/>
    <col min="5123" max="5377" width="29.7109375" style="18"/>
    <col min="5378" max="5378" width="2.85546875" style="18" customWidth="1"/>
    <col min="5379" max="5633" width="29.7109375" style="18"/>
    <col min="5634" max="5634" width="2.85546875" style="18" customWidth="1"/>
    <col min="5635" max="5889" width="29.7109375" style="18"/>
    <col min="5890" max="5890" width="2.85546875" style="18" customWidth="1"/>
    <col min="5891" max="6145" width="29.7109375" style="18"/>
    <col min="6146" max="6146" width="2.85546875" style="18" customWidth="1"/>
    <col min="6147" max="6401" width="29.7109375" style="18"/>
    <col min="6402" max="6402" width="2.85546875" style="18" customWidth="1"/>
    <col min="6403" max="6657" width="29.7109375" style="18"/>
    <col min="6658" max="6658" width="2.85546875" style="18" customWidth="1"/>
    <col min="6659" max="6913" width="29.7109375" style="18"/>
    <col min="6914" max="6914" width="2.85546875" style="18" customWidth="1"/>
    <col min="6915" max="7169" width="29.7109375" style="18"/>
    <col min="7170" max="7170" width="2.85546875" style="18" customWidth="1"/>
    <col min="7171" max="7425" width="29.7109375" style="18"/>
    <col min="7426" max="7426" width="2.85546875" style="18" customWidth="1"/>
    <col min="7427" max="7681" width="29.7109375" style="18"/>
    <col min="7682" max="7682" width="2.85546875" style="18" customWidth="1"/>
    <col min="7683" max="7937" width="29.7109375" style="18"/>
    <col min="7938" max="7938" width="2.85546875" style="18" customWidth="1"/>
    <col min="7939" max="8193" width="29.7109375" style="18"/>
    <col min="8194" max="8194" width="2.85546875" style="18" customWidth="1"/>
    <col min="8195" max="8449" width="29.7109375" style="18"/>
    <col min="8450" max="8450" width="2.85546875" style="18" customWidth="1"/>
    <col min="8451" max="8705" width="29.7109375" style="18"/>
    <col min="8706" max="8706" width="2.85546875" style="18" customWidth="1"/>
    <col min="8707" max="8961" width="29.7109375" style="18"/>
    <col min="8962" max="8962" width="2.85546875" style="18" customWidth="1"/>
    <col min="8963" max="9217" width="29.7109375" style="18"/>
    <col min="9218" max="9218" width="2.85546875" style="18" customWidth="1"/>
    <col min="9219" max="9473" width="29.7109375" style="18"/>
    <col min="9474" max="9474" width="2.85546875" style="18" customWidth="1"/>
    <col min="9475" max="9729" width="29.7109375" style="18"/>
    <col min="9730" max="9730" width="2.85546875" style="18" customWidth="1"/>
    <col min="9731" max="9985" width="29.7109375" style="18"/>
    <col min="9986" max="9986" width="2.85546875" style="18" customWidth="1"/>
    <col min="9987" max="10241" width="29.7109375" style="18"/>
    <col min="10242" max="10242" width="2.85546875" style="18" customWidth="1"/>
    <col min="10243" max="10497" width="29.7109375" style="18"/>
    <col min="10498" max="10498" width="2.85546875" style="18" customWidth="1"/>
    <col min="10499" max="10753" width="29.7109375" style="18"/>
    <col min="10754" max="10754" width="2.85546875" style="18" customWidth="1"/>
    <col min="10755" max="11009" width="29.7109375" style="18"/>
    <col min="11010" max="11010" width="2.85546875" style="18" customWidth="1"/>
    <col min="11011" max="11265" width="29.7109375" style="18"/>
    <col min="11266" max="11266" width="2.85546875" style="18" customWidth="1"/>
    <col min="11267" max="11521" width="29.7109375" style="18"/>
    <col min="11522" max="11522" width="2.85546875" style="18" customWidth="1"/>
    <col min="11523" max="11777" width="29.7109375" style="18"/>
    <col min="11778" max="11778" width="2.85546875" style="18" customWidth="1"/>
    <col min="11779" max="12033" width="29.7109375" style="18"/>
    <col min="12034" max="12034" width="2.85546875" style="18" customWidth="1"/>
    <col min="12035" max="12289" width="29.7109375" style="18"/>
    <col min="12290" max="12290" width="2.85546875" style="18" customWidth="1"/>
    <col min="12291" max="12545" width="29.7109375" style="18"/>
    <col min="12546" max="12546" width="2.85546875" style="18" customWidth="1"/>
    <col min="12547" max="12801" width="29.7109375" style="18"/>
    <col min="12802" max="12802" width="2.85546875" style="18" customWidth="1"/>
    <col min="12803" max="13057" width="29.7109375" style="18"/>
    <col min="13058" max="13058" width="2.85546875" style="18" customWidth="1"/>
    <col min="13059" max="13313" width="29.7109375" style="18"/>
    <col min="13314" max="13314" width="2.85546875" style="18" customWidth="1"/>
    <col min="13315" max="13569" width="29.7109375" style="18"/>
    <col min="13570" max="13570" width="2.85546875" style="18" customWidth="1"/>
    <col min="13571" max="13825" width="29.7109375" style="18"/>
    <col min="13826" max="13826" width="2.85546875" style="18" customWidth="1"/>
    <col min="13827" max="14081" width="29.7109375" style="18"/>
    <col min="14082" max="14082" width="2.85546875" style="18" customWidth="1"/>
    <col min="14083" max="14337" width="29.7109375" style="18"/>
    <col min="14338" max="14338" width="2.85546875" style="18" customWidth="1"/>
    <col min="14339" max="14593" width="29.7109375" style="18"/>
    <col min="14594" max="14594" width="2.85546875" style="18" customWidth="1"/>
    <col min="14595" max="14849" width="29.7109375" style="18"/>
    <col min="14850" max="14850" width="2.85546875" style="18" customWidth="1"/>
    <col min="14851" max="15105" width="29.7109375" style="18"/>
    <col min="15106" max="15106" width="2.85546875" style="18" customWidth="1"/>
    <col min="15107" max="15361" width="29.7109375" style="18"/>
    <col min="15362" max="15362" width="2.85546875" style="18" customWidth="1"/>
    <col min="15363" max="15617" width="29.7109375" style="18"/>
    <col min="15618" max="15618" width="2.85546875" style="18" customWidth="1"/>
    <col min="15619" max="15873" width="29.7109375" style="18"/>
    <col min="15874" max="15874" width="2.85546875" style="18" customWidth="1"/>
    <col min="15875" max="16129" width="29.7109375" style="18"/>
    <col min="16130" max="16130" width="2.85546875" style="18" customWidth="1"/>
    <col min="16131" max="16384" width="29.7109375" style="18"/>
  </cols>
  <sheetData>
    <row r="1" spans="1:15" ht="18.75" x14ac:dyDescent="0.3">
      <c r="A1" s="264" t="s">
        <v>363</v>
      </c>
      <c r="B1" s="264"/>
      <c r="C1" s="264"/>
      <c r="D1" s="264"/>
      <c r="E1" s="264"/>
      <c r="F1" s="264"/>
    </row>
    <row r="2" spans="1:15" ht="16.5" customHeight="1" x14ac:dyDescent="0.25">
      <c r="A2" s="244"/>
      <c r="B2" s="244"/>
      <c r="C2" s="244"/>
      <c r="D2" s="244"/>
      <c r="E2" s="244"/>
      <c r="F2" s="244"/>
    </row>
    <row r="3" spans="1:15" ht="16.5" customHeight="1" x14ac:dyDescent="0.25">
      <c r="A3" s="244"/>
      <c r="B3" s="245" t="s">
        <v>357</v>
      </c>
      <c r="C3" s="246"/>
      <c r="D3" s="244"/>
      <c r="E3" s="244"/>
      <c r="F3" s="244"/>
    </row>
    <row r="4" spans="1:15" ht="16.5" customHeight="1" x14ac:dyDescent="0.25">
      <c r="A4" s="244"/>
      <c r="B4" s="245"/>
      <c r="C4" s="246"/>
      <c r="D4" s="244"/>
      <c r="E4" s="244"/>
      <c r="F4" s="244"/>
    </row>
    <row r="5" spans="1:15" ht="10.5" customHeight="1" x14ac:dyDescent="0.25">
      <c r="C5" s="265" t="s">
        <v>306</v>
      </c>
      <c r="D5" s="266"/>
      <c r="E5" s="266"/>
      <c r="F5" s="266"/>
      <c r="G5" s="28"/>
    </row>
    <row r="6" spans="1:15" s="223" customFormat="1" ht="15.75" x14ac:dyDescent="0.25">
      <c r="A6" s="248"/>
      <c r="B6" s="248"/>
      <c r="C6" s="267" t="s">
        <v>305</v>
      </c>
      <c r="D6" s="267"/>
      <c r="E6" s="55"/>
      <c r="F6" s="55"/>
      <c r="G6" s="225"/>
    </row>
    <row r="7" spans="1:15" s="223" customFormat="1" ht="15.75" customHeight="1" x14ac:dyDescent="0.25">
      <c r="A7" s="248"/>
      <c r="B7" s="248"/>
      <c r="C7" s="241"/>
      <c r="D7" s="241"/>
      <c r="E7" s="55"/>
      <c r="F7" s="55"/>
      <c r="G7" s="225"/>
    </row>
    <row r="8" spans="1:15" s="226" customFormat="1" ht="15.75" customHeight="1" x14ac:dyDescent="0.25">
      <c r="A8" s="247"/>
      <c r="B8" s="247"/>
      <c r="C8" s="249"/>
      <c r="D8" s="240"/>
      <c r="E8" s="240"/>
      <c r="F8" s="240"/>
      <c r="G8" s="228"/>
    </row>
    <row r="9" spans="1:15" s="223" customFormat="1" ht="15.75" x14ac:dyDescent="0.25">
      <c r="A9" s="247"/>
      <c r="B9" s="250" t="s">
        <v>358</v>
      </c>
      <c r="C9" s="246"/>
      <c r="D9" s="246"/>
      <c r="E9" s="246"/>
      <c r="F9" s="240"/>
      <c r="G9" s="225"/>
    </row>
    <row r="10" spans="1:15" s="223" customFormat="1" ht="12" customHeight="1" x14ac:dyDescent="0.25">
      <c r="A10" s="247"/>
      <c r="B10" s="227"/>
      <c r="C10" s="227"/>
      <c r="D10" s="227"/>
      <c r="E10" s="227"/>
      <c r="F10" s="243"/>
      <c r="G10" s="229"/>
      <c r="H10" s="229"/>
      <c r="I10" s="229"/>
      <c r="J10" s="229"/>
      <c r="K10" s="229"/>
      <c r="L10" s="229"/>
      <c r="M10" s="229"/>
      <c r="N10" s="229"/>
      <c r="O10" s="229"/>
    </row>
    <row r="11" spans="1:15" s="55" customFormat="1" x14ac:dyDescent="0.25">
      <c r="A11" s="247"/>
      <c r="B11" s="247"/>
      <c r="C11" s="227" t="s">
        <v>359</v>
      </c>
      <c r="D11" s="243"/>
      <c r="E11" s="243"/>
      <c r="F11" s="243"/>
    </row>
    <row r="12" spans="1:15" s="55" customFormat="1" x14ac:dyDescent="0.25">
      <c r="A12" s="247"/>
      <c r="B12" s="247"/>
      <c r="C12" s="268" t="s">
        <v>364</v>
      </c>
      <c r="D12" s="268"/>
      <c r="E12" s="268"/>
      <c r="F12" s="262" t="s">
        <v>365</v>
      </c>
    </row>
    <row r="13" spans="1:15" s="55" customFormat="1" x14ac:dyDescent="0.25">
      <c r="A13" s="247"/>
      <c r="B13" s="247"/>
      <c r="C13" s="242"/>
      <c r="D13" s="242"/>
      <c r="E13" s="242"/>
      <c r="F13" s="262"/>
    </row>
    <row r="14" spans="1:15" s="223" customFormat="1" ht="15.75" x14ac:dyDescent="0.25">
      <c r="C14" s="227" t="s">
        <v>366</v>
      </c>
      <c r="D14" s="243"/>
      <c r="E14" s="243"/>
      <c r="F14" s="243"/>
      <c r="G14" s="225"/>
    </row>
    <row r="15" spans="1:15" s="223" customFormat="1" ht="15.75" x14ac:dyDescent="0.25">
      <c r="C15" s="265" t="s">
        <v>367</v>
      </c>
      <c r="D15" s="265"/>
      <c r="E15" s="265"/>
      <c r="F15" s="265"/>
      <c r="G15" s="225"/>
    </row>
    <row r="16" spans="1:15" s="226" customFormat="1" ht="15.75" customHeight="1" x14ac:dyDescent="0.25">
      <c r="C16" s="267" t="s">
        <v>368</v>
      </c>
      <c r="D16" s="267"/>
      <c r="E16" s="267"/>
      <c r="F16" s="267"/>
      <c r="G16" s="228"/>
    </row>
    <row r="17" spans="1:16" s="223" customFormat="1" ht="15.75" x14ac:dyDescent="0.25">
      <c r="A17" s="247"/>
      <c r="B17" s="247"/>
      <c r="C17" s="240"/>
      <c r="D17" s="240"/>
      <c r="E17" s="240"/>
      <c r="F17" s="240"/>
      <c r="G17" s="224"/>
    </row>
    <row r="18" spans="1:16" ht="15.75" x14ac:dyDescent="0.25">
      <c r="A18" s="251"/>
      <c r="B18" s="245" t="s">
        <v>360</v>
      </c>
      <c r="C18" s="246"/>
      <c r="D18" s="251"/>
      <c r="E18" s="251"/>
      <c r="F18" s="251"/>
      <c r="G18" s="107"/>
      <c r="H18" s="107"/>
      <c r="I18" s="107"/>
      <c r="J18" s="107"/>
      <c r="K18" s="107"/>
      <c r="L18" s="107"/>
      <c r="M18" s="107"/>
      <c r="N18" s="107"/>
      <c r="O18" s="107"/>
    </row>
    <row r="19" spans="1:16" x14ac:dyDescent="0.25">
      <c r="A19" s="251"/>
      <c r="B19" s="251"/>
      <c r="D19" s="251"/>
      <c r="E19" s="251"/>
      <c r="F19" s="251"/>
      <c r="G19" s="105"/>
      <c r="H19" s="105"/>
      <c r="I19" s="105"/>
      <c r="J19" s="105"/>
      <c r="K19" s="105"/>
      <c r="L19" s="105"/>
      <c r="M19" s="105"/>
      <c r="N19" s="105"/>
      <c r="O19" s="105"/>
      <c r="P19" s="105"/>
    </row>
    <row r="20" spans="1:16" x14ac:dyDescent="0.2">
      <c r="A20" s="252"/>
      <c r="B20" s="252"/>
      <c r="C20" s="265" t="s">
        <v>350</v>
      </c>
      <c r="D20" s="265"/>
      <c r="E20" s="265"/>
      <c r="F20" s="265"/>
      <c r="G20" s="106"/>
      <c r="H20" s="106"/>
      <c r="I20" s="106"/>
      <c r="J20" s="106"/>
      <c r="K20" s="106"/>
      <c r="L20" s="106"/>
      <c r="M20" s="106"/>
      <c r="N20" s="106"/>
      <c r="O20" s="106"/>
      <c r="P20" s="106"/>
    </row>
    <row r="21" spans="1:16" s="232" customFormat="1" ht="15.75" x14ac:dyDescent="0.25">
      <c r="A21" s="230"/>
      <c r="B21" s="230"/>
      <c r="C21" s="231" t="s">
        <v>244</v>
      </c>
      <c r="D21" s="240"/>
      <c r="E21" s="240"/>
      <c r="F21" s="231"/>
      <c r="G21" s="233"/>
      <c r="H21" s="233"/>
      <c r="I21" s="233"/>
      <c r="J21" s="233"/>
      <c r="K21" s="233"/>
      <c r="L21" s="233"/>
      <c r="M21" s="233"/>
      <c r="N21" s="233"/>
      <c r="O21" s="233"/>
      <c r="P21" s="233"/>
    </row>
    <row r="22" spans="1:16" x14ac:dyDescent="0.25">
      <c r="G22" s="106"/>
      <c r="H22" s="106"/>
      <c r="I22" s="106"/>
      <c r="J22" s="106"/>
      <c r="K22" s="106"/>
      <c r="L22" s="106"/>
      <c r="M22" s="106"/>
      <c r="N22" s="106"/>
      <c r="O22" s="106"/>
      <c r="P22" s="106"/>
    </row>
    <row r="23" spans="1:16" ht="15.75" x14ac:dyDescent="0.25">
      <c r="B23" s="245" t="s">
        <v>361</v>
      </c>
      <c r="C23" s="253"/>
      <c r="D23" s="254"/>
      <c r="E23" s="254"/>
      <c r="F23" s="254"/>
      <c r="G23" s="106"/>
      <c r="H23" s="106"/>
      <c r="I23" s="106"/>
      <c r="J23" s="106"/>
      <c r="K23" s="106"/>
      <c r="L23" s="106"/>
      <c r="M23" s="106"/>
      <c r="N23" s="106"/>
      <c r="O23" s="106"/>
      <c r="P23" s="106"/>
    </row>
    <row r="24" spans="1:16" x14ac:dyDescent="0.25">
      <c r="C24" s="255"/>
      <c r="D24" s="255"/>
      <c r="E24" s="255"/>
      <c r="F24" s="255"/>
      <c r="G24" s="106"/>
      <c r="H24" s="106"/>
      <c r="I24" s="106"/>
      <c r="J24" s="106"/>
      <c r="K24" s="106"/>
      <c r="L24" s="106"/>
      <c r="M24" s="106"/>
      <c r="N24" s="106"/>
      <c r="O24" s="106"/>
      <c r="P24" s="106"/>
    </row>
    <row r="25" spans="1:16" ht="15.75" x14ac:dyDescent="0.25">
      <c r="B25" s="245" t="s">
        <v>362</v>
      </c>
      <c r="C25" s="223"/>
      <c r="D25" s="256"/>
      <c r="E25" s="256"/>
      <c r="F25" s="256"/>
      <c r="G25" s="106"/>
      <c r="H25" s="106"/>
      <c r="I25" s="106"/>
      <c r="J25" s="106"/>
      <c r="K25" s="106"/>
      <c r="L25" s="106"/>
      <c r="M25" s="106"/>
      <c r="N25" s="106"/>
      <c r="O25" s="106"/>
    </row>
    <row r="26" spans="1:16" x14ac:dyDescent="0.25">
      <c r="C26" s="257" t="s">
        <v>352</v>
      </c>
      <c r="D26" s="256"/>
      <c r="E26" s="256"/>
      <c r="F26" s="256"/>
    </row>
    <row r="27" spans="1:16" x14ac:dyDescent="0.25">
      <c r="C27" s="258"/>
      <c r="D27" s="256"/>
      <c r="E27" s="256"/>
      <c r="F27" s="256"/>
    </row>
    <row r="28" spans="1:16" x14ac:dyDescent="0.25">
      <c r="B28" s="259" t="s">
        <v>303</v>
      </c>
      <c r="C28" s="260"/>
      <c r="D28" s="260"/>
      <c r="E28" s="260"/>
      <c r="F28" s="260"/>
    </row>
    <row r="29" spans="1:16" ht="28.5" customHeight="1" x14ac:dyDescent="0.25">
      <c r="B29" s="263" t="s">
        <v>304</v>
      </c>
      <c r="C29" s="263"/>
      <c r="D29" s="263"/>
      <c r="E29" s="263"/>
      <c r="F29" s="263"/>
    </row>
    <row r="30" spans="1:16" x14ac:dyDescent="0.25">
      <c r="C30" s="261"/>
    </row>
  </sheetData>
  <mergeCells count="8">
    <mergeCell ref="B29:F29"/>
    <mergeCell ref="A1:F1"/>
    <mergeCell ref="C5:F5"/>
    <mergeCell ref="C6:D6"/>
    <mergeCell ref="C20:F20"/>
    <mergeCell ref="C12:E12"/>
    <mergeCell ref="C15:F15"/>
    <mergeCell ref="C16:F16"/>
  </mergeCells>
  <hyperlinks>
    <hyperlink ref="C21" r:id="rId1"/>
    <hyperlink ref="C6" r:id="rId2"/>
    <hyperlink ref="F12" r:id="rId3"/>
    <hyperlink ref="C16" r:id="rId4" display="« Système de protection sociale &gt; Les bénéficiaires d’aide sociale départementale »"/>
    <hyperlink ref="C16:E16" r:id="rId5" display="« Aide et action sociale &gt; Les dépenses d’aide sociale départementale »"/>
    <hyperlink ref="C16:F16" r:id="rId6" display="« Système de protection sociale &gt; Les dépenses d’aide sociale départementale »"/>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Q375"/>
  <sheetViews>
    <sheetView workbookViewId="0">
      <selection activeCell="R3" sqref="R3"/>
    </sheetView>
  </sheetViews>
  <sheetFormatPr baseColWidth="10" defaultRowHeight="15" x14ac:dyDescent="0.25"/>
  <cols>
    <col min="1" max="1" width="8.85546875" customWidth="1"/>
    <col min="2" max="2" width="12.7109375" customWidth="1"/>
    <col min="3" max="3" width="25.140625" customWidth="1"/>
    <col min="5" max="5" width="3.5703125" style="199" bestFit="1" customWidth="1"/>
    <col min="7" max="7" width="3.5703125" bestFit="1" customWidth="1"/>
    <col min="9" max="9" width="3.5703125" bestFit="1" customWidth="1"/>
    <col min="11" max="11" width="3.5703125" bestFit="1" customWidth="1"/>
    <col min="13" max="13" width="3.5703125" bestFit="1" customWidth="1"/>
    <col min="15" max="15" width="3.5703125" bestFit="1" customWidth="1"/>
    <col min="17" max="17" width="3.5703125" bestFit="1" customWidth="1"/>
    <col min="18" max="43" width="11.42578125" style="55"/>
  </cols>
  <sheetData>
    <row r="1" spans="1:17" x14ac:dyDescent="0.25">
      <c r="A1" s="9" t="s">
        <v>338</v>
      </c>
      <c r="B1" s="3"/>
      <c r="C1" s="1"/>
      <c r="D1" s="1"/>
      <c r="E1" s="200"/>
      <c r="F1" s="1"/>
      <c r="G1" s="145"/>
      <c r="H1" s="145"/>
      <c r="I1" s="145"/>
      <c r="J1" s="55"/>
      <c r="K1" s="55"/>
      <c r="L1" s="55"/>
      <c r="M1" s="55"/>
      <c r="N1" s="55"/>
      <c r="O1" s="55"/>
      <c r="P1" s="55"/>
      <c r="Q1" s="55"/>
    </row>
    <row r="2" spans="1:17" s="16" customFormat="1" ht="13.5" customHeight="1" x14ac:dyDescent="0.2">
      <c r="A2" s="288" t="s">
        <v>307</v>
      </c>
      <c r="B2" s="288"/>
      <c r="C2" s="288"/>
      <c r="D2" s="145"/>
      <c r="E2" s="145"/>
      <c r="F2" s="145"/>
    </row>
    <row r="3" spans="1:17" s="16" customFormat="1" ht="13.5" customHeight="1" x14ac:dyDescent="0.25">
      <c r="A3" s="288" t="s">
        <v>234</v>
      </c>
      <c r="B3" s="288"/>
      <c r="C3" s="288"/>
      <c r="D3" s="288"/>
      <c r="E3" s="288"/>
      <c r="F3" s="288"/>
      <c r="H3" s="147" t="s">
        <v>322</v>
      </c>
    </row>
    <row r="4" spans="1:17" x14ac:dyDescent="0.25">
      <c r="A4" s="55"/>
      <c r="B4" s="55"/>
      <c r="C4" s="55"/>
      <c r="D4" s="55"/>
      <c r="E4" s="57"/>
      <c r="F4" s="55"/>
      <c r="G4" s="55"/>
      <c r="H4" s="55"/>
      <c r="I4" s="55"/>
      <c r="J4" s="55"/>
      <c r="K4" s="55"/>
      <c r="L4" s="55"/>
      <c r="M4" s="55"/>
      <c r="N4" s="55"/>
      <c r="O4" s="55"/>
      <c r="P4" s="55"/>
      <c r="Q4" s="55"/>
    </row>
    <row r="5" spans="1:17" x14ac:dyDescent="0.25">
      <c r="A5" s="55"/>
      <c r="B5" s="55"/>
      <c r="C5" s="55"/>
      <c r="D5" s="55"/>
      <c r="E5" s="57"/>
      <c r="F5" s="55"/>
      <c r="G5" s="55"/>
      <c r="H5" s="55"/>
      <c r="I5" s="55"/>
      <c r="J5" s="55"/>
      <c r="K5" s="55"/>
      <c r="L5" s="55"/>
      <c r="M5" s="55"/>
      <c r="N5" s="55"/>
      <c r="O5" s="55"/>
      <c r="P5" s="55"/>
      <c r="Q5" s="55"/>
    </row>
    <row r="6" spans="1:17" ht="30" x14ac:dyDescent="0.25">
      <c r="A6" s="58" t="s">
        <v>217</v>
      </c>
      <c r="B6" s="34" t="s">
        <v>266</v>
      </c>
      <c r="C6" s="34" t="s">
        <v>248</v>
      </c>
      <c r="D6" s="284" t="s">
        <v>288</v>
      </c>
      <c r="E6" s="283"/>
      <c r="F6" s="282" t="s">
        <v>289</v>
      </c>
      <c r="G6" s="283"/>
      <c r="H6" s="284" t="s">
        <v>290</v>
      </c>
      <c r="I6" s="283"/>
      <c r="J6" s="284" t="s">
        <v>291</v>
      </c>
      <c r="K6" s="283"/>
      <c r="L6" s="284" t="s">
        <v>292</v>
      </c>
      <c r="M6" s="283"/>
      <c r="N6" s="284" t="s">
        <v>293</v>
      </c>
      <c r="O6" s="283"/>
      <c r="P6" s="284" t="s">
        <v>294</v>
      </c>
      <c r="Q6" s="283"/>
    </row>
    <row r="7" spans="1:17" x14ac:dyDescent="0.25">
      <c r="A7" s="4">
        <v>84</v>
      </c>
      <c r="B7" s="10" t="s">
        <v>115</v>
      </c>
      <c r="C7" s="65" t="s">
        <v>82</v>
      </c>
      <c r="D7" s="69">
        <v>81</v>
      </c>
      <c r="E7" s="150"/>
      <c r="F7" s="69">
        <v>117</v>
      </c>
      <c r="G7" s="150"/>
      <c r="H7" s="69">
        <v>234</v>
      </c>
      <c r="I7" s="150"/>
      <c r="J7" s="69">
        <v>379</v>
      </c>
      <c r="K7" s="150"/>
      <c r="L7" s="69">
        <v>211</v>
      </c>
      <c r="M7" s="150"/>
      <c r="N7" s="69">
        <v>128</v>
      </c>
      <c r="O7" s="150"/>
      <c r="P7" s="69">
        <f>D7+F7+H7+J7+L7+N7</f>
        <v>1150</v>
      </c>
      <c r="Q7" s="150" t="str">
        <f>IF(OR(M7="(e)",O7="(e)"),"(e)","")</f>
        <v/>
      </c>
    </row>
    <row r="8" spans="1:17" x14ac:dyDescent="0.25">
      <c r="A8" s="5">
        <v>32</v>
      </c>
      <c r="B8" s="11" t="s">
        <v>116</v>
      </c>
      <c r="C8" s="23" t="s">
        <v>31</v>
      </c>
      <c r="D8" s="69">
        <v>96</v>
      </c>
      <c r="E8" s="150"/>
      <c r="F8" s="69">
        <v>186</v>
      </c>
      <c r="G8" s="150"/>
      <c r="H8" s="69">
        <v>446</v>
      </c>
      <c r="I8" s="150"/>
      <c r="J8" s="69">
        <v>615</v>
      </c>
      <c r="K8" s="150"/>
      <c r="L8" s="69">
        <v>263</v>
      </c>
      <c r="M8" s="150"/>
      <c r="N8" s="69">
        <v>173</v>
      </c>
      <c r="O8" s="150"/>
      <c r="P8" s="69">
        <f t="shared" ref="P8:P71" si="0">D8+F8+H8+J8+L8+N8</f>
        <v>1779</v>
      </c>
      <c r="Q8" s="150" t="str">
        <f>IF(OR(M8="(e)",O8="(e)"),"(e)","")</f>
        <v/>
      </c>
    </row>
    <row r="9" spans="1:17" x14ac:dyDescent="0.25">
      <c r="A9" s="5">
        <v>84</v>
      </c>
      <c r="B9" s="11" t="s">
        <v>117</v>
      </c>
      <c r="C9" s="23" t="s">
        <v>84</v>
      </c>
      <c r="D9" s="69">
        <v>48</v>
      </c>
      <c r="E9" s="150"/>
      <c r="F9" s="69">
        <v>94</v>
      </c>
      <c r="G9" s="150"/>
      <c r="H9" s="69">
        <v>213</v>
      </c>
      <c r="I9" s="150"/>
      <c r="J9" s="69">
        <v>354</v>
      </c>
      <c r="K9" s="150"/>
      <c r="L9" s="69">
        <v>180</v>
      </c>
      <c r="M9" s="150"/>
      <c r="N9" s="69">
        <v>78</v>
      </c>
      <c r="O9" s="150"/>
      <c r="P9" s="69">
        <f t="shared" si="0"/>
        <v>967</v>
      </c>
      <c r="Q9" s="150" t="str">
        <f t="shared" ref="Q9:Q58" si="1">IF(OR(M9="(e)",O9="(e)"),"(e)","")</f>
        <v/>
      </c>
    </row>
    <row r="10" spans="1:17" x14ac:dyDescent="0.25">
      <c r="A10" s="5">
        <v>93</v>
      </c>
      <c r="B10" s="11" t="s">
        <v>118</v>
      </c>
      <c r="C10" s="23" t="s">
        <v>252</v>
      </c>
      <c r="D10" s="69">
        <v>23</v>
      </c>
      <c r="E10" s="150" t="s">
        <v>324</v>
      </c>
      <c r="F10" s="69">
        <v>30</v>
      </c>
      <c r="G10" s="150" t="s">
        <v>324</v>
      </c>
      <c r="H10" s="69">
        <v>80</v>
      </c>
      <c r="I10" s="150" t="s">
        <v>324</v>
      </c>
      <c r="J10" s="69">
        <v>164</v>
      </c>
      <c r="K10" s="150" t="s">
        <v>324</v>
      </c>
      <c r="L10" s="69">
        <v>82</v>
      </c>
      <c r="M10" s="150" t="s">
        <v>324</v>
      </c>
      <c r="N10" s="69">
        <v>11</v>
      </c>
      <c r="O10" s="150" t="s">
        <v>324</v>
      </c>
      <c r="P10" s="69">
        <f t="shared" si="0"/>
        <v>390</v>
      </c>
      <c r="Q10" s="150"/>
    </row>
    <row r="11" spans="1:17" x14ac:dyDescent="0.25">
      <c r="A11" s="5">
        <v>93</v>
      </c>
      <c r="B11" s="11" t="s">
        <v>119</v>
      </c>
      <c r="C11" s="23" t="s">
        <v>99</v>
      </c>
      <c r="D11" s="69">
        <v>14</v>
      </c>
      <c r="E11" s="150"/>
      <c r="F11" s="69">
        <v>16</v>
      </c>
      <c r="G11" s="150"/>
      <c r="H11" s="69">
        <v>48</v>
      </c>
      <c r="I11" s="150"/>
      <c r="J11" s="69">
        <v>68</v>
      </c>
      <c r="K11" s="150"/>
      <c r="L11" s="69">
        <v>50</v>
      </c>
      <c r="M11" s="150"/>
      <c r="N11" s="69">
        <v>40</v>
      </c>
      <c r="O11" s="150"/>
      <c r="P11" s="69">
        <f t="shared" si="0"/>
        <v>236</v>
      </c>
      <c r="Q11" s="150" t="str">
        <f t="shared" si="1"/>
        <v/>
      </c>
    </row>
    <row r="12" spans="1:17" x14ac:dyDescent="0.25">
      <c r="A12" s="5">
        <v>93</v>
      </c>
      <c r="B12" s="11" t="s">
        <v>120</v>
      </c>
      <c r="C12" s="23" t="s">
        <v>100</v>
      </c>
      <c r="D12" s="69">
        <v>84</v>
      </c>
      <c r="E12" s="150"/>
      <c r="F12" s="69">
        <v>129</v>
      </c>
      <c r="G12" s="150"/>
      <c r="H12" s="69">
        <v>293</v>
      </c>
      <c r="I12" s="150"/>
      <c r="J12" s="69">
        <v>435</v>
      </c>
      <c r="K12" s="150"/>
      <c r="L12" s="69">
        <v>351</v>
      </c>
      <c r="M12" s="150"/>
      <c r="N12" s="69">
        <v>171</v>
      </c>
      <c r="O12" s="150"/>
      <c r="P12" s="69">
        <f t="shared" si="0"/>
        <v>1463</v>
      </c>
      <c r="Q12" s="150" t="str">
        <f t="shared" si="1"/>
        <v/>
      </c>
    </row>
    <row r="13" spans="1:17" x14ac:dyDescent="0.25">
      <c r="A13" s="5">
        <v>84</v>
      </c>
      <c r="B13" s="11" t="s">
        <v>121</v>
      </c>
      <c r="C13" s="23" t="s">
        <v>85</v>
      </c>
      <c r="D13" s="69">
        <v>22</v>
      </c>
      <c r="E13" s="150"/>
      <c r="F13" s="69">
        <v>46</v>
      </c>
      <c r="G13" s="150"/>
      <c r="H13" s="69">
        <v>120</v>
      </c>
      <c r="I13" s="150"/>
      <c r="J13" s="69">
        <v>193</v>
      </c>
      <c r="K13" s="150"/>
      <c r="L13" s="69">
        <v>121</v>
      </c>
      <c r="M13" s="150"/>
      <c r="N13" s="69">
        <v>86</v>
      </c>
      <c r="O13" s="150"/>
      <c r="P13" s="69">
        <f t="shared" si="0"/>
        <v>588</v>
      </c>
      <c r="Q13" s="150"/>
    </row>
    <row r="14" spans="1:17" x14ac:dyDescent="0.25">
      <c r="A14" s="5">
        <v>44</v>
      </c>
      <c r="B14" s="11" t="s">
        <v>122</v>
      </c>
      <c r="C14" s="23" t="s">
        <v>36</v>
      </c>
      <c r="D14" s="69">
        <v>42</v>
      </c>
      <c r="E14" s="150"/>
      <c r="F14" s="69">
        <v>109</v>
      </c>
      <c r="G14" s="150"/>
      <c r="H14" s="69">
        <v>236</v>
      </c>
      <c r="I14" s="150"/>
      <c r="J14" s="69">
        <v>335</v>
      </c>
      <c r="K14" s="150"/>
      <c r="L14" s="69">
        <v>196</v>
      </c>
      <c r="M14" s="150"/>
      <c r="N14" s="69">
        <v>66</v>
      </c>
      <c r="O14" s="150"/>
      <c r="P14" s="69">
        <f t="shared" si="0"/>
        <v>984</v>
      </c>
      <c r="Q14" s="150" t="str">
        <f t="shared" si="1"/>
        <v/>
      </c>
    </row>
    <row r="15" spans="1:17" x14ac:dyDescent="0.25">
      <c r="A15" s="5">
        <v>76</v>
      </c>
      <c r="B15" s="11" t="s">
        <v>123</v>
      </c>
      <c r="C15" s="23" t="s">
        <v>69</v>
      </c>
      <c r="D15" s="69">
        <v>21</v>
      </c>
      <c r="E15" s="150" t="s">
        <v>324</v>
      </c>
      <c r="F15" s="69">
        <v>26</v>
      </c>
      <c r="G15" s="150" t="s">
        <v>324</v>
      </c>
      <c r="H15" s="69">
        <v>81</v>
      </c>
      <c r="I15" s="150" t="s">
        <v>324</v>
      </c>
      <c r="J15" s="69">
        <v>146</v>
      </c>
      <c r="K15" s="150" t="s">
        <v>324</v>
      </c>
      <c r="L15" s="69">
        <v>75</v>
      </c>
      <c r="M15" s="150" t="s">
        <v>324</v>
      </c>
      <c r="N15" s="69">
        <v>24</v>
      </c>
      <c r="O15" s="150" t="s">
        <v>324</v>
      </c>
      <c r="P15" s="69">
        <f t="shared" si="0"/>
        <v>373</v>
      </c>
      <c r="Q15" s="150" t="str">
        <f t="shared" si="1"/>
        <v>(e)</v>
      </c>
    </row>
    <row r="16" spans="1:17" x14ac:dyDescent="0.25">
      <c r="A16" s="5">
        <v>44</v>
      </c>
      <c r="B16" s="11">
        <v>10</v>
      </c>
      <c r="C16" s="23" t="s">
        <v>37</v>
      </c>
      <c r="D16" s="69">
        <v>57</v>
      </c>
      <c r="E16" s="150"/>
      <c r="F16" s="69">
        <v>98</v>
      </c>
      <c r="G16" s="150"/>
      <c r="H16" s="69">
        <v>226</v>
      </c>
      <c r="I16" s="150"/>
      <c r="J16" s="69">
        <v>299</v>
      </c>
      <c r="K16" s="150"/>
      <c r="L16" s="69">
        <v>166</v>
      </c>
      <c r="M16" s="150"/>
      <c r="N16" s="69">
        <v>134</v>
      </c>
      <c r="O16" s="150"/>
      <c r="P16" s="69">
        <f t="shared" si="0"/>
        <v>980</v>
      </c>
      <c r="Q16" s="150" t="str">
        <f t="shared" si="1"/>
        <v/>
      </c>
    </row>
    <row r="17" spans="1:17" x14ac:dyDescent="0.25">
      <c r="A17" s="5">
        <v>76</v>
      </c>
      <c r="B17" s="11">
        <v>11</v>
      </c>
      <c r="C17" s="23" t="s">
        <v>70</v>
      </c>
      <c r="D17" s="69">
        <v>68</v>
      </c>
      <c r="E17" s="150"/>
      <c r="F17" s="69">
        <v>105</v>
      </c>
      <c r="G17" s="150"/>
      <c r="H17" s="69">
        <v>222</v>
      </c>
      <c r="I17" s="150"/>
      <c r="J17" s="69">
        <v>308</v>
      </c>
      <c r="K17" s="150"/>
      <c r="L17" s="69">
        <v>219</v>
      </c>
      <c r="M17" s="150"/>
      <c r="N17" s="69">
        <v>106</v>
      </c>
      <c r="O17" s="150"/>
      <c r="P17" s="69">
        <f t="shared" si="0"/>
        <v>1028</v>
      </c>
      <c r="Q17" s="150" t="str">
        <f t="shared" si="1"/>
        <v/>
      </c>
    </row>
    <row r="18" spans="1:17" x14ac:dyDescent="0.25">
      <c r="A18" s="5">
        <v>76</v>
      </c>
      <c r="B18" s="11">
        <v>12</v>
      </c>
      <c r="C18" s="23" t="s">
        <v>71</v>
      </c>
      <c r="D18" s="69">
        <v>39</v>
      </c>
      <c r="E18" s="150"/>
      <c r="F18" s="69">
        <v>55</v>
      </c>
      <c r="G18" s="150" t="s">
        <v>324</v>
      </c>
      <c r="H18" s="69">
        <v>177</v>
      </c>
      <c r="I18" s="150" t="s">
        <v>324</v>
      </c>
      <c r="J18" s="69">
        <v>208</v>
      </c>
      <c r="K18" s="150" t="s">
        <v>324</v>
      </c>
      <c r="L18" s="69">
        <v>84</v>
      </c>
      <c r="M18" s="150" t="s">
        <v>324</v>
      </c>
      <c r="N18" s="69">
        <v>57.999999999999993</v>
      </c>
      <c r="O18" s="150" t="s">
        <v>324</v>
      </c>
      <c r="P18" s="69">
        <f t="shared" si="0"/>
        <v>621</v>
      </c>
      <c r="Q18" s="150"/>
    </row>
    <row r="19" spans="1:17" x14ac:dyDescent="0.25">
      <c r="A19" s="5">
        <v>93</v>
      </c>
      <c r="B19" s="11">
        <v>13</v>
      </c>
      <c r="C19" s="23" t="s">
        <v>101</v>
      </c>
      <c r="D19" s="69">
        <v>210</v>
      </c>
      <c r="E19" s="150"/>
      <c r="F19" s="69">
        <v>277</v>
      </c>
      <c r="G19" s="150"/>
      <c r="H19" s="69">
        <v>591</v>
      </c>
      <c r="I19" s="150"/>
      <c r="J19" s="69">
        <v>915</v>
      </c>
      <c r="K19" s="150"/>
      <c r="L19" s="69">
        <v>666</v>
      </c>
      <c r="M19" s="150"/>
      <c r="N19" s="69">
        <v>442</v>
      </c>
      <c r="O19" s="150"/>
      <c r="P19" s="69">
        <f t="shared" si="0"/>
        <v>3101</v>
      </c>
      <c r="Q19" s="150" t="str">
        <f t="shared" si="1"/>
        <v/>
      </c>
    </row>
    <row r="20" spans="1:17" x14ac:dyDescent="0.25">
      <c r="A20" s="5">
        <v>28</v>
      </c>
      <c r="B20" s="11">
        <v>14</v>
      </c>
      <c r="C20" s="23" t="s">
        <v>25</v>
      </c>
      <c r="D20" s="69">
        <v>104</v>
      </c>
      <c r="E20" s="150" t="s">
        <v>324</v>
      </c>
      <c r="F20" s="69">
        <v>173</v>
      </c>
      <c r="G20" s="150" t="s">
        <v>324</v>
      </c>
      <c r="H20" s="69">
        <v>444</v>
      </c>
      <c r="I20" s="150" t="s">
        <v>324</v>
      </c>
      <c r="J20" s="69">
        <v>699</v>
      </c>
      <c r="K20" s="150" t="s">
        <v>324</v>
      </c>
      <c r="L20" s="69">
        <v>387</v>
      </c>
      <c r="M20" s="150" t="s">
        <v>324</v>
      </c>
      <c r="N20" s="69">
        <v>284</v>
      </c>
      <c r="O20" s="150" t="s">
        <v>324</v>
      </c>
      <c r="P20" s="69">
        <f t="shared" si="0"/>
        <v>2091</v>
      </c>
      <c r="Q20" s="150" t="s">
        <v>324</v>
      </c>
    </row>
    <row r="21" spans="1:17" x14ac:dyDescent="0.25">
      <c r="A21" s="5">
        <v>84</v>
      </c>
      <c r="B21" s="11">
        <v>15</v>
      </c>
      <c r="C21" s="23" t="s">
        <v>86</v>
      </c>
      <c r="D21" s="69">
        <v>13</v>
      </c>
      <c r="E21" s="150"/>
      <c r="F21" s="69">
        <v>14</v>
      </c>
      <c r="G21" s="150"/>
      <c r="H21" s="69">
        <v>44</v>
      </c>
      <c r="I21" s="150"/>
      <c r="J21" s="69">
        <v>63</v>
      </c>
      <c r="K21" s="150"/>
      <c r="L21" s="69">
        <v>35</v>
      </c>
      <c r="M21" s="150"/>
      <c r="N21" s="69">
        <v>14</v>
      </c>
      <c r="O21" s="150"/>
      <c r="P21" s="69">
        <f t="shared" si="0"/>
        <v>183</v>
      </c>
      <c r="Q21" s="150" t="str">
        <f t="shared" si="1"/>
        <v/>
      </c>
    </row>
    <row r="22" spans="1:17" x14ac:dyDescent="0.25">
      <c r="A22" s="5">
        <v>75</v>
      </c>
      <c r="B22" s="11">
        <v>16</v>
      </c>
      <c r="C22" s="23" t="s">
        <v>57</v>
      </c>
      <c r="D22" s="69">
        <v>68</v>
      </c>
      <c r="E22" s="150"/>
      <c r="F22" s="69">
        <v>93</v>
      </c>
      <c r="G22" s="150"/>
      <c r="H22" s="69">
        <v>215</v>
      </c>
      <c r="I22" s="150"/>
      <c r="J22" s="69">
        <v>285</v>
      </c>
      <c r="K22" s="150"/>
      <c r="L22" s="69">
        <v>185</v>
      </c>
      <c r="M22" s="150"/>
      <c r="N22" s="69">
        <v>122</v>
      </c>
      <c r="O22" s="150"/>
      <c r="P22" s="69">
        <f t="shared" si="0"/>
        <v>968</v>
      </c>
      <c r="Q22" s="150" t="str">
        <f t="shared" si="1"/>
        <v/>
      </c>
    </row>
    <row r="23" spans="1:17" x14ac:dyDescent="0.25">
      <c r="A23" s="5">
        <v>75</v>
      </c>
      <c r="B23" s="11">
        <v>17</v>
      </c>
      <c r="C23" s="23" t="s">
        <v>58</v>
      </c>
      <c r="D23" s="69">
        <v>90</v>
      </c>
      <c r="E23" s="150"/>
      <c r="F23" s="69">
        <v>129</v>
      </c>
      <c r="G23" s="150"/>
      <c r="H23" s="69">
        <v>343</v>
      </c>
      <c r="I23" s="150"/>
      <c r="J23" s="69">
        <v>410</v>
      </c>
      <c r="K23" s="150"/>
      <c r="L23" s="69">
        <v>231</v>
      </c>
      <c r="M23" s="150"/>
      <c r="N23" s="69">
        <v>177</v>
      </c>
      <c r="O23" s="150"/>
      <c r="P23" s="69">
        <f t="shared" si="0"/>
        <v>1380</v>
      </c>
      <c r="Q23" s="150" t="str">
        <f t="shared" si="1"/>
        <v/>
      </c>
    </row>
    <row r="24" spans="1:17" x14ac:dyDescent="0.25">
      <c r="A24" s="5">
        <v>24</v>
      </c>
      <c r="B24" s="11">
        <v>18</v>
      </c>
      <c r="C24" s="23" t="s">
        <v>9</v>
      </c>
      <c r="D24" s="69">
        <v>34</v>
      </c>
      <c r="E24" s="150"/>
      <c r="F24" s="69">
        <v>62</v>
      </c>
      <c r="G24" s="150"/>
      <c r="H24" s="69">
        <v>174</v>
      </c>
      <c r="I24" s="150"/>
      <c r="J24" s="69">
        <v>305</v>
      </c>
      <c r="K24" s="150"/>
      <c r="L24" s="69">
        <v>157</v>
      </c>
      <c r="M24" s="150"/>
      <c r="N24" s="69">
        <v>94</v>
      </c>
      <c r="O24" s="150"/>
      <c r="P24" s="69">
        <f t="shared" si="0"/>
        <v>826</v>
      </c>
      <c r="Q24" s="150" t="str">
        <f t="shared" si="1"/>
        <v/>
      </c>
    </row>
    <row r="25" spans="1:17" x14ac:dyDescent="0.25">
      <c r="A25" s="5">
        <v>75</v>
      </c>
      <c r="B25" s="11">
        <v>19</v>
      </c>
      <c r="C25" s="23" t="s">
        <v>59</v>
      </c>
      <c r="D25" s="69">
        <v>15</v>
      </c>
      <c r="E25" s="150"/>
      <c r="F25" s="69">
        <v>51</v>
      </c>
      <c r="G25" s="150"/>
      <c r="H25" s="69">
        <v>85</v>
      </c>
      <c r="I25" s="150"/>
      <c r="J25" s="69">
        <v>133</v>
      </c>
      <c r="K25" s="150"/>
      <c r="L25" s="69">
        <v>85</v>
      </c>
      <c r="M25" s="150"/>
      <c r="N25" s="69">
        <v>24</v>
      </c>
      <c r="O25" s="150"/>
      <c r="P25" s="69">
        <f t="shared" si="0"/>
        <v>393</v>
      </c>
      <c r="Q25" s="150" t="str">
        <f t="shared" si="1"/>
        <v/>
      </c>
    </row>
    <row r="26" spans="1:17" x14ac:dyDescent="0.25">
      <c r="A26" s="5">
        <v>94</v>
      </c>
      <c r="B26" s="11" t="s">
        <v>104</v>
      </c>
      <c r="C26" s="23" t="s">
        <v>253</v>
      </c>
      <c r="D26" s="69">
        <v>3</v>
      </c>
      <c r="E26" s="150"/>
      <c r="F26" s="69">
        <v>9</v>
      </c>
      <c r="G26" s="150"/>
      <c r="H26" s="69">
        <v>31</v>
      </c>
      <c r="I26" s="150"/>
      <c r="J26" s="69">
        <v>35</v>
      </c>
      <c r="K26" s="150"/>
      <c r="L26" s="69">
        <v>34</v>
      </c>
      <c r="M26" s="150"/>
      <c r="N26" s="69">
        <v>17</v>
      </c>
      <c r="O26" s="150"/>
      <c r="P26" s="69">
        <f t="shared" si="0"/>
        <v>129</v>
      </c>
      <c r="Q26" s="150" t="str">
        <f t="shared" si="1"/>
        <v/>
      </c>
    </row>
    <row r="27" spans="1:17" x14ac:dyDescent="0.25">
      <c r="A27" s="5">
        <v>94</v>
      </c>
      <c r="B27" s="11" t="s">
        <v>107</v>
      </c>
      <c r="C27" s="23" t="s">
        <v>108</v>
      </c>
      <c r="D27" s="69">
        <v>15</v>
      </c>
      <c r="E27" s="150"/>
      <c r="F27" s="69">
        <v>21</v>
      </c>
      <c r="G27" s="150"/>
      <c r="H27" s="69">
        <v>28</v>
      </c>
      <c r="I27" s="150"/>
      <c r="J27" s="69">
        <v>50</v>
      </c>
      <c r="K27" s="150"/>
      <c r="L27" s="69">
        <v>30</v>
      </c>
      <c r="M27" s="150"/>
      <c r="N27" s="69">
        <v>32</v>
      </c>
      <c r="O27" s="150"/>
      <c r="P27" s="69">
        <f t="shared" si="0"/>
        <v>176</v>
      </c>
      <c r="Q27" s="150" t="str">
        <f t="shared" si="1"/>
        <v/>
      </c>
    </row>
    <row r="28" spans="1:17" x14ac:dyDescent="0.25">
      <c r="A28" s="5">
        <v>27</v>
      </c>
      <c r="B28" s="11">
        <v>21</v>
      </c>
      <c r="C28" s="23" t="s">
        <v>16</v>
      </c>
      <c r="D28" s="69">
        <v>65</v>
      </c>
      <c r="E28" s="150"/>
      <c r="F28" s="69">
        <v>136</v>
      </c>
      <c r="G28" s="150"/>
      <c r="H28" s="69">
        <v>302</v>
      </c>
      <c r="I28" s="150"/>
      <c r="J28" s="69">
        <v>449</v>
      </c>
      <c r="K28" s="150"/>
      <c r="L28" s="69">
        <v>245</v>
      </c>
      <c r="M28" s="150"/>
      <c r="N28" s="69">
        <v>89</v>
      </c>
      <c r="O28" s="150"/>
      <c r="P28" s="69">
        <f t="shared" si="0"/>
        <v>1286</v>
      </c>
      <c r="Q28" s="150" t="str">
        <f t="shared" si="1"/>
        <v/>
      </c>
    </row>
    <row r="29" spans="1:17" x14ac:dyDescent="0.25">
      <c r="A29" s="5">
        <v>53</v>
      </c>
      <c r="B29" s="11">
        <v>22</v>
      </c>
      <c r="C29" s="23" t="s">
        <v>52</v>
      </c>
      <c r="D29" s="69">
        <v>83</v>
      </c>
      <c r="E29" s="150"/>
      <c r="F29" s="69">
        <v>153</v>
      </c>
      <c r="G29" s="150"/>
      <c r="H29" s="69">
        <v>361</v>
      </c>
      <c r="I29" s="150"/>
      <c r="J29" s="69">
        <v>556</v>
      </c>
      <c r="K29" s="150"/>
      <c r="L29" s="69">
        <v>327</v>
      </c>
      <c r="M29" s="150"/>
      <c r="N29" s="69">
        <v>170</v>
      </c>
      <c r="O29" s="150"/>
      <c r="P29" s="69">
        <f t="shared" si="0"/>
        <v>1650</v>
      </c>
      <c r="Q29" s="150" t="str">
        <f t="shared" si="1"/>
        <v/>
      </c>
    </row>
    <row r="30" spans="1:17" x14ac:dyDescent="0.25">
      <c r="A30" s="5">
        <v>75</v>
      </c>
      <c r="B30" s="11">
        <v>23</v>
      </c>
      <c r="C30" s="23" t="s">
        <v>60</v>
      </c>
      <c r="D30" s="69">
        <v>15</v>
      </c>
      <c r="E30" s="150"/>
      <c r="F30" s="69">
        <v>47</v>
      </c>
      <c r="G30" s="150"/>
      <c r="H30" s="69">
        <v>88</v>
      </c>
      <c r="I30" s="150"/>
      <c r="J30" s="69">
        <v>108</v>
      </c>
      <c r="K30" s="150"/>
      <c r="L30" s="69">
        <v>60</v>
      </c>
      <c r="M30" s="150"/>
      <c r="N30" s="69">
        <v>26</v>
      </c>
      <c r="O30" s="150"/>
      <c r="P30" s="69">
        <f t="shared" si="0"/>
        <v>344</v>
      </c>
      <c r="Q30" s="150"/>
    </row>
    <row r="31" spans="1:17" x14ac:dyDescent="0.25">
      <c r="A31" s="5">
        <v>75</v>
      </c>
      <c r="B31" s="11">
        <v>24</v>
      </c>
      <c r="C31" s="23" t="s">
        <v>61</v>
      </c>
      <c r="D31" s="69">
        <v>50</v>
      </c>
      <c r="E31" s="150"/>
      <c r="F31" s="69">
        <v>64</v>
      </c>
      <c r="G31" s="150"/>
      <c r="H31" s="69">
        <v>188</v>
      </c>
      <c r="I31" s="150"/>
      <c r="J31" s="69">
        <v>268</v>
      </c>
      <c r="K31" s="150"/>
      <c r="L31" s="69">
        <v>216</v>
      </c>
      <c r="M31" s="150"/>
      <c r="N31" s="69">
        <v>128</v>
      </c>
      <c r="O31" s="150"/>
      <c r="P31" s="69">
        <f t="shared" si="0"/>
        <v>914</v>
      </c>
      <c r="Q31" s="150" t="str">
        <f t="shared" si="1"/>
        <v/>
      </c>
    </row>
    <row r="32" spans="1:17" x14ac:dyDescent="0.25">
      <c r="A32" s="5">
        <v>27</v>
      </c>
      <c r="B32" s="11">
        <v>25</v>
      </c>
      <c r="C32" s="23" t="s">
        <v>18</v>
      </c>
      <c r="D32" s="69">
        <v>52</v>
      </c>
      <c r="E32" s="150"/>
      <c r="F32" s="69">
        <v>76</v>
      </c>
      <c r="G32" s="150"/>
      <c r="H32" s="69">
        <v>228</v>
      </c>
      <c r="I32" s="150"/>
      <c r="J32" s="69">
        <v>338</v>
      </c>
      <c r="K32" s="150"/>
      <c r="L32" s="69">
        <v>225</v>
      </c>
      <c r="M32" s="150"/>
      <c r="N32" s="69">
        <v>144</v>
      </c>
      <c r="O32" s="150"/>
      <c r="P32" s="69">
        <f t="shared" si="0"/>
        <v>1063</v>
      </c>
      <c r="Q32" s="150" t="str">
        <f t="shared" si="1"/>
        <v/>
      </c>
    </row>
    <row r="33" spans="1:17" x14ac:dyDescent="0.25">
      <c r="A33" s="5">
        <v>84</v>
      </c>
      <c r="B33" s="11">
        <v>26</v>
      </c>
      <c r="C33" s="23" t="s">
        <v>87</v>
      </c>
      <c r="D33" s="69">
        <v>49</v>
      </c>
      <c r="E33" s="150"/>
      <c r="F33" s="69">
        <v>104</v>
      </c>
      <c r="G33" s="150"/>
      <c r="H33" s="69">
        <v>261</v>
      </c>
      <c r="I33" s="150"/>
      <c r="J33" s="69">
        <v>334</v>
      </c>
      <c r="K33" s="150"/>
      <c r="L33" s="69">
        <v>173</v>
      </c>
      <c r="M33" s="150"/>
      <c r="N33" s="69">
        <v>133</v>
      </c>
      <c r="O33" s="150"/>
      <c r="P33" s="69">
        <f t="shared" si="0"/>
        <v>1054</v>
      </c>
      <c r="Q33" s="150" t="str">
        <f t="shared" si="1"/>
        <v/>
      </c>
    </row>
    <row r="34" spans="1:17" x14ac:dyDescent="0.25">
      <c r="A34" s="5">
        <v>28</v>
      </c>
      <c r="B34" s="11">
        <v>27</v>
      </c>
      <c r="C34" s="23" t="s">
        <v>27</v>
      </c>
      <c r="D34" s="69">
        <v>82</v>
      </c>
      <c r="E34" s="150" t="s">
        <v>324</v>
      </c>
      <c r="F34" s="69">
        <v>112</v>
      </c>
      <c r="G34" s="150" t="s">
        <v>324</v>
      </c>
      <c r="H34" s="69">
        <v>263</v>
      </c>
      <c r="I34" s="150" t="s">
        <v>324</v>
      </c>
      <c r="J34" s="69">
        <v>596</v>
      </c>
      <c r="K34" s="150" t="s">
        <v>324</v>
      </c>
      <c r="L34" s="69">
        <v>293</v>
      </c>
      <c r="M34" s="150" t="s">
        <v>324</v>
      </c>
      <c r="N34" s="69">
        <v>291</v>
      </c>
      <c r="O34" s="150" t="s">
        <v>324</v>
      </c>
      <c r="P34" s="69">
        <f t="shared" si="0"/>
        <v>1637</v>
      </c>
      <c r="Q34" s="150" t="s">
        <v>324</v>
      </c>
    </row>
    <row r="35" spans="1:17" x14ac:dyDescent="0.25">
      <c r="A35" s="5">
        <v>24</v>
      </c>
      <c r="B35" s="11">
        <v>28</v>
      </c>
      <c r="C35" s="23" t="s">
        <v>254</v>
      </c>
      <c r="D35" s="69">
        <v>73</v>
      </c>
      <c r="E35" s="150"/>
      <c r="F35" s="69">
        <v>93</v>
      </c>
      <c r="G35" s="150"/>
      <c r="H35" s="69">
        <v>261</v>
      </c>
      <c r="I35" s="150"/>
      <c r="J35" s="69">
        <v>420</v>
      </c>
      <c r="K35" s="150"/>
      <c r="L35" s="69">
        <v>209</v>
      </c>
      <c r="M35" s="150"/>
      <c r="N35" s="69">
        <v>119</v>
      </c>
      <c r="O35" s="150"/>
      <c r="P35" s="69">
        <f t="shared" si="0"/>
        <v>1175</v>
      </c>
      <c r="Q35" s="150" t="str">
        <f t="shared" si="1"/>
        <v/>
      </c>
    </row>
    <row r="36" spans="1:17" x14ac:dyDescent="0.25">
      <c r="A36" s="5">
        <v>53</v>
      </c>
      <c r="B36" s="11">
        <v>29</v>
      </c>
      <c r="C36" s="23" t="s">
        <v>54</v>
      </c>
      <c r="D36" s="69">
        <v>93</v>
      </c>
      <c r="E36" s="150"/>
      <c r="F36" s="69">
        <v>164</v>
      </c>
      <c r="G36" s="150"/>
      <c r="H36" s="69">
        <v>428</v>
      </c>
      <c r="I36" s="150"/>
      <c r="J36" s="69">
        <v>742</v>
      </c>
      <c r="K36" s="150"/>
      <c r="L36" s="69">
        <v>512</v>
      </c>
      <c r="M36" s="150"/>
      <c r="N36" s="69">
        <v>449</v>
      </c>
      <c r="O36" s="150"/>
      <c r="P36" s="69">
        <f t="shared" si="0"/>
        <v>2388</v>
      </c>
      <c r="Q36" s="150" t="str">
        <f t="shared" si="1"/>
        <v/>
      </c>
    </row>
    <row r="37" spans="1:17" x14ac:dyDescent="0.25">
      <c r="A37" s="5">
        <v>76</v>
      </c>
      <c r="B37" s="11">
        <v>30</v>
      </c>
      <c r="C37" s="23" t="s">
        <v>72</v>
      </c>
      <c r="D37" s="69">
        <v>68</v>
      </c>
      <c r="E37" s="150" t="s">
        <v>324</v>
      </c>
      <c r="F37" s="69">
        <v>210</v>
      </c>
      <c r="G37" s="150" t="s">
        <v>324</v>
      </c>
      <c r="H37" s="69">
        <v>517</v>
      </c>
      <c r="I37" s="150" t="s">
        <v>324</v>
      </c>
      <c r="J37" s="69">
        <v>611</v>
      </c>
      <c r="K37" s="150" t="s">
        <v>324</v>
      </c>
      <c r="L37" s="69">
        <v>345</v>
      </c>
      <c r="M37" s="150" t="s">
        <v>324</v>
      </c>
      <c r="N37" s="69">
        <v>167</v>
      </c>
      <c r="O37" s="150" t="s">
        <v>324</v>
      </c>
      <c r="P37" s="69">
        <f t="shared" si="0"/>
        <v>1918</v>
      </c>
      <c r="Q37" s="150" t="s">
        <v>324</v>
      </c>
    </row>
    <row r="38" spans="1:17" x14ac:dyDescent="0.25">
      <c r="A38" s="5">
        <v>76</v>
      </c>
      <c r="B38" s="11">
        <v>31</v>
      </c>
      <c r="C38" s="23" t="s">
        <v>73</v>
      </c>
      <c r="D38" s="69">
        <v>148</v>
      </c>
      <c r="E38" s="150"/>
      <c r="F38" s="69">
        <v>169</v>
      </c>
      <c r="G38" s="150"/>
      <c r="H38" s="69">
        <v>381</v>
      </c>
      <c r="I38" s="150"/>
      <c r="J38" s="69">
        <v>695</v>
      </c>
      <c r="K38" s="150"/>
      <c r="L38" s="69">
        <v>651</v>
      </c>
      <c r="M38" s="150"/>
      <c r="N38" s="69">
        <v>350</v>
      </c>
      <c r="O38" s="150"/>
      <c r="P38" s="69">
        <f t="shared" si="0"/>
        <v>2394</v>
      </c>
      <c r="Q38" s="150" t="str">
        <f t="shared" si="1"/>
        <v/>
      </c>
    </row>
    <row r="39" spans="1:17" x14ac:dyDescent="0.25">
      <c r="A39" s="5">
        <v>76</v>
      </c>
      <c r="B39" s="11">
        <v>32</v>
      </c>
      <c r="C39" s="23" t="s">
        <v>74</v>
      </c>
      <c r="D39" s="69">
        <v>23</v>
      </c>
      <c r="E39" s="150"/>
      <c r="F39" s="69">
        <v>45</v>
      </c>
      <c r="G39" s="150"/>
      <c r="H39" s="69">
        <v>113</v>
      </c>
      <c r="I39" s="150"/>
      <c r="J39" s="69">
        <v>180</v>
      </c>
      <c r="K39" s="150"/>
      <c r="L39" s="69">
        <v>90</v>
      </c>
      <c r="M39" s="150"/>
      <c r="N39" s="69">
        <v>40</v>
      </c>
      <c r="O39" s="150"/>
      <c r="P39" s="69">
        <f t="shared" si="0"/>
        <v>491</v>
      </c>
      <c r="Q39" s="150" t="str">
        <f t="shared" si="1"/>
        <v/>
      </c>
    </row>
    <row r="40" spans="1:17" x14ac:dyDescent="0.25">
      <c r="A40" s="5">
        <v>75</v>
      </c>
      <c r="B40" s="11">
        <v>33</v>
      </c>
      <c r="C40" s="23" t="s">
        <v>62</v>
      </c>
      <c r="D40" s="69">
        <v>125</v>
      </c>
      <c r="E40" s="150"/>
      <c r="F40" s="69">
        <v>246</v>
      </c>
      <c r="G40" s="150"/>
      <c r="H40" s="69">
        <v>615</v>
      </c>
      <c r="I40" s="150"/>
      <c r="J40" s="69">
        <v>1073</v>
      </c>
      <c r="K40" s="150"/>
      <c r="L40" s="69">
        <v>604</v>
      </c>
      <c r="M40" s="150"/>
      <c r="N40" s="69">
        <v>599</v>
      </c>
      <c r="O40" s="150"/>
      <c r="P40" s="69">
        <f t="shared" si="0"/>
        <v>3262</v>
      </c>
      <c r="Q40" s="150"/>
    </row>
    <row r="41" spans="1:17" x14ac:dyDescent="0.25">
      <c r="A41" s="5">
        <v>76</v>
      </c>
      <c r="B41" s="11">
        <v>34</v>
      </c>
      <c r="C41" s="23" t="s">
        <v>75</v>
      </c>
      <c r="D41" s="69">
        <v>107</v>
      </c>
      <c r="E41" s="150"/>
      <c r="F41" s="69">
        <v>192</v>
      </c>
      <c r="G41" s="150"/>
      <c r="H41" s="69">
        <v>484</v>
      </c>
      <c r="I41" s="150"/>
      <c r="J41" s="69">
        <v>729</v>
      </c>
      <c r="K41" s="150"/>
      <c r="L41" s="69">
        <v>445</v>
      </c>
      <c r="M41" s="150"/>
      <c r="N41" s="69">
        <v>306</v>
      </c>
      <c r="O41" s="150"/>
      <c r="P41" s="69">
        <f t="shared" si="0"/>
        <v>2263</v>
      </c>
      <c r="Q41" s="150" t="str">
        <f t="shared" si="1"/>
        <v/>
      </c>
    </row>
    <row r="42" spans="1:17" x14ac:dyDescent="0.25">
      <c r="A42" s="5">
        <v>53</v>
      </c>
      <c r="B42" s="11">
        <v>35</v>
      </c>
      <c r="C42" s="23" t="s">
        <v>55</v>
      </c>
      <c r="D42" s="69">
        <v>144</v>
      </c>
      <c r="E42" s="150"/>
      <c r="F42" s="69">
        <v>214</v>
      </c>
      <c r="G42" s="150"/>
      <c r="H42" s="69">
        <v>533</v>
      </c>
      <c r="I42" s="150"/>
      <c r="J42" s="69">
        <v>842</v>
      </c>
      <c r="K42" s="150"/>
      <c r="L42" s="69">
        <v>550</v>
      </c>
      <c r="M42" s="150"/>
      <c r="N42" s="69">
        <v>371</v>
      </c>
      <c r="O42" s="150"/>
      <c r="P42" s="69">
        <f t="shared" si="0"/>
        <v>2654</v>
      </c>
      <c r="Q42" s="150" t="str">
        <f t="shared" si="1"/>
        <v/>
      </c>
    </row>
    <row r="43" spans="1:17" x14ac:dyDescent="0.25">
      <c r="A43" s="5">
        <v>24</v>
      </c>
      <c r="B43" s="11">
        <v>36</v>
      </c>
      <c r="C43" s="23" t="s">
        <v>12</v>
      </c>
      <c r="D43" s="69">
        <v>23</v>
      </c>
      <c r="E43" s="150"/>
      <c r="F43" s="69">
        <v>53</v>
      </c>
      <c r="G43" s="150"/>
      <c r="H43" s="69">
        <v>95</v>
      </c>
      <c r="I43" s="150"/>
      <c r="J43" s="69">
        <v>180</v>
      </c>
      <c r="K43" s="150"/>
      <c r="L43" s="69">
        <v>78</v>
      </c>
      <c r="M43" s="150"/>
      <c r="N43" s="69">
        <v>41</v>
      </c>
      <c r="O43" s="150"/>
      <c r="P43" s="69">
        <f t="shared" si="0"/>
        <v>470</v>
      </c>
      <c r="Q43" s="150" t="str">
        <f t="shared" si="1"/>
        <v/>
      </c>
    </row>
    <row r="44" spans="1:17" x14ac:dyDescent="0.25">
      <c r="A44" s="5">
        <v>24</v>
      </c>
      <c r="B44" s="11">
        <v>37</v>
      </c>
      <c r="C44" s="23" t="s">
        <v>13</v>
      </c>
      <c r="D44" s="69">
        <v>45</v>
      </c>
      <c r="E44" s="150"/>
      <c r="F44" s="69">
        <v>96</v>
      </c>
      <c r="G44" s="150"/>
      <c r="H44" s="69">
        <v>241</v>
      </c>
      <c r="I44" s="150"/>
      <c r="J44" s="69">
        <v>371</v>
      </c>
      <c r="K44" s="150"/>
      <c r="L44" s="69">
        <v>285</v>
      </c>
      <c r="M44" s="150"/>
      <c r="N44" s="69">
        <v>120</v>
      </c>
      <c r="O44" s="150"/>
      <c r="P44" s="69">
        <f t="shared" si="0"/>
        <v>1158</v>
      </c>
      <c r="Q44" s="150"/>
    </row>
    <row r="45" spans="1:17" x14ac:dyDescent="0.25">
      <c r="A45" s="5">
        <v>84</v>
      </c>
      <c r="B45" s="11">
        <v>38</v>
      </c>
      <c r="C45" s="23" t="s">
        <v>88</v>
      </c>
      <c r="D45" s="69">
        <v>97</v>
      </c>
      <c r="E45" s="150"/>
      <c r="F45" s="69">
        <v>181</v>
      </c>
      <c r="G45" s="150"/>
      <c r="H45" s="69">
        <v>432</v>
      </c>
      <c r="I45" s="150"/>
      <c r="J45" s="69">
        <v>683</v>
      </c>
      <c r="K45" s="150"/>
      <c r="L45" s="69">
        <v>458</v>
      </c>
      <c r="M45" s="150"/>
      <c r="N45" s="69">
        <v>459</v>
      </c>
      <c r="O45" s="150"/>
      <c r="P45" s="69">
        <f t="shared" si="0"/>
        <v>2310</v>
      </c>
      <c r="Q45" s="150" t="str">
        <f t="shared" si="1"/>
        <v/>
      </c>
    </row>
    <row r="46" spans="1:17" x14ac:dyDescent="0.25">
      <c r="A46" s="5">
        <v>27</v>
      </c>
      <c r="B46" s="11">
        <v>39</v>
      </c>
      <c r="C46" s="23" t="s">
        <v>19</v>
      </c>
      <c r="D46" s="69">
        <v>34</v>
      </c>
      <c r="E46" s="150"/>
      <c r="F46" s="69">
        <v>64</v>
      </c>
      <c r="G46" s="150"/>
      <c r="H46" s="69">
        <v>188</v>
      </c>
      <c r="I46" s="150"/>
      <c r="J46" s="69">
        <v>257</v>
      </c>
      <c r="K46" s="150"/>
      <c r="L46" s="69">
        <v>135</v>
      </c>
      <c r="M46" s="150"/>
      <c r="N46" s="69">
        <v>48</v>
      </c>
      <c r="O46" s="150"/>
      <c r="P46" s="69">
        <f t="shared" si="0"/>
        <v>726</v>
      </c>
      <c r="Q46" s="150" t="str">
        <f t="shared" si="1"/>
        <v/>
      </c>
    </row>
    <row r="47" spans="1:17" x14ac:dyDescent="0.25">
      <c r="A47" s="5">
        <v>75</v>
      </c>
      <c r="B47" s="11">
        <v>40</v>
      </c>
      <c r="C47" s="23" t="s">
        <v>63</v>
      </c>
      <c r="D47" s="69">
        <v>70</v>
      </c>
      <c r="E47" s="150"/>
      <c r="F47" s="69">
        <v>91</v>
      </c>
      <c r="G47" s="150"/>
      <c r="H47" s="69">
        <v>209</v>
      </c>
      <c r="I47" s="150"/>
      <c r="J47" s="69">
        <v>358</v>
      </c>
      <c r="K47" s="150"/>
      <c r="L47" s="69">
        <v>205</v>
      </c>
      <c r="M47" s="150"/>
      <c r="N47" s="69">
        <v>138</v>
      </c>
      <c r="O47" s="150"/>
      <c r="P47" s="69">
        <f t="shared" si="0"/>
        <v>1071</v>
      </c>
      <c r="Q47" s="150"/>
    </row>
    <row r="48" spans="1:17" x14ac:dyDescent="0.25">
      <c r="A48" s="5">
        <v>24</v>
      </c>
      <c r="B48" s="11">
        <v>41</v>
      </c>
      <c r="C48" s="23" t="s">
        <v>14</v>
      </c>
      <c r="D48" s="69">
        <v>32</v>
      </c>
      <c r="E48" s="150"/>
      <c r="F48" s="69">
        <v>77</v>
      </c>
      <c r="G48" s="150"/>
      <c r="H48" s="69">
        <v>162</v>
      </c>
      <c r="I48" s="150"/>
      <c r="J48" s="69">
        <v>237</v>
      </c>
      <c r="K48" s="150"/>
      <c r="L48" s="69">
        <v>210</v>
      </c>
      <c r="M48" s="150"/>
      <c r="N48" s="69">
        <v>87</v>
      </c>
      <c r="O48" s="150"/>
      <c r="P48" s="69">
        <f t="shared" si="0"/>
        <v>805</v>
      </c>
      <c r="Q48" s="150" t="str">
        <f t="shared" si="1"/>
        <v/>
      </c>
    </row>
    <row r="49" spans="1:17" x14ac:dyDescent="0.25">
      <c r="A49" s="5">
        <v>84</v>
      </c>
      <c r="B49" s="11">
        <v>42</v>
      </c>
      <c r="C49" s="23" t="s">
        <v>89</v>
      </c>
      <c r="D49" s="69">
        <v>106</v>
      </c>
      <c r="E49" s="150"/>
      <c r="F49" s="69">
        <v>142</v>
      </c>
      <c r="G49" s="150"/>
      <c r="H49" s="69">
        <v>393</v>
      </c>
      <c r="I49" s="150"/>
      <c r="J49" s="69">
        <v>559</v>
      </c>
      <c r="K49" s="150"/>
      <c r="L49" s="69">
        <v>363</v>
      </c>
      <c r="M49" s="150"/>
      <c r="N49" s="69">
        <v>165</v>
      </c>
      <c r="O49" s="150"/>
      <c r="P49" s="69">
        <f t="shared" si="0"/>
        <v>1728</v>
      </c>
      <c r="Q49" s="150" t="str">
        <f t="shared" si="1"/>
        <v/>
      </c>
    </row>
    <row r="50" spans="1:17" x14ac:dyDescent="0.25">
      <c r="A50" s="5">
        <v>84</v>
      </c>
      <c r="B50" s="11">
        <v>43</v>
      </c>
      <c r="C50" s="23" t="s">
        <v>90</v>
      </c>
      <c r="D50" s="69">
        <v>44</v>
      </c>
      <c r="E50" s="150"/>
      <c r="F50" s="69">
        <v>72</v>
      </c>
      <c r="G50" s="150"/>
      <c r="H50" s="69">
        <v>166</v>
      </c>
      <c r="I50" s="150"/>
      <c r="J50" s="69">
        <v>200</v>
      </c>
      <c r="K50" s="150"/>
      <c r="L50" s="69">
        <v>116</v>
      </c>
      <c r="M50" s="150"/>
      <c r="N50" s="69">
        <v>16</v>
      </c>
      <c r="O50" s="150"/>
      <c r="P50" s="69">
        <f t="shared" si="0"/>
        <v>614</v>
      </c>
      <c r="Q50" s="150" t="str">
        <f t="shared" si="1"/>
        <v/>
      </c>
    </row>
    <row r="51" spans="1:17" x14ac:dyDescent="0.25">
      <c r="A51" s="5">
        <v>52</v>
      </c>
      <c r="B51" s="11">
        <v>44</v>
      </c>
      <c r="C51" s="23" t="s">
        <v>46</v>
      </c>
      <c r="D51" s="69">
        <v>141</v>
      </c>
      <c r="E51" s="150"/>
      <c r="F51" s="69">
        <v>174</v>
      </c>
      <c r="G51" s="150"/>
      <c r="H51" s="69">
        <v>396</v>
      </c>
      <c r="I51" s="150"/>
      <c r="J51" s="69">
        <v>673</v>
      </c>
      <c r="K51" s="150"/>
      <c r="L51" s="69">
        <v>590</v>
      </c>
      <c r="M51" s="150"/>
      <c r="N51" s="69">
        <v>172</v>
      </c>
      <c r="O51" s="150"/>
      <c r="P51" s="69">
        <f t="shared" si="0"/>
        <v>2146</v>
      </c>
      <c r="Q51" s="150" t="str">
        <f t="shared" si="1"/>
        <v/>
      </c>
    </row>
    <row r="52" spans="1:17" x14ac:dyDescent="0.25">
      <c r="A52" s="5">
        <v>24</v>
      </c>
      <c r="B52" s="11">
        <v>45</v>
      </c>
      <c r="C52" s="23" t="s">
        <v>15</v>
      </c>
      <c r="D52" s="69">
        <v>65</v>
      </c>
      <c r="E52" s="150"/>
      <c r="F52" s="69">
        <v>122</v>
      </c>
      <c r="G52" s="150"/>
      <c r="H52" s="69">
        <v>297</v>
      </c>
      <c r="I52" s="150"/>
      <c r="J52" s="69">
        <v>446</v>
      </c>
      <c r="K52" s="150"/>
      <c r="L52" s="69">
        <v>277</v>
      </c>
      <c r="M52" s="150"/>
      <c r="N52" s="69">
        <v>18</v>
      </c>
      <c r="O52" s="150"/>
      <c r="P52" s="69">
        <f t="shared" si="0"/>
        <v>1225</v>
      </c>
      <c r="Q52" s="150" t="str">
        <f t="shared" si="1"/>
        <v/>
      </c>
    </row>
    <row r="53" spans="1:17" x14ac:dyDescent="0.25">
      <c r="A53" s="5">
        <v>76</v>
      </c>
      <c r="B53" s="11">
        <v>46</v>
      </c>
      <c r="C53" s="23" t="s">
        <v>76</v>
      </c>
      <c r="D53" s="69">
        <v>13</v>
      </c>
      <c r="E53" s="150"/>
      <c r="F53" s="69">
        <v>48</v>
      </c>
      <c r="G53" s="150"/>
      <c r="H53" s="69">
        <v>75</v>
      </c>
      <c r="I53" s="150"/>
      <c r="J53" s="69">
        <v>123</v>
      </c>
      <c r="K53" s="150"/>
      <c r="L53" s="69">
        <v>60</v>
      </c>
      <c r="M53" s="150"/>
      <c r="N53" s="69">
        <v>30</v>
      </c>
      <c r="O53" s="150"/>
      <c r="P53" s="69">
        <f t="shared" si="0"/>
        <v>349</v>
      </c>
      <c r="Q53" s="150" t="str">
        <f t="shared" si="1"/>
        <v/>
      </c>
    </row>
    <row r="54" spans="1:17" x14ac:dyDescent="0.25">
      <c r="A54" s="5">
        <v>75</v>
      </c>
      <c r="B54" s="11">
        <v>47</v>
      </c>
      <c r="C54" s="23" t="s">
        <v>64</v>
      </c>
      <c r="D54" s="69">
        <v>36</v>
      </c>
      <c r="E54" s="150"/>
      <c r="F54" s="69">
        <v>54</v>
      </c>
      <c r="G54" s="150"/>
      <c r="H54" s="69">
        <v>146</v>
      </c>
      <c r="I54" s="150"/>
      <c r="J54" s="69">
        <v>228</v>
      </c>
      <c r="K54" s="150"/>
      <c r="L54" s="69">
        <v>115</v>
      </c>
      <c r="M54" s="150"/>
      <c r="N54" s="69">
        <v>105</v>
      </c>
      <c r="O54" s="150"/>
      <c r="P54" s="69">
        <f t="shared" si="0"/>
        <v>684</v>
      </c>
      <c r="Q54" s="150" t="str">
        <f t="shared" si="1"/>
        <v/>
      </c>
    </row>
    <row r="55" spans="1:17" x14ac:dyDescent="0.25">
      <c r="A55" s="5">
        <v>76</v>
      </c>
      <c r="B55" s="11">
        <v>48</v>
      </c>
      <c r="C55" s="23" t="s">
        <v>77</v>
      </c>
      <c r="D55" s="69">
        <v>11</v>
      </c>
      <c r="E55" s="150"/>
      <c r="F55" s="69">
        <v>10</v>
      </c>
      <c r="G55" s="150"/>
      <c r="H55" s="69">
        <v>33</v>
      </c>
      <c r="I55" s="150"/>
      <c r="J55" s="69">
        <v>28</v>
      </c>
      <c r="K55" s="150"/>
      <c r="L55" s="69">
        <v>21</v>
      </c>
      <c r="M55" s="150"/>
      <c r="N55" s="69">
        <v>15</v>
      </c>
      <c r="O55" s="150"/>
      <c r="P55" s="69">
        <f t="shared" si="0"/>
        <v>118</v>
      </c>
      <c r="Q55" s="150" t="str">
        <f t="shared" si="1"/>
        <v/>
      </c>
    </row>
    <row r="56" spans="1:17" x14ac:dyDescent="0.25">
      <c r="A56" s="5">
        <v>52</v>
      </c>
      <c r="B56" s="11">
        <v>49</v>
      </c>
      <c r="C56" s="23" t="s">
        <v>48</v>
      </c>
      <c r="D56" s="69">
        <v>119</v>
      </c>
      <c r="E56" s="150"/>
      <c r="F56" s="69">
        <v>204</v>
      </c>
      <c r="G56" s="150"/>
      <c r="H56" s="69">
        <v>427</v>
      </c>
      <c r="I56" s="150"/>
      <c r="J56" s="69">
        <v>608</v>
      </c>
      <c r="K56" s="150"/>
      <c r="L56" s="69">
        <v>399</v>
      </c>
      <c r="M56" s="150"/>
      <c r="N56" s="69">
        <v>151</v>
      </c>
      <c r="O56" s="150"/>
      <c r="P56" s="69">
        <f t="shared" si="0"/>
        <v>1908</v>
      </c>
      <c r="Q56" s="150"/>
    </row>
    <row r="57" spans="1:17" x14ac:dyDescent="0.25">
      <c r="A57" s="5">
        <v>28</v>
      </c>
      <c r="B57" s="11">
        <v>50</v>
      </c>
      <c r="C57" s="23" t="s">
        <v>28</v>
      </c>
      <c r="D57" s="69">
        <v>81</v>
      </c>
      <c r="E57" s="150"/>
      <c r="F57" s="69">
        <v>154</v>
      </c>
      <c r="G57" s="150"/>
      <c r="H57" s="69">
        <v>290</v>
      </c>
      <c r="I57" s="150"/>
      <c r="J57" s="69">
        <v>406</v>
      </c>
      <c r="K57" s="150"/>
      <c r="L57" s="69">
        <v>265</v>
      </c>
      <c r="M57" s="150"/>
      <c r="N57" s="69">
        <v>100</v>
      </c>
      <c r="O57" s="150"/>
      <c r="P57" s="69">
        <f t="shared" si="0"/>
        <v>1296</v>
      </c>
      <c r="Q57" s="150" t="str">
        <f t="shared" si="1"/>
        <v/>
      </c>
    </row>
    <row r="58" spans="1:17" x14ac:dyDescent="0.25">
      <c r="A58" s="5">
        <v>44</v>
      </c>
      <c r="B58" s="11">
        <v>51</v>
      </c>
      <c r="C58" s="23" t="s">
        <v>38</v>
      </c>
      <c r="D58" s="69">
        <v>106</v>
      </c>
      <c r="E58" s="150"/>
      <c r="F58" s="69">
        <v>168</v>
      </c>
      <c r="G58" s="150"/>
      <c r="H58" s="69">
        <v>350</v>
      </c>
      <c r="I58" s="150"/>
      <c r="J58" s="69">
        <v>469</v>
      </c>
      <c r="K58" s="150"/>
      <c r="L58" s="69">
        <v>248</v>
      </c>
      <c r="M58" s="150"/>
      <c r="N58" s="69">
        <v>131</v>
      </c>
      <c r="O58" s="150"/>
      <c r="P58" s="69">
        <f t="shared" si="0"/>
        <v>1472</v>
      </c>
      <c r="Q58" s="150" t="str">
        <f t="shared" si="1"/>
        <v/>
      </c>
    </row>
    <row r="59" spans="1:17" x14ac:dyDescent="0.25">
      <c r="A59" s="5">
        <v>44</v>
      </c>
      <c r="B59" s="11">
        <v>52</v>
      </c>
      <c r="C59" s="23" t="s">
        <v>39</v>
      </c>
      <c r="D59" s="69">
        <v>30</v>
      </c>
      <c r="E59" s="150"/>
      <c r="F59" s="69">
        <v>66</v>
      </c>
      <c r="G59" s="150"/>
      <c r="H59" s="69">
        <v>128</v>
      </c>
      <c r="I59" s="150"/>
      <c r="J59" s="69">
        <v>192</v>
      </c>
      <c r="K59" s="150"/>
      <c r="L59" s="69">
        <v>115</v>
      </c>
      <c r="M59" s="150"/>
      <c r="N59" s="69">
        <v>37</v>
      </c>
      <c r="O59" s="150"/>
      <c r="P59" s="69">
        <f t="shared" si="0"/>
        <v>568</v>
      </c>
      <c r="Q59" s="150"/>
    </row>
    <row r="60" spans="1:17" x14ac:dyDescent="0.25">
      <c r="A60" s="5">
        <v>52</v>
      </c>
      <c r="B60" s="11">
        <v>53</v>
      </c>
      <c r="C60" s="23" t="s">
        <v>49</v>
      </c>
      <c r="D60" s="69">
        <v>52</v>
      </c>
      <c r="E60" s="150"/>
      <c r="F60" s="69">
        <v>75</v>
      </c>
      <c r="G60" s="150"/>
      <c r="H60" s="69">
        <v>206</v>
      </c>
      <c r="I60" s="150"/>
      <c r="J60" s="69">
        <v>314</v>
      </c>
      <c r="K60" s="150"/>
      <c r="L60" s="69">
        <v>216</v>
      </c>
      <c r="M60" s="150"/>
      <c r="N60" s="69">
        <v>46</v>
      </c>
      <c r="O60" s="150"/>
      <c r="P60" s="69">
        <f t="shared" si="0"/>
        <v>909</v>
      </c>
      <c r="Q60" s="150" t="str">
        <f>IF(OR(M60="(e)",O60="(e)"),"(e)","")</f>
        <v/>
      </c>
    </row>
    <row r="61" spans="1:17" x14ac:dyDescent="0.25">
      <c r="A61" s="5">
        <v>44</v>
      </c>
      <c r="B61" s="11">
        <v>54</v>
      </c>
      <c r="C61" s="23" t="s">
        <v>40</v>
      </c>
      <c r="D61" s="69">
        <v>136</v>
      </c>
      <c r="E61" s="150"/>
      <c r="F61" s="69">
        <v>155</v>
      </c>
      <c r="G61" s="150"/>
      <c r="H61" s="69">
        <v>340</v>
      </c>
      <c r="I61" s="150"/>
      <c r="J61" s="69">
        <v>471</v>
      </c>
      <c r="K61" s="150"/>
      <c r="L61" s="69">
        <v>322</v>
      </c>
      <c r="M61" s="150"/>
      <c r="N61" s="69">
        <v>205</v>
      </c>
      <c r="O61" s="150"/>
      <c r="P61" s="69">
        <f t="shared" si="0"/>
        <v>1629</v>
      </c>
      <c r="Q61" s="150" t="str">
        <f t="shared" ref="Q61:Q108" si="2">IF(OR(M61="(e)",O61="(e)"),"(e)","")</f>
        <v/>
      </c>
    </row>
    <row r="62" spans="1:17" x14ac:dyDescent="0.25">
      <c r="A62" s="5">
        <v>44</v>
      </c>
      <c r="B62" s="11">
        <v>55</v>
      </c>
      <c r="C62" s="23" t="s">
        <v>41</v>
      </c>
      <c r="D62" s="69">
        <v>36</v>
      </c>
      <c r="E62" s="150"/>
      <c r="F62" s="69">
        <v>58</v>
      </c>
      <c r="G62" s="150"/>
      <c r="H62" s="69">
        <v>121</v>
      </c>
      <c r="I62" s="150"/>
      <c r="J62" s="69">
        <v>211</v>
      </c>
      <c r="K62" s="150"/>
      <c r="L62" s="69">
        <v>118</v>
      </c>
      <c r="M62" s="150"/>
      <c r="N62" s="69">
        <v>70</v>
      </c>
      <c r="O62" s="150"/>
      <c r="P62" s="69">
        <f t="shared" si="0"/>
        <v>614</v>
      </c>
      <c r="Q62" s="150" t="str">
        <f t="shared" si="2"/>
        <v/>
      </c>
    </row>
    <row r="63" spans="1:17" x14ac:dyDescent="0.25">
      <c r="A63" s="5">
        <v>53</v>
      </c>
      <c r="B63" s="11">
        <v>56</v>
      </c>
      <c r="C63" s="23" t="s">
        <v>56</v>
      </c>
      <c r="D63" s="69">
        <v>56</v>
      </c>
      <c r="E63" s="150"/>
      <c r="F63" s="69">
        <v>89</v>
      </c>
      <c r="G63" s="150"/>
      <c r="H63" s="69">
        <v>240</v>
      </c>
      <c r="I63" s="150"/>
      <c r="J63" s="69">
        <v>436</v>
      </c>
      <c r="K63" s="150"/>
      <c r="L63" s="69">
        <v>264</v>
      </c>
      <c r="M63" s="150"/>
      <c r="N63" s="69">
        <v>127</v>
      </c>
      <c r="O63" s="150"/>
      <c r="P63" s="69">
        <f t="shared" si="0"/>
        <v>1212</v>
      </c>
      <c r="Q63" s="150" t="str">
        <f t="shared" si="2"/>
        <v/>
      </c>
    </row>
    <row r="64" spans="1:17" x14ac:dyDescent="0.25">
      <c r="A64" s="5">
        <v>44</v>
      </c>
      <c r="B64" s="11">
        <v>57</v>
      </c>
      <c r="C64" s="23" t="s">
        <v>42</v>
      </c>
      <c r="D64" s="69">
        <v>122</v>
      </c>
      <c r="E64" s="150"/>
      <c r="F64" s="69">
        <v>180</v>
      </c>
      <c r="G64" s="150"/>
      <c r="H64" s="69">
        <v>413</v>
      </c>
      <c r="I64" s="150"/>
      <c r="J64" s="69">
        <v>678</v>
      </c>
      <c r="K64" s="150"/>
      <c r="L64" s="69">
        <v>410</v>
      </c>
      <c r="M64" s="150"/>
      <c r="N64" s="69">
        <v>181</v>
      </c>
      <c r="O64" s="150"/>
      <c r="P64" s="69">
        <f t="shared" si="0"/>
        <v>1984</v>
      </c>
      <c r="Q64" s="150" t="str">
        <f t="shared" si="2"/>
        <v/>
      </c>
    </row>
    <row r="65" spans="1:17" x14ac:dyDescent="0.25">
      <c r="A65" s="5">
        <v>27</v>
      </c>
      <c r="B65" s="11">
        <v>58</v>
      </c>
      <c r="C65" s="23" t="s">
        <v>20</v>
      </c>
      <c r="D65" s="69">
        <v>49</v>
      </c>
      <c r="E65" s="150"/>
      <c r="F65" s="69">
        <v>83</v>
      </c>
      <c r="G65" s="150"/>
      <c r="H65" s="69">
        <v>190</v>
      </c>
      <c r="I65" s="150"/>
      <c r="J65" s="69">
        <v>256</v>
      </c>
      <c r="K65" s="150"/>
      <c r="L65" s="69">
        <v>149</v>
      </c>
      <c r="M65" s="150"/>
      <c r="N65" s="69">
        <v>55</v>
      </c>
      <c r="O65" s="150"/>
      <c r="P65" s="69">
        <f t="shared" si="0"/>
        <v>782</v>
      </c>
      <c r="Q65" s="150" t="str">
        <f t="shared" si="2"/>
        <v/>
      </c>
    </row>
    <row r="66" spans="1:17" x14ac:dyDescent="0.25">
      <c r="A66" s="5">
        <v>32</v>
      </c>
      <c r="B66" s="11">
        <v>59</v>
      </c>
      <c r="C66" s="23" t="s">
        <v>32</v>
      </c>
      <c r="D66" s="69">
        <v>671</v>
      </c>
      <c r="E66" s="150"/>
      <c r="F66" s="69">
        <v>1130</v>
      </c>
      <c r="G66" s="150"/>
      <c r="H66" s="69">
        <v>2501</v>
      </c>
      <c r="I66" s="150"/>
      <c r="J66" s="69">
        <v>3442</v>
      </c>
      <c r="K66" s="150"/>
      <c r="L66" s="69">
        <v>1788</v>
      </c>
      <c r="M66" s="150"/>
      <c r="N66" s="69">
        <v>1406</v>
      </c>
      <c r="O66" s="150"/>
      <c r="P66" s="69">
        <f t="shared" si="0"/>
        <v>10938</v>
      </c>
      <c r="Q66" s="150" t="str">
        <f t="shared" si="2"/>
        <v/>
      </c>
    </row>
    <row r="67" spans="1:17" x14ac:dyDescent="0.25">
      <c r="A67" s="5">
        <v>32</v>
      </c>
      <c r="B67" s="11">
        <v>60</v>
      </c>
      <c r="C67" s="23" t="s">
        <v>33</v>
      </c>
      <c r="D67" s="69">
        <v>73</v>
      </c>
      <c r="E67" s="150"/>
      <c r="F67" s="69">
        <v>119</v>
      </c>
      <c r="G67" s="150"/>
      <c r="H67" s="69">
        <v>285</v>
      </c>
      <c r="I67" s="150"/>
      <c r="J67" s="69">
        <v>537</v>
      </c>
      <c r="K67" s="150"/>
      <c r="L67" s="69">
        <v>360</v>
      </c>
      <c r="M67" s="150"/>
      <c r="N67" s="69">
        <v>186</v>
      </c>
      <c r="O67" s="150"/>
      <c r="P67" s="69">
        <f t="shared" si="0"/>
        <v>1560</v>
      </c>
      <c r="Q67" s="150" t="str">
        <f t="shared" si="2"/>
        <v/>
      </c>
    </row>
    <row r="68" spans="1:17" x14ac:dyDescent="0.25">
      <c r="A68" s="5">
        <v>28</v>
      </c>
      <c r="B68" s="11">
        <v>61</v>
      </c>
      <c r="C68" s="23" t="s">
        <v>29</v>
      </c>
      <c r="D68" s="69">
        <v>47</v>
      </c>
      <c r="E68" s="150"/>
      <c r="F68" s="69">
        <v>74</v>
      </c>
      <c r="G68" s="150"/>
      <c r="H68" s="69">
        <v>241</v>
      </c>
      <c r="I68" s="150"/>
      <c r="J68" s="69">
        <v>357</v>
      </c>
      <c r="K68" s="150"/>
      <c r="L68" s="69">
        <v>187</v>
      </c>
      <c r="M68" s="150"/>
      <c r="N68" s="69">
        <v>92</v>
      </c>
      <c r="O68" s="150"/>
      <c r="P68" s="69">
        <f t="shared" si="0"/>
        <v>998</v>
      </c>
      <c r="Q68" s="150" t="str">
        <f t="shared" si="2"/>
        <v/>
      </c>
    </row>
    <row r="69" spans="1:17" x14ac:dyDescent="0.25">
      <c r="A69" s="5">
        <v>32</v>
      </c>
      <c r="B69" s="11">
        <v>62</v>
      </c>
      <c r="C69" s="23" t="s">
        <v>34</v>
      </c>
      <c r="D69" s="69">
        <v>377</v>
      </c>
      <c r="E69" s="150"/>
      <c r="F69" s="69">
        <v>622</v>
      </c>
      <c r="G69" s="150"/>
      <c r="H69" s="69">
        <v>1430</v>
      </c>
      <c r="I69" s="150"/>
      <c r="J69" s="69">
        <v>1918</v>
      </c>
      <c r="K69" s="150"/>
      <c r="L69" s="69">
        <v>975</v>
      </c>
      <c r="M69" s="150"/>
      <c r="N69" s="69">
        <v>603</v>
      </c>
      <c r="O69" s="150"/>
      <c r="P69" s="69">
        <f t="shared" si="0"/>
        <v>5925</v>
      </c>
      <c r="Q69" s="150" t="str">
        <f t="shared" si="2"/>
        <v/>
      </c>
    </row>
    <row r="70" spans="1:17" x14ac:dyDescent="0.25">
      <c r="A70" s="5">
        <v>84</v>
      </c>
      <c r="B70" s="11">
        <v>63</v>
      </c>
      <c r="C70" s="23" t="s">
        <v>91</v>
      </c>
      <c r="D70" s="69">
        <v>81</v>
      </c>
      <c r="E70" s="150"/>
      <c r="F70" s="69">
        <v>73</v>
      </c>
      <c r="G70" s="150"/>
      <c r="H70" s="69">
        <v>169</v>
      </c>
      <c r="I70" s="150"/>
      <c r="J70" s="69">
        <v>246</v>
      </c>
      <c r="K70" s="150"/>
      <c r="L70" s="69">
        <v>198</v>
      </c>
      <c r="M70" s="150"/>
      <c r="N70" s="69">
        <v>196</v>
      </c>
      <c r="O70" s="150"/>
      <c r="P70" s="69">
        <f t="shared" si="0"/>
        <v>963</v>
      </c>
      <c r="Q70" s="150" t="str">
        <f t="shared" si="2"/>
        <v/>
      </c>
    </row>
    <row r="71" spans="1:17" x14ac:dyDescent="0.25">
      <c r="A71" s="5">
        <v>75</v>
      </c>
      <c r="B71" s="11">
        <v>64</v>
      </c>
      <c r="C71" s="23" t="s">
        <v>65</v>
      </c>
      <c r="D71" s="69">
        <v>75</v>
      </c>
      <c r="E71" s="150"/>
      <c r="F71" s="69">
        <v>92</v>
      </c>
      <c r="G71" s="150"/>
      <c r="H71" s="69">
        <v>287</v>
      </c>
      <c r="I71" s="150"/>
      <c r="J71" s="69">
        <v>432</v>
      </c>
      <c r="K71" s="150"/>
      <c r="L71" s="69">
        <v>239</v>
      </c>
      <c r="M71" s="150"/>
      <c r="N71" s="69">
        <v>214</v>
      </c>
      <c r="O71" s="150"/>
      <c r="P71" s="69">
        <f t="shared" si="0"/>
        <v>1339</v>
      </c>
      <c r="Q71" s="150" t="str">
        <f t="shared" si="2"/>
        <v/>
      </c>
    </row>
    <row r="72" spans="1:17" x14ac:dyDescent="0.25">
      <c r="A72" s="5">
        <v>76</v>
      </c>
      <c r="B72" s="11">
        <v>65</v>
      </c>
      <c r="C72" s="23" t="s">
        <v>78</v>
      </c>
      <c r="D72" s="69">
        <v>23</v>
      </c>
      <c r="E72" s="150" t="s">
        <v>324</v>
      </c>
      <c r="F72" s="69">
        <v>36</v>
      </c>
      <c r="G72" s="150" t="s">
        <v>324</v>
      </c>
      <c r="H72" s="69">
        <v>113</v>
      </c>
      <c r="I72" s="150" t="s">
        <v>324</v>
      </c>
      <c r="J72" s="69">
        <v>166</v>
      </c>
      <c r="K72" s="150" t="s">
        <v>324</v>
      </c>
      <c r="L72" s="69">
        <v>92</v>
      </c>
      <c r="M72" s="150" t="s">
        <v>324</v>
      </c>
      <c r="N72" s="69">
        <v>43</v>
      </c>
      <c r="O72" s="150" t="s">
        <v>324</v>
      </c>
      <c r="P72" s="69">
        <f t="shared" ref="P72:P108" si="3">D72+F72+H72+J72+L72+N72</f>
        <v>473</v>
      </c>
      <c r="Q72" s="150" t="s">
        <v>324</v>
      </c>
    </row>
    <row r="73" spans="1:17" x14ac:dyDescent="0.25">
      <c r="A73" s="5">
        <v>76</v>
      </c>
      <c r="B73" s="11">
        <v>66</v>
      </c>
      <c r="C73" s="23" t="s">
        <v>79</v>
      </c>
      <c r="D73" s="69">
        <v>47</v>
      </c>
      <c r="E73" s="150" t="s">
        <v>324</v>
      </c>
      <c r="F73" s="69">
        <v>111</v>
      </c>
      <c r="G73" s="150" t="s">
        <v>324</v>
      </c>
      <c r="H73" s="69">
        <v>296</v>
      </c>
      <c r="I73" s="150" t="s">
        <v>324</v>
      </c>
      <c r="J73" s="69">
        <v>400</v>
      </c>
      <c r="K73" s="150" t="s">
        <v>324</v>
      </c>
      <c r="L73" s="69">
        <v>170</v>
      </c>
      <c r="M73" s="150" t="s">
        <v>324</v>
      </c>
      <c r="N73" s="69">
        <v>81</v>
      </c>
      <c r="O73" s="150" t="s">
        <v>324</v>
      </c>
      <c r="P73" s="69">
        <f t="shared" si="3"/>
        <v>1105</v>
      </c>
      <c r="Q73" s="150"/>
    </row>
    <row r="74" spans="1:17" x14ac:dyDescent="0.25">
      <c r="A74" s="5">
        <v>44</v>
      </c>
      <c r="B74" s="11">
        <v>67</v>
      </c>
      <c r="C74" s="23" t="s">
        <v>43</v>
      </c>
      <c r="D74" s="69">
        <v>177</v>
      </c>
      <c r="E74" s="150"/>
      <c r="F74" s="69">
        <v>263</v>
      </c>
      <c r="G74" s="150"/>
      <c r="H74" s="69">
        <v>581</v>
      </c>
      <c r="I74" s="150"/>
      <c r="J74" s="69">
        <v>861</v>
      </c>
      <c r="K74" s="150"/>
      <c r="L74" s="69">
        <v>504</v>
      </c>
      <c r="M74" s="150"/>
      <c r="N74" s="69">
        <v>230</v>
      </c>
      <c r="O74" s="150"/>
      <c r="P74" s="69">
        <f t="shared" si="3"/>
        <v>2616</v>
      </c>
      <c r="Q74" s="150" t="str">
        <f t="shared" si="2"/>
        <v/>
      </c>
    </row>
    <row r="75" spans="1:17" x14ac:dyDescent="0.25">
      <c r="A75" s="5">
        <v>44</v>
      </c>
      <c r="B75" s="11">
        <v>68</v>
      </c>
      <c r="C75" s="23" t="s">
        <v>44</v>
      </c>
      <c r="D75" s="69">
        <v>108</v>
      </c>
      <c r="E75" s="150"/>
      <c r="F75" s="69">
        <v>131</v>
      </c>
      <c r="G75" s="150"/>
      <c r="H75" s="69">
        <v>386</v>
      </c>
      <c r="I75" s="150"/>
      <c r="J75" s="69">
        <v>515</v>
      </c>
      <c r="K75" s="150"/>
      <c r="L75" s="69">
        <v>322</v>
      </c>
      <c r="M75" s="150"/>
      <c r="N75" s="69">
        <v>59</v>
      </c>
      <c r="O75" s="150"/>
      <c r="P75" s="69">
        <f t="shared" si="3"/>
        <v>1521</v>
      </c>
      <c r="Q75" s="150" t="str">
        <f t="shared" si="2"/>
        <v/>
      </c>
    </row>
    <row r="76" spans="1:17" x14ac:dyDescent="0.25">
      <c r="A76" s="5">
        <v>84</v>
      </c>
      <c r="B76" s="11">
        <v>69</v>
      </c>
      <c r="C76" s="23" t="s">
        <v>255</v>
      </c>
      <c r="D76" s="69">
        <f>D77+D78</f>
        <v>137</v>
      </c>
      <c r="E76" s="150"/>
      <c r="F76" s="69">
        <f>F77+F78</f>
        <v>216</v>
      </c>
      <c r="G76" s="150"/>
      <c r="H76" s="69">
        <f>H77+H78</f>
        <v>568</v>
      </c>
      <c r="I76" s="150"/>
      <c r="J76" s="69">
        <f>J77+J78</f>
        <v>859</v>
      </c>
      <c r="K76" s="150"/>
      <c r="L76" s="69">
        <f>L77+L78</f>
        <v>622</v>
      </c>
      <c r="M76" s="150"/>
      <c r="N76" s="69">
        <f>N77+N78</f>
        <v>294</v>
      </c>
      <c r="O76" s="150"/>
      <c r="P76" s="69">
        <f>P77+P78</f>
        <v>2696</v>
      </c>
      <c r="Q76" s="150"/>
    </row>
    <row r="77" spans="1:17" x14ac:dyDescent="0.25">
      <c r="A77" s="14">
        <v>84</v>
      </c>
      <c r="B77" s="15" t="s">
        <v>92</v>
      </c>
      <c r="C77" s="24" t="s">
        <v>255</v>
      </c>
      <c r="D77" s="72">
        <v>26</v>
      </c>
      <c r="E77" s="201" t="s">
        <v>324</v>
      </c>
      <c r="F77" s="72">
        <v>45</v>
      </c>
      <c r="G77" s="201" t="s">
        <v>324</v>
      </c>
      <c r="H77" s="72">
        <v>115</v>
      </c>
      <c r="I77" s="201" t="s">
        <v>324</v>
      </c>
      <c r="J77" s="72">
        <v>171</v>
      </c>
      <c r="K77" s="201" t="s">
        <v>324</v>
      </c>
      <c r="L77" s="72">
        <v>108</v>
      </c>
      <c r="M77" s="201" t="s">
        <v>324</v>
      </c>
      <c r="N77" s="72">
        <v>59</v>
      </c>
      <c r="O77" s="201" t="s">
        <v>324</v>
      </c>
      <c r="P77" s="72">
        <f t="shared" si="3"/>
        <v>524</v>
      </c>
      <c r="Q77" s="201" t="s">
        <v>324</v>
      </c>
    </row>
    <row r="78" spans="1:17" x14ac:dyDescent="0.25">
      <c r="A78" s="14">
        <v>84</v>
      </c>
      <c r="B78" s="15" t="s">
        <v>94</v>
      </c>
      <c r="C78" s="24" t="s">
        <v>256</v>
      </c>
      <c r="D78" s="72">
        <v>111</v>
      </c>
      <c r="E78" s="201"/>
      <c r="F78" s="72">
        <v>171</v>
      </c>
      <c r="G78" s="201"/>
      <c r="H78" s="72">
        <v>453</v>
      </c>
      <c r="I78" s="201"/>
      <c r="J78" s="72">
        <v>688</v>
      </c>
      <c r="K78" s="201"/>
      <c r="L78" s="72">
        <v>514</v>
      </c>
      <c r="M78" s="201"/>
      <c r="N78" s="72">
        <v>235</v>
      </c>
      <c r="O78" s="201"/>
      <c r="P78" s="72">
        <f t="shared" si="3"/>
        <v>2172</v>
      </c>
      <c r="Q78" s="201"/>
    </row>
    <row r="79" spans="1:17" x14ac:dyDescent="0.25">
      <c r="A79" s="5">
        <v>27</v>
      </c>
      <c r="B79" s="11">
        <v>70</v>
      </c>
      <c r="C79" s="23" t="s">
        <v>21</v>
      </c>
      <c r="D79" s="69">
        <v>39</v>
      </c>
      <c r="E79" s="150"/>
      <c r="F79" s="69">
        <v>67</v>
      </c>
      <c r="G79" s="150"/>
      <c r="H79" s="69">
        <v>153</v>
      </c>
      <c r="I79" s="150"/>
      <c r="J79" s="69">
        <v>230</v>
      </c>
      <c r="K79" s="150"/>
      <c r="L79" s="69">
        <v>133</v>
      </c>
      <c r="M79" s="150"/>
      <c r="N79" s="69">
        <v>98</v>
      </c>
      <c r="O79" s="150"/>
      <c r="P79" s="69">
        <f t="shared" si="3"/>
        <v>720</v>
      </c>
      <c r="Q79" s="150" t="str">
        <f t="shared" si="2"/>
        <v/>
      </c>
    </row>
    <row r="80" spans="1:17" x14ac:dyDescent="0.25">
      <c r="A80" s="5">
        <v>27</v>
      </c>
      <c r="B80" s="11">
        <v>71</v>
      </c>
      <c r="C80" s="23" t="s">
        <v>22</v>
      </c>
      <c r="D80" s="69">
        <v>55</v>
      </c>
      <c r="E80" s="150"/>
      <c r="F80" s="69">
        <v>83</v>
      </c>
      <c r="G80" s="150"/>
      <c r="H80" s="69">
        <v>239</v>
      </c>
      <c r="I80" s="150"/>
      <c r="J80" s="69">
        <v>439</v>
      </c>
      <c r="K80" s="150"/>
      <c r="L80" s="69">
        <v>152</v>
      </c>
      <c r="M80" s="150"/>
      <c r="N80" s="69">
        <v>66</v>
      </c>
      <c r="O80" s="150"/>
      <c r="P80" s="69">
        <f t="shared" si="3"/>
        <v>1034</v>
      </c>
      <c r="Q80" s="150" t="str">
        <f t="shared" si="2"/>
        <v/>
      </c>
    </row>
    <row r="81" spans="1:17" x14ac:dyDescent="0.25">
      <c r="A81" s="5">
        <v>52</v>
      </c>
      <c r="B81" s="11">
        <v>72</v>
      </c>
      <c r="C81" s="23" t="s">
        <v>50</v>
      </c>
      <c r="D81" s="69">
        <v>50</v>
      </c>
      <c r="E81" s="150"/>
      <c r="F81" s="69">
        <v>130</v>
      </c>
      <c r="G81" s="150"/>
      <c r="H81" s="69">
        <v>299</v>
      </c>
      <c r="I81" s="150"/>
      <c r="J81" s="69">
        <v>429</v>
      </c>
      <c r="K81" s="150"/>
      <c r="L81" s="69">
        <v>218</v>
      </c>
      <c r="M81" s="150"/>
      <c r="N81" s="69">
        <v>133</v>
      </c>
      <c r="O81" s="150"/>
      <c r="P81" s="69">
        <f t="shared" si="3"/>
        <v>1259</v>
      </c>
      <c r="Q81" s="150" t="str">
        <f t="shared" si="2"/>
        <v/>
      </c>
    </row>
    <row r="82" spans="1:17" x14ac:dyDescent="0.25">
      <c r="A82" s="5">
        <v>84</v>
      </c>
      <c r="B82" s="11">
        <v>73</v>
      </c>
      <c r="C82" s="23" t="s">
        <v>96</v>
      </c>
      <c r="D82" s="69">
        <v>44</v>
      </c>
      <c r="E82" s="150"/>
      <c r="F82" s="69">
        <v>64</v>
      </c>
      <c r="G82" s="150"/>
      <c r="H82" s="69">
        <v>183</v>
      </c>
      <c r="I82" s="150"/>
      <c r="J82" s="69">
        <v>299</v>
      </c>
      <c r="K82" s="150"/>
      <c r="L82" s="69">
        <v>243</v>
      </c>
      <c r="M82" s="150"/>
      <c r="N82" s="69">
        <v>98</v>
      </c>
      <c r="O82" s="150"/>
      <c r="P82" s="69">
        <f t="shared" si="3"/>
        <v>931</v>
      </c>
      <c r="Q82" s="150" t="str">
        <f t="shared" si="2"/>
        <v/>
      </c>
    </row>
    <row r="83" spans="1:17" x14ac:dyDescent="0.25">
      <c r="A83" s="5">
        <v>84</v>
      </c>
      <c r="B83" s="11">
        <v>74</v>
      </c>
      <c r="C83" s="23" t="s">
        <v>97</v>
      </c>
      <c r="D83" s="69">
        <v>43</v>
      </c>
      <c r="E83" s="150"/>
      <c r="F83" s="69">
        <v>78</v>
      </c>
      <c r="G83" s="150"/>
      <c r="H83" s="69">
        <v>187</v>
      </c>
      <c r="I83" s="150"/>
      <c r="J83" s="69">
        <v>294</v>
      </c>
      <c r="K83" s="150"/>
      <c r="L83" s="69">
        <v>240</v>
      </c>
      <c r="M83" s="150"/>
      <c r="N83" s="69">
        <v>75</v>
      </c>
      <c r="O83" s="150"/>
      <c r="P83" s="69">
        <f t="shared" si="3"/>
        <v>917</v>
      </c>
      <c r="Q83" s="150" t="str">
        <f t="shared" si="2"/>
        <v/>
      </c>
    </row>
    <row r="84" spans="1:17" x14ac:dyDescent="0.25">
      <c r="A84" s="5">
        <v>11</v>
      </c>
      <c r="B84" s="11">
        <v>75</v>
      </c>
      <c r="C84" s="23" t="s">
        <v>0</v>
      </c>
      <c r="D84" s="69">
        <v>238</v>
      </c>
      <c r="E84" s="150"/>
      <c r="F84" s="69">
        <v>254</v>
      </c>
      <c r="G84" s="150"/>
      <c r="H84" s="69">
        <v>617</v>
      </c>
      <c r="I84" s="150"/>
      <c r="J84" s="69">
        <v>1167</v>
      </c>
      <c r="K84" s="150"/>
      <c r="L84" s="69">
        <v>1058</v>
      </c>
      <c r="M84" s="150"/>
      <c r="N84" s="69">
        <v>1280</v>
      </c>
      <c r="O84" s="150"/>
      <c r="P84" s="69">
        <f t="shared" si="3"/>
        <v>4614</v>
      </c>
      <c r="Q84" s="150" t="str">
        <f t="shared" si="2"/>
        <v/>
      </c>
    </row>
    <row r="85" spans="1:17" x14ac:dyDescent="0.25">
      <c r="A85" s="5">
        <v>28</v>
      </c>
      <c r="B85" s="11">
        <v>76</v>
      </c>
      <c r="C85" s="23" t="s">
        <v>30</v>
      </c>
      <c r="D85" s="69">
        <v>165</v>
      </c>
      <c r="E85" s="150"/>
      <c r="F85" s="69">
        <v>322</v>
      </c>
      <c r="G85" s="150"/>
      <c r="H85" s="69">
        <v>794</v>
      </c>
      <c r="I85" s="150"/>
      <c r="J85" s="69">
        <v>1307</v>
      </c>
      <c r="K85" s="150"/>
      <c r="L85" s="69">
        <v>661</v>
      </c>
      <c r="M85" s="150"/>
      <c r="N85" s="69">
        <v>320</v>
      </c>
      <c r="O85" s="150"/>
      <c r="P85" s="69">
        <f t="shared" si="3"/>
        <v>3569</v>
      </c>
      <c r="Q85" s="150" t="str">
        <f t="shared" si="2"/>
        <v/>
      </c>
    </row>
    <row r="86" spans="1:17" x14ac:dyDescent="0.25">
      <c r="A86" s="5">
        <v>11</v>
      </c>
      <c r="B86" s="11">
        <v>77</v>
      </c>
      <c r="C86" s="23" t="s">
        <v>2</v>
      </c>
      <c r="D86" s="69">
        <v>166</v>
      </c>
      <c r="E86" s="150"/>
      <c r="F86" s="69">
        <v>226</v>
      </c>
      <c r="G86" s="150"/>
      <c r="H86" s="69">
        <v>538</v>
      </c>
      <c r="I86" s="150"/>
      <c r="J86" s="69">
        <v>889</v>
      </c>
      <c r="K86" s="150"/>
      <c r="L86" s="69">
        <v>644</v>
      </c>
      <c r="M86" s="150"/>
      <c r="N86" s="69">
        <v>333</v>
      </c>
      <c r="O86" s="150"/>
      <c r="P86" s="69">
        <f t="shared" si="3"/>
        <v>2796</v>
      </c>
      <c r="Q86" s="150" t="str">
        <f t="shared" si="2"/>
        <v/>
      </c>
    </row>
    <row r="87" spans="1:17" x14ac:dyDescent="0.25">
      <c r="A87" s="5">
        <v>11</v>
      </c>
      <c r="B87" s="11">
        <v>78</v>
      </c>
      <c r="C87" s="23" t="s">
        <v>3</v>
      </c>
      <c r="D87" s="69">
        <v>108</v>
      </c>
      <c r="E87" s="150"/>
      <c r="F87" s="69">
        <v>153</v>
      </c>
      <c r="G87" s="150"/>
      <c r="H87" s="69">
        <v>343</v>
      </c>
      <c r="I87" s="150"/>
      <c r="J87" s="69">
        <v>631</v>
      </c>
      <c r="K87" s="150"/>
      <c r="L87" s="69">
        <v>500</v>
      </c>
      <c r="M87" s="150"/>
      <c r="N87" s="69">
        <v>342</v>
      </c>
      <c r="O87" s="150"/>
      <c r="P87" s="69">
        <f t="shared" si="3"/>
        <v>2077</v>
      </c>
      <c r="Q87" s="150" t="str">
        <f t="shared" si="2"/>
        <v/>
      </c>
    </row>
    <row r="88" spans="1:17" x14ac:dyDescent="0.25">
      <c r="A88" s="5">
        <v>75</v>
      </c>
      <c r="B88" s="11">
        <v>79</v>
      </c>
      <c r="C88" s="23" t="s">
        <v>66</v>
      </c>
      <c r="D88" s="69">
        <v>55</v>
      </c>
      <c r="E88" s="150"/>
      <c r="F88" s="69">
        <v>82</v>
      </c>
      <c r="G88" s="150"/>
      <c r="H88" s="69">
        <v>222</v>
      </c>
      <c r="I88" s="150"/>
      <c r="J88" s="69">
        <v>316</v>
      </c>
      <c r="K88" s="150"/>
      <c r="L88" s="69">
        <v>192</v>
      </c>
      <c r="M88" s="150"/>
      <c r="N88" s="69">
        <v>26</v>
      </c>
      <c r="O88" s="150"/>
      <c r="P88" s="69">
        <f t="shared" si="3"/>
        <v>893</v>
      </c>
      <c r="Q88" s="150"/>
    </row>
    <row r="89" spans="1:17" x14ac:dyDescent="0.25">
      <c r="A89" s="5">
        <v>32</v>
      </c>
      <c r="B89" s="11">
        <v>80</v>
      </c>
      <c r="C89" s="23" t="s">
        <v>35</v>
      </c>
      <c r="D89" s="69">
        <v>70</v>
      </c>
      <c r="E89" s="150" t="s">
        <v>324</v>
      </c>
      <c r="F89" s="69">
        <v>128</v>
      </c>
      <c r="G89" s="150" t="s">
        <v>324</v>
      </c>
      <c r="H89" s="69">
        <v>301</v>
      </c>
      <c r="I89" s="150" t="s">
        <v>324</v>
      </c>
      <c r="J89" s="69">
        <v>471</v>
      </c>
      <c r="K89" s="150" t="s">
        <v>324</v>
      </c>
      <c r="L89" s="69">
        <v>288</v>
      </c>
      <c r="M89" s="150" t="s">
        <v>324</v>
      </c>
      <c r="N89" s="69">
        <v>315</v>
      </c>
      <c r="O89" s="150" t="s">
        <v>324</v>
      </c>
      <c r="P89" s="69">
        <f t="shared" si="3"/>
        <v>1573</v>
      </c>
      <c r="Q89" s="150"/>
    </row>
    <row r="90" spans="1:17" x14ac:dyDescent="0.25">
      <c r="A90" s="5">
        <v>76</v>
      </c>
      <c r="B90" s="11">
        <v>81</v>
      </c>
      <c r="C90" s="23" t="s">
        <v>80</v>
      </c>
      <c r="D90" s="69">
        <v>53</v>
      </c>
      <c r="E90" s="150"/>
      <c r="F90" s="69">
        <v>70</v>
      </c>
      <c r="G90" s="150"/>
      <c r="H90" s="69">
        <v>170</v>
      </c>
      <c r="I90" s="150"/>
      <c r="J90" s="69">
        <v>297</v>
      </c>
      <c r="K90" s="150"/>
      <c r="L90" s="69">
        <v>156</v>
      </c>
      <c r="M90" s="150"/>
      <c r="N90" s="69">
        <v>129</v>
      </c>
      <c r="O90" s="150"/>
      <c r="P90" s="69">
        <f t="shared" si="3"/>
        <v>875</v>
      </c>
      <c r="Q90" s="150" t="str">
        <f t="shared" si="2"/>
        <v/>
      </c>
    </row>
    <row r="91" spans="1:17" x14ac:dyDescent="0.25">
      <c r="A91" s="5">
        <v>76</v>
      </c>
      <c r="B91" s="11">
        <v>82</v>
      </c>
      <c r="C91" s="23" t="s">
        <v>81</v>
      </c>
      <c r="D91" s="69">
        <v>31</v>
      </c>
      <c r="E91" s="150"/>
      <c r="F91" s="69">
        <v>55</v>
      </c>
      <c r="G91" s="150"/>
      <c r="H91" s="69">
        <v>131</v>
      </c>
      <c r="I91" s="150"/>
      <c r="J91" s="69">
        <v>163</v>
      </c>
      <c r="K91" s="150"/>
      <c r="L91" s="69">
        <v>144</v>
      </c>
      <c r="M91" s="150"/>
      <c r="N91" s="69">
        <v>86</v>
      </c>
      <c r="O91" s="150"/>
      <c r="P91" s="69">
        <f t="shared" si="3"/>
        <v>610</v>
      </c>
      <c r="Q91" s="150" t="str">
        <f t="shared" si="2"/>
        <v/>
      </c>
    </row>
    <row r="92" spans="1:17" x14ac:dyDescent="0.25">
      <c r="A92" s="5">
        <v>93</v>
      </c>
      <c r="B92" s="11">
        <v>83</v>
      </c>
      <c r="C92" s="23" t="s">
        <v>102</v>
      </c>
      <c r="D92" s="69">
        <v>89</v>
      </c>
      <c r="E92" s="150"/>
      <c r="F92" s="69">
        <v>124</v>
      </c>
      <c r="G92" s="150"/>
      <c r="H92" s="69">
        <v>218</v>
      </c>
      <c r="I92" s="150"/>
      <c r="J92" s="69">
        <v>356</v>
      </c>
      <c r="K92" s="150"/>
      <c r="L92" s="69">
        <v>258</v>
      </c>
      <c r="M92" s="150"/>
      <c r="N92" s="69">
        <v>118</v>
      </c>
      <c r="O92" s="150"/>
      <c r="P92" s="69">
        <f t="shared" si="3"/>
        <v>1163</v>
      </c>
      <c r="Q92" s="150" t="str">
        <f t="shared" si="2"/>
        <v/>
      </c>
    </row>
    <row r="93" spans="1:17" x14ac:dyDescent="0.25">
      <c r="A93" s="5">
        <v>93</v>
      </c>
      <c r="B93" s="11">
        <v>84</v>
      </c>
      <c r="C93" s="23" t="s">
        <v>103</v>
      </c>
      <c r="D93" s="69">
        <v>56</v>
      </c>
      <c r="E93" s="150"/>
      <c r="F93" s="69">
        <v>105</v>
      </c>
      <c r="G93" s="150"/>
      <c r="H93" s="69">
        <v>235</v>
      </c>
      <c r="I93" s="150"/>
      <c r="J93" s="69">
        <v>370</v>
      </c>
      <c r="K93" s="150"/>
      <c r="L93" s="69">
        <v>239</v>
      </c>
      <c r="M93" s="150"/>
      <c r="N93" s="69">
        <v>134</v>
      </c>
      <c r="O93" s="150"/>
      <c r="P93" s="69">
        <f t="shared" si="3"/>
        <v>1139</v>
      </c>
      <c r="Q93" s="150" t="str">
        <f t="shared" si="2"/>
        <v/>
      </c>
    </row>
    <row r="94" spans="1:17" x14ac:dyDescent="0.25">
      <c r="A94" s="5">
        <v>52</v>
      </c>
      <c r="B94" s="11">
        <v>85</v>
      </c>
      <c r="C94" s="23" t="s">
        <v>51</v>
      </c>
      <c r="D94" s="69">
        <v>69</v>
      </c>
      <c r="E94" s="150"/>
      <c r="F94" s="69">
        <v>83</v>
      </c>
      <c r="G94" s="150" t="s">
        <v>324</v>
      </c>
      <c r="H94" s="69">
        <v>220</v>
      </c>
      <c r="I94" s="150" t="s">
        <v>324</v>
      </c>
      <c r="J94" s="69">
        <v>318</v>
      </c>
      <c r="K94" s="150" t="s">
        <v>324</v>
      </c>
      <c r="L94" s="69">
        <v>245</v>
      </c>
      <c r="M94" s="150" t="s">
        <v>324</v>
      </c>
      <c r="N94" s="69">
        <v>84</v>
      </c>
      <c r="O94" s="150" t="s">
        <v>324</v>
      </c>
      <c r="P94" s="69">
        <f t="shared" si="3"/>
        <v>1019</v>
      </c>
      <c r="Q94" s="150" t="str">
        <f t="shared" si="2"/>
        <v>(e)</v>
      </c>
    </row>
    <row r="95" spans="1:17" x14ac:dyDescent="0.25">
      <c r="A95" s="5">
        <v>75</v>
      </c>
      <c r="B95" s="11">
        <v>86</v>
      </c>
      <c r="C95" s="23" t="s">
        <v>67</v>
      </c>
      <c r="D95" s="69">
        <v>53</v>
      </c>
      <c r="E95" s="150"/>
      <c r="F95" s="69">
        <v>79</v>
      </c>
      <c r="G95" s="150"/>
      <c r="H95" s="69">
        <v>186</v>
      </c>
      <c r="I95" s="150"/>
      <c r="J95" s="69">
        <v>295</v>
      </c>
      <c r="K95" s="150"/>
      <c r="L95" s="69">
        <v>303</v>
      </c>
      <c r="M95" s="150"/>
      <c r="N95" s="69">
        <v>192</v>
      </c>
      <c r="O95" s="150"/>
      <c r="P95" s="69">
        <f t="shared" si="3"/>
        <v>1108</v>
      </c>
      <c r="Q95" s="150"/>
    </row>
    <row r="96" spans="1:17" x14ac:dyDescent="0.25">
      <c r="A96" s="5">
        <v>75</v>
      </c>
      <c r="B96" s="11">
        <v>87</v>
      </c>
      <c r="C96" s="23" t="s">
        <v>68</v>
      </c>
      <c r="D96" s="69">
        <v>26</v>
      </c>
      <c r="E96" s="150"/>
      <c r="F96" s="69">
        <v>46</v>
      </c>
      <c r="G96" s="150"/>
      <c r="H96" s="69">
        <v>129</v>
      </c>
      <c r="I96" s="150"/>
      <c r="J96" s="69">
        <v>204</v>
      </c>
      <c r="K96" s="150"/>
      <c r="L96" s="69">
        <v>168</v>
      </c>
      <c r="M96" s="150"/>
      <c r="N96" s="69">
        <v>62</v>
      </c>
      <c r="O96" s="150"/>
      <c r="P96" s="69">
        <f t="shared" si="3"/>
        <v>635</v>
      </c>
      <c r="Q96" s="150"/>
    </row>
    <row r="97" spans="1:17" x14ac:dyDescent="0.25">
      <c r="A97" s="5">
        <v>44</v>
      </c>
      <c r="B97" s="11">
        <v>88</v>
      </c>
      <c r="C97" s="23" t="s">
        <v>45</v>
      </c>
      <c r="D97" s="69">
        <v>49</v>
      </c>
      <c r="E97" s="150" t="s">
        <v>324</v>
      </c>
      <c r="F97" s="69">
        <v>99</v>
      </c>
      <c r="G97" s="150" t="s">
        <v>324</v>
      </c>
      <c r="H97" s="69">
        <v>206</v>
      </c>
      <c r="I97" s="150" t="s">
        <v>324</v>
      </c>
      <c r="J97" s="69">
        <v>285</v>
      </c>
      <c r="K97" s="150" t="s">
        <v>324</v>
      </c>
      <c r="L97" s="69">
        <v>127</v>
      </c>
      <c r="M97" s="150" t="s">
        <v>324</v>
      </c>
      <c r="N97" s="69">
        <v>75</v>
      </c>
      <c r="O97" s="150" t="s">
        <v>324</v>
      </c>
      <c r="P97" s="69">
        <f t="shared" si="3"/>
        <v>841</v>
      </c>
      <c r="Q97" s="150"/>
    </row>
    <row r="98" spans="1:17" x14ac:dyDescent="0.25">
      <c r="A98" s="5">
        <v>27</v>
      </c>
      <c r="B98" s="11">
        <v>89</v>
      </c>
      <c r="C98" s="23" t="s">
        <v>23</v>
      </c>
      <c r="D98" s="69">
        <v>78</v>
      </c>
      <c r="E98" s="150"/>
      <c r="F98" s="69">
        <v>136</v>
      </c>
      <c r="G98" s="150"/>
      <c r="H98" s="69">
        <v>292</v>
      </c>
      <c r="I98" s="150"/>
      <c r="J98" s="69">
        <v>422</v>
      </c>
      <c r="K98" s="150"/>
      <c r="L98" s="69">
        <v>235</v>
      </c>
      <c r="M98" s="150"/>
      <c r="N98" s="69">
        <v>118</v>
      </c>
      <c r="O98" s="150"/>
      <c r="P98" s="69">
        <f t="shared" si="3"/>
        <v>1281</v>
      </c>
      <c r="Q98" s="150" t="str">
        <f t="shared" si="2"/>
        <v/>
      </c>
    </row>
    <row r="99" spans="1:17" x14ac:dyDescent="0.25">
      <c r="A99" s="5">
        <v>27</v>
      </c>
      <c r="B99" s="11">
        <v>90</v>
      </c>
      <c r="C99" s="23" t="s">
        <v>24</v>
      </c>
      <c r="D99" s="69">
        <v>19</v>
      </c>
      <c r="E99" s="150"/>
      <c r="F99" s="69">
        <v>25</v>
      </c>
      <c r="G99" s="150"/>
      <c r="H99" s="69">
        <v>87</v>
      </c>
      <c r="I99" s="150"/>
      <c r="J99" s="69">
        <v>100</v>
      </c>
      <c r="K99" s="150"/>
      <c r="L99" s="69">
        <v>62</v>
      </c>
      <c r="M99" s="150"/>
      <c r="N99" s="69">
        <v>30</v>
      </c>
      <c r="O99" s="150"/>
      <c r="P99" s="69">
        <f t="shared" si="3"/>
        <v>323</v>
      </c>
      <c r="Q99" s="150" t="str">
        <f t="shared" si="2"/>
        <v/>
      </c>
    </row>
    <row r="100" spans="1:17" x14ac:dyDescent="0.25">
      <c r="A100" s="5">
        <v>11</v>
      </c>
      <c r="B100" s="11">
        <v>91</v>
      </c>
      <c r="C100" s="23" t="s">
        <v>4</v>
      </c>
      <c r="D100" s="69">
        <v>114</v>
      </c>
      <c r="E100" s="150"/>
      <c r="F100" s="69">
        <v>180</v>
      </c>
      <c r="G100" s="150"/>
      <c r="H100" s="69">
        <v>429</v>
      </c>
      <c r="I100" s="150"/>
      <c r="J100" s="69">
        <v>741</v>
      </c>
      <c r="K100" s="150"/>
      <c r="L100" s="69">
        <v>514</v>
      </c>
      <c r="M100" s="150"/>
      <c r="N100" s="69">
        <v>543</v>
      </c>
      <c r="O100" s="150"/>
      <c r="P100" s="69">
        <f t="shared" si="3"/>
        <v>2521</v>
      </c>
      <c r="Q100" s="150" t="str">
        <f t="shared" si="2"/>
        <v/>
      </c>
    </row>
    <row r="101" spans="1:17" x14ac:dyDescent="0.25">
      <c r="A101" s="5">
        <v>11</v>
      </c>
      <c r="B101" s="11">
        <v>92</v>
      </c>
      <c r="C101" s="23" t="s">
        <v>5</v>
      </c>
      <c r="D101" s="69">
        <v>136</v>
      </c>
      <c r="E101" s="150"/>
      <c r="F101" s="69">
        <v>151</v>
      </c>
      <c r="G101" s="150"/>
      <c r="H101" s="69">
        <v>421</v>
      </c>
      <c r="I101" s="150"/>
      <c r="J101" s="69">
        <v>798</v>
      </c>
      <c r="K101" s="150"/>
      <c r="L101" s="69">
        <v>574</v>
      </c>
      <c r="M101" s="150"/>
      <c r="N101" s="69">
        <v>380</v>
      </c>
      <c r="O101" s="150"/>
      <c r="P101" s="69">
        <f t="shared" si="3"/>
        <v>2460</v>
      </c>
      <c r="Q101" s="150" t="str">
        <f t="shared" si="2"/>
        <v/>
      </c>
    </row>
    <row r="102" spans="1:17" x14ac:dyDescent="0.25">
      <c r="A102" s="5">
        <v>11</v>
      </c>
      <c r="B102" s="11">
        <v>93</v>
      </c>
      <c r="C102" s="23" t="s">
        <v>6</v>
      </c>
      <c r="D102" s="69">
        <v>259</v>
      </c>
      <c r="E102" s="150"/>
      <c r="F102" s="69">
        <v>327</v>
      </c>
      <c r="G102" s="150"/>
      <c r="H102" s="69">
        <v>674</v>
      </c>
      <c r="I102" s="150"/>
      <c r="J102" s="69">
        <v>1193</v>
      </c>
      <c r="K102" s="150"/>
      <c r="L102" s="69">
        <v>917</v>
      </c>
      <c r="M102" s="150"/>
      <c r="N102" s="69">
        <v>834</v>
      </c>
      <c r="O102" s="150"/>
      <c r="P102" s="69">
        <f t="shared" si="3"/>
        <v>4204</v>
      </c>
      <c r="Q102" s="150" t="str">
        <f t="shared" si="2"/>
        <v/>
      </c>
    </row>
    <row r="103" spans="1:17" x14ac:dyDescent="0.25">
      <c r="A103" s="5">
        <v>11</v>
      </c>
      <c r="B103" s="11">
        <v>94</v>
      </c>
      <c r="C103" s="23" t="s">
        <v>7</v>
      </c>
      <c r="D103" s="69">
        <v>124</v>
      </c>
      <c r="E103" s="150"/>
      <c r="F103" s="69">
        <v>180</v>
      </c>
      <c r="G103" s="150"/>
      <c r="H103" s="69">
        <v>328</v>
      </c>
      <c r="I103" s="150"/>
      <c r="J103" s="69">
        <v>656</v>
      </c>
      <c r="K103" s="150"/>
      <c r="L103" s="69">
        <v>690</v>
      </c>
      <c r="M103" s="150"/>
      <c r="N103" s="69">
        <v>519</v>
      </c>
      <c r="O103" s="150"/>
      <c r="P103" s="69">
        <f t="shared" si="3"/>
        <v>2497</v>
      </c>
      <c r="Q103" s="150" t="str">
        <f t="shared" si="2"/>
        <v/>
      </c>
    </row>
    <row r="104" spans="1:17" x14ac:dyDescent="0.25">
      <c r="A104" s="5">
        <v>11</v>
      </c>
      <c r="B104" s="11">
        <v>95</v>
      </c>
      <c r="C104" s="23" t="s">
        <v>8</v>
      </c>
      <c r="D104" s="69">
        <v>73</v>
      </c>
      <c r="E104" s="150"/>
      <c r="F104" s="69">
        <v>167</v>
      </c>
      <c r="G104" s="150"/>
      <c r="H104" s="69">
        <v>375</v>
      </c>
      <c r="I104" s="150"/>
      <c r="J104" s="69">
        <v>596</v>
      </c>
      <c r="K104" s="150"/>
      <c r="L104" s="69">
        <v>483</v>
      </c>
      <c r="M104" s="150"/>
      <c r="N104" s="69">
        <v>337</v>
      </c>
      <c r="O104" s="150"/>
      <c r="P104" s="69">
        <f t="shared" si="3"/>
        <v>2031</v>
      </c>
      <c r="Q104" s="150"/>
    </row>
    <row r="105" spans="1:17" x14ac:dyDescent="0.25">
      <c r="A105" s="5">
        <v>101</v>
      </c>
      <c r="B105" s="11">
        <v>971</v>
      </c>
      <c r="C105" s="23" t="s">
        <v>109</v>
      </c>
      <c r="D105" s="69">
        <v>44</v>
      </c>
      <c r="E105" s="150"/>
      <c r="F105" s="69">
        <v>73</v>
      </c>
      <c r="G105" s="150"/>
      <c r="H105" s="69">
        <v>194</v>
      </c>
      <c r="I105" s="150"/>
      <c r="J105" s="69">
        <v>348</v>
      </c>
      <c r="K105" s="150"/>
      <c r="L105" s="69">
        <v>130</v>
      </c>
      <c r="M105" s="150"/>
      <c r="N105" s="69">
        <v>251</v>
      </c>
      <c r="O105" s="150"/>
      <c r="P105" s="69">
        <f t="shared" si="3"/>
        <v>1040</v>
      </c>
      <c r="Q105" s="150"/>
    </row>
    <row r="106" spans="1:17" x14ac:dyDescent="0.25">
      <c r="A106" s="5">
        <v>102</v>
      </c>
      <c r="B106" s="11">
        <v>972</v>
      </c>
      <c r="C106" s="23" t="s">
        <v>110</v>
      </c>
      <c r="D106" s="69">
        <v>94</v>
      </c>
      <c r="E106" s="150"/>
      <c r="F106" s="69">
        <v>201</v>
      </c>
      <c r="G106" s="150"/>
      <c r="H106" s="69">
        <v>373</v>
      </c>
      <c r="I106" s="150"/>
      <c r="J106" s="69">
        <v>337</v>
      </c>
      <c r="K106" s="150"/>
      <c r="L106" s="69">
        <v>163</v>
      </c>
      <c r="M106" s="150"/>
      <c r="N106" s="69">
        <v>127</v>
      </c>
      <c r="O106" s="150"/>
      <c r="P106" s="69">
        <f t="shared" si="3"/>
        <v>1295</v>
      </c>
      <c r="Q106" s="150" t="str">
        <f t="shared" si="2"/>
        <v/>
      </c>
    </row>
    <row r="107" spans="1:17" x14ac:dyDescent="0.25">
      <c r="A107" s="5">
        <v>103</v>
      </c>
      <c r="B107" s="11">
        <v>973</v>
      </c>
      <c r="C107" s="23" t="s">
        <v>111</v>
      </c>
      <c r="D107" s="69">
        <v>27</v>
      </c>
      <c r="E107" s="150" t="s">
        <v>324</v>
      </c>
      <c r="F107" s="69">
        <v>45</v>
      </c>
      <c r="G107" s="150" t="s">
        <v>324</v>
      </c>
      <c r="H107" s="69">
        <v>89</v>
      </c>
      <c r="I107" s="150" t="s">
        <v>324</v>
      </c>
      <c r="J107" s="69">
        <v>152</v>
      </c>
      <c r="K107" s="150" t="s">
        <v>324</v>
      </c>
      <c r="L107" s="69">
        <v>74</v>
      </c>
      <c r="M107" s="150" t="s">
        <v>324</v>
      </c>
      <c r="N107" s="69">
        <v>30</v>
      </c>
      <c r="O107" s="150" t="s">
        <v>324</v>
      </c>
      <c r="P107" s="69">
        <f t="shared" si="3"/>
        <v>417</v>
      </c>
      <c r="Q107" s="150" t="str">
        <f t="shared" si="2"/>
        <v>(e)</v>
      </c>
    </row>
    <row r="108" spans="1:17" x14ac:dyDescent="0.25">
      <c r="A108" s="6">
        <v>104</v>
      </c>
      <c r="B108" s="6">
        <v>974</v>
      </c>
      <c r="C108" s="2" t="s">
        <v>257</v>
      </c>
      <c r="D108" s="69">
        <v>148</v>
      </c>
      <c r="E108" s="150"/>
      <c r="F108" s="69">
        <v>240</v>
      </c>
      <c r="G108" s="150"/>
      <c r="H108" s="69">
        <v>511</v>
      </c>
      <c r="I108" s="150"/>
      <c r="J108" s="69">
        <v>657</v>
      </c>
      <c r="K108" s="150"/>
      <c r="L108" s="69">
        <v>310</v>
      </c>
      <c r="M108" s="150"/>
      <c r="N108" s="69">
        <v>150</v>
      </c>
      <c r="O108" s="150"/>
      <c r="P108" s="69">
        <f t="shared" si="3"/>
        <v>2016</v>
      </c>
      <c r="Q108" s="150" t="str">
        <f t="shared" si="2"/>
        <v/>
      </c>
    </row>
    <row r="109" spans="1:17" ht="15" customHeight="1" x14ac:dyDescent="0.25">
      <c r="A109" s="289" t="s">
        <v>224</v>
      </c>
      <c r="B109" s="290"/>
      <c r="C109" s="291"/>
      <c r="D109" s="153">
        <f>SUM(D7:D75)+SUM(D77:D104)</f>
        <v>7906</v>
      </c>
      <c r="E109" s="202"/>
      <c r="F109" s="153">
        <f>SUM(F7:F75)+SUM(F77:F104)</f>
        <v>12562</v>
      </c>
      <c r="G109" s="155"/>
      <c r="H109" s="156">
        <f>SUM(H7:H75)+SUM(H77:H104)</f>
        <v>29726</v>
      </c>
      <c r="I109" s="155"/>
      <c r="J109" s="156">
        <f>SUM(J7:J75)+SUM(J77:J104)</f>
        <v>45723</v>
      </c>
      <c r="K109" s="155"/>
      <c r="L109" s="156">
        <f>SUM(L7:L75)+SUM(L77:L104)</f>
        <v>29073</v>
      </c>
      <c r="M109" s="155"/>
      <c r="N109" s="156">
        <f>SUM(N7:N75)+SUM(N77:N104)</f>
        <v>18311</v>
      </c>
      <c r="O109" s="155"/>
      <c r="P109" s="156">
        <f>SUM(P7:P75)+SUM(P77:P104)</f>
        <v>143301</v>
      </c>
      <c r="Q109" s="155"/>
    </row>
    <row r="110" spans="1:17" ht="15" customHeight="1" x14ac:dyDescent="0.25">
      <c r="A110" s="292" t="s">
        <v>331</v>
      </c>
      <c r="B110" s="293"/>
      <c r="C110" s="294"/>
      <c r="D110" s="157">
        <f>SUM(D105:D108)</f>
        <v>313</v>
      </c>
      <c r="E110" s="203"/>
      <c r="F110" s="157">
        <f>SUM(F105:F108)</f>
        <v>559</v>
      </c>
      <c r="G110" s="159"/>
      <c r="H110" s="160">
        <f>SUM(H105:H108)</f>
        <v>1167</v>
      </c>
      <c r="I110" s="159"/>
      <c r="J110" s="160">
        <f>SUM(J105:J108)</f>
        <v>1494</v>
      </c>
      <c r="K110" s="159"/>
      <c r="L110" s="160">
        <f>SUM(L105:L108)</f>
        <v>677</v>
      </c>
      <c r="M110" s="159"/>
      <c r="N110" s="160">
        <f>SUM(N105:N108)</f>
        <v>558</v>
      </c>
      <c r="O110" s="159"/>
      <c r="P110" s="160">
        <f>SUM(P105:P108)</f>
        <v>4768</v>
      </c>
      <c r="Q110" s="159"/>
    </row>
    <row r="111" spans="1:17" ht="15" customHeight="1" x14ac:dyDescent="0.25">
      <c r="A111" s="285" t="s">
        <v>332</v>
      </c>
      <c r="B111" s="286"/>
      <c r="C111" s="287"/>
      <c r="D111" s="161">
        <f>SUM(D109:D110)</f>
        <v>8219</v>
      </c>
      <c r="E111" s="204"/>
      <c r="F111" s="161">
        <f>SUM(F109:F110)</f>
        <v>13121</v>
      </c>
      <c r="G111" s="163"/>
      <c r="H111" s="164">
        <f>SUM(H109:H110)</f>
        <v>30893</v>
      </c>
      <c r="I111" s="163"/>
      <c r="J111" s="164">
        <f>SUM(J109:J110)</f>
        <v>47217</v>
      </c>
      <c r="K111" s="163"/>
      <c r="L111" s="164">
        <f>SUM(L109:L110)</f>
        <v>29750</v>
      </c>
      <c r="M111" s="163"/>
      <c r="N111" s="164">
        <f>SUM(N109:N110)</f>
        <v>18869</v>
      </c>
      <c r="O111" s="163"/>
      <c r="P111" s="164">
        <f>SUM(P109:P110)</f>
        <v>148069</v>
      </c>
      <c r="Q111" s="163"/>
    </row>
    <row r="112" spans="1:17" x14ac:dyDescent="0.25">
      <c r="A112" s="57" t="s">
        <v>287</v>
      </c>
      <c r="B112" s="35"/>
      <c r="C112" s="35"/>
      <c r="D112" s="55"/>
      <c r="E112" s="57"/>
      <c r="F112" s="55"/>
      <c r="G112" s="55"/>
      <c r="H112" s="55"/>
      <c r="I112" s="55"/>
      <c r="J112" s="55"/>
      <c r="K112" s="55"/>
      <c r="L112" s="55"/>
      <c r="M112" s="55"/>
      <c r="N112" s="55"/>
      <c r="O112" s="55"/>
      <c r="P112" s="55"/>
      <c r="Q112" s="55"/>
    </row>
    <row r="113" spans="1:43" x14ac:dyDescent="0.25">
      <c r="A113" s="55"/>
      <c r="B113" s="55"/>
      <c r="C113" s="55"/>
      <c r="D113" s="55"/>
      <c r="E113" s="57"/>
      <c r="F113" s="55"/>
      <c r="G113" s="55"/>
      <c r="H113" s="55"/>
      <c r="I113" s="55"/>
      <c r="J113" s="55"/>
      <c r="K113" s="55"/>
      <c r="L113" s="55"/>
      <c r="M113" s="55"/>
      <c r="N113" s="55"/>
      <c r="O113" s="55"/>
      <c r="P113" s="55"/>
      <c r="Q113" s="55"/>
    </row>
    <row r="114" spans="1:43" x14ac:dyDescent="0.25">
      <c r="A114" s="55"/>
      <c r="B114" s="55"/>
      <c r="C114" s="55"/>
      <c r="D114" s="55"/>
      <c r="E114" s="57"/>
      <c r="F114" s="55"/>
      <c r="G114" s="55"/>
      <c r="H114" s="55"/>
      <c r="I114" s="55"/>
      <c r="J114" s="55"/>
      <c r="K114" s="55"/>
      <c r="L114" s="55"/>
      <c r="M114" s="55"/>
      <c r="N114" s="55"/>
      <c r="O114" s="55"/>
      <c r="P114" s="55"/>
      <c r="Q114" s="55"/>
    </row>
    <row r="115" spans="1:43" x14ac:dyDescent="0.25">
      <c r="A115" s="55"/>
      <c r="B115" s="55"/>
      <c r="C115" s="55"/>
      <c r="D115" s="55"/>
      <c r="E115" s="57"/>
      <c r="F115" s="55"/>
      <c r="G115" s="55"/>
      <c r="H115" s="55"/>
      <c r="I115" s="55"/>
      <c r="J115" s="55"/>
      <c r="K115" s="55"/>
      <c r="L115" s="55"/>
      <c r="M115" s="55"/>
      <c r="N115" s="55"/>
      <c r="O115" s="55"/>
      <c r="P115" s="55"/>
      <c r="Q115" s="55"/>
    </row>
    <row r="116" spans="1:43" x14ac:dyDescent="0.25">
      <c r="A116" s="54" t="s">
        <v>339</v>
      </c>
      <c r="B116" s="55"/>
      <c r="C116" s="55"/>
      <c r="D116" s="55"/>
      <c r="E116" s="57"/>
      <c r="F116" s="55"/>
      <c r="G116" s="55"/>
      <c r="H116" s="55"/>
      <c r="I116" s="55"/>
      <c r="J116" s="55"/>
      <c r="K116" s="55"/>
      <c r="L116" s="55"/>
      <c r="M116" s="55"/>
      <c r="N116" s="55"/>
      <c r="O116" s="55"/>
      <c r="P116" s="55"/>
      <c r="Q116" s="55"/>
    </row>
    <row r="117" spans="1:43" ht="33" customHeight="1" x14ac:dyDescent="0.25">
      <c r="A117" s="63" t="s">
        <v>271</v>
      </c>
      <c r="B117" s="296" t="s">
        <v>214</v>
      </c>
      <c r="C117" s="297"/>
      <c r="D117" s="282" t="s">
        <v>288</v>
      </c>
      <c r="E117" s="283"/>
      <c r="F117" s="282" t="s">
        <v>289</v>
      </c>
      <c r="G117" s="283"/>
      <c r="H117" s="282" t="s">
        <v>290</v>
      </c>
      <c r="I117" s="283"/>
      <c r="J117" s="282" t="s">
        <v>291</v>
      </c>
      <c r="K117" s="283"/>
      <c r="L117" s="282" t="s">
        <v>292</v>
      </c>
      <c r="M117" s="283"/>
      <c r="N117" s="282" t="s">
        <v>293</v>
      </c>
      <c r="O117" s="283"/>
      <c r="P117" s="282" t="s">
        <v>294</v>
      </c>
      <c r="Q117" s="283"/>
    </row>
    <row r="118" spans="1:43" s="182" customFormat="1" x14ac:dyDescent="0.25">
      <c r="A118" s="78">
        <v>84</v>
      </c>
      <c r="B118" s="79" t="s">
        <v>83</v>
      </c>
      <c r="C118" s="80"/>
      <c r="D118" s="205">
        <f>SUM(D7,D9,D13,D21,D33,D45,D49:D50,D70,D76,D82:D83)</f>
        <v>765</v>
      </c>
      <c r="E118" s="206"/>
      <c r="F118" s="205">
        <f t="shared" ref="F118" si="4">SUM(F7,F9,F13,F21,F33,F45,F49:F50,F70,F76,F82:F83)</f>
        <v>1201</v>
      </c>
      <c r="G118" s="207"/>
      <c r="H118" s="205">
        <f t="shared" ref="H118:P118" si="5">SUM(H7,H9,H13,H21,H33,H45,H49:H50,H70,H76,H82:H83)</f>
        <v>2970</v>
      </c>
      <c r="I118" s="207"/>
      <c r="J118" s="205">
        <f t="shared" si="5"/>
        <v>4463</v>
      </c>
      <c r="K118" s="207"/>
      <c r="L118" s="205">
        <f t="shared" si="5"/>
        <v>2960</v>
      </c>
      <c r="M118" s="207"/>
      <c r="N118" s="205">
        <f t="shared" si="5"/>
        <v>1742</v>
      </c>
      <c r="O118" s="207"/>
      <c r="P118" s="205">
        <f t="shared" si="5"/>
        <v>14101</v>
      </c>
      <c r="Q118" s="207"/>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row>
    <row r="119" spans="1:43" s="182" customFormat="1" x14ac:dyDescent="0.25">
      <c r="A119" s="81">
        <v>27</v>
      </c>
      <c r="B119" s="82" t="s">
        <v>17</v>
      </c>
      <c r="C119" s="83"/>
      <c r="D119" s="208">
        <f>SUM(D28,D32,D46,D65,D79:D80,D98:D99)</f>
        <v>391</v>
      </c>
      <c r="E119" s="206"/>
      <c r="F119" s="208">
        <f t="shared" ref="F119" si="6">SUM(F28,F32,F46,F65,F79:F80,F98:F99)</f>
        <v>670</v>
      </c>
      <c r="G119" s="207"/>
      <c r="H119" s="208">
        <f t="shared" ref="H119:P119" si="7">SUM(H28,H32,H46,H65,H79:H80,H98:H99)</f>
        <v>1679</v>
      </c>
      <c r="I119" s="207"/>
      <c r="J119" s="208">
        <f t="shared" si="7"/>
        <v>2491</v>
      </c>
      <c r="K119" s="207"/>
      <c r="L119" s="208">
        <f t="shared" si="7"/>
        <v>1336</v>
      </c>
      <c r="M119" s="207"/>
      <c r="N119" s="208">
        <f t="shared" si="7"/>
        <v>648</v>
      </c>
      <c r="O119" s="207"/>
      <c r="P119" s="208">
        <f t="shared" si="7"/>
        <v>7215</v>
      </c>
      <c r="Q119" s="207"/>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row>
    <row r="120" spans="1:43" s="182" customFormat="1" x14ac:dyDescent="0.25">
      <c r="A120" s="81">
        <v>53</v>
      </c>
      <c r="B120" s="82" t="s">
        <v>53</v>
      </c>
      <c r="C120" s="83"/>
      <c r="D120" s="208">
        <f>SUM(D29,D36,D42,D63)</f>
        <v>376</v>
      </c>
      <c r="E120" s="206"/>
      <c r="F120" s="208">
        <f t="shared" ref="F120" si="8">SUM(F29,F36,F42,F63)</f>
        <v>620</v>
      </c>
      <c r="G120" s="207"/>
      <c r="H120" s="208">
        <f t="shared" ref="H120:P120" si="9">SUM(H29,H36,H42,H63)</f>
        <v>1562</v>
      </c>
      <c r="I120" s="207"/>
      <c r="J120" s="208">
        <f t="shared" si="9"/>
        <v>2576</v>
      </c>
      <c r="K120" s="207"/>
      <c r="L120" s="208">
        <f t="shared" si="9"/>
        <v>1653</v>
      </c>
      <c r="M120" s="207"/>
      <c r="N120" s="208">
        <f t="shared" si="9"/>
        <v>1117</v>
      </c>
      <c r="O120" s="207"/>
      <c r="P120" s="208">
        <f t="shared" si="9"/>
        <v>7904</v>
      </c>
      <c r="Q120" s="207"/>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row>
    <row r="121" spans="1:43" s="182" customFormat="1" x14ac:dyDescent="0.25">
      <c r="A121" s="81">
        <v>24</v>
      </c>
      <c r="B121" s="82" t="s">
        <v>10</v>
      </c>
      <c r="C121" s="83"/>
      <c r="D121" s="208">
        <f>SUM(D24,D35,D43:D44,D48,D52,)</f>
        <v>272</v>
      </c>
      <c r="E121" s="206"/>
      <c r="F121" s="208">
        <f t="shared" ref="F121" si="10">SUM(F24,F35,F43:F44,F48,F52,)</f>
        <v>503</v>
      </c>
      <c r="G121" s="207"/>
      <c r="H121" s="208">
        <f t="shared" ref="H121:P121" si="11">SUM(H24,H35,H43:H44,H48,H52,)</f>
        <v>1230</v>
      </c>
      <c r="I121" s="207"/>
      <c r="J121" s="208">
        <f t="shared" si="11"/>
        <v>1959</v>
      </c>
      <c r="K121" s="207"/>
      <c r="L121" s="208">
        <f t="shared" si="11"/>
        <v>1216</v>
      </c>
      <c r="M121" s="207"/>
      <c r="N121" s="208">
        <f t="shared" si="11"/>
        <v>479</v>
      </c>
      <c r="O121" s="207"/>
      <c r="P121" s="208">
        <f t="shared" si="11"/>
        <v>5659</v>
      </c>
      <c r="Q121" s="207"/>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row>
    <row r="122" spans="1:43" s="182" customFormat="1" x14ac:dyDescent="0.25">
      <c r="A122" s="81">
        <v>94</v>
      </c>
      <c r="B122" s="82" t="s">
        <v>106</v>
      </c>
      <c r="C122" s="83"/>
      <c r="D122" s="208">
        <f>SUM(D26:D27)</f>
        <v>18</v>
      </c>
      <c r="E122" s="206"/>
      <c r="F122" s="208">
        <f t="shared" ref="F122" si="12">SUM(F26:F27)</f>
        <v>30</v>
      </c>
      <c r="G122" s="207"/>
      <c r="H122" s="208">
        <f t="shared" ref="H122:P122" si="13">SUM(H26:H27)</f>
        <v>59</v>
      </c>
      <c r="I122" s="207"/>
      <c r="J122" s="208">
        <f t="shared" si="13"/>
        <v>85</v>
      </c>
      <c r="K122" s="207"/>
      <c r="L122" s="208">
        <f t="shared" si="13"/>
        <v>64</v>
      </c>
      <c r="M122" s="207"/>
      <c r="N122" s="208">
        <f t="shared" si="13"/>
        <v>49</v>
      </c>
      <c r="O122" s="207"/>
      <c r="P122" s="208">
        <f t="shared" si="13"/>
        <v>305</v>
      </c>
      <c r="Q122" s="207"/>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row>
    <row r="123" spans="1:43" s="182" customFormat="1" x14ac:dyDescent="0.25">
      <c r="A123" s="81">
        <v>44</v>
      </c>
      <c r="B123" s="82" t="s">
        <v>219</v>
      </c>
      <c r="C123" s="83"/>
      <c r="D123" s="208">
        <f>SUM(D14,D16,D58:D59,D61:D62,D64,D74:D75,D97)</f>
        <v>863</v>
      </c>
      <c r="E123" s="206"/>
      <c r="F123" s="208">
        <f t="shared" ref="F123" si="14">SUM(F14,F16,F58:F59,F61:F62,F64,F74:F75,F97)</f>
        <v>1327</v>
      </c>
      <c r="G123" s="207"/>
      <c r="H123" s="208">
        <f t="shared" ref="H123:P123" si="15">SUM(H14,H16,H58:H59,H61:H62,H64,H74:H75,H97)</f>
        <v>2987</v>
      </c>
      <c r="I123" s="207"/>
      <c r="J123" s="208">
        <f t="shared" si="15"/>
        <v>4316</v>
      </c>
      <c r="K123" s="207"/>
      <c r="L123" s="208">
        <f t="shared" si="15"/>
        <v>2528</v>
      </c>
      <c r="M123" s="207"/>
      <c r="N123" s="208">
        <f t="shared" si="15"/>
        <v>1188</v>
      </c>
      <c r="O123" s="207"/>
      <c r="P123" s="208">
        <f t="shared" si="15"/>
        <v>13209</v>
      </c>
      <c r="Q123" s="207"/>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row>
    <row r="124" spans="1:43" s="182" customFormat="1" x14ac:dyDescent="0.25">
      <c r="A124" s="81">
        <v>32</v>
      </c>
      <c r="B124" s="82" t="s">
        <v>220</v>
      </c>
      <c r="C124" s="83"/>
      <c r="D124" s="208">
        <f>SUM(D8,D66:D67,D69,D89)</f>
        <v>1287</v>
      </c>
      <c r="E124" s="206"/>
      <c r="F124" s="208">
        <f t="shared" ref="F124" si="16">SUM(F8,F66:F67,F69,F89)</f>
        <v>2185</v>
      </c>
      <c r="G124" s="207"/>
      <c r="H124" s="208">
        <f t="shared" ref="H124:P124" si="17">SUM(H8,H66:H67,H69,H89)</f>
        <v>4963</v>
      </c>
      <c r="I124" s="207"/>
      <c r="J124" s="208">
        <f t="shared" si="17"/>
        <v>6983</v>
      </c>
      <c r="K124" s="207"/>
      <c r="L124" s="208">
        <f t="shared" si="17"/>
        <v>3674</v>
      </c>
      <c r="M124" s="207"/>
      <c r="N124" s="208">
        <f t="shared" si="17"/>
        <v>2683</v>
      </c>
      <c r="O124" s="207"/>
      <c r="P124" s="208">
        <f t="shared" si="17"/>
        <v>21775</v>
      </c>
      <c r="Q124" s="207"/>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row>
    <row r="125" spans="1:43" s="182" customFormat="1" x14ac:dyDescent="0.25">
      <c r="A125" s="81">
        <v>11</v>
      </c>
      <c r="B125" s="82" t="s">
        <v>1</v>
      </c>
      <c r="C125" s="83"/>
      <c r="D125" s="208">
        <f>SUM(D84,D86:D87,D100:D104)</f>
        <v>1218</v>
      </c>
      <c r="E125" s="206"/>
      <c r="F125" s="208">
        <f t="shared" ref="F125" si="18">SUM(F84,F86:F87,F100:F104)</f>
        <v>1638</v>
      </c>
      <c r="G125" s="207"/>
      <c r="H125" s="208">
        <f t="shared" ref="H125:P125" si="19">SUM(H84,H86:H87,H100:H104)</f>
        <v>3725</v>
      </c>
      <c r="I125" s="207"/>
      <c r="J125" s="208">
        <f t="shared" si="19"/>
        <v>6671</v>
      </c>
      <c r="K125" s="207"/>
      <c r="L125" s="208">
        <f t="shared" si="19"/>
        <v>5380</v>
      </c>
      <c r="M125" s="207"/>
      <c r="N125" s="208">
        <f t="shared" si="19"/>
        <v>4568</v>
      </c>
      <c r="O125" s="207"/>
      <c r="P125" s="208">
        <f t="shared" si="19"/>
        <v>23200</v>
      </c>
      <c r="Q125" s="207"/>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row>
    <row r="126" spans="1:43" s="182" customFormat="1" x14ac:dyDescent="0.25">
      <c r="A126" s="81">
        <v>28</v>
      </c>
      <c r="B126" s="82" t="s">
        <v>26</v>
      </c>
      <c r="C126" s="83"/>
      <c r="D126" s="208">
        <f>SUM(D20,D34,D57,D68,D85)</f>
        <v>479</v>
      </c>
      <c r="E126" s="206"/>
      <c r="F126" s="208">
        <f t="shared" ref="F126" si="20">SUM(F20,F34,F57,F68,F85)</f>
        <v>835</v>
      </c>
      <c r="G126" s="207"/>
      <c r="H126" s="208">
        <f t="shared" ref="H126:P126" si="21">SUM(H20,H34,H57,H68,H85)</f>
        <v>2032</v>
      </c>
      <c r="I126" s="207"/>
      <c r="J126" s="208">
        <f t="shared" si="21"/>
        <v>3365</v>
      </c>
      <c r="K126" s="207"/>
      <c r="L126" s="208">
        <f t="shared" si="21"/>
        <v>1793</v>
      </c>
      <c r="M126" s="207"/>
      <c r="N126" s="208">
        <f t="shared" si="21"/>
        <v>1087</v>
      </c>
      <c r="O126" s="207"/>
      <c r="P126" s="208">
        <f t="shared" si="21"/>
        <v>9591</v>
      </c>
      <c r="Q126" s="207"/>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row>
    <row r="127" spans="1:43" s="182" customFormat="1" x14ac:dyDescent="0.25">
      <c r="A127" s="81">
        <v>75</v>
      </c>
      <c r="B127" s="82" t="s">
        <v>221</v>
      </c>
      <c r="C127" s="83"/>
      <c r="D127" s="208">
        <f>SUM(D22:D23,D25,D30:D31,D40,D47,D54,D71,D88,D95:D96)</f>
        <v>678</v>
      </c>
      <c r="E127" s="206"/>
      <c r="F127" s="208">
        <f t="shared" ref="F127" si="22">SUM(F22:F23,F25,F30:F31,F40,F47,F54,F71,F88,F95:F96)</f>
        <v>1074</v>
      </c>
      <c r="G127" s="207"/>
      <c r="H127" s="208">
        <f t="shared" ref="H127:P127" si="23">SUM(H22:H23,H25,H30:H31,H40,H47,H54,H71,H88,H95:H96)</f>
        <v>2713</v>
      </c>
      <c r="I127" s="207"/>
      <c r="J127" s="208">
        <f t="shared" si="23"/>
        <v>4110</v>
      </c>
      <c r="K127" s="207"/>
      <c r="L127" s="208">
        <f t="shared" si="23"/>
        <v>2603</v>
      </c>
      <c r="M127" s="207"/>
      <c r="N127" s="208">
        <f t="shared" si="23"/>
        <v>1813</v>
      </c>
      <c r="O127" s="207"/>
      <c r="P127" s="208">
        <f t="shared" si="23"/>
        <v>12991</v>
      </c>
      <c r="Q127" s="207"/>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row>
    <row r="128" spans="1:43" s="182" customFormat="1" x14ac:dyDescent="0.25">
      <c r="A128" s="81">
        <v>76</v>
      </c>
      <c r="B128" s="82" t="s">
        <v>222</v>
      </c>
      <c r="C128" s="83"/>
      <c r="D128" s="208">
        <f>SUM(D17:D18,D15,D37:D39,D41,D53,D55,D72:D73,D90:D91)</f>
        <v>652</v>
      </c>
      <c r="E128" s="206"/>
      <c r="F128" s="208">
        <f t="shared" ref="F128" si="24">SUM(F17:F18,F15,F37:F39,F41,F53,F55,F72:F73,F90:F91)</f>
        <v>1132</v>
      </c>
      <c r="G128" s="207"/>
      <c r="H128" s="208">
        <f t="shared" ref="H128:P128" si="25">SUM(H17:H18,H15,H37:H39,H41,H53,H55,H72:H73,H90:H91)</f>
        <v>2793</v>
      </c>
      <c r="I128" s="207"/>
      <c r="J128" s="208">
        <f t="shared" si="25"/>
        <v>4054</v>
      </c>
      <c r="K128" s="207"/>
      <c r="L128" s="208">
        <f t="shared" si="25"/>
        <v>2552</v>
      </c>
      <c r="M128" s="207"/>
      <c r="N128" s="208">
        <f t="shared" si="25"/>
        <v>1435</v>
      </c>
      <c r="O128" s="207"/>
      <c r="P128" s="208">
        <f t="shared" si="25"/>
        <v>12618</v>
      </c>
      <c r="Q128" s="207"/>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row>
    <row r="129" spans="1:43" s="182" customFormat="1" x14ac:dyDescent="0.25">
      <c r="A129" s="81">
        <v>52</v>
      </c>
      <c r="B129" s="82" t="s">
        <v>47</v>
      </c>
      <c r="C129" s="83"/>
      <c r="D129" s="208">
        <f>SUM(D51,D56,D60,D81,D94)</f>
        <v>431</v>
      </c>
      <c r="E129" s="206"/>
      <c r="F129" s="208">
        <f t="shared" ref="F129" si="26">SUM(F51,F56,F60,F81,F94)</f>
        <v>666</v>
      </c>
      <c r="G129" s="207"/>
      <c r="H129" s="208">
        <f t="shared" ref="H129:P129" si="27">SUM(H51,H56,H60,H81,H94)</f>
        <v>1548</v>
      </c>
      <c r="I129" s="207"/>
      <c r="J129" s="208">
        <f t="shared" si="27"/>
        <v>2342</v>
      </c>
      <c r="K129" s="207"/>
      <c r="L129" s="208">
        <f t="shared" si="27"/>
        <v>1668</v>
      </c>
      <c r="M129" s="207"/>
      <c r="N129" s="208">
        <f t="shared" si="27"/>
        <v>586</v>
      </c>
      <c r="O129" s="207"/>
      <c r="P129" s="208">
        <f t="shared" si="27"/>
        <v>7241</v>
      </c>
      <c r="Q129" s="207"/>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row>
    <row r="130" spans="1:43" s="182" customFormat="1" x14ac:dyDescent="0.25">
      <c r="A130" s="84">
        <v>93</v>
      </c>
      <c r="B130" s="82" t="s">
        <v>113</v>
      </c>
      <c r="C130" s="83"/>
      <c r="D130" s="208">
        <f>SUM(D10:D12,D19,D92:D93)</f>
        <v>476</v>
      </c>
      <c r="E130" s="206"/>
      <c r="F130" s="208">
        <f t="shared" ref="F130" si="28">SUM(F10:F12,F19,F92:F93)</f>
        <v>681</v>
      </c>
      <c r="G130" s="207"/>
      <c r="H130" s="208">
        <f t="shared" ref="H130:P130" si="29">SUM(H10:H12,H19,H92:H93)</f>
        <v>1465</v>
      </c>
      <c r="I130" s="207"/>
      <c r="J130" s="208">
        <f t="shared" si="29"/>
        <v>2308</v>
      </c>
      <c r="K130" s="207"/>
      <c r="L130" s="208">
        <f t="shared" si="29"/>
        <v>1646</v>
      </c>
      <c r="M130" s="207"/>
      <c r="N130" s="208">
        <f t="shared" si="29"/>
        <v>916</v>
      </c>
      <c r="O130" s="207"/>
      <c r="P130" s="208">
        <f t="shared" si="29"/>
        <v>7492</v>
      </c>
      <c r="Q130" s="207"/>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row>
    <row r="131" spans="1:43" s="182" customFormat="1" x14ac:dyDescent="0.25">
      <c r="A131" s="85" t="s">
        <v>224</v>
      </c>
      <c r="B131" s="86"/>
      <c r="C131" s="87"/>
      <c r="D131" s="209">
        <f>SUM(D118:D130)</f>
        <v>7906</v>
      </c>
      <c r="E131" s="210"/>
      <c r="F131" s="209">
        <f t="shared" ref="F131" si="30">SUM(F118:F130)</f>
        <v>12562</v>
      </c>
      <c r="G131" s="211"/>
      <c r="H131" s="209">
        <f t="shared" ref="H131" si="31">SUM(H118:H130)</f>
        <v>29726</v>
      </c>
      <c r="I131" s="211"/>
      <c r="J131" s="209">
        <f t="shared" ref="J131" si="32">SUM(J118:J130)</f>
        <v>45723</v>
      </c>
      <c r="K131" s="211"/>
      <c r="L131" s="209">
        <f t="shared" ref="L131" si="33">SUM(L118:L130)</f>
        <v>29073</v>
      </c>
      <c r="M131" s="211"/>
      <c r="N131" s="209">
        <f t="shared" ref="N131" si="34">SUM(N118:N130)</f>
        <v>18311</v>
      </c>
      <c r="O131" s="211"/>
      <c r="P131" s="209">
        <f t="shared" ref="P131" si="35">SUM(P118:P130)</f>
        <v>143301</v>
      </c>
      <c r="Q131" s="211"/>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row>
    <row r="132" spans="1:43" s="182" customFormat="1" x14ac:dyDescent="0.25">
      <c r="A132" s="88">
        <v>101</v>
      </c>
      <c r="B132" s="62" t="s">
        <v>215</v>
      </c>
      <c r="C132" s="89"/>
      <c r="D132" s="208">
        <f>D105</f>
        <v>44</v>
      </c>
      <c r="E132" s="206"/>
      <c r="F132" s="208">
        <f t="shared" ref="E132:Q135" si="36">F105</f>
        <v>73</v>
      </c>
      <c r="G132" s="207"/>
      <c r="H132" s="208">
        <f t="shared" ref="H132:P133" si="37">H105</f>
        <v>194</v>
      </c>
      <c r="I132" s="207"/>
      <c r="J132" s="208">
        <f t="shared" si="37"/>
        <v>348</v>
      </c>
      <c r="K132" s="207"/>
      <c r="L132" s="208">
        <f t="shared" si="37"/>
        <v>130</v>
      </c>
      <c r="M132" s="207"/>
      <c r="N132" s="208">
        <f t="shared" si="37"/>
        <v>251</v>
      </c>
      <c r="O132" s="207"/>
      <c r="P132" s="208">
        <f t="shared" si="37"/>
        <v>1040</v>
      </c>
      <c r="Q132" s="207"/>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row>
    <row r="133" spans="1:43" s="182" customFormat="1" x14ac:dyDescent="0.25">
      <c r="A133" s="88">
        <v>102</v>
      </c>
      <c r="B133" s="62" t="s">
        <v>216</v>
      </c>
      <c r="C133" s="89"/>
      <c r="D133" s="208">
        <f>D106</f>
        <v>94</v>
      </c>
      <c r="E133" s="206"/>
      <c r="F133" s="208">
        <f t="shared" si="36"/>
        <v>201</v>
      </c>
      <c r="G133" s="207"/>
      <c r="H133" s="208">
        <f t="shared" si="37"/>
        <v>373</v>
      </c>
      <c r="I133" s="207"/>
      <c r="J133" s="208">
        <f t="shared" si="37"/>
        <v>337</v>
      </c>
      <c r="K133" s="207"/>
      <c r="L133" s="208">
        <f t="shared" si="37"/>
        <v>163</v>
      </c>
      <c r="M133" s="207"/>
      <c r="N133" s="208">
        <f t="shared" si="37"/>
        <v>127</v>
      </c>
      <c r="O133" s="207"/>
      <c r="P133" s="208">
        <f t="shared" si="37"/>
        <v>1295</v>
      </c>
      <c r="Q133" s="207"/>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row>
    <row r="134" spans="1:43" s="182" customFormat="1" x14ac:dyDescent="0.25">
      <c r="A134" s="88">
        <v>103</v>
      </c>
      <c r="B134" s="62" t="s">
        <v>111</v>
      </c>
      <c r="C134" s="89"/>
      <c r="D134" s="208">
        <f>D107</f>
        <v>27</v>
      </c>
      <c r="E134" s="206" t="str">
        <f t="shared" si="36"/>
        <v>(e)</v>
      </c>
      <c r="F134" s="208">
        <f t="shared" si="36"/>
        <v>45</v>
      </c>
      <c r="G134" s="207" t="str">
        <f t="shared" si="36"/>
        <v>(e)</v>
      </c>
      <c r="H134" s="208">
        <f t="shared" si="36"/>
        <v>89</v>
      </c>
      <c r="I134" s="207" t="str">
        <f t="shared" si="36"/>
        <v>(e)</v>
      </c>
      <c r="J134" s="208">
        <f t="shared" si="36"/>
        <v>152</v>
      </c>
      <c r="K134" s="207" t="str">
        <f t="shared" si="36"/>
        <v>(e)</v>
      </c>
      <c r="L134" s="208">
        <f t="shared" si="36"/>
        <v>74</v>
      </c>
      <c r="M134" s="207" t="str">
        <f t="shared" si="36"/>
        <v>(e)</v>
      </c>
      <c r="N134" s="208">
        <f t="shared" si="36"/>
        <v>30</v>
      </c>
      <c r="O134" s="207" t="str">
        <f t="shared" si="36"/>
        <v>(e)</v>
      </c>
      <c r="P134" s="208">
        <f t="shared" si="36"/>
        <v>417</v>
      </c>
      <c r="Q134" s="207" t="str">
        <f t="shared" si="36"/>
        <v>(e)</v>
      </c>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row>
    <row r="135" spans="1:43" s="182" customFormat="1" x14ac:dyDescent="0.25">
      <c r="A135" s="88">
        <v>104</v>
      </c>
      <c r="B135" s="62" t="s">
        <v>112</v>
      </c>
      <c r="C135" s="89"/>
      <c r="D135" s="208">
        <f>D108</f>
        <v>148</v>
      </c>
      <c r="E135" s="206"/>
      <c r="F135" s="208">
        <f t="shared" si="36"/>
        <v>240</v>
      </c>
      <c r="G135" s="207"/>
      <c r="H135" s="208">
        <f t="shared" si="36"/>
        <v>511</v>
      </c>
      <c r="I135" s="207"/>
      <c r="J135" s="208">
        <f t="shared" si="36"/>
        <v>657</v>
      </c>
      <c r="K135" s="207"/>
      <c r="L135" s="208">
        <f t="shared" si="36"/>
        <v>310</v>
      </c>
      <c r="M135" s="207"/>
      <c r="N135" s="208">
        <f t="shared" si="36"/>
        <v>150</v>
      </c>
      <c r="O135" s="207"/>
      <c r="P135" s="208">
        <f t="shared" si="36"/>
        <v>2016</v>
      </c>
      <c r="Q135" s="207" t="str">
        <f t="shared" si="36"/>
        <v/>
      </c>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row>
    <row r="136" spans="1:43" s="182" customFormat="1" x14ac:dyDescent="0.25">
      <c r="A136" s="90" t="s">
        <v>223</v>
      </c>
      <c r="B136" s="91"/>
      <c r="C136" s="92"/>
      <c r="D136" s="209">
        <f>SUM(D132:D135)</f>
        <v>313</v>
      </c>
      <c r="E136" s="210"/>
      <c r="F136" s="209">
        <f t="shared" ref="F136" si="38">SUM(F132:F135)</f>
        <v>559</v>
      </c>
      <c r="G136" s="211"/>
      <c r="H136" s="209">
        <f t="shared" ref="H136" si="39">SUM(H132:H135)</f>
        <v>1167</v>
      </c>
      <c r="I136" s="211"/>
      <c r="J136" s="209">
        <f t="shared" ref="J136" si="40">SUM(J132:J135)</f>
        <v>1494</v>
      </c>
      <c r="K136" s="211"/>
      <c r="L136" s="209">
        <f t="shared" ref="L136" si="41">SUM(L132:L135)</f>
        <v>677</v>
      </c>
      <c r="M136" s="211"/>
      <c r="N136" s="209">
        <f t="shared" ref="N136" si="42">SUM(N132:N135)</f>
        <v>558</v>
      </c>
      <c r="O136" s="211"/>
      <c r="P136" s="209">
        <f t="shared" ref="P136" si="43">SUM(P132:P135)</f>
        <v>4768</v>
      </c>
      <c r="Q136" s="211"/>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row>
    <row r="137" spans="1:43" s="182" customFormat="1" x14ac:dyDescent="0.25">
      <c r="A137" s="321" t="s">
        <v>226</v>
      </c>
      <c r="B137" s="322"/>
      <c r="C137" s="323"/>
      <c r="D137" s="212">
        <f>SUM(D131,D136)</f>
        <v>8219</v>
      </c>
      <c r="E137" s="213"/>
      <c r="F137" s="212">
        <f t="shared" ref="F137" si="44">SUM(F131,F136)</f>
        <v>13121</v>
      </c>
      <c r="G137" s="214"/>
      <c r="H137" s="212">
        <f t="shared" ref="H137" si="45">SUM(H131,H136)</f>
        <v>30893</v>
      </c>
      <c r="I137" s="214"/>
      <c r="J137" s="212">
        <f t="shared" ref="J137" si="46">SUM(J131,J136)</f>
        <v>47217</v>
      </c>
      <c r="K137" s="214"/>
      <c r="L137" s="212">
        <f t="shared" ref="L137" si="47">SUM(L131,L136)</f>
        <v>29750</v>
      </c>
      <c r="M137" s="214"/>
      <c r="N137" s="212">
        <f t="shared" ref="N137" si="48">SUM(N131,N136)</f>
        <v>18869</v>
      </c>
      <c r="O137" s="214"/>
      <c r="P137" s="212">
        <f t="shared" ref="P137" si="49">SUM(P131,P136)</f>
        <v>148069</v>
      </c>
      <c r="Q137" s="214"/>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row>
    <row r="138" spans="1:43" x14ac:dyDescent="0.25">
      <c r="A138" s="55"/>
      <c r="B138" s="55"/>
      <c r="C138" s="55"/>
      <c r="D138" s="55"/>
      <c r="E138" s="57"/>
      <c r="F138" s="55"/>
      <c r="G138" s="55"/>
      <c r="H138" s="55"/>
      <c r="I138" s="55"/>
      <c r="J138" s="55"/>
      <c r="K138" s="55"/>
      <c r="L138" s="55"/>
      <c r="M138" s="55"/>
      <c r="N138" s="55"/>
      <c r="O138" s="55"/>
      <c r="P138" s="55"/>
      <c r="Q138" s="55"/>
    </row>
    <row r="139" spans="1:43" x14ac:dyDescent="0.25">
      <c r="A139" s="55"/>
      <c r="B139" s="55"/>
      <c r="C139" s="55"/>
      <c r="D139" s="55"/>
      <c r="E139" s="57"/>
      <c r="F139" s="55"/>
      <c r="G139" s="55"/>
      <c r="H139" s="55"/>
      <c r="I139" s="55"/>
      <c r="J139" s="55"/>
      <c r="K139" s="55"/>
      <c r="L139" s="55"/>
      <c r="M139" s="55"/>
      <c r="N139" s="55"/>
      <c r="O139" s="55"/>
      <c r="P139" s="55"/>
      <c r="Q139" s="55"/>
    </row>
    <row r="140" spans="1:43" s="55" customFormat="1" x14ac:dyDescent="0.25">
      <c r="E140" s="57"/>
    </row>
    <row r="141" spans="1:43" s="55" customFormat="1" x14ac:dyDescent="0.25">
      <c r="E141" s="57"/>
    </row>
    <row r="142" spans="1:43" s="55" customFormat="1" x14ac:dyDescent="0.25">
      <c r="E142" s="57"/>
    </row>
    <row r="143" spans="1:43" s="55" customFormat="1" x14ac:dyDescent="0.25">
      <c r="E143" s="57"/>
    </row>
    <row r="144" spans="1:43" s="55" customFormat="1" x14ac:dyDescent="0.25">
      <c r="E144" s="57"/>
    </row>
    <row r="145" spans="5:5" s="55" customFormat="1" x14ac:dyDescent="0.25">
      <c r="E145" s="57"/>
    </row>
    <row r="146" spans="5:5" s="55" customFormat="1" x14ac:dyDescent="0.25">
      <c r="E146" s="57"/>
    </row>
    <row r="147" spans="5:5" s="55" customFormat="1" x14ac:dyDescent="0.25">
      <c r="E147" s="57"/>
    </row>
    <row r="148" spans="5:5" s="55" customFormat="1" x14ac:dyDescent="0.25">
      <c r="E148" s="57"/>
    </row>
    <row r="149" spans="5:5" s="55" customFormat="1" x14ac:dyDescent="0.25">
      <c r="E149" s="57"/>
    </row>
    <row r="150" spans="5:5" s="55" customFormat="1" x14ac:dyDescent="0.25">
      <c r="E150" s="57"/>
    </row>
    <row r="151" spans="5:5" s="55" customFormat="1" x14ac:dyDescent="0.25">
      <c r="E151" s="57"/>
    </row>
    <row r="152" spans="5:5" s="55" customFormat="1" x14ac:dyDescent="0.25">
      <c r="E152" s="57"/>
    </row>
    <row r="153" spans="5:5" s="55" customFormat="1" x14ac:dyDescent="0.25">
      <c r="E153" s="57"/>
    </row>
    <row r="154" spans="5:5" s="55" customFormat="1" x14ac:dyDescent="0.25">
      <c r="E154" s="57"/>
    </row>
    <row r="155" spans="5:5" s="55" customFormat="1" x14ac:dyDescent="0.25">
      <c r="E155" s="57"/>
    </row>
    <row r="156" spans="5:5" s="55" customFormat="1" x14ac:dyDescent="0.25">
      <c r="E156" s="57"/>
    </row>
    <row r="157" spans="5:5" s="55" customFormat="1" x14ac:dyDescent="0.25">
      <c r="E157" s="57"/>
    </row>
    <row r="158" spans="5:5" s="55" customFormat="1" x14ac:dyDescent="0.25">
      <c r="E158" s="57"/>
    </row>
    <row r="159" spans="5:5" s="55" customFormat="1" x14ac:dyDescent="0.25">
      <c r="E159" s="57"/>
    </row>
    <row r="160" spans="5:5" s="55" customFormat="1" x14ac:dyDescent="0.25">
      <c r="E160" s="57"/>
    </row>
    <row r="161" spans="5:5" s="55" customFormat="1" x14ac:dyDescent="0.25">
      <c r="E161" s="57"/>
    </row>
    <row r="162" spans="5:5" s="55" customFormat="1" x14ac:dyDescent="0.25">
      <c r="E162" s="57"/>
    </row>
    <row r="163" spans="5:5" s="55" customFormat="1" x14ac:dyDescent="0.25">
      <c r="E163" s="57"/>
    </row>
    <row r="164" spans="5:5" s="55" customFormat="1" x14ac:dyDescent="0.25">
      <c r="E164" s="57"/>
    </row>
    <row r="165" spans="5:5" s="55" customFormat="1" x14ac:dyDescent="0.25">
      <c r="E165" s="57"/>
    </row>
    <row r="166" spans="5:5" s="55" customFormat="1" x14ac:dyDescent="0.25">
      <c r="E166" s="57"/>
    </row>
    <row r="167" spans="5:5" s="55" customFormat="1" x14ac:dyDescent="0.25">
      <c r="E167" s="57"/>
    </row>
    <row r="168" spans="5:5" s="55" customFormat="1" x14ac:dyDescent="0.25">
      <c r="E168" s="57"/>
    </row>
    <row r="169" spans="5:5" s="55" customFormat="1" x14ac:dyDescent="0.25">
      <c r="E169" s="57"/>
    </row>
    <row r="170" spans="5:5" s="55" customFormat="1" x14ac:dyDescent="0.25">
      <c r="E170" s="57"/>
    </row>
    <row r="171" spans="5:5" s="55" customFormat="1" x14ac:dyDescent="0.25">
      <c r="E171" s="57"/>
    </row>
    <row r="172" spans="5:5" s="55" customFormat="1" x14ac:dyDescent="0.25">
      <c r="E172" s="57"/>
    </row>
    <row r="173" spans="5:5" s="55" customFormat="1" x14ac:dyDescent="0.25">
      <c r="E173" s="57"/>
    </row>
    <row r="174" spans="5:5" s="55" customFormat="1" x14ac:dyDescent="0.25">
      <c r="E174" s="57"/>
    </row>
    <row r="175" spans="5:5" s="55" customFormat="1" x14ac:dyDescent="0.25">
      <c r="E175" s="57"/>
    </row>
    <row r="176" spans="5:5" s="55" customFormat="1" x14ac:dyDescent="0.25">
      <c r="E176" s="57"/>
    </row>
    <row r="177" spans="5:5" s="55" customFormat="1" x14ac:dyDescent="0.25">
      <c r="E177" s="57"/>
    </row>
    <row r="178" spans="5:5" s="55" customFormat="1" x14ac:dyDescent="0.25">
      <c r="E178" s="57"/>
    </row>
    <row r="179" spans="5:5" s="55" customFormat="1" x14ac:dyDescent="0.25">
      <c r="E179" s="57"/>
    </row>
    <row r="180" spans="5:5" s="55" customFormat="1" x14ac:dyDescent="0.25">
      <c r="E180" s="57"/>
    </row>
    <row r="181" spans="5:5" s="55" customFormat="1" x14ac:dyDescent="0.25">
      <c r="E181" s="57"/>
    </row>
    <row r="182" spans="5:5" s="55" customFormat="1" x14ac:dyDescent="0.25">
      <c r="E182" s="57"/>
    </row>
    <row r="183" spans="5:5" s="55" customFormat="1" x14ac:dyDescent="0.25">
      <c r="E183" s="57"/>
    </row>
    <row r="184" spans="5:5" s="55" customFormat="1" x14ac:dyDescent="0.25">
      <c r="E184" s="57"/>
    </row>
    <row r="185" spans="5:5" s="55" customFormat="1" x14ac:dyDescent="0.25">
      <c r="E185" s="57"/>
    </row>
    <row r="186" spans="5:5" s="55" customFormat="1" x14ac:dyDescent="0.25">
      <c r="E186" s="57"/>
    </row>
    <row r="187" spans="5:5" s="55" customFormat="1" x14ac:dyDescent="0.25">
      <c r="E187" s="57"/>
    </row>
    <row r="188" spans="5:5" s="55" customFormat="1" x14ac:dyDescent="0.25">
      <c r="E188" s="57"/>
    </row>
    <row r="189" spans="5:5" s="55" customFormat="1" x14ac:dyDescent="0.25">
      <c r="E189" s="57"/>
    </row>
    <row r="190" spans="5:5" s="55" customFormat="1" x14ac:dyDescent="0.25">
      <c r="E190" s="57"/>
    </row>
    <row r="191" spans="5:5" s="55" customFormat="1" x14ac:dyDescent="0.25">
      <c r="E191" s="57"/>
    </row>
    <row r="192" spans="5:5" s="55" customFormat="1" x14ac:dyDescent="0.25">
      <c r="E192" s="57"/>
    </row>
    <row r="193" spans="5:5" s="55" customFormat="1" x14ac:dyDescent="0.25">
      <c r="E193" s="57"/>
    </row>
    <row r="194" spans="5:5" s="55" customFormat="1" x14ac:dyDescent="0.25">
      <c r="E194" s="57"/>
    </row>
    <row r="195" spans="5:5" s="55" customFormat="1" x14ac:dyDescent="0.25">
      <c r="E195" s="57"/>
    </row>
    <row r="196" spans="5:5" s="55" customFormat="1" x14ac:dyDescent="0.25">
      <c r="E196" s="57"/>
    </row>
    <row r="197" spans="5:5" s="55" customFormat="1" x14ac:dyDescent="0.25">
      <c r="E197" s="57"/>
    </row>
    <row r="198" spans="5:5" s="55" customFormat="1" x14ac:dyDescent="0.25">
      <c r="E198" s="57"/>
    </row>
    <row r="199" spans="5:5" s="55" customFormat="1" x14ac:dyDescent="0.25">
      <c r="E199" s="57"/>
    </row>
    <row r="200" spans="5:5" s="55" customFormat="1" x14ac:dyDescent="0.25">
      <c r="E200" s="57"/>
    </row>
    <row r="201" spans="5:5" s="55" customFormat="1" x14ac:dyDescent="0.25">
      <c r="E201" s="57"/>
    </row>
    <row r="202" spans="5:5" s="55" customFormat="1" x14ac:dyDescent="0.25">
      <c r="E202" s="57"/>
    </row>
    <row r="203" spans="5:5" s="55" customFormat="1" x14ac:dyDescent="0.25">
      <c r="E203" s="57"/>
    </row>
    <row r="204" spans="5:5" s="55" customFormat="1" x14ac:dyDescent="0.25">
      <c r="E204" s="57"/>
    </row>
    <row r="205" spans="5:5" s="55" customFormat="1" x14ac:dyDescent="0.25">
      <c r="E205" s="57"/>
    </row>
    <row r="206" spans="5:5" s="55" customFormat="1" x14ac:dyDescent="0.25">
      <c r="E206" s="57"/>
    </row>
    <row r="207" spans="5:5" s="55" customFormat="1" x14ac:dyDescent="0.25">
      <c r="E207" s="57"/>
    </row>
    <row r="208" spans="5:5" s="55" customFormat="1" x14ac:dyDescent="0.25">
      <c r="E208" s="57"/>
    </row>
    <row r="209" spans="5:5" s="55" customFormat="1" x14ac:dyDescent="0.25">
      <c r="E209" s="57"/>
    </row>
    <row r="210" spans="5:5" s="55" customFormat="1" x14ac:dyDescent="0.25">
      <c r="E210" s="57"/>
    </row>
    <row r="211" spans="5:5" s="55" customFormat="1" x14ac:dyDescent="0.25">
      <c r="E211" s="57"/>
    </row>
    <row r="212" spans="5:5" s="55" customFormat="1" x14ac:dyDescent="0.25">
      <c r="E212" s="57"/>
    </row>
    <row r="213" spans="5:5" s="55" customFormat="1" x14ac:dyDescent="0.25">
      <c r="E213" s="57"/>
    </row>
    <row r="214" spans="5:5" s="55" customFormat="1" x14ac:dyDescent="0.25">
      <c r="E214" s="57"/>
    </row>
    <row r="215" spans="5:5" s="55" customFormat="1" x14ac:dyDescent="0.25">
      <c r="E215" s="57"/>
    </row>
    <row r="216" spans="5:5" s="55" customFormat="1" x14ac:dyDescent="0.25">
      <c r="E216" s="57"/>
    </row>
    <row r="217" spans="5:5" s="55" customFormat="1" x14ac:dyDescent="0.25">
      <c r="E217" s="57"/>
    </row>
    <row r="218" spans="5:5" s="55" customFormat="1" x14ac:dyDescent="0.25">
      <c r="E218" s="57"/>
    </row>
    <row r="219" spans="5:5" s="55" customFormat="1" x14ac:dyDescent="0.25">
      <c r="E219" s="57"/>
    </row>
    <row r="220" spans="5:5" s="55" customFormat="1" x14ac:dyDescent="0.25">
      <c r="E220" s="57"/>
    </row>
    <row r="221" spans="5:5" s="55" customFormat="1" x14ac:dyDescent="0.25">
      <c r="E221" s="57"/>
    </row>
    <row r="222" spans="5:5" s="55" customFormat="1" x14ac:dyDescent="0.25">
      <c r="E222" s="57"/>
    </row>
    <row r="223" spans="5:5" s="55" customFormat="1" x14ac:dyDescent="0.25">
      <c r="E223" s="57"/>
    </row>
    <row r="224" spans="5:5" s="55" customFormat="1" x14ac:dyDescent="0.25">
      <c r="E224" s="57"/>
    </row>
    <row r="225" spans="5:5" s="55" customFormat="1" x14ac:dyDescent="0.25">
      <c r="E225" s="57"/>
    </row>
    <row r="226" spans="5:5" s="55" customFormat="1" x14ac:dyDescent="0.25">
      <c r="E226" s="57"/>
    </row>
    <row r="227" spans="5:5" s="55" customFormat="1" x14ac:dyDescent="0.25">
      <c r="E227" s="57"/>
    </row>
    <row r="228" spans="5:5" s="55" customFormat="1" x14ac:dyDescent="0.25">
      <c r="E228" s="57"/>
    </row>
    <row r="229" spans="5:5" s="55" customFormat="1" x14ac:dyDescent="0.25">
      <c r="E229" s="57"/>
    </row>
    <row r="230" spans="5:5" s="55" customFormat="1" x14ac:dyDescent="0.25">
      <c r="E230" s="57"/>
    </row>
    <row r="231" spans="5:5" s="55" customFormat="1" x14ac:dyDescent="0.25">
      <c r="E231" s="57"/>
    </row>
    <row r="232" spans="5:5" s="55" customFormat="1" x14ac:dyDescent="0.25">
      <c r="E232" s="57"/>
    </row>
    <row r="233" spans="5:5" s="55" customFormat="1" x14ac:dyDescent="0.25">
      <c r="E233" s="57"/>
    </row>
    <row r="234" spans="5:5" s="55" customFormat="1" x14ac:dyDescent="0.25">
      <c r="E234" s="57"/>
    </row>
    <row r="235" spans="5:5" s="55" customFormat="1" x14ac:dyDescent="0.25">
      <c r="E235" s="57"/>
    </row>
    <row r="236" spans="5:5" s="55" customFormat="1" x14ac:dyDescent="0.25">
      <c r="E236" s="57"/>
    </row>
    <row r="237" spans="5:5" s="55" customFormat="1" x14ac:dyDescent="0.25">
      <c r="E237" s="57"/>
    </row>
    <row r="238" spans="5:5" s="55" customFormat="1" x14ac:dyDescent="0.25">
      <c r="E238" s="57"/>
    </row>
    <row r="239" spans="5:5" s="55" customFormat="1" x14ac:dyDescent="0.25">
      <c r="E239" s="57"/>
    </row>
    <row r="240" spans="5:5" s="55" customFormat="1" x14ac:dyDescent="0.25">
      <c r="E240" s="57"/>
    </row>
    <row r="241" spans="5:5" s="55" customFormat="1" x14ac:dyDescent="0.25">
      <c r="E241" s="57"/>
    </row>
    <row r="242" spans="5:5" s="55" customFormat="1" x14ac:dyDescent="0.25">
      <c r="E242" s="57"/>
    </row>
    <row r="243" spans="5:5" s="55" customFormat="1" x14ac:dyDescent="0.25">
      <c r="E243" s="57"/>
    </row>
    <row r="244" spans="5:5" s="55" customFormat="1" x14ac:dyDescent="0.25">
      <c r="E244" s="57"/>
    </row>
    <row r="245" spans="5:5" s="55" customFormat="1" x14ac:dyDescent="0.25">
      <c r="E245" s="57"/>
    </row>
    <row r="246" spans="5:5" s="55" customFormat="1" x14ac:dyDescent="0.25">
      <c r="E246" s="57"/>
    </row>
    <row r="247" spans="5:5" s="55" customFormat="1" x14ac:dyDescent="0.25">
      <c r="E247" s="57"/>
    </row>
    <row r="248" spans="5:5" s="55" customFormat="1" x14ac:dyDescent="0.25">
      <c r="E248" s="57"/>
    </row>
    <row r="249" spans="5:5" s="55" customFormat="1" x14ac:dyDescent="0.25">
      <c r="E249" s="57"/>
    </row>
    <row r="250" spans="5:5" s="55" customFormat="1" x14ac:dyDescent="0.25">
      <c r="E250" s="57"/>
    </row>
    <row r="251" spans="5:5" s="55" customFormat="1" x14ac:dyDescent="0.25">
      <c r="E251" s="57"/>
    </row>
    <row r="252" spans="5:5" s="55" customFormat="1" x14ac:dyDescent="0.25">
      <c r="E252" s="57"/>
    </row>
    <row r="253" spans="5:5" s="55" customFormat="1" x14ac:dyDescent="0.25">
      <c r="E253" s="57"/>
    </row>
    <row r="254" spans="5:5" s="55" customFormat="1" x14ac:dyDescent="0.25">
      <c r="E254" s="57"/>
    </row>
    <row r="255" spans="5:5" s="55" customFormat="1" x14ac:dyDescent="0.25">
      <c r="E255" s="57"/>
    </row>
    <row r="256" spans="5:5" s="55" customFormat="1" x14ac:dyDescent="0.25">
      <c r="E256" s="57"/>
    </row>
    <row r="257" spans="5:5" s="55" customFormat="1" x14ac:dyDescent="0.25">
      <c r="E257" s="57"/>
    </row>
    <row r="258" spans="5:5" s="55" customFormat="1" x14ac:dyDescent="0.25">
      <c r="E258" s="57"/>
    </row>
    <row r="259" spans="5:5" s="55" customFormat="1" x14ac:dyDescent="0.25">
      <c r="E259" s="57"/>
    </row>
    <row r="260" spans="5:5" s="55" customFormat="1" x14ac:dyDescent="0.25">
      <c r="E260" s="57"/>
    </row>
    <row r="261" spans="5:5" s="55" customFormat="1" x14ac:dyDescent="0.25">
      <c r="E261" s="57"/>
    </row>
    <row r="262" spans="5:5" s="55" customFormat="1" x14ac:dyDescent="0.25">
      <c r="E262" s="57"/>
    </row>
    <row r="263" spans="5:5" s="55" customFormat="1" x14ac:dyDescent="0.25">
      <c r="E263" s="57"/>
    </row>
    <row r="264" spans="5:5" s="55" customFormat="1" x14ac:dyDescent="0.25">
      <c r="E264" s="57"/>
    </row>
    <row r="265" spans="5:5" s="55" customFormat="1" x14ac:dyDescent="0.25">
      <c r="E265" s="57"/>
    </row>
    <row r="266" spans="5:5" s="55" customFormat="1" x14ac:dyDescent="0.25">
      <c r="E266" s="57"/>
    </row>
    <row r="267" spans="5:5" s="55" customFormat="1" x14ac:dyDescent="0.25">
      <c r="E267" s="57"/>
    </row>
    <row r="268" spans="5:5" s="55" customFormat="1" x14ac:dyDescent="0.25">
      <c r="E268" s="57"/>
    </row>
    <row r="269" spans="5:5" s="55" customFormat="1" x14ac:dyDescent="0.25">
      <c r="E269" s="57"/>
    </row>
    <row r="270" spans="5:5" s="55" customFormat="1" x14ac:dyDescent="0.25">
      <c r="E270" s="57"/>
    </row>
    <row r="271" spans="5:5" s="55" customFormat="1" x14ac:dyDescent="0.25">
      <c r="E271" s="57"/>
    </row>
    <row r="272" spans="5:5" s="55" customFormat="1" x14ac:dyDescent="0.25">
      <c r="E272" s="57"/>
    </row>
    <row r="273" spans="5:5" s="55" customFormat="1" x14ac:dyDescent="0.25">
      <c r="E273" s="57"/>
    </row>
    <row r="274" spans="5:5" s="55" customFormat="1" x14ac:dyDescent="0.25">
      <c r="E274" s="57"/>
    </row>
    <row r="275" spans="5:5" s="55" customFormat="1" x14ac:dyDescent="0.25">
      <c r="E275" s="57"/>
    </row>
    <row r="276" spans="5:5" s="55" customFormat="1" x14ac:dyDescent="0.25">
      <c r="E276" s="57"/>
    </row>
    <row r="277" spans="5:5" s="55" customFormat="1" x14ac:dyDescent="0.25">
      <c r="E277" s="57"/>
    </row>
    <row r="278" spans="5:5" s="55" customFormat="1" x14ac:dyDescent="0.25">
      <c r="E278" s="57"/>
    </row>
    <row r="279" spans="5:5" s="55" customFormat="1" x14ac:dyDescent="0.25">
      <c r="E279" s="57"/>
    </row>
    <row r="280" spans="5:5" s="55" customFormat="1" x14ac:dyDescent="0.25">
      <c r="E280" s="57"/>
    </row>
    <row r="281" spans="5:5" s="55" customFormat="1" x14ac:dyDescent="0.25">
      <c r="E281" s="57"/>
    </row>
    <row r="282" spans="5:5" s="55" customFormat="1" x14ac:dyDescent="0.25">
      <c r="E282" s="57"/>
    </row>
    <row r="283" spans="5:5" s="55" customFormat="1" x14ac:dyDescent="0.25">
      <c r="E283" s="57"/>
    </row>
    <row r="284" spans="5:5" s="55" customFormat="1" x14ac:dyDescent="0.25">
      <c r="E284" s="57"/>
    </row>
    <row r="285" spans="5:5" s="55" customFormat="1" x14ac:dyDescent="0.25">
      <c r="E285" s="57"/>
    </row>
    <row r="286" spans="5:5" s="55" customFormat="1" x14ac:dyDescent="0.25">
      <c r="E286" s="57"/>
    </row>
    <row r="287" spans="5:5" s="55" customFormat="1" x14ac:dyDescent="0.25">
      <c r="E287" s="57"/>
    </row>
    <row r="288" spans="5:5" s="55" customFormat="1" x14ac:dyDescent="0.25">
      <c r="E288" s="57"/>
    </row>
    <row r="289" spans="5:5" s="55" customFormat="1" x14ac:dyDescent="0.25">
      <c r="E289" s="57"/>
    </row>
    <row r="290" spans="5:5" s="55" customFormat="1" x14ac:dyDescent="0.25">
      <c r="E290" s="57"/>
    </row>
    <row r="291" spans="5:5" s="55" customFormat="1" x14ac:dyDescent="0.25">
      <c r="E291" s="57"/>
    </row>
    <row r="292" spans="5:5" s="55" customFormat="1" x14ac:dyDescent="0.25">
      <c r="E292" s="57"/>
    </row>
    <row r="293" spans="5:5" s="55" customFormat="1" x14ac:dyDescent="0.25">
      <c r="E293" s="57"/>
    </row>
    <row r="294" spans="5:5" s="55" customFormat="1" x14ac:dyDescent="0.25">
      <c r="E294" s="57"/>
    </row>
    <row r="295" spans="5:5" s="55" customFormat="1" x14ac:dyDescent="0.25">
      <c r="E295" s="57"/>
    </row>
    <row r="296" spans="5:5" s="55" customFormat="1" x14ac:dyDescent="0.25">
      <c r="E296" s="57"/>
    </row>
    <row r="297" spans="5:5" s="55" customFormat="1" x14ac:dyDescent="0.25">
      <c r="E297" s="57"/>
    </row>
    <row r="298" spans="5:5" s="55" customFormat="1" x14ac:dyDescent="0.25">
      <c r="E298" s="57"/>
    </row>
    <row r="299" spans="5:5" s="55" customFormat="1" x14ac:dyDescent="0.25">
      <c r="E299" s="57"/>
    </row>
    <row r="300" spans="5:5" s="55" customFormat="1" x14ac:dyDescent="0.25">
      <c r="E300" s="57"/>
    </row>
    <row r="301" spans="5:5" s="55" customFormat="1" x14ac:dyDescent="0.25">
      <c r="E301" s="57"/>
    </row>
    <row r="302" spans="5:5" s="55" customFormat="1" x14ac:dyDescent="0.25">
      <c r="E302" s="57"/>
    </row>
    <row r="303" spans="5:5" s="55" customFormat="1" x14ac:dyDescent="0.25">
      <c r="E303" s="57"/>
    </row>
    <row r="304" spans="5:5" s="55" customFormat="1" x14ac:dyDescent="0.25">
      <c r="E304" s="57"/>
    </row>
    <row r="305" spans="5:5" s="55" customFormat="1" x14ac:dyDescent="0.25">
      <c r="E305" s="57"/>
    </row>
    <row r="306" spans="5:5" s="55" customFormat="1" x14ac:dyDescent="0.25">
      <c r="E306" s="57"/>
    </row>
    <row r="307" spans="5:5" s="55" customFormat="1" x14ac:dyDescent="0.25">
      <c r="E307" s="57"/>
    </row>
    <row r="308" spans="5:5" s="55" customFormat="1" x14ac:dyDescent="0.25">
      <c r="E308" s="57"/>
    </row>
    <row r="309" spans="5:5" s="55" customFormat="1" x14ac:dyDescent="0.25">
      <c r="E309" s="57"/>
    </row>
    <row r="310" spans="5:5" s="55" customFormat="1" x14ac:dyDescent="0.25">
      <c r="E310" s="57"/>
    </row>
    <row r="311" spans="5:5" s="55" customFormat="1" x14ac:dyDescent="0.25">
      <c r="E311" s="57"/>
    </row>
    <row r="312" spans="5:5" s="55" customFormat="1" x14ac:dyDescent="0.25">
      <c r="E312" s="57"/>
    </row>
    <row r="313" spans="5:5" s="55" customFormat="1" x14ac:dyDescent="0.25">
      <c r="E313" s="57"/>
    </row>
    <row r="314" spans="5:5" s="55" customFormat="1" x14ac:dyDescent="0.25">
      <c r="E314" s="57"/>
    </row>
    <row r="315" spans="5:5" s="55" customFormat="1" x14ac:dyDescent="0.25">
      <c r="E315" s="57"/>
    </row>
    <row r="316" spans="5:5" s="55" customFormat="1" x14ac:dyDescent="0.25">
      <c r="E316" s="57"/>
    </row>
    <row r="317" spans="5:5" s="55" customFormat="1" x14ac:dyDescent="0.25">
      <c r="E317" s="57"/>
    </row>
    <row r="318" spans="5:5" s="55" customFormat="1" x14ac:dyDescent="0.25">
      <c r="E318" s="57"/>
    </row>
    <row r="319" spans="5:5" s="55" customFormat="1" x14ac:dyDescent="0.25">
      <c r="E319" s="57"/>
    </row>
    <row r="320" spans="5:5" s="55" customFormat="1" x14ac:dyDescent="0.25">
      <c r="E320" s="57"/>
    </row>
    <row r="321" spans="5:5" s="55" customFormat="1" x14ac:dyDescent="0.25">
      <c r="E321" s="57"/>
    </row>
    <row r="322" spans="5:5" s="55" customFormat="1" x14ac:dyDescent="0.25">
      <c r="E322" s="57"/>
    </row>
    <row r="323" spans="5:5" s="55" customFormat="1" x14ac:dyDescent="0.25">
      <c r="E323" s="57"/>
    </row>
    <row r="324" spans="5:5" s="55" customFormat="1" x14ac:dyDescent="0.25">
      <c r="E324" s="57"/>
    </row>
    <row r="325" spans="5:5" s="55" customFormat="1" x14ac:dyDescent="0.25">
      <c r="E325" s="57"/>
    </row>
    <row r="326" spans="5:5" s="55" customFormat="1" x14ac:dyDescent="0.25">
      <c r="E326" s="57"/>
    </row>
    <row r="327" spans="5:5" s="55" customFormat="1" x14ac:dyDescent="0.25">
      <c r="E327" s="57"/>
    </row>
    <row r="328" spans="5:5" s="55" customFormat="1" x14ac:dyDescent="0.25">
      <c r="E328" s="57"/>
    </row>
    <row r="329" spans="5:5" s="55" customFormat="1" x14ac:dyDescent="0.25">
      <c r="E329" s="57"/>
    </row>
    <row r="330" spans="5:5" s="55" customFormat="1" x14ac:dyDescent="0.25">
      <c r="E330" s="57"/>
    </row>
    <row r="331" spans="5:5" s="55" customFormat="1" x14ac:dyDescent="0.25">
      <c r="E331" s="57"/>
    </row>
    <row r="332" spans="5:5" s="55" customFormat="1" x14ac:dyDescent="0.25">
      <c r="E332" s="57"/>
    </row>
    <row r="333" spans="5:5" s="55" customFormat="1" x14ac:dyDescent="0.25">
      <c r="E333" s="57"/>
    </row>
    <row r="334" spans="5:5" s="55" customFormat="1" x14ac:dyDescent="0.25">
      <c r="E334" s="57"/>
    </row>
    <row r="335" spans="5:5" s="55" customFormat="1" x14ac:dyDescent="0.25">
      <c r="E335" s="57"/>
    </row>
    <row r="336" spans="5:5" s="55" customFormat="1" x14ac:dyDescent="0.25">
      <c r="E336" s="57"/>
    </row>
    <row r="337" spans="5:5" s="55" customFormat="1" x14ac:dyDescent="0.25">
      <c r="E337" s="57"/>
    </row>
    <row r="338" spans="5:5" s="55" customFormat="1" x14ac:dyDescent="0.25">
      <c r="E338" s="57"/>
    </row>
    <row r="339" spans="5:5" s="55" customFormat="1" x14ac:dyDescent="0.25">
      <c r="E339" s="57"/>
    </row>
    <row r="340" spans="5:5" s="55" customFormat="1" x14ac:dyDescent="0.25">
      <c r="E340" s="57"/>
    </row>
    <row r="341" spans="5:5" s="55" customFormat="1" x14ac:dyDescent="0.25">
      <c r="E341" s="57"/>
    </row>
    <row r="342" spans="5:5" s="55" customFormat="1" x14ac:dyDescent="0.25">
      <c r="E342" s="57"/>
    </row>
    <row r="343" spans="5:5" s="55" customFormat="1" x14ac:dyDescent="0.25">
      <c r="E343" s="57"/>
    </row>
    <row r="344" spans="5:5" s="55" customFormat="1" x14ac:dyDescent="0.25">
      <c r="E344" s="57"/>
    </row>
    <row r="345" spans="5:5" s="55" customFormat="1" x14ac:dyDescent="0.25">
      <c r="E345" s="57"/>
    </row>
    <row r="346" spans="5:5" s="55" customFormat="1" x14ac:dyDescent="0.25">
      <c r="E346" s="57"/>
    </row>
    <row r="347" spans="5:5" s="55" customFormat="1" x14ac:dyDescent="0.25">
      <c r="E347" s="57"/>
    </row>
    <row r="348" spans="5:5" s="55" customFormat="1" x14ac:dyDescent="0.25">
      <c r="E348" s="57"/>
    </row>
    <row r="349" spans="5:5" s="55" customFormat="1" x14ac:dyDescent="0.25">
      <c r="E349" s="57"/>
    </row>
    <row r="350" spans="5:5" s="55" customFormat="1" x14ac:dyDescent="0.25">
      <c r="E350" s="57"/>
    </row>
    <row r="351" spans="5:5" s="55" customFormat="1" x14ac:dyDescent="0.25">
      <c r="E351" s="57"/>
    </row>
    <row r="352" spans="5:5" s="55" customFormat="1" x14ac:dyDescent="0.25">
      <c r="E352" s="57"/>
    </row>
    <row r="353" spans="5:5" s="55" customFormat="1" x14ac:dyDescent="0.25">
      <c r="E353" s="57"/>
    </row>
    <row r="354" spans="5:5" s="55" customFormat="1" x14ac:dyDescent="0.25">
      <c r="E354" s="57"/>
    </row>
    <row r="355" spans="5:5" s="55" customFormat="1" x14ac:dyDescent="0.25">
      <c r="E355" s="57"/>
    </row>
    <row r="356" spans="5:5" s="55" customFormat="1" x14ac:dyDescent="0.25">
      <c r="E356" s="57"/>
    </row>
    <row r="357" spans="5:5" s="55" customFormat="1" x14ac:dyDescent="0.25">
      <c r="E357" s="57"/>
    </row>
    <row r="358" spans="5:5" s="55" customFormat="1" x14ac:dyDescent="0.25">
      <c r="E358" s="57"/>
    </row>
    <row r="359" spans="5:5" s="55" customFormat="1" x14ac:dyDescent="0.25">
      <c r="E359" s="57"/>
    </row>
    <row r="360" spans="5:5" s="55" customFormat="1" x14ac:dyDescent="0.25">
      <c r="E360" s="57"/>
    </row>
    <row r="361" spans="5:5" s="55" customFormat="1" x14ac:dyDescent="0.25">
      <c r="E361" s="57"/>
    </row>
    <row r="362" spans="5:5" s="55" customFormat="1" x14ac:dyDescent="0.25">
      <c r="E362" s="57"/>
    </row>
    <row r="363" spans="5:5" s="55" customFormat="1" x14ac:dyDescent="0.25">
      <c r="E363" s="57"/>
    </row>
    <row r="364" spans="5:5" s="55" customFormat="1" x14ac:dyDescent="0.25">
      <c r="E364" s="57"/>
    </row>
    <row r="365" spans="5:5" s="55" customFormat="1" x14ac:dyDescent="0.25">
      <c r="E365" s="57"/>
    </row>
    <row r="366" spans="5:5" s="55" customFormat="1" x14ac:dyDescent="0.25">
      <c r="E366" s="57"/>
    </row>
    <row r="367" spans="5:5" s="55" customFormat="1" x14ac:dyDescent="0.25">
      <c r="E367" s="57"/>
    </row>
    <row r="368" spans="5:5" s="55" customFormat="1" x14ac:dyDescent="0.25">
      <c r="E368" s="57"/>
    </row>
    <row r="369" spans="5:5" s="55" customFormat="1" x14ac:dyDescent="0.25">
      <c r="E369" s="57"/>
    </row>
    <row r="370" spans="5:5" s="55" customFormat="1" x14ac:dyDescent="0.25">
      <c r="E370" s="57"/>
    </row>
    <row r="371" spans="5:5" s="55" customFormat="1" x14ac:dyDescent="0.25">
      <c r="E371" s="57"/>
    </row>
    <row r="372" spans="5:5" s="55" customFormat="1" x14ac:dyDescent="0.25">
      <c r="E372" s="57"/>
    </row>
    <row r="373" spans="5:5" s="55" customFormat="1" x14ac:dyDescent="0.25">
      <c r="E373" s="57"/>
    </row>
    <row r="374" spans="5:5" s="55" customFormat="1" x14ac:dyDescent="0.25">
      <c r="E374" s="57"/>
    </row>
    <row r="375" spans="5:5" s="55" customFormat="1" x14ac:dyDescent="0.25">
      <c r="E375" s="57"/>
    </row>
  </sheetData>
  <mergeCells count="21">
    <mergeCell ref="A2:C2"/>
    <mergeCell ref="A3:F3"/>
    <mergeCell ref="A109:C109"/>
    <mergeCell ref="D6:E6"/>
    <mergeCell ref="F6:G6"/>
    <mergeCell ref="H6:I6"/>
    <mergeCell ref="J6:K6"/>
    <mergeCell ref="L6:M6"/>
    <mergeCell ref="N6:O6"/>
    <mergeCell ref="P6:Q6"/>
    <mergeCell ref="A111:C111"/>
    <mergeCell ref="A110:C110"/>
    <mergeCell ref="J117:K117"/>
    <mergeCell ref="L117:M117"/>
    <mergeCell ref="N117:O117"/>
    <mergeCell ref="P117:Q117"/>
    <mergeCell ref="A137:C137"/>
    <mergeCell ref="B117:C117"/>
    <mergeCell ref="D117:E117"/>
    <mergeCell ref="F117:G117"/>
    <mergeCell ref="H117:I117"/>
  </mergeCells>
  <hyperlinks>
    <hyperlink ref="H3" location="Sommaire!A1" display="RETOUR AU SOMMAIRE"/>
  </hyperlink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K859"/>
  <sheetViews>
    <sheetView workbookViewId="0">
      <selection activeCell="M7" sqref="M7"/>
    </sheetView>
  </sheetViews>
  <sheetFormatPr baseColWidth="10" defaultRowHeight="15" x14ac:dyDescent="0.25"/>
  <cols>
    <col min="1" max="1" width="8.140625" customWidth="1"/>
    <col min="2" max="2" width="20" customWidth="1"/>
    <col min="3" max="3" width="25.140625" customWidth="1"/>
    <col min="4" max="4" width="16.7109375" customWidth="1"/>
    <col min="5" max="5" width="3.5703125" bestFit="1" customWidth="1"/>
    <col min="6" max="6" width="20.5703125" customWidth="1"/>
    <col min="7" max="7" width="3" bestFit="1" customWidth="1"/>
    <col min="8" max="8" width="13.7109375" customWidth="1"/>
    <col min="9" max="9" width="3" bestFit="1" customWidth="1"/>
    <col min="10" max="10" width="19.28515625" customWidth="1"/>
    <col min="11" max="11" width="3" bestFit="1" customWidth="1"/>
    <col min="12" max="37" width="11.42578125" style="55"/>
  </cols>
  <sheetData>
    <row r="1" spans="1:11" x14ac:dyDescent="0.25">
      <c r="A1" s="9" t="s">
        <v>340</v>
      </c>
      <c r="B1" s="3"/>
      <c r="C1" s="1"/>
      <c r="D1" s="1"/>
      <c r="E1" s="1"/>
      <c r="F1" s="1"/>
      <c r="G1" s="145"/>
      <c r="H1" s="145"/>
      <c r="I1" s="145"/>
      <c r="J1" s="55"/>
      <c r="K1" s="55"/>
    </row>
    <row r="2" spans="1:11" s="16" customFormat="1" ht="13.5" customHeight="1" x14ac:dyDescent="0.2">
      <c r="A2" s="288" t="s">
        <v>307</v>
      </c>
      <c r="B2" s="288"/>
      <c r="C2" s="288"/>
      <c r="D2" s="145"/>
      <c r="E2" s="145"/>
      <c r="F2" s="145"/>
    </row>
    <row r="3" spans="1:11" s="16" customFormat="1" ht="13.5" customHeight="1" x14ac:dyDescent="0.25">
      <c r="A3" s="288" t="s">
        <v>234</v>
      </c>
      <c r="B3" s="288"/>
      <c r="C3" s="288"/>
      <c r="D3" s="288"/>
      <c r="E3" s="288"/>
      <c r="F3" s="288"/>
      <c r="H3" s="147" t="s">
        <v>322</v>
      </c>
    </row>
    <row r="4" spans="1:11" x14ac:dyDescent="0.25">
      <c r="A4" s="55"/>
      <c r="B4" s="55"/>
      <c r="C4" s="55"/>
      <c r="D4" s="55"/>
      <c r="E4" s="55"/>
      <c r="F4" s="55"/>
      <c r="G4" s="55"/>
      <c r="H4" s="55"/>
      <c r="I4" s="55"/>
      <c r="J4" s="55"/>
      <c r="K4" s="55"/>
    </row>
    <row r="5" spans="1:11" x14ac:dyDescent="0.25">
      <c r="A5" s="55"/>
      <c r="B5" s="55"/>
      <c r="C5" s="55"/>
      <c r="D5" s="55"/>
      <c r="E5" s="55"/>
      <c r="F5" s="55"/>
      <c r="G5" s="55"/>
      <c r="H5" s="55"/>
      <c r="I5" s="55"/>
      <c r="J5" s="55"/>
      <c r="K5" s="55"/>
    </row>
    <row r="6" spans="1:11" ht="64.5" customHeight="1" x14ac:dyDescent="0.25">
      <c r="A6" s="104" t="s">
        <v>217</v>
      </c>
      <c r="B6" s="63" t="s">
        <v>266</v>
      </c>
      <c r="C6" s="63" t="s">
        <v>248</v>
      </c>
      <c r="D6" s="284" t="s">
        <v>341</v>
      </c>
      <c r="E6" s="283"/>
      <c r="F6" s="282" t="s">
        <v>295</v>
      </c>
      <c r="G6" s="283"/>
      <c r="H6" s="284" t="s">
        <v>296</v>
      </c>
      <c r="I6" s="283"/>
      <c r="J6" s="284" t="s">
        <v>297</v>
      </c>
      <c r="K6" s="283"/>
    </row>
    <row r="7" spans="1:11" x14ac:dyDescent="0.25">
      <c r="A7" s="4">
        <v>84</v>
      </c>
      <c r="B7" s="10" t="s">
        <v>115</v>
      </c>
      <c r="C7" s="65" t="s">
        <v>82</v>
      </c>
      <c r="D7" s="69">
        <v>88</v>
      </c>
      <c r="E7" s="148"/>
      <c r="F7" s="69">
        <v>17</v>
      </c>
      <c r="G7" s="149"/>
      <c r="H7" s="69">
        <v>0</v>
      </c>
      <c r="I7" s="149"/>
      <c r="J7" s="69">
        <v>105</v>
      </c>
      <c r="K7" s="149" t="s">
        <v>323</v>
      </c>
    </row>
    <row r="8" spans="1:11" x14ac:dyDescent="0.25">
      <c r="A8" s="5">
        <v>32</v>
      </c>
      <c r="B8" s="11" t="s">
        <v>116</v>
      </c>
      <c r="C8" s="23" t="s">
        <v>31</v>
      </c>
      <c r="D8" s="69">
        <v>160</v>
      </c>
      <c r="E8" s="148"/>
      <c r="F8" s="69">
        <v>0</v>
      </c>
      <c r="G8" s="149"/>
      <c r="H8" s="69">
        <v>0</v>
      </c>
      <c r="I8" s="149"/>
      <c r="J8" s="69">
        <v>160</v>
      </c>
      <c r="K8" s="149" t="s">
        <v>323</v>
      </c>
    </row>
    <row r="9" spans="1:11" x14ac:dyDescent="0.25">
      <c r="A9" s="5">
        <v>84</v>
      </c>
      <c r="B9" s="11" t="s">
        <v>117</v>
      </c>
      <c r="C9" s="23" t="s">
        <v>84</v>
      </c>
      <c r="D9" s="69">
        <v>51</v>
      </c>
      <c r="E9" s="148"/>
      <c r="F9" s="69">
        <v>3</v>
      </c>
      <c r="G9" s="149"/>
      <c r="H9" s="69">
        <v>7</v>
      </c>
      <c r="I9" s="149"/>
      <c r="J9" s="69">
        <v>61</v>
      </c>
      <c r="K9" s="149" t="s">
        <v>323</v>
      </c>
    </row>
    <row r="10" spans="1:11" x14ac:dyDescent="0.25">
      <c r="A10" s="5">
        <v>93</v>
      </c>
      <c r="B10" s="11" t="s">
        <v>118</v>
      </c>
      <c r="C10" s="23" t="s">
        <v>252</v>
      </c>
      <c r="D10" s="69">
        <v>28</v>
      </c>
      <c r="E10" s="148"/>
      <c r="F10" s="69">
        <v>2</v>
      </c>
      <c r="G10" s="149"/>
      <c r="H10" s="69">
        <v>0</v>
      </c>
      <c r="I10" s="149"/>
      <c r="J10" s="69">
        <v>30</v>
      </c>
      <c r="K10" s="149" t="s">
        <v>323</v>
      </c>
    </row>
    <row r="11" spans="1:11" x14ac:dyDescent="0.25">
      <c r="A11" s="5">
        <v>93</v>
      </c>
      <c r="B11" s="11" t="s">
        <v>119</v>
      </c>
      <c r="C11" s="23" t="s">
        <v>99</v>
      </c>
      <c r="D11" s="69">
        <v>12</v>
      </c>
      <c r="E11" s="148"/>
      <c r="F11" s="69">
        <v>0</v>
      </c>
      <c r="G11" s="149"/>
      <c r="H11" s="69">
        <v>0</v>
      </c>
      <c r="I11" s="149"/>
      <c r="J11" s="69">
        <v>12</v>
      </c>
      <c r="K11" s="149" t="s">
        <v>323</v>
      </c>
    </row>
    <row r="12" spans="1:11" x14ac:dyDescent="0.25">
      <c r="A12" s="5">
        <v>93</v>
      </c>
      <c r="B12" s="11" t="s">
        <v>120</v>
      </c>
      <c r="C12" s="23" t="s">
        <v>100</v>
      </c>
      <c r="D12" s="69">
        <v>202</v>
      </c>
      <c r="E12" s="148"/>
      <c r="F12" s="69">
        <v>4</v>
      </c>
      <c r="G12" s="149"/>
      <c r="H12" s="69">
        <v>0</v>
      </c>
      <c r="I12" s="149"/>
      <c r="J12" s="69">
        <v>206</v>
      </c>
      <c r="K12" s="149" t="s">
        <v>323</v>
      </c>
    </row>
    <row r="13" spans="1:11" x14ac:dyDescent="0.25">
      <c r="A13" s="5">
        <v>84</v>
      </c>
      <c r="B13" s="11" t="s">
        <v>121</v>
      </c>
      <c r="C13" s="23" t="s">
        <v>85</v>
      </c>
      <c r="D13" s="69">
        <v>32</v>
      </c>
      <c r="E13" s="148"/>
      <c r="F13" s="69">
        <v>15</v>
      </c>
      <c r="G13" s="149"/>
      <c r="H13" s="69">
        <v>0</v>
      </c>
      <c r="I13" s="149"/>
      <c r="J13" s="69">
        <v>47</v>
      </c>
      <c r="K13" s="149" t="s">
        <v>323</v>
      </c>
    </row>
    <row r="14" spans="1:11" x14ac:dyDescent="0.25">
      <c r="A14" s="5">
        <v>44</v>
      </c>
      <c r="B14" s="11" t="s">
        <v>122</v>
      </c>
      <c r="C14" s="23" t="s">
        <v>36</v>
      </c>
      <c r="D14" s="69">
        <v>85</v>
      </c>
      <c r="E14" s="148"/>
      <c r="F14" s="69">
        <v>8</v>
      </c>
      <c r="G14" s="149"/>
      <c r="H14" s="69">
        <v>3</v>
      </c>
      <c r="I14" s="149"/>
      <c r="J14" s="69">
        <v>96</v>
      </c>
      <c r="K14" s="149" t="s">
        <v>323</v>
      </c>
    </row>
    <row r="15" spans="1:11" x14ac:dyDescent="0.25">
      <c r="A15" s="5">
        <v>76</v>
      </c>
      <c r="B15" s="11" t="s">
        <v>123</v>
      </c>
      <c r="C15" s="23" t="s">
        <v>69</v>
      </c>
      <c r="D15" s="69">
        <v>32</v>
      </c>
      <c r="E15" s="148"/>
      <c r="F15" s="69">
        <v>0</v>
      </c>
      <c r="G15" s="149"/>
      <c r="H15" s="69">
        <v>0</v>
      </c>
      <c r="I15" s="149"/>
      <c r="J15" s="69">
        <v>32</v>
      </c>
      <c r="K15" s="149" t="s">
        <v>323</v>
      </c>
    </row>
    <row r="16" spans="1:11" x14ac:dyDescent="0.25">
      <c r="A16" s="5">
        <v>44</v>
      </c>
      <c r="B16" s="11">
        <v>10</v>
      </c>
      <c r="C16" s="23" t="s">
        <v>37</v>
      </c>
      <c r="D16" s="69">
        <v>55</v>
      </c>
      <c r="E16" s="148"/>
      <c r="F16" s="69">
        <v>9</v>
      </c>
      <c r="G16" s="149"/>
      <c r="H16" s="69">
        <v>0</v>
      </c>
      <c r="I16" s="149"/>
      <c r="J16" s="69">
        <v>64</v>
      </c>
      <c r="K16" s="149" t="s">
        <v>323</v>
      </c>
    </row>
    <row r="17" spans="1:11" x14ac:dyDescent="0.25">
      <c r="A17" s="5">
        <v>76</v>
      </c>
      <c r="B17" s="11">
        <v>11</v>
      </c>
      <c r="C17" s="23" t="s">
        <v>70</v>
      </c>
      <c r="D17" s="69">
        <v>86</v>
      </c>
      <c r="E17" s="148"/>
      <c r="F17" s="69">
        <v>21</v>
      </c>
      <c r="G17" s="149"/>
      <c r="H17" s="69">
        <v>0</v>
      </c>
      <c r="I17" s="149"/>
      <c r="J17" s="69">
        <v>107</v>
      </c>
      <c r="K17" s="149" t="s">
        <v>323</v>
      </c>
    </row>
    <row r="18" spans="1:11" x14ac:dyDescent="0.25">
      <c r="A18" s="5">
        <v>76</v>
      </c>
      <c r="B18" s="11">
        <v>12</v>
      </c>
      <c r="C18" s="23" t="s">
        <v>71</v>
      </c>
      <c r="D18" s="69">
        <v>34</v>
      </c>
      <c r="E18" s="148"/>
      <c r="F18" s="69">
        <v>5</v>
      </c>
      <c r="G18" s="149"/>
      <c r="H18" s="69">
        <v>0</v>
      </c>
      <c r="I18" s="149"/>
      <c r="J18" s="69">
        <v>39</v>
      </c>
      <c r="K18" s="149" t="s">
        <v>323</v>
      </c>
    </row>
    <row r="19" spans="1:11" x14ac:dyDescent="0.25">
      <c r="A19" s="5">
        <v>93</v>
      </c>
      <c r="B19" s="11">
        <v>13</v>
      </c>
      <c r="C19" s="23" t="s">
        <v>101</v>
      </c>
      <c r="D19" s="69">
        <v>376</v>
      </c>
      <c r="E19" s="148"/>
      <c r="F19" s="69">
        <v>16</v>
      </c>
      <c r="G19" s="149"/>
      <c r="H19" s="69">
        <v>57</v>
      </c>
      <c r="I19" s="149"/>
      <c r="J19" s="69">
        <v>449</v>
      </c>
      <c r="K19" s="149" t="s">
        <v>323</v>
      </c>
    </row>
    <row r="20" spans="1:11" x14ac:dyDescent="0.25">
      <c r="A20" s="5">
        <v>28</v>
      </c>
      <c r="B20" s="11">
        <v>14</v>
      </c>
      <c r="C20" s="23" t="s">
        <v>25</v>
      </c>
      <c r="D20" s="69">
        <v>135</v>
      </c>
      <c r="E20" s="150" t="s">
        <v>324</v>
      </c>
      <c r="F20" s="69">
        <v>17</v>
      </c>
      <c r="G20" s="150" t="s">
        <v>324</v>
      </c>
      <c r="H20" s="69">
        <v>3</v>
      </c>
      <c r="I20" s="150" t="s">
        <v>324</v>
      </c>
      <c r="J20" s="69">
        <v>155</v>
      </c>
      <c r="K20" s="150" t="s">
        <v>324</v>
      </c>
    </row>
    <row r="21" spans="1:11" x14ac:dyDescent="0.25">
      <c r="A21" s="5">
        <v>84</v>
      </c>
      <c r="B21" s="11">
        <v>15</v>
      </c>
      <c r="C21" s="23" t="s">
        <v>86</v>
      </c>
      <c r="D21" s="69">
        <v>26</v>
      </c>
      <c r="E21" s="148"/>
      <c r="F21" s="69">
        <v>37</v>
      </c>
      <c r="G21" s="149"/>
      <c r="H21" s="69">
        <v>0</v>
      </c>
      <c r="I21" s="149"/>
      <c r="J21" s="69">
        <v>63</v>
      </c>
      <c r="K21" s="149" t="s">
        <v>323</v>
      </c>
    </row>
    <row r="22" spans="1:11" x14ac:dyDescent="0.25">
      <c r="A22" s="5">
        <v>75</v>
      </c>
      <c r="B22" s="11">
        <v>16</v>
      </c>
      <c r="C22" s="23" t="s">
        <v>57</v>
      </c>
      <c r="D22" s="69">
        <v>54</v>
      </c>
      <c r="E22" s="148"/>
      <c r="F22" s="69">
        <v>0</v>
      </c>
      <c r="G22" s="149"/>
      <c r="H22" s="69">
        <v>11</v>
      </c>
      <c r="I22" s="149"/>
      <c r="J22" s="69">
        <v>65</v>
      </c>
      <c r="K22" s="149" t="s">
        <v>323</v>
      </c>
    </row>
    <row r="23" spans="1:11" x14ac:dyDescent="0.25">
      <c r="A23" s="5">
        <v>75</v>
      </c>
      <c r="B23" s="11">
        <v>17</v>
      </c>
      <c r="C23" s="23" t="s">
        <v>58</v>
      </c>
      <c r="D23" s="69">
        <v>56</v>
      </c>
      <c r="E23" s="148"/>
      <c r="F23" s="69">
        <v>88</v>
      </c>
      <c r="G23" s="149"/>
      <c r="H23" s="69">
        <v>0</v>
      </c>
      <c r="I23" s="149"/>
      <c r="J23" s="69">
        <v>144</v>
      </c>
      <c r="K23" s="149" t="s">
        <v>323</v>
      </c>
    </row>
    <row r="24" spans="1:11" x14ac:dyDescent="0.25">
      <c r="A24" s="5">
        <v>24</v>
      </c>
      <c r="B24" s="11">
        <v>18</v>
      </c>
      <c r="C24" s="23" t="s">
        <v>9</v>
      </c>
      <c r="D24" s="69">
        <v>40</v>
      </c>
      <c r="E24" s="148"/>
      <c r="F24" s="69">
        <v>0</v>
      </c>
      <c r="G24" s="149"/>
      <c r="H24" s="69">
        <v>3</v>
      </c>
      <c r="I24" s="149"/>
      <c r="J24" s="69">
        <v>43</v>
      </c>
      <c r="K24" s="149" t="s">
        <v>323</v>
      </c>
    </row>
    <row r="25" spans="1:11" x14ac:dyDescent="0.25">
      <c r="A25" s="5">
        <v>75</v>
      </c>
      <c r="B25" s="11">
        <v>19</v>
      </c>
      <c r="C25" s="23" t="s">
        <v>59</v>
      </c>
      <c r="D25" s="69">
        <v>25</v>
      </c>
      <c r="E25" s="148"/>
      <c r="F25" s="69">
        <v>52</v>
      </c>
      <c r="G25" s="149"/>
      <c r="H25" s="69">
        <v>0</v>
      </c>
      <c r="I25" s="149"/>
      <c r="J25" s="69">
        <v>77</v>
      </c>
      <c r="K25" s="149" t="s">
        <v>323</v>
      </c>
    </row>
    <row r="26" spans="1:11" x14ac:dyDescent="0.25">
      <c r="A26" s="5">
        <v>94</v>
      </c>
      <c r="B26" s="11" t="s">
        <v>104</v>
      </c>
      <c r="C26" s="23" t="s">
        <v>253</v>
      </c>
      <c r="D26" s="69">
        <v>29</v>
      </c>
      <c r="E26" s="148"/>
      <c r="F26" s="69">
        <v>0</v>
      </c>
      <c r="G26" s="149"/>
      <c r="H26" s="69">
        <v>2</v>
      </c>
      <c r="I26" s="149"/>
      <c r="J26" s="69">
        <v>31</v>
      </c>
      <c r="K26" s="149" t="s">
        <v>323</v>
      </c>
    </row>
    <row r="27" spans="1:11" x14ac:dyDescent="0.25">
      <c r="A27" s="5">
        <v>94</v>
      </c>
      <c r="B27" s="11" t="s">
        <v>107</v>
      </c>
      <c r="C27" s="23" t="s">
        <v>108</v>
      </c>
      <c r="D27" s="69">
        <v>20</v>
      </c>
      <c r="E27" s="148"/>
      <c r="F27" s="69">
        <v>0</v>
      </c>
      <c r="G27" s="149"/>
      <c r="H27" s="69">
        <v>4</v>
      </c>
      <c r="I27" s="149"/>
      <c r="J27" s="69">
        <v>24</v>
      </c>
      <c r="K27" s="149" t="s">
        <v>323</v>
      </c>
    </row>
    <row r="28" spans="1:11" x14ac:dyDescent="0.25">
      <c r="A28" s="5">
        <v>27</v>
      </c>
      <c r="B28" s="11">
        <v>21</v>
      </c>
      <c r="C28" s="23" t="s">
        <v>16</v>
      </c>
      <c r="D28" s="69">
        <v>112</v>
      </c>
      <c r="E28" s="148"/>
      <c r="F28" s="69">
        <v>13</v>
      </c>
      <c r="G28" s="149"/>
      <c r="H28" s="69">
        <v>0</v>
      </c>
      <c r="I28" s="149"/>
      <c r="J28" s="69">
        <v>125</v>
      </c>
      <c r="K28" s="149" t="s">
        <v>323</v>
      </c>
    </row>
    <row r="29" spans="1:11" x14ac:dyDescent="0.25">
      <c r="A29" s="5">
        <v>53</v>
      </c>
      <c r="B29" s="11">
        <v>22</v>
      </c>
      <c r="C29" s="23" t="s">
        <v>52</v>
      </c>
      <c r="D29" s="69">
        <v>77</v>
      </c>
      <c r="E29" s="148"/>
      <c r="F29" s="69">
        <v>0</v>
      </c>
      <c r="G29" s="149"/>
      <c r="H29" s="69">
        <v>0</v>
      </c>
      <c r="I29" s="149"/>
      <c r="J29" s="69">
        <v>77</v>
      </c>
      <c r="K29" s="149" t="s">
        <v>323</v>
      </c>
    </row>
    <row r="30" spans="1:11" x14ac:dyDescent="0.25">
      <c r="A30" s="5">
        <v>75</v>
      </c>
      <c r="B30" s="11">
        <v>23</v>
      </c>
      <c r="C30" s="23" t="s">
        <v>60</v>
      </c>
      <c r="D30" s="69">
        <v>19</v>
      </c>
      <c r="E30" s="148"/>
      <c r="F30" s="69">
        <v>1</v>
      </c>
      <c r="G30" s="149"/>
      <c r="H30" s="69">
        <v>0</v>
      </c>
      <c r="I30" s="149"/>
      <c r="J30" s="69">
        <v>20</v>
      </c>
      <c r="K30" s="149" t="s">
        <v>323</v>
      </c>
    </row>
    <row r="31" spans="1:11" x14ac:dyDescent="0.25">
      <c r="A31" s="5">
        <v>75</v>
      </c>
      <c r="B31" s="11">
        <v>24</v>
      </c>
      <c r="C31" s="23" t="s">
        <v>61</v>
      </c>
      <c r="D31" s="69">
        <v>66</v>
      </c>
      <c r="E31" s="148"/>
      <c r="F31" s="69">
        <v>98</v>
      </c>
      <c r="G31" s="149"/>
      <c r="H31" s="69">
        <v>0</v>
      </c>
      <c r="I31" s="149"/>
      <c r="J31" s="69">
        <v>164</v>
      </c>
      <c r="K31" s="149" t="s">
        <v>323</v>
      </c>
    </row>
    <row r="32" spans="1:11" x14ac:dyDescent="0.25">
      <c r="A32" s="5">
        <v>27</v>
      </c>
      <c r="B32" s="11">
        <v>25</v>
      </c>
      <c r="C32" s="23" t="s">
        <v>18</v>
      </c>
      <c r="D32" s="69">
        <v>67</v>
      </c>
      <c r="E32" s="148"/>
      <c r="F32" s="69">
        <v>14</v>
      </c>
      <c r="G32" s="149"/>
      <c r="H32" s="69">
        <v>15</v>
      </c>
      <c r="I32" s="149"/>
      <c r="J32" s="69">
        <v>96</v>
      </c>
      <c r="K32" s="149" t="s">
        <v>323</v>
      </c>
    </row>
    <row r="33" spans="1:11" x14ac:dyDescent="0.25">
      <c r="A33" s="5">
        <v>84</v>
      </c>
      <c r="B33" s="11">
        <v>26</v>
      </c>
      <c r="C33" s="23" t="s">
        <v>87</v>
      </c>
      <c r="D33" s="69">
        <v>94</v>
      </c>
      <c r="E33" s="148"/>
      <c r="F33" s="69">
        <v>68</v>
      </c>
      <c r="G33" s="149"/>
      <c r="H33" s="69">
        <v>0</v>
      </c>
      <c r="I33" s="149"/>
      <c r="J33" s="69">
        <v>162</v>
      </c>
      <c r="K33" s="149" t="s">
        <v>323</v>
      </c>
    </row>
    <row r="34" spans="1:11" x14ac:dyDescent="0.25">
      <c r="A34" s="5">
        <v>28</v>
      </c>
      <c r="B34" s="11">
        <v>27</v>
      </c>
      <c r="C34" s="23" t="s">
        <v>27</v>
      </c>
      <c r="D34" s="69">
        <v>124</v>
      </c>
      <c r="E34" s="150" t="s">
        <v>324</v>
      </c>
      <c r="F34" s="69">
        <v>1</v>
      </c>
      <c r="G34" s="150" t="s">
        <v>324</v>
      </c>
      <c r="H34" s="69">
        <v>0</v>
      </c>
      <c r="I34" s="150" t="s">
        <v>324</v>
      </c>
      <c r="J34" s="69">
        <v>125</v>
      </c>
      <c r="K34" s="150" t="s">
        <v>324</v>
      </c>
    </row>
    <row r="35" spans="1:11" x14ac:dyDescent="0.25">
      <c r="A35" s="5">
        <v>24</v>
      </c>
      <c r="B35" s="11">
        <v>28</v>
      </c>
      <c r="C35" s="23" t="s">
        <v>254</v>
      </c>
      <c r="D35" s="69">
        <v>70</v>
      </c>
      <c r="E35" s="148"/>
      <c r="F35" s="69">
        <v>13</v>
      </c>
      <c r="G35" s="149"/>
      <c r="H35" s="69">
        <v>31</v>
      </c>
      <c r="I35" s="149"/>
      <c r="J35" s="69">
        <v>114</v>
      </c>
      <c r="K35" s="149" t="s">
        <v>323</v>
      </c>
    </row>
    <row r="36" spans="1:11" x14ac:dyDescent="0.25">
      <c r="A36" s="5">
        <v>53</v>
      </c>
      <c r="B36" s="11">
        <v>29</v>
      </c>
      <c r="C36" s="23" t="s">
        <v>54</v>
      </c>
      <c r="D36" s="69">
        <v>111</v>
      </c>
      <c r="E36" s="148"/>
      <c r="F36" s="69">
        <v>7</v>
      </c>
      <c r="G36" s="149"/>
      <c r="H36" s="69">
        <v>0</v>
      </c>
      <c r="I36" s="149"/>
      <c r="J36" s="69">
        <v>118</v>
      </c>
      <c r="K36" s="149" t="s">
        <v>323</v>
      </c>
    </row>
    <row r="37" spans="1:11" x14ac:dyDescent="0.25">
      <c r="A37" s="5">
        <v>76</v>
      </c>
      <c r="B37" s="11">
        <v>30</v>
      </c>
      <c r="C37" s="23" t="s">
        <v>72</v>
      </c>
      <c r="D37" s="69">
        <v>108</v>
      </c>
      <c r="E37" s="150" t="s">
        <v>324</v>
      </c>
      <c r="F37" s="69">
        <v>21</v>
      </c>
      <c r="G37" s="150" t="s">
        <v>324</v>
      </c>
      <c r="H37" s="69">
        <v>0</v>
      </c>
      <c r="I37" s="150" t="s">
        <v>324</v>
      </c>
      <c r="J37" s="69">
        <v>129</v>
      </c>
      <c r="K37" s="150" t="s">
        <v>324</v>
      </c>
    </row>
    <row r="38" spans="1:11" x14ac:dyDescent="0.25">
      <c r="A38" s="5">
        <v>76</v>
      </c>
      <c r="B38" s="11">
        <v>31</v>
      </c>
      <c r="C38" s="23" t="s">
        <v>73</v>
      </c>
      <c r="D38" s="69">
        <v>203</v>
      </c>
      <c r="E38" s="148"/>
      <c r="F38" s="69">
        <v>45</v>
      </c>
      <c r="G38" s="149"/>
      <c r="H38" s="69">
        <v>16</v>
      </c>
      <c r="I38" s="149"/>
      <c r="J38" s="69">
        <v>264</v>
      </c>
      <c r="K38" s="149" t="s">
        <v>323</v>
      </c>
    </row>
    <row r="39" spans="1:11" x14ac:dyDescent="0.25">
      <c r="A39" s="5">
        <v>76</v>
      </c>
      <c r="B39" s="11">
        <v>32</v>
      </c>
      <c r="C39" s="23" t="s">
        <v>74</v>
      </c>
      <c r="D39" s="69">
        <v>36</v>
      </c>
      <c r="E39" s="148"/>
      <c r="F39" s="69">
        <v>0</v>
      </c>
      <c r="G39" s="149"/>
      <c r="H39" s="69">
        <v>1</v>
      </c>
      <c r="I39" s="149"/>
      <c r="J39" s="69">
        <v>37</v>
      </c>
      <c r="K39" s="149" t="s">
        <v>323</v>
      </c>
    </row>
    <row r="40" spans="1:11" x14ac:dyDescent="0.25">
      <c r="A40" s="5">
        <v>75</v>
      </c>
      <c r="B40" s="11">
        <v>33</v>
      </c>
      <c r="C40" s="23" t="s">
        <v>62</v>
      </c>
      <c r="D40" s="69">
        <v>275</v>
      </c>
      <c r="E40" s="148"/>
      <c r="F40" s="69">
        <v>140</v>
      </c>
      <c r="G40" s="149"/>
      <c r="H40" s="69">
        <v>16</v>
      </c>
      <c r="I40" s="149"/>
      <c r="J40" s="69">
        <v>431</v>
      </c>
      <c r="K40" s="149" t="s">
        <v>323</v>
      </c>
    </row>
    <row r="41" spans="1:11" x14ac:dyDescent="0.25">
      <c r="A41" s="5">
        <v>76</v>
      </c>
      <c r="B41" s="11">
        <v>34</v>
      </c>
      <c r="C41" s="23" t="s">
        <v>75</v>
      </c>
      <c r="D41" s="69">
        <v>228</v>
      </c>
      <c r="E41" s="148"/>
      <c r="F41" s="69">
        <v>4</v>
      </c>
      <c r="G41" s="149"/>
      <c r="H41" s="69">
        <v>6</v>
      </c>
      <c r="I41" s="149"/>
      <c r="J41" s="69">
        <v>238</v>
      </c>
      <c r="K41" s="149" t="s">
        <v>323</v>
      </c>
    </row>
    <row r="42" spans="1:11" x14ac:dyDescent="0.25">
      <c r="A42" s="5">
        <v>53</v>
      </c>
      <c r="B42" s="11">
        <v>35</v>
      </c>
      <c r="C42" s="23" t="s">
        <v>55</v>
      </c>
      <c r="D42" s="69">
        <v>130</v>
      </c>
      <c r="E42" s="148"/>
      <c r="F42" s="69">
        <v>67</v>
      </c>
      <c r="G42" s="149"/>
      <c r="H42" s="69">
        <v>9</v>
      </c>
      <c r="I42" s="149"/>
      <c r="J42" s="69">
        <v>206</v>
      </c>
      <c r="K42" s="149" t="s">
        <v>323</v>
      </c>
    </row>
    <row r="43" spans="1:11" x14ac:dyDescent="0.25">
      <c r="A43" s="5">
        <v>24</v>
      </c>
      <c r="B43" s="11">
        <v>36</v>
      </c>
      <c r="C43" s="23" t="s">
        <v>12</v>
      </c>
      <c r="D43" s="69">
        <v>40</v>
      </c>
      <c r="E43" s="148"/>
      <c r="F43" s="69">
        <v>2</v>
      </c>
      <c r="G43" s="149"/>
      <c r="H43" s="69">
        <v>0</v>
      </c>
      <c r="I43" s="149"/>
      <c r="J43" s="69">
        <v>42</v>
      </c>
      <c r="K43" s="149" t="s">
        <v>323</v>
      </c>
    </row>
    <row r="44" spans="1:11" x14ac:dyDescent="0.25">
      <c r="A44" s="5">
        <v>24</v>
      </c>
      <c r="B44" s="11">
        <v>37</v>
      </c>
      <c r="C44" s="23" t="s">
        <v>13</v>
      </c>
      <c r="D44" s="69">
        <v>46</v>
      </c>
      <c r="E44" s="148"/>
      <c r="F44" s="69">
        <v>2</v>
      </c>
      <c r="G44" s="149"/>
      <c r="H44" s="69">
        <v>0</v>
      </c>
      <c r="I44" s="149"/>
      <c r="J44" s="69">
        <v>48</v>
      </c>
      <c r="K44" s="149" t="s">
        <v>323</v>
      </c>
    </row>
    <row r="45" spans="1:11" x14ac:dyDescent="0.25">
      <c r="A45" s="5">
        <v>84</v>
      </c>
      <c r="B45" s="11">
        <v>38</v>
      </c>
      <c r="C45" s="23" t="s">
        <v>88</v>
      </c>
      <c r="D45" s="69">
        <v>177</v>
      </c>
      <c r="E45" s="148"/>
      <c r="F45" s="69">
        <v>97</v>
      </c>
      <c r="G45" s="149"/>
      <c r="H45" s="69">
        <v>9</v>
      </c>
      <c r="I45" s="149"/>
      <c r="J45" s="69">
        <v>283</v>
      </c>
      <c r="K45" s="149" t="s">
        <v>323</v>
      </c>
    </row>
    <row r="46" spans="1:11" x14ac:dyDescent="0.25">
      <c r="A46" s="5">
        <v>27</v>
      </c>
      <c r="B46" s="11">
        <v>39</v>
      </c>
      <c r="C46" s="23" t="s">
        <v>19</v>
      </c>
      <c r="D46" s="69">
        <v>37</v>
      </c>
      <c r="E46" s="148"/>
      <c r="F46" s="69">
        <v>0</v>
      </c>
      <c r="G46" s="149"/>
      <c r="H46" s="69">
        <v>3</v>
      </c>
      <c r="I46" s="149"/>
      <c r="J46" s="69">
        <v>40</v>
      </c>
      <c r="K46" s="149" t="s">
        <v>323</v>
      </c>
    </row>
    <row r="47" spans="1:11" x14ac:dyDescent="0.25">
      <c r="A47" s="5">
        <v>75</v>
      </c>
      <c r="B47" s="11">
        <v>40</v>
      </c>
      <c r="C47" s="23" t="s">
        <v>63</v>
      </c>
      <c r="D47" s="69">
        <v>64</v>
      </c>
      <c r="E47" s="148"/>
      <c r="F47" s="69">
        <v>29</v>
      </c>
      <c r="G47" s="149"/>
      <c r="H47" s="69">
        <v>1</v>
      </c>
      <c r="I47" s="149"/>
      <c r="J47" s="69">
        <v>94</v>
      </c>
      <c r="K47" s="149" t="s">
        <v>323</v>
      </c>
    </row>
    <row r="48" spans="1:11" x14ac:dyDescent="0.25">
      <c r="A48" s="5">
        <v>24</v>
      </c>
      <c r="B48" s="11">
        <v>41</v>
      </c>
      <c r="C48" s="23" t="s">
        <v>14</v>
      </c>
      <c r="D48" s="69">
        <v>39</v>
      </c>
      <c r="E48" s="148"/>
      <c r="F48" s="69">
        <v>51</v>
      </c>
      <c r="G48" s="149"/>
      <c r="H48" s="69">
        <v>0</v>
      </c>
      <c r="I48" s="149"/>
      <c r="J48" s="69">
        <v>90</v>
      </c>
      <c r="K48" s="149" t="s">
        <v>323</v>
      </c>
    </row>
    <row r="49" spans="1:11" x14ac:dyDescent="0.25">
      <c r="A49" s="5">
        <v>84</v>
      </c>
      <c r="B49" s="11">
        <v>42</v>
      </c>
      <c r="C49" s="23" t="s">
        <v>89</v>
      </c>
      <c r="D49" s="69">
        <v>130</v>
      </c>
      <c r="E49" s="148"/>
      <c r="F49" s="69">
        <v>149</v>
      </c>
      <c r="G49" s="149"/>
      <c r="H49" s="69">
        <v>0</v>
      </c>
      <c r="I49" s="149"/>
      <c r="J49" s="69">
        <v>279</v>
      </c>
      <c r="K49" s="149" t="s">
        <v>323</v>
      </c>
    </row>
    <row r="50" spans="1:11" x14ac:dyDescent="0.25">
      <c r="A50" s="5">
        <v>84</v>
      </c>
      <c r="B50" s="11">
        <v>43</v>
      </c>
      <c r="C50" s="23" t="s">
        <v>90</v>
      </c>
      <c r="D50" s="69">
        <v>28</v>
      </c>
      <c r="E50" s="148"/>
      <c r="F50" s="69">
        <v>19</v>
      </c>
      <c r="G50" s="149"/>
      <c r="H50" s="69">
        <v>2</v>
      </c>
      <c r="I50" s="149"/>
      <c r="J50" s="69">
        <v>49</v>
      </c>
      <c r="K50" s="149" t="s">
        <v>323</v>
      </c>
    </row>
    <row r="51" spans="1:11" x14ac:dyDescent="0.25">
      <c r="A51" s="5">
        <v>52</v>
      </c>
      <c r="B51" s="11">
        <v>44</v>
      </c>
      <c r="C51" s="23" t="s">
        <v>46</v>
      </c>
      <c r="D51" s="69">
        <v>238</v>
      </c>
      <c r="E51" s="148"/>
      <c r="F51" s="69">
        <v>115</v>
      </c>
      <c r="G51" s="149"/>
      <c r="H51" s="69">
        <v>2</v>
      </c>
      <c r="I51" s="149"/>
      <c r="J51" s="69">
        <v>355</v>
      </c>
      <c r="K51" s="149" t="s">
        <v>323</v>
      </c>
    </row>
    <row r="52" spans="1:11" x14ac:dyDescent="0.25">
      <c r="A52" s="5">
        <v>24</v>
      </c>
      <c r="B52" s="11">
        <v>45</v>
      </c>
      <c r="C52" s="23" t="s">
        <v>15</v>
      </c>
      <c r="D52" s="69">
        <v>91</v>
      </c>
      <c r="E52" s="148"/>
      <c r="F52" s="69">
        <v>2</v>
      </c>
      <c r="G52" s="149"/>
      <c r="H52" s="69">
        <v>0</v>
      </c>
      <c r="I52" s="149"/>
      <c r="J52" s="69">
        <v>93</v>
      </c>
      <c r="K52" s="149" t="s">
        <v>323</v>
      </c>
    </row>
    <row r="53" spans="1:11" x14ac:dyDescent="0.25">
      <c r="A53" s="5">
        <v>76</v>
      </c>
      <c r="B53" s="11">
        <v>46</v>
      </c>
      <c r="C53" s="23" t="s">
        <v>76</v>
      </c>
      <c r="D53" s="69">
        <v>24</v>
      </c>
      <c r="E53" s="148"/>
      <c r="F53" s="69">
        <v>9</v>
      </c>
      <c r="G53" s="149"/>
      <c r="H53" s="69">
        <v>0</v>
      </c>
      <c r="I53" s="149"/>
      <c r="J53" s="69">
        <v>33</v>
      </c>
      <c r="K53" s="149" t="s">
        <v>323</v>
      </c>
    </row>
    <row r="54" spans="1:11" x14ac:dyDescent="0.25">
      <c r="A54" s="5">
        <v>75</v>
      </c>
      <c r="B54" s="11">
        <v>47</v>
      </c>
      <c r="C54" s="23" t="s">
        <v>64</v>
      </c>
      <c r="D54" s="69">
        <v>71</v>
      </c>
      <c r="E54" s="148"/>
      <c r="F54" s="69">
        <v>205</v>
      </c>
      <c r="G54" s="149"/>
      <c r="H54" s="69">
        <v>3</v>
      </c>
      <c r="I54" s="149"/>
      <c r="J54" s="69">
        <v>279</v>
      </c>
      <c r="K54" s="149" t="s">
        <v>323</v>
      </c>
    </row>
    <row r="55" spans="1:11" x14ac:dyDescent="0.25">
      <c r="A55" s="5">
        <v>76</v>
      </c>
      <c r="B55" s="11">
        <v>48</v>
      </c>
      <c r="C55" s="23" t="s">
        <v>77</v>
      </c>
      <c r="D55" s="69">
        <v>6</v>
      </c>
      <c r="E55" s="148"/>
      <c r="F55" s="69">
        <v>1</v>
      </c>
      <c r="G55" s="149"/>
      <c r="H55" s="69">
        <v>0</v>
      </c>
      <c r="I55" s="149"/>
      <c r="J55" s="69">
        <v>7</v>
      </c>
      <c r="K55" s="149" t="s">
        <v>323</v>
      </c>
    </row>
    <row r="56" spans="1:11" x14ac:dyDescent="0.25">
      <c r="A56" s="5">
        <v>52</v>
      </c>
      <c r="B56" s="11">
        <v>49</v>
      </c>
      <c r="C56" s="23" t="s">
        <v>48</v>
      </c>
      <c r="D56" s="69">
        <v>126</v>
      </c>
      <c r="E56" s="148"/>
      <c r="F56" s="69">
        <v>12</v>
      </c>
      <c r="G56" s="149"/>
      <c r="H56" s="69">
        <v>0</v>
      </c>
      <c r="I56" s="149"/>
      <c r="J56" s="69">
        <v>138</v>
      </c>
      <c r="K56" s="149" t="s">
        <v>323</v>
      </c>
    </row>
    <row r="57" spans="1:11" x14ac:dyDescent="0.25">
      <c r="A57" s="5">
        <v>28</v>
      </c>
      <c r="B57" s="11">
        <v>50</v>
      </c>
      <c r="C57" s="23" t="s">
        <v>28</v>
      </c>
      <c r="D57" s="69">
        <v>78</v>
      </c>
      <c r="E57" s="148"/>
      <c r="F57" s="69">
        <v>21</v>
      </c>
      <c r="G57" s="149"/>
      <c r="H57" s="69">
        <v>5</v>
      </c>
      <c r="I57" s="149"/>
      <c r="J57" s="69">
        <v>104</v>
      </c>
      <c r="K57" s="149" t="s">
        <v>323</v>
      </c>
    </row>
    <row r="58" spans="1:11" x14ac:dyDescent="0.25">
      <c r="A58" s="5">
        <v>44</v>
      </c>
      <c r="B58" s="11">
        <v>51</v>
      </c>
      <c r="C58" s="23" t="s">
        <v>38</v>
      </c>
      <c r="D58" s="69">
        <v>82</v>
      </c>
      <c r="E58" s="148"/>
      <c r="F58" s="69">
        <v>5</v>
      </c>
      <c r="G58" s="149"/>
      <c r="H58" s="69">
        <v>0</v>
      </c>
      <c r="I58" s="149"/>
      <c r="J58" s="69">
        <v>87</v>
      </c>
      <c r="K58" s="149" t="s">
        <v>323</v>
      </c>
    </row>
    <row r="59" spans="1:11" x14ac:dyDescent="0.25">
      <c r="A59" s="5">
        <v>44</v>
      </c>
      <c r="B59" s="11">
        <v>52</v>
      </c>
      <c r="C59" s="23" t="s">
        <v>39</v>
      </c>
      <c r="D59" s="69">
        <v>40</v>
      </c>
      <c r="E59" s="148"/>
      <c r="F59" s="69">
        <v>3</v>
      </c>
      <c r="G59" s="149"/>
      <c r="H59" s="69">
        <v>6</v>
      </c>
      <c r="I59" s="149"/>
      <c r="J59" s="69">
        <v>49</v>
      </c>
      <c r="K59" s="149" t="s">
        <v>323</v>
      </c>
    </row>
    <row r="60" spans="1:11" x14ac:dyDescent="0.25">
      <c r="A60" s="5">
        <v>52</v>
      </c>
      <c r="B60" s="11">
        <v>53</v>
      </c>
      <c r="C60" s="23" t="s">
        <v>49</v>
      </c>
      <c r="D60" s="69">
        <v>36</v>
      </c>
      <c r="E60" s="148"/>
      <c r="F60" s="69">
        <v>1</v>
      </c>
      <c r="G60" s="149"/>
      <c r="H60" s="69">
        <v>0</v>
      </c>
      <c r="I60" s="149"/>
      <c r="J60" s="69">
        <v>37</v>
      </c>
      <c r="K60" s="149" t="s">
        <v>323</v>
      </c>
    </row>
    <row r="61" spans="1:11" x14ac:dyDescent="0.25">
      <c r="A61" s="5">
        <v>44</v>
      </c>
      <c r="B61" s="11">
        <v>54</v>
      </c>
      <c r="C61" s="23" t="s">
        <v>40</v>
      </c>
      <c r="D61" s="69">
        <v>194</v>
      </c>
      <c r="E61" s="148"/>
      <c r="F61" s="69">
        <v>49</v>
      </c>
      <c r="G61" s="149"/>
      <c r="H61" s="69">
        <v>39</v>
      </c>
      <c r="I61" s="149"/>
      <c r="J61" s="69">
        <v>282</v>
      </c>
      <c r="K61" s="149" t="s">
        <v>323</v>
      </c>
    </row>
    <row r="62" spans="1:11" x14ac:dyDescent="0.25">
      <c r="A62" s="5">
        <v>44</v>
      </c>
      <c r="B62" s="11">
        <v>55</v>
      </c>
      <c r="C62" s="23" t="s">
        <v>41</v>
      </c>
      <c r="D62" s="69">
        <v>36</v>
      </c>
      <c r="E62" s="148"/>
      <c r="F62" s="69">
        <v>1</v>
      </c>
      <c r="G62" s="149"/>
      <c r="H62" s="69">
        <v>0</v>
      </c>
      <c r="I62" s="149"/>
      <c r="J62" s="69">
        <v>37</v>
      </c>
      <c r="K62" s="149" t="s">
        <v>323</v>
      </c>
    </row>
    <row r="63" spans="1:11" x14ac:dyDescent="0.25">
      <c r="A63" s="5">
        <v>53</v>
      </c>
      <c r="B63" s="11">
        <v>56</v>
      </c>
      <c r="C63" s="23" t="s">
        <v>56</v>
      </c>
      <c r="D63" s="69">
        <v>72</v>
      </c>
      <c r="E63" s="148"/>
      <c r="F63" s="69">
        <v>38</v>
      </c>
      <c r="G63" s="149"/>
      <c r="H63" s="69">
        <v>0</v>
      </c>
      <c r="I63" s="149"/>
      <c r="J63" s="69">
        <v>110</v>
      </c>
      <c r="K63" s="149" t="s">
        <v>323</v>
      </c>
    </row>
    <row r="64" spans="1:11" x14ac:dyDescent="0.25">
      <c r="A64" s="5">
        <v>44</v>
      </c>
      <c r="B64" s="11">
        <v>57</v>
      </c>
      <c r="C64" s="23" t="s">
        <v>42</v>
      </c>
      <c r="D64" s="69">
        <v>179</v>
      </c>
      <c r="E64" s="148"/>
      <c r="F64" s="69">
        <v>65</v>
      </c>
      <c r="G64" s="149"/>
      <c r="H64" s="69">
        <v>48</v>
      </c>
      <c r="I64" s="149"/>
      <c r="J64" s="69">
        <v>292</v>
      </c>
      <c r="K64" s="149" t="s">
        <v>323</v>
      </c>
    </row>
    <row r="65" spans="1:11" x14ac:dyDescent="0.25">
      <c r="A65" s="5">
        <v>27</v>
      </c>
      <c r="B65" s="11">
        <v>58</v>
      </c>
      <c r="C65" s="23" t="s">
        <v>20</v>
      </c>
      <c r="D65" s="69">
        <v>49</v>
      </c>
      <c r="E65" s="148"/>
      <c r="F65" s="69">
        <v>2</v>
      </c>
      <c r="G65" s="149"/>
      <c r="H65" s="69">
        <v>0</v>
      </c>
      <c r="I65" s="149"/>
      <c r="J65" s="69">
        <v>51</v>
      </c>
      <c r="K65" s="149" t="s">
        <v>323</v>
      </c>
    </row>
    <row r="66" spans="1:11" x14ac:dyDescent="0.25">
      <c r="A66" s="5">
        <v>32</v>
      </c>
      <c r="B66" s="11">
        <v>59</v>
      </c>
      <c r="C66" s="23" t="s">
        <v>32</v>
      </c>
      <c r="D66" s="69">
        <v>831</v>
      </c>
      <c r="E66" s="148"/>
      <c r="F66" s="69">
        <v>109</v>
      </c>
      <c r="G66" s="149"/>
      <c r="H66" s="69">
        <v>0</v>
      </c>
      <c r="I66" s="149"/>
      <c r="J66" s="69">
        <v>940</v>
      </c>
      <c r="K66" s="149"/>
    </row>
    <row r="67" spans="1:11" x14ac:dyDescent="0.25">
      <c r="A67" s="5">
        <v>32</v>
      </c>
      <c r="B67" s="11">
        <v>60</v>
      </c>
      <c r="C67" s="23" t="s">
        <v>33</v>
      </c>
      <c r="D67" s="69">
        <v>272</v>
      </c>
      <c r="E67" s="148"/>
      <c r="F67" s="69">
        <v>0</v>
      </c>
      <c r="G67" s="149"/>
      <c r="H67" s="69">
        <v>17</v>
      </c>
      <c r="I67" s="149"/>
      <c r="J67" s="69">
        <v>289</v>
      </c>
      <c r="K67" s="149" t="s">
        <v>323</v>
      </c>
    </row>
    <row r="68" spans="1:11" x14ac:dyDescent="0.25">
      <c r="A68" s="5">
        <v>28</v>
      </c>
      <c r="B68" s="11">
        <v>61</v>
      </c>
      <c r="C68" s="23" t="s">
        <v>29</v>
      </c>
      <c r="D68" s="69">
        <v>56</v>
      </c>
      <c r="E68" s="148"/>
      <c r="F68" s="69">
        <v>3</v>
      </c>
      <c r="G68" s="149"/>
      <c r="H68" s="69">
        <v>0</v>
      </c>
      <c r="I68" s="149"/>
      <c r="J68" s="69">
        <v>59</v>
      </c>
      <c r="K68" s="149" t="s">
        <v>323</v>
      </c>
    </row>
    <row r="69" spans="1:11" x14ac:dyDescent="0.25">
      <c r="A69" s="5">
        <v>32</v>
      </c>
      <c r="B69" s="11">
        <v>62</v>
      </c>
      <c r="C69" s="23" t="s">
        <v>34</v>
      </c>
      <c r="D69" s="69">
        <v>340</v>
      </c>
      <c r="E69" s="148"/>
      <c r="F69" s="69">
        <v>5</v>
      </c>
      <c r="G69" s="149"/>
      <c r="H69" s="69">
        <v>20</v>
      </c>
      <c r="I69" s="149"/>
      <c r="J69" s="69">
        <v>365</v>
      </c>
      <c r="K69" s="149" t="s">
        <v>323</v>
      </c>
    </row>
    <row r="70" spans="1:11" x14ac:dyDescent="0.25">
      <c r="A70" s="5">
        <v>84</v>
      </c>
      <c r="B70" s="11">
        <v>63</v>
      </c>
      <c r="C70" s="23" t="s">
        <v>91</v>
      </c>
      <c r="D70" s="69">
        <v>117</v>
      </c>
      <c r="E70" s="148"/>
      <c r="F70" s="69">
        <v>91</v>
      </c>
      <c r="G70" s="149"/>
      <c r="H70" s="69">
        <v>1</v>
      </c>
      <c r="I70" s="149"/>
      <c r="J70" s="69">
        <v>209</v>
      </c>
      <c r="K70" s="149" t="s">
        <v>323</v>
      </c>
    </row>
    <row r="71" spans="1:11" x14ac:dyDescent="0.25">
      <c r="A71" s="5">
        <v>75</v>
      </c>
      <c r="B71" s="11">
        <v>64</v>
      </c>
      <c r="C71" s="23" t="s">
        <v>65</v>
      </c>
      <c r="D71" s="69">
        <v>96</v>
      </c>
      <c r="E71" s="148"/>
      <c r="F71" s="69">
        <v>270</v>
      </c>
      <c r="G71" s="149"/>
      <c r="H71" s="69">
        <v>0</v>
      </c>
      <c r="I71" s="149"/>
      <c r="J71" s="69">
        <v>366</v>
      </c>
      <c r="K71" s="149" t="s">
        <v>323</v>
      </c>
    </row>
    <row r="72" spans="1:11" x14ac:dyDescent="0.25">
      <c r="A72" s="5">
        <v>76</v>
      </c>
      <c r="B72" s="11">
        <v>65</v>
      </c>
      <c r="C72" s="23" t="s">
        <v>78</v>
      </c>
      <c r="D72" s="69">
        <v>1</v>
      </c>
      <c r="E72" s="150" t="s">
        <v>324</v>
      </c>
      <c r="F72" s="69">
        <v>0</v>
      </c>
      <c r="G72" s="150" t="s">
        <v>324</v>
      </c>
      <c r="H72" s="69">
        <v>0</v>
      </c>
      <c r="I72" s="150" t="s">
        <v>324</v>
      </c>
      <c r="J72" s="69">
        <v>1</v>
      </c>
      <c r="K72" s="150" t="s">
        <v>324</v>
      </c>
    </row>
    <row r="73" spans="1:11" x14ac:dyDescent="0.25">
      <c r="A73" s="5">
        <v>76</v>
      </c>
      <c r="B73" s="11">
        <v>66</v>
      </c>
      <c r="C73" s="23" t="s">
        <v>79</v>
      </c>
      <c r="D73" s="69">
        <v>115</v>
      </c>
      <c r="E73" s="148"/>
      <c r="F73" s="69">
        <v>0</v>
      </c>
      <c r="G73" s="149"/>
      <c r="H73" s="69">
        <v>7</v>
      </c>
      <c r="I73" s="149"/>
      <c r="J73" s="69">
        <v>122</v>
      </c>
      <c r="K73" s="149"/>
    </row>
    <row r="74" spans="1:11" x14ac:dyDescent="0.25">
      <c r="A74" s="5">
        <v>44</v>
      </c>
      <c r="B74" s="11">
        <v>67</v>
      </c>
      <c r="C74" s="23" t="s">
        <v>43</v>
      </c>
      <c r="D74" s="69">
        <v>234</v>
      </c>
      <c r="E74" s="148"/>
      <c r="F74" s="69">
        <v>9</v>
      </c>
      <c r="G74" s="149"/>
      <c r="H74" s="69">
        <v>5</v>
      </c>
      <c r="I74" s="149"/>
      <c r="J74" s="69">
        <v>248</v>
      </c>
      <c r="K74" s="149" t="s">
        <v>323</v>
      </c>
    </row>
    <row r="75" spans="1:11" x14ac:dyDescent="0.25">
      <c r="A75" s="5">
        <v>44</v>
      </c>
      <c r="B75" s="11">
        <v>68</v>
      </c>
      <c r="C75" s="23" t="s">
        <v>44</v>
      </c>
      <c r="D75" s="69">
        <v>190</v>
      </c>
      <c r="E75" s="148"/>
      <c r="F75" s="69">
        <v>4</v>
      </c>
      <c r="G75" s="149"/>
      <c r="H75" s="69">
        <v>0</v>
      </c>
      <c r="I75" s="149"/>
      <c r="J75" s="69">
        <v>194</v>
      </c>
      <c r="K75" s="149"/>
    </row>
    <row r="76" spans="1:11" x14ac:dyDescent="0.25">
      <c r="A76" s="5">
        <v>84</v>
      </c>
      <c r="B76" s="11">
        <v>69</v>
      </c>
      <c r="C76" s="23" t="s">
        <v>255</v>
      </c>
      <c r="D76" s="69">
        <v>200</v>
      </c>
      <c r="E76" s="148"/>
      <c r="F76" s="69">
        <v>141</v>
      </c>
      <c r="G76" s="149"/>
      <c r="H76" s="69">
        <v>0</v>
      </c>
      <c r="I76" s="149"/>
      <c r="J76" s="69">
        <v>341</v>
      </c>
      <c r="K76" s="149"/>
    </row>
    <row r="77" spans="1:11" x14ac:dyDescent="0.25">
      <c r="A77" s="14">
        <v>84</v>
      </c>
      <c r="B77" s="15" t="s">
        <v>92</v>
      </c>
      <c r="C77" s="24" t="s">
        <v>255</v>
      </c>
      <c r="D77" s="72">
        <v>27</v>
      </c>
      <c r="E77" s="151"/>
      <c r="F77" s="72">
        <v>44</v>
      </c>
      <c r="G77" s="152"/>
      <c r="H77" s="72">
        <v>0</v>
      </c>
      <c r="I77" s="152"/>
      <c r="J77" s="72">
        <v>71</v>
      </c>
      <c r="K77" s="149"/>
    </row>
    <row r="78" spans="1:11" x14ac:dyDescent="0.25">
      <c r="A78" s="14">
        <v>84</v>
      </c>
      <c r="B78" s="15" t="s">
        <v>94</v>
      </c>
      <c r="C78" s="24" t="s">
        <v>256</v>
      </c>
      <c r="D78" s="72">
        <v>173</v>
      </c>
      <c r="E78" s="151"/>
      <c r="F78" s="72">
        <v>97</v>
      </c>
      <c r="G78" s="152"/>
      <c r="H78" s="72">
        <v>0</v>
      </c>
      <c r="I78" s="152"/>
      <c r="J78" s="72">
        <v>270</v>
      </c>
      <c r="K78" s="149"/>
    </row>
    <row r="79" spans="1:11" x14ac:dyDescent="0.25">
      <c r="A79" s="5">
        <v>27</v>
      </c>
      <c r="B79" s="11">
        <v>70</v>
      </c>
      <c r="C79" s="23" t="s">
        <v>21</v>
      </c>
      <c r="D79" s="69">
        <v>33</v>
      </c>
      <c r="E79" s="148"/>
      <c r="F79" s="69">
        <v>4</v>
      </c>
      <c r="G79" s="149"/>
      <c r="H79" s="69">
        <v>0</v>
      </c>
      <c r="I79" s="149"/>
      <c r="J79" s="69">
        <v>37</v>
      </c>
      <c r="K79" s="149" t="s">
        <v>323</v>
      </c>
    </row>
    <row r="80" spans="1:11" x14ac:dyDescent="0.25">
      <c r="A80" s="5">
        <v>27</v>
      </c>
      <c r="B80" s="11">
        <v>71</v>
      </c>
      <c r="C80" s="23" t="s">
        <v>22</v>
      </c>
      <c r="D80" s="69">
        <v>87</v>
      </c>
      <c r="E80" s="148"/>
      <c r="F80" s="69">
        <v>107</v>
      </c>
      <c r="G80" s="149"/>
      <c r="H80" s="69">
        <v>0</v>
      </c>
      <c r="I80" s="149"/>
      <c r="J80" s="69">
        <v>194</v>
      </c>
      <c r="K80" s="149" t="s">
        <v>323</v>
      </c>
    </row>
    <row r="81" spans="1:11" x14ac:dyDescent="0.25">
      <c r="A81" s="5">
        <v>52</v>
      </c>
      <c r="B81" s="11">
        <v>72</v>
      </c>
      <c r="C81" s="23" t="s">
        <v>50</v>
      </c>
      <c r="D81" s="69">
        <v>81</v>
      </c>
      <c r="E81" s="148"/>
      <c r="F81" s="69">
        <v>127</v>
      </c>
      <c r="G81" s="149"/>
      <c r="H81" s="69">
        <v>0</v>
      </c>
      <c r="I81" s="149"/>
      <c r="J81" s="69">
        <v>208</v>
      </c>
      <c r="K81" s="149" t="s">
        <v>323</v>
      </c>
    </row>
    <row r="82" spans="1:11" x14ac:dyDescent="0.25">
      <c r="A82" s="5">
        <v>84</v>
      </c>
      <c r="B82" s="11">
        <v>73</v>
      </c>
      <c r="C82" s="23" t="s">
        <v>96</v>
      </c>
      <c r="D82" s="69">
        <v>52</v>
      </c>
      <c r="E82" s="148"/>
      <c r="F82" s="69">
        <v>24</v>
      </c>
      <c r="G82" s="149"/>
      <c r="H82" s="69">
        <v>0</v>
      </c>
      <c r="I82" s="149"/>
      <c r="J82" s="69">
        <v>76</v>
      </c>
      <c r="K82" s="149" t="s">
        <v>323</v>
      </c>
    </row>
    <row r="83" spans="1:11" x14ac:dyDescent="0.25">
      <c r="A83" s="5">
        <v>84</v>
      </c>
      <c r="B83" s="11">
        <v>74</v>
      </c>
      <c r="C83" s="23" t="s">
        <v>97</v>
      </c>
      <c r="D83" s="69">
        <v>81</v>
      </c>
      <c r="E83" s="148"/>
      <c r="F83" s="69">
        <v>9</v>
      </c>
      <c r="G83" s="149"/>
      <c r="H83" s="69">
        <v>10</v>
      </c>
      <c r="I83" s="149"/>
      <c r="J83" s="69">
        <v>100</v>
      </c>
      <c r="K83" s="149" t="s">
        <v>323</v>
      </c>
    </row>
    <row r="84" spans="1:11" x14ac:dyDescent="0.25">
      <c r="A84" s="5">
        <v>11</v>
      </c>
      <c r="B84" s="11">
        <v>75</v>
      </c>
      <c r="C84" s="23" t="s">
        <v>0</v>
      </c>
      <c r="D84" s="69">
        <v>152</v>
      </c>
      <c r="E84" s="148"/>
      <c r="F84" s="69">
        <v>35</v>
      </c>
      <c r="G84" s="149"/>
      <c r="H84" s="69">
        <v>24</v>
      </c>
      <c r="I84" s="149"/>
      <c r="J84" s="69">
        <v>211</v>
      </c>
      <c r="K84" s="149" t="s">
        <v>323</v>
      </c>
    </row>
    <row r="85" spans="1:11" x14ac:dyDescent="0.25">
      <c r="A85" s="5">
        <v>28</v>
      </c>
      <c r="B85" s="11">
        <v>76</v>
      </c>
      <c r="C85" s="23" t="s">
        <v>30</v>
      </c>
      <c r="D85" s="69">
        <v>351</v>
      </c>
      <c r="E85" s="148"/>
      <c r="F85" s="69">
        <v>2</v>
      </c>
      <c r="G85" s="149"/>
      <c r="H85" s="69">
        <v>0</v>
      </c>
      <c r="I85" s="149"/>
      <c r="J85" s="69">
        <v>353</v>
      </c>
      <c r="K85" s="149"/>
    </row>
    <row r="86" spans="1:11" x14ac:dyDescent="0.25">
      <c r="A86" s="5">
        <v>11</v>
      </c>
      <c r="B86" s="11">
        <v>77</v>
      </c>
      <c r="C86" s="23" t="s">
        <v>2</v>
      </c>
      <c r="D86" s="69">
        <v>219</v>
      </c>
      <c r="E86" s="148"/>
      <c r="F86" s="69">
        <v>23</v>
      </c>
      <c r="G86" s="149"/>
      <c r="H86" s="69">
        <v>12</v>
      </c>
      <c r="I86" s="149"/>
      <c r="J86" s="69">
        <v>254</v>
      </c>
      <c r="K86" s="149" t="s">
        <v>323</v>
      </c>
    </row>
    <row r="87" spans="1:11" x14ac:dyDescent="0.25">
      <c r="A87" s="5">
        <v>11</v>
      </c>
      <c r="B87" s="11">
        <v>78</v>
      </c>
      <c r="C87" s="23" t="s">
        <v>3</v>
      </c>
      <c r="D87" s="69">
        <v>139</v>
      </c>
      <c r="E87" s="148"/>
      <c r="F87" s="69">
        <v>34</v>
      </c>
      <c r="G87" s="149"/>
      <c r="H87" s="69">
        <v>15</v>
      </c>
      <c r="I87" s="149"/>
      <c r="J87" s="69">
        <v>188</v>
      </c>
      <c r="K87" s="149" t="s">
        <v>323</v>
      </c>
    </row>
    <row r="88" spans="1:11" x14ac:dyDescent="0.25">
      <c r="A88" s="5">
        <v>75</v>
      </c>
      <c r="B88" s="11">
        <v>79</v>
      </c>
      <c r="C88" s="23" t="s">
        <v>66</v>
      </c>
      <c r="D88" s="69">
        <v>41</v>
      </c>
      <c r="E88" s="148" t="s">
        <v>324</v>
      </c>
      <c r="F88" s="69">
        <v>0</v>
      </c>
      <c r="G88" s="150" t="s">
        <v>324</v>
      </c>
      <c r="H88" s="69">
        <v>0</v>
      </c>
      <c r="I88" s="150" t="s">
        <v>324</v>
      </c>
      <c r="J88" s="69">
        <v>41</v>
      </c>
      <c r="K88" s="150" t="s">
        <v>324</v>
      </c>
    </row>
    <row r="89" spans="1:11" x14ac:dyDescent="0.25">
      <c r="A89" s="5">
        <v>32</v>
      </c>
      <c r="B89" s="11">
        <v>80</v>
      </c>
      <c r="C89" s="23" t="s">
        <v>35</v>
      </c>
      <c r="D89" s="69">
        <v>208</v>
      </c>
      <c r="E89" s="148"/>
      <c r="F89" s="69">
        <v>46</v>
      </c>
      <c r="G89" s="149"/>
      <c r="H89" s="69">
        <v>0</v>
      </c>
      <c r="I89" s="149"/>
      <c r="J89" s="69">
        <v>254</v>
      </c>
      <c r="K89" s="149" t="s">
        <v>323</v>
      </c>
    </row>
    <row r="90" spans="1:11" x14ac:dyDescent="0.25">
      <c r="A90" s="5">
        <v>76</v>
      </c>
      <c r="B90" s="11">
        <v>81</v>
      </c>
      <c r="C90" s="23" t="s">
        <v>80</v>
      </c>
      <c r="D90" s="69">
        <v>79</v>
      </c>
      <c r="E90" s="148"/>
      <c r="F90" s="69">
        <v>14</v>
      </c>
      <c r="G90" s="149"/>
      <c r="H90" s="69">
        <v>0</v>
      </c>
      <c r="I90" s="149"/>
      <c r="J90" s="69">
        <v>93</v>
      </c>
      <c r="K90" s="149" t="s">
        <v>323</v>
      </c>
    </row>
    <row r="91" spans="1:11" x14ac:dyDescent="0.25">
      <c r="A91" s="5">
        <v>76</v>
      </c>
      <c r="B91" s="11">
        <v>82</v>
      </c>
      <c r="C91" s="23" t="s">
        <v>81</v>
      </c>
      <c r="D91" s="69">
        <v>32</v>
      </c>
      <c r="E91" s="148"/>
      <c r="F91" s="69">
        <v>89</v>
      </c>
      <c r="G91" s="149"/>
      <c r="H91" s="69">
        <v>1</v>
      </c>
      <c r="I91" s="149"/>
      <c r="J91" s="69">
        <v>122</v>
      </c>
      <c r="K91" s="149" t="s">
        <v>323</v>
      </c>
    </row>
    <row r="92" spans="1:11" x14ac:dyDescent="0.25">
      <c r="A92" s="5">
        <v>93</v>
      </c>
      <c r="B92" s="11">
        <v>83</v>
      </c>
      <c r="C92" s="23" t="s">
        <v>102</v>
      </c>
      <c r="D92" s="69">
        <v>193</v>
      </c>
      <c r="E92" s="148"/>
      <c r="F92" s="69">
        <v>5</v>
      </c>
      <c r="G92" s="149"/>
      <c r="H92" s="69">
        <v>0</v>
      </c>
      <c r="I92" s="149"/>
      <c r="J92" s="69">
        <v>198</v>
      </c>
      <c r="K92" s="149" t="s">
        <v>323</v>
      </c>
    </row>
    <row r="93" spans="1:11" x14ac:dyDescent="0.25">
      <c r="A93" s="5">
        <v>93</v>
      </c>
      <c r="B93" s="11">
        <v>84</v>
      </c>
      <c r="C93" s="23" t="s">
        <v>103</v>
      </c>
      <c r="D93" s="69">
        <v>97</v>
      </c>
      <c r="E93" s="148"/>
      <c r="F93" s="69">
        <v>57</v>
      </c>
      <c r="G93" s="149"/>
      <c r="H93" s="69">
        <v>0</v>
      </c>
      <c r="I93" s="149"/>
      <c r="J93" s="69">
        <v>154</v>
      </c>
      <c r="K93" s="149" t="s">
        <v>323</v>
      </c>
    </row>
    <row r="94" spans="1:11" x14ac:dyDescent="0.25">
      <c r="A94" s="5">
        <v>52</v>
      </c>
      <c r="B94" s="11">
        <v>85</v>
      </c>
      <c r="C94" s="23" t="s">
        <v>51</v>
      </c>
      <c r="D94" s="69">
        <v>116</v>
      </c>
      <c r="E94" s="148"/>
      <c r="F94" s="69">
        <v>2</v>
      </c>
      <c r="G94" s="149"/>
      <c r="H94" s="69">
        <v>3</v>
      </c>
      <c r="I94" s="149"/>
      <c r="J94" s="69">
        <v>121</v>
      </c>
      <c r="K94" s="149" t="s">
        <v>323</v>
      </c>
    </row>
    <row r="95" spans="1:11" x14ac:dyDescent="0.25">
      <c r="A95" s="5">
        <v>75</v>
      </c>
      <c r="B95" s="11">
        <v>86</v>
      </c>
      <c r="C95" s="23" t="s">
        <v>67</v>
      </c>
      <c r="D95" s="69">
        <v>49</v>
      </c>
      <c r="E95" s="148"/>
      <c r="F95" s="69">
        <v>6</v>
      </c>
      <c r="G95" s="149"/>
      <c r="H95" s="69">
        <v>8</v>
      </c>
      <c r="I95" s="149"/>
      <c r="J95" s="69">
        <v>63</v>
      </c>
      <c r="K95" s="149" t="s">
        <v>323</v>
      </c>
    </row>
    <row r="96" spans="1:11" x14ac:dyDescent="0.25">
      <c r="A96" s="5">
        <v>75</v>
      </c>
      <c r="B96" s="11">
        <v>87</v>
      </c>
      <c r="C96" s="23" t="s">
        <v>68</v>
      </c>
      <c r="D96" s="69">
        <v>0</v>
      </c>
      <c r="E96" s="148"/>
      <c r="F96" s="69">
        <v>89</v>
      </c>
      <c r="G96" s="149"/>
      <c r="H96" s="69">
        <v>0</v>
      </c>
      <c r="I96" s="149"/>
      <c r="J96" s="69">
        <v>89</v>
      </c>
      <c r="K96" s="149" t="s">
        <v>323</v>
      </c>
    </row>
    <row r="97" spans="1:11" x14ac:dyDescent="0.25">
      <c r="A97" s="5">
        <v>44</v>
      </c>
      <c r="B97" s="11">
        <v>88</v>
      </c>
      <c r="C97" s="23" t="s">
        <v>45</v>
      </c>
      <c r="D97" s="69">
        <v>50</v>
      </c>
      <c r="E97" s="148"/>
      <c r="F97" s="69">
        <v>50</v>
      </c>
      <c r="G97" s="149"/>
      <c r="H97" s="69">
        <v>0</v>
      </c>
      <c r="I97" s="149"/>
      <c r="J97" s="69">
        <v>100</v>
      </c>
      <c r="K97" s="149"/>
    </row>
    <row r="98" spans="1:11" x14ac:dyDescent="0.25">
      <c r="A98" s="5">
        <v>27</v>
      </c>
      <c r="B98" s="11">
        <v>89</v>
      </c>
      <c r="C98" s="23" t="s">
        <v>23</v>
      </c>
      <c r="D98" s="69">
        <v>83</v>
      </c>
      <c r="E98" s="148"/>
      <c r="F98" s="69">
        <v>1</v>
      </c>
      <c r="G98" s="149"/>
      <c r="H98" s="69">
        <v>0</v>
      </c>
      <c r="I98" s="149"/>
      <c r="J98" s="69">
        <v>84</v>
      </c>
      <c r="K98" s="149"/>
    </row>
    <row r="99" spans="1:11" x14ac:dyDescent="0.25">
      <c r="A99" s="5">
        <v>27</v>
      </c>
      <c r="B99" s="11">
        <v>90</v>
      </c>
      <c r="C99" s="23" t="s">
        <v>24</v>
      </c>
      <c r="D99" s="69">
        <v>11</v>
      </c>
      <c r="E99" s="148"/>
      <c r="F99" s="69">
        <v>0</v>
      </c>
      <c r="G99" s="149"/>
      <c r="H99" s="69">
        <v>0</v>
      </c>
      <c r="I99" s="149"/>
      <c r="J99" s="69">
        <v>11</v>
      </c>
      <c r="K99" s="149" t="s">
        <v>323</v>
      </c>
    </row>
    <row r="100" spans="1:11" x14ac:dyDescent="0.25">
      <c r="A100" s="5">
        <v>11</v>
      </c>
      <c r="B100" s="11">
        <v>91</v>
      </c>
      <c r="C100" s="23" t="s">
        <v>4</v>
      </c>
      <c r="D100" s="69">
        <v>142</v>
      </c>
      <c r="E100" s="148"/>
      <c r="F100" s="69">
        <v>1</v>
      </c>
      <c r="G100" s="149"/>
      <c r="H100" s="69">
        <v>2</v>
      </c>
      <c r="I100" s="149"/>
      <c r="J100" s="69">
        <v>145</v>
      </c>
      <c r="K100" s="149" t="s">
        <v>323</v>
      </c>
    </row>
    <row r="101" spans="1:11" x14ac:dyDescent="0.25">
      <c r="A101" s="5">
        <v>11</v>
      </c>
      <c r="B101" s="11">
        <v>92</v>
      </c>
      <c r="C101" s="23" t="s">
        <v>5</v>
      </c>
      <c r="D101" s="69">
        <v>151</v>
      </c>
      <c r="E101" s="148"/>
      <c r="F101" s="69">
        <v>57</v>
      </c>
      <c r="G101" s="149"/>
      <c r="H101" s="69">
        <v>0</v>
      </c>
      <c r="I101" s="149"/>
      <c r="J101" s="69">
        <v>208</v>
      </c>
      <c r="K101" s="149" t="s">
        <v>323</v>
      </c>
    </row>
    <row r="102" spans="1:11" x14ac:dyDescent="0.25">
      <c r="A102" s="5">
        <v>11</v>
      </c>
      <c r="B102" s="11">
        <v>93</v>
      </c>
      <c r="C102" s="23" t="s">
        <v>6</v>
      </c>
      <c r="D102" s="69">
        <v>250</v>
      </c>
      <c r="E102" s="148"/>
      <c r="F102" s="69">
        <v>155</v>
      </c>
      <c r="G102" s="149"/>
      <c r="H102" s="69">
        <v>57</v>
      </c>
      <c r="I102" s="149"/>
      <c r="J102" s="69">
        <v>462</v>
      </c>
      <c r="K102" s="149" t="s">
        <v>323</v>
      </c>
    </row>
    <row r="103" spans="1:11" x14ac:dyDescent="0.25">
      <c r="A103" s="5">
        <v>11</v>
      </c>
      <c r="B103" s="11">
        <v>94</v>
      </c>
      <c r="C103" s="23" t="s">
        <v>7</v>
      </c>
      <c r="D103" s="69">
        <v>220</v>
      </c>
      <c r="E103" s="148"/>
      <c r="F103" s="69">
        <v>9</v>
      </c>
      <c r="G103" s="149"/>
      <c r="H103" s="69">
        <v>0</v>
      </c>
      <c r="I103" s="149"/>
      <c r="J103" s="69">
        <v>229</v>
      </c>
      <c r="K103" s="149"/>
    </row>
    <row r="104" spans="1:11" x14ac:dyDescent="0.25">
      <c r="A104" s="5">
        <v>11</v>
      </c>
      <c r="B104" s="11">
        <v>95</v>
      </c>
      <c r="C104" s="23" t="s">
        <v>8</v>
      </c>
      <c r="D104" s="69">
        <v>147</v>
      </c>
      <c r="E104" s="148"/>
      <c r="F104" s="69">
        <v>12</v>
      </c>
      <c r="G104" s="149"/>
      <c r="H104" s="69">
        <v>0</v>
      </c>
      <c r="I104" s="149"/>
      <c r="J104" s="69">
        <v>159</v>
      </c>
      <c r="K104" s="149" t="s">
        <v>323</v>
      </c>
    </row>
    <row r="105" spans="1:11" x14ac:dyDescent="0.25">
      <c r="A105" s="5">
        <v>101</v>
      </c>
      <c r="B105" s="11">
        <v>971</v>
      </c>
      <c r="C105" s="23" t="s">
        <v>109</v>
      </c>
      <c r="D105" s="69">
        <v>264</v>
      </c>
      <c r="E105" s="148"/>
      <c r="F105" s="69">
        <v>0</v>
      </c>
      <c r="G105" s="149"/>
      <c r="H105" s="69">
        <v>0</v>
      </c>
      <c r="I105" s="149"/>
      <c r="J105" s="69">
        <v>264</v>
      </c>
      <c r="K105" s="149"/>
    </row>
    <row r="106" spans="1:11" x14ac:dyDescent="0.25">
      <c r="A106" s="5">
        <v>102</v>
      </c>
      <c r="B106" s="11">
        <v>972</v>
      </c>
      <c r="C106" s="23" t="s">
        <v>110</v>
      </c>
      <c r="D106" s="69">
        <v>241</v>
      </c>
      <c r="E106" s="148"/>
      <c r="F106" s="69">
        <v>0</v>
      </c>
      <c r="G106" s="149"/>
      <c r="H106" s="69">
        <v>0</v>
      </c>
      <c r="I106" s="149"/>
      <c r="J106" s="69">
        <v>241</v>
      </c>
      <c r="K106" s="149" t="s">
        <v>323</v>
      </c>
    </row>
    <row r="107" spans="1:11" x14ac:dyDescent="0.25">
      <c r="A107" s="5">
        <v>103</v>
      </c>
      <c r="B107" s="11">
        <v>973</v>
      </c>
      <c r="C107" s="23" t="s">
        <v>111</v>
      </c>
      <c r="D107" s="69">
        <v>231</v>
      </c>
      <c r="E107" s="148"/>
      <c r="F107" s="69">
        <v>0</v>
      </c>
      <c r="G107" s="149"/>
      <c r="H107" s="69">
        <v>0</v>
      </c>
      <c r="I107" s="149"/>
      <c r="J107" s="69">
        <v>231</v>
      </c>
      <c r="K107" s="149" t="s">
        <v>323</v>
      </c>
    </row>
    <row r="108" spans="1:11" x14ac:dyDescent="0.25">
      <c r="A108" s="6">
        <v>104</v>
      </c>
      <c r="B108" s="6">
        <v>974</v>
      </c>
      <c r="C108" s="2" t="s">
        <v>257</v>
      </c>
      <c r="D108" s="69">
        <v>325</v>
      </c>
      <c r="E108" s="148"/>
      <c r="F108" s="69">
        <v>34</v>
      </c>
      <c r="G108" s="149"/>
      <c r="H108" s="69">
        <v>145</v>
      </c>
      <c r="I108" s="149"/>
      <c r="J108" s="69">
        <v>504</v>
      </c>
      <c r="K108" s="149" t="s">
        <v>323</v>
      </c>
    </row>
    <row r="109" spans="1:11" ht="15" customHeight="1" x14ac:dyDescent="0.25">
      <c r="A109" s="289" t="s">
        <v>224</v>
      </c>
      <c r="B109" s="290"/>
      <c r="C109" s="291"/>
      <c r="D109" s="153">
        <v>10745</v>
      </c>
      <c r="E109" s="154"/>
      <c r="F109" s="153">
        <v>3254</v>
      </c>
      <c r="G109" s="155"/>
      <c r="H109" s="156">
        <v>484</v>
      </c>
      <c r="I109" s="155"/>
      <c r="J109" s="156">
        <v>14483</v>
      </c>
      <c r="K109" s="155"/>
    </row>
    <row r="110" spans="1:11" ht="15" customHeight="1" x14ac:dyDescent="0.25">
      <c r="A110" s="292" t="s">
        <v>331</v>
      </c>
      <c r="B110" s="293"/>
      <c r="C110" s="294"/>
      <c r="D110" s="157">
        <v>1061</v>
      </c>
      <c r="E110" s="158"/>
      <c r="F110" s="157">
        <v>34</v>
      </c>
      <c r="G110" s="159"/>
      <c r="H110" s="160">
        <v>145</v>
      </c>
      <c r="I110" s="159"/>
      <c r="J110" s="160">
        <v>1240</v>
      </c>
      <c r="K110" s="159"/>
    </row>
    <row r="111" spans="1:11" ht="15" customHeight="1" x14ac:dyDescent="0.25">
      <c r="A111" s="285" t="s">
        <v>332</v>
      </c>
      <c r="B111" s="286"/>
      <c r="C111" s="287"/>
      <c r="D111" s="161">
        <v>11806</v>
      </c>
      <c r="E111" s="162"/>
      <c r="F111" s="161">
        <v>3288</v>
      </c>
      <c r="G111" s="163"/>
      <c r="H111" s="164">
        <v>629</v>
      </c>
      <c r="I111" s="163"/>
      <c r="J111" s="164">
        <v>15723</v>
      </c>
      <c r="K111" s="163"/>
    </row>
    <row r="112" spans="1:11" x14ac:dyDescent="0.25">
      <c r="A112" s="57" t="s">
        <v>287</v>
      </c>
      <c r="B112" s="35"/>
      <c r="C112" s="35"/>
      <c r="D112" s="55"/>
      <c r="E112" s="55"/>
      <c r="F112" s="55"/>
      <c r="G112" s="55"/>
      <c r="H112" s="55"/>
      <c r="I112" s="55"/>
      <c r="J112" s="55"/>
      <c r="K112" s="55"/>
    </row>
    <row r="113" spans="1:11" x14ac:dyDescent="0.25">
      <c r="A113" s="55"/>
      <c r="B113" s="55"/>
      <c r="C113" s="55"/>
      <c r="D113" s="55"/>
      <c r="E113" s="55"/>
      <c r="F113" s="55"/>
      <c r="G113" s="55"/>
      <c r="H113" s="55"/>
      <c r="I113" s="55"/>
      <c r="J113" s="55"/>
      <c r="K113" s="55"/>
    </row>
    <row r="114" spans="1:11" x14ac:dyDescent="0.25">
      <c r="A114" s="55"/>
      <c r="B114" s="55"/>
      <c r="C114" s="55"/>
      <c r="D114" s="55"/>
      <c r="E114" s="55"/>
      <c r="F114" s="55"/>
      <c r="G114" s="55"/>
      <c r="H114" s="55"/>
      <c r="I114" s="55"/>
      <c r="J114" s="55"/>
      <c r="K114" s="55"/>
    </row>
    <row r="115" spans="1:11" x14ac:dyDescent="0.25">
      <c r="A115" s="55"/>
      <c r="B115" s="55"/>
      <c r="C115" s="55"/>
      <c r="D115" s="55"/>
      <c r="E115" s="55"/>
      <c r="F115" s="55"/>
      <c r="G115" s="55"/>
      <c r="H115" s="55"/>
      <c r="I115" s="55"/>
      <c r="J115" s="55"/>
      <c r="K115" s="55"/>
    </row>
    <row r="116" spans="1:11" x14ac:dyDescent="0.25">
      <c r="A116" s="54" t="s">
        <v>342</v>
      </c>
      <c r="B116" s="55"/>
      <c r="C116" s="55"/>
      <c r="D116" s="55"/>
      <c r="E116" s="55"/>
      <c r="F116" s="55"/>
      <c r="G116" s="55"/>
      <c r="H116" s="55"/>
      <c r="I116" s="55"/>
      <c r="J116" s="55"/>
      <c r="K116" s="55"/>
    </row>
    <row r="117" spans="1:11" ht="64.5" customHeight="1" x14ac:dyDescent="0.25">
      <c r="A117" s="63" t="s">
        <v>217</v>
      </c>
      <c r="B117" s="324" t="s">
        <v>214</v>
      </c>
      <c r="C117" s="325"/>
      <c r="D117" s="284" t="s">
        <v>341</v>
      </c>
      <c r="E117" s="283"/>
      <c r="F117" s="282" t="s">
        <v>295</v>
      </c>
      <c r="G117" s="283"/>
      <c r="H117" s="284" t="s">
        <v>296</v>
      </c>
      <c r="I117" s="283"/>
      <c r="J117" s="284" t="s">
        <v>297</v>
      </c>
      <c r="K117" s="283"/>
    </row>
    <row r="118" spans="1:11" x14ac:dyDescent="0.25">
      <c r="A118" s="39">
        <v>84</v>
      </c>
      <c r="B118" s="12" t="s">
        <v>83</v>
      </c>
      <c r="C118" s="40"/>
      <c r="D118" s="52">
        <f>SUM(D7,D9,D13,D21,D33,D45,D49:D50,D70,D76,D82:D83)</f>
        <v>1076</v>
      </c>
      <c r="E118" s="196"/>
      <c r="F118" s="52">
        <f t="shared" ref="F118" si="0">SUM(F7,F9,F13,F21,F33,F45,F49:F50,F70,F76,F82:F83)</f>
        <v>670</v>
      </c>
      <c r="G118" s="196"/>
      <c r="H118" s="52">
        <f t="shared" ref="H118:J118" si="1">SUM(H7,H9,H13,H21,H33,H45,H49:H50,H70,H76,H82:H83)</f>
        <v>29</v>
      </c>
      <c r="I118" s="196"/>
      <c r="J118" s="52">
        <f t="shared" si="1"/>
        <v>1775</v>
      </c>
      <c r="K118" s="196"/>
    </row>
    <row r="119" spans="1:11" x14ac:dyDescent="0.25">
      <c r="A119" s="41">
        <v>27</v>
      </c>
      <c r="B119" s="13" t="s">
        <v>17</v>
      </c>
      <c r="C119" s="42"/>
      <c r="D119" s="53">
        <f>SUM(D28,D32,D46,D65,D79:D80,D98:D99)</f>
        <v>479</v>
      </c>
      <c r="E119" s="196"/>
      <c r="F119" s="53">
        <f t="shared" ref="F119" si="2">SUM(F28,F32,F46,F65,F79:F80,F98:F99)</f>
        <v>141</v>
      </c>
      <c r="G119" s="196"/>
      <c r="H119" s="53">
        <f t="shared" ref="H119:J119" si="3">SUM(H28,H32,H46,H65,H79:H80,H98:H99)</f>
        <v>18</v>
      </c>
      <c r="I119" s="196"/>
      <c r="J119" s="53">
        <f t="shared" si="3"/>
        <v>638</v>
      </c>
      <c r="K119" s="196"/>
    </row>
    <row r="120" spans="1:11" x14ac:dyDescent="0.25">
      <c r="A120" s="41">
        <v>53</v>
      </c>
      <c r="B120" s="13" t="s">
        <v>53</v>
      </c>
      <c r="C120" s="42"/>
      <c r="D120" s="53">
        <f>SUM(D29,D36,D42,D63)</f>
        <v>390</v>
      </c>
      <c r="E120" s="196"/>
      <c r="F120" s="53">
        <f t="shared" ref="F120" si="4">SUM(F29,F36,F42,F63)</f>
        <v>112</v>
      </c>
      <c r="G120" s="196"/>
      <c r="H120" s="53">
        <f t="shared" ref="H120:J120" si="5">SUM(H29,H36,H42,H63)</f>
        <v>9</v>
      </c>
      <c r="I120" s="196"/>
      <c r="J120" s="53">
        <f t="shared" si="5"/>
        <v>511</v>
      </c>
      <c r="K120" s="196"/>
    </row>
    <row r="121" spans="1:11" x14ac:dyDescent="0.25">
      <c r="A121" s="41">
        <v>24</v>
      </c>
      <c r="B121" s="13" t="s">
        <v>10</v>
      </c>
      <c r="C121" s="42"/>
      <c r="D121" s="53">
        <f>SUM(D24,D35,D43:D44,D48,D52,)</f>
        <v>326</v>
      </c>
      <c r="E121" s="196"/>
      <c r="F121" s="53">
        <f t="shared" ref="F121" si="6">SUM(F24,F35,F43:F44,F48,F52,)</f>
        <v>70</v>
      </c>
      <c r="G121" s="196"/>
      <c r="H121" s="53">
        <f t="shared" ref="H121:J121" si="7">SUM(H24,H35,H43:H44,H48,H52,)</f>
        <v>34</v>
      </c>
      <c r="I121" s="196"/>
      <c r="J121" s="53">
        <f t="shared" si="7"/>
        <v>430</v>
      </c>
      <c r="K121" s="196"/>
    </row>
    <row r="122" spans="1:11" x14ac:dyDescent="0.25">
      <c r="A122" s="41">
        <v>94</v>
      </c>
      <c r="B122" s="13" t="s">
        <v>106</v>
      </c>
      <c r="C122" s="42"/>
      <c r="D122" s="53">
        <f>SUM(D26:D27)</f>
        <v>49</v>
      </c>
      <c r="E122" s="196"/>
      <c r="F122" s="53">
        <f t="shared" ref="F122" si="8">SUM(F26:F27)</f>
        <v>0</v>
      </c>
      <c r="G122" s="196"/>
      <c r="H122" s="53">
        <f t="shared" ref="H122:J122" si="9">SUM(H26:H27)</f>
        <v>6</v>
      </c>
      <c r="I122" s="196"/>
      <c r="J122" s="53">
        <f t="shared" si="9"/>
        <v>55</v>
      </c>
      <c r="K122" s="196"/>
    </row>
    <row r="123" spans="1:11" x14ac:dyDescent="0.25">
      <c r="A123" s="41">
        <v>44</v>
      </c>
      <c r="B123" s="13" t="s">
        <v>219</v>
      </c>
      <c r="C123" s="42"/>
      <c r="D123" s="53">
        <f>SUM(D14,D16,D58:D59,D61:D62,D64,D74:D75,D97)</f>
        <v>1145</v>
      </c>
      <c r="E123" s="196"/>
      <c r="F123" s="53">
        <f t="shared" ref="F123" si="10">SUM(F14,F16,F58:F59,F61:F62,F64,F74:F75,F97)</f>
        <v>203</v>
      </c>
      <c r="G123" s="196"/>
      <c r="H123" s="53">
        <f t="shared" ref="H123:J123" si="11">SUM(H14,H16,H58:H59,H61:H62,H64,H74:H75,H97)</f>
        <v>101</v>
      </c>
      <c r="I123" s="196"/>
      <c r="J123" s="53">
        <f t="shared" si="11"/>
        <v>1449</v>
      </c>
      <c r="K123" s="196"/>
    </row>
    <row r="124" spans="1:11" x14ac:dyDescent="0.25">
      <c r="A124" s="41">
        <v>32</v>
      </c>
      <c r="B124" s="13" t="s">
        <v>220</v>
      </c>
      <c r="C124" s="42"/>
      <c r="D124" s="53">
        <f>SUM(D8,D66:D67,D69,D89)</f>
        <v>1811</v>
      </c>
      <c r="E124" s="196"/>
      <c r="F124" s="53">
        <f t="shared" ref="F124" si="12">SUM(F8,F66:F67,F69,F89)</f>
        <v>160</v>
      </c>
      <c r="G124" s="196"/>
      <c r="H124" s="53">
        <f t="shared" ref="H124:J124" si="13">SUM(H8,H66:H67,H69,H89)</f>
        <v>37</v>
      </c>
      <c r="I124" s="196"/>
      <c r="J124" s="53">
        <f t="shared" si="13"/>
        <v>2008</v>
      </c>
      <c r="K124" s="196"/>
    </row>
    <row r="125" spans="1:11" x14ac:dyDescent="0.25">
      <c r="A125" s="41">
        <v>11</v>
      </c>
      <c r="B125" s="13" t="s">
        <v>1</v>
      </c>
      <c r="C125" s="42"/>
      <c r="D125" s="53">
        <f>SUM(D84,D86:D87,D100:D104)</f>
        <v>1420</v>
      </c>
      <c r="E125" s="196"/>
      <c r="F125" s="53">
        <f t="shared" ref="F125" si="14">SUM(F84,F86:F87,F100:F104)</f>
        <v>326</v>
      </c>
      <c r="G125" s="196"/>
      <c r="H125" s="53">
        <f t="shared" ref="H125:J125" si="15">SUM(H84,H86:H87,H100:H104)</f>
        <v>110</v>
      </c>
      <c r="I125" s="196"/>
      <c r="J125" s="53">
        <f t="shared" si="15"/>
        <v>1856</v>
      </c>
      <c r="K125" s="196"/>
    </row>
    <row r="126" spans="1:11" x14ac:dyDescent="0.25">
      <c r="A126" s="41">
        <v>28</v>
      </c>
      <c r="B126" s="13" t="s">
        <v>26</v>
      </c>
      <c r="C126" s="42"/>
      <c r="D126" s="53">
        <f>SUM(D20,D34,D57,D68,D85)</f>
        <v>744</v>
      </c>
      <c r="E126" s="196"/>
      <c r="F126" s="53">
        <f t="shared" ref="F126" si="16">SUM(F20,F34,F57,F68,F85)</f>
        <v>44</v>
      </c>
      <c r="G126" s="196"/>
      <c r="H126" s="53">
        <f t="shared" ref="H126:J126" si="17">SUM(H20,H34,H57,H68,H85)</f>
        <v>8</v>
      </c>
      <c r="I126" s="196"/>
      <c r="J126" s="53">
        <f t="shared" si="17"/>
        <v>796</v>
      </c>
      <c r="K126" s="196"/>
    </row>
    <row r="127" spans="1:11" x14ac:dyDescent="0.25">
      <c r="A127" s="41">
        <v>75</v>
      </c>
      <c r="B127" s="13" t="s">
        <v>221</v>
      </c>
      <c r="C127" s="42"/>
      <c r="D127" s="53">
        <f>SUM(D22:D23,D25,D30:D31,D40,D47,D54,D71,D88,D95:D96)</f>
        <v>816</v>
      </c>
      <c r="E127" s="196"/>
      <c r="F127" s="53">
        <f t="shared" ref="F127" si="18">SUM(F22:F23,F25,F30:F31,F40,F47,F54,F71,F88,F95:F96)</f>
        <v>978</v>
      </c>
      <c r="G127" s="196"/>
      <c r="H127" s="53">
        <f t="shared" ref="H127:J127" si="19">SUM(H22:H23,H25,H30:H31,H40,H47,H54,H71,H88,H95:H96)</f>
        <v>39</v>
      </c>
      <c r="I127" s="196"/>
      <c r="J127" s="53">
        <f t="shared" si="19"/>
        <v>1833</v>
      </c>
      <c r="K127" s="196"/>
    </row>
    <row r="128" spans="1:11" x14ac:dyDescent="0.25">
      <c r="A128" s="41">
        <v>76</v>
      </c>
      <c r="B128" s="13" t="s">
        <v>222</v>
      </c>
      <c r="C128" s="42"/>
      <c r="D128" s="53">
        <f>SUM(D17:D18,D15,D37:D39,D41,D53,D55,D72:D73,D90:D91)</f>
        <v>984</v>
      </c>
      <c r="E128" s="196"/>
      <c r="F128" s="53">
        <f t="shared" ref="F128" si="20">SUM(F17:F18,F15,F37:F39,F41,F53,F55,F72:F73,F90:F91)</f>
        <v>209</v>
      </c>
      <c r="G128" s="196"/>
      <c r="H128" s="53">
        <f t="shared" ref="H128:J128" si="21">SUM(H17:H18,H15,H37:H39,H41,H53,H55,H72:H73,H90:H91)</f>
        <v>31</v>
      </c>
      <c r="I128" s="196"/>
      <c r="J128" s="53">
        <f t="shared" si="21"/>
        <v>1224</v>
      </c>
      <c r="K128" s="196"/>
    </row>
    <row r="129" spans="1:11" x14ac:dyDescent="0.25">
      <c r="A129" s="41">
        <v>52</v>
      </c>
      <c r="B129" s="13" t="s">
        <v>47</v>
      </c>
      <c r="C129" s="42"/>
      <c r="D129" s="53">
        <f>SUM(D51,D56,D60,D81,D94)</f>
        <v>597</v>
      </c>
      <c r="E129" s="196"/>
      <c r="F129" s="53">
        <f t="shared" ref="F129" si="22">SUM(F51,F56,F60,F81,F94)</f>
        <v>257</v>
      </c>
      <c r="G129" s="196"/>
      <c r="H129" s="53">
        <f t="shared" ref="H129:J129" si="23">SUM(H51,H56,H60,H81,H94)</f>
        <v>5</v>
      </c>
      <c r="I129" s="196"/>
      <c r="J129" s="53">
        <f t="shared" si="23"/>
        <v>859</v>
      </c>
      <c r="K129" s="196"/>
    </row>
    <row r="130" spans="1:11" x14ac:dyDescent="0.25">
      <c r="A130" s="43">
        <v>93</v>
      </c>
      <c r="B130" s="13" t="s">
        <v>113</v>
      </c>
      <c r="C130" s="42"/>
      <c r="D130" s="53">
        <f>SUM(D10:D12,D19,D92:D93)</f>
        <v>908</v>
      </c>
      <c r="E130" s="196"/>
      <c r="F130" s="53">
        <f t="shared" ref="F130" si="24">SUM(F10:F12,F19,F92:F93)</f>
        <v>84</v>
      </c>
      <c r="G130" s="196"/>
      <c r="H130" s="53">
        <f t="shared" ref="H130:J130" si="25">SUM(H10:H12,H19,H92:H93)</f>
        <v>57</v>
      </c>
      <c r="I130" s="196"/>
      <c r="J130" s="53">
        <f t="shared" si="25"/>
        <v>1049</v>
      </c>
      <c r="K130" s="196"/>
    </row>
    <row r="131" spans="1:11" x14ac:dyDescent="0.25">
      <c r="A131" s="44" t="s">
        <v>224</v>
      </c>
      <c r="B131" s="45"/>
      <c r="C131" s="46"/>
      <c r="D131" s="172">
        <f>SUM(D118:D130)</f>
        <v>10745</v>
      </c>
      <c r="E131" s="197"/>
      <c r="F131" s="172">
        <f t="shared" ref="F131" si="26">SUM(F118:F130)</f>
        <v>3254</v>
      </c>
      <c r="G131" s="197"/>
      <c r="H131" s="172">
        <f t="shared" ref="H131" si="27">SUM(H118:H130)</f>
        <v>484</v>
      </c>
      <c r="I131" s="197"/>
      <c r="J131" s="172">
        <f t="shared" ref="J131" si="28">SUM(J118:J130)</f>
        <v>14483</v>
      </c>
      <c r="K131" s="197"/>
    </row>
    <row r="132" spans="1:11" x14ac:dyDescent="0.25">
      <c r="A132" s="7">
        <v>101</v>
      </c>
      <c r="B132" s="62" t="s">
        <v>215</v>
      </c>
      <c r="C132" s="48"/>
      <c r="D132" s="53">
        <f>D105</f>
        <v>264</v>
      </c>
      <c r="E132" s="196"/>
      <c r="F132" s="53">
        <f t="shared" ref="F132:F135" si="29">F105</f>
        <v>0</v>
      </c>
      <c r="G132" s="196"/>
      <c r="H132" s="53">
        <f t="shared" ref="H132:J135" si="30">H105</f>
        <v>0</v>
      </c>
      <c r="I132" s="196"/>
      <c r="J132" s="53">
        <f t="shared" si="30"/>
        <v>264</v>
      </c>
      <c r="K132" s="196"/>
    </row>
    <row r="133" spans="1:11" x14ac:dyDescent="0.25">
      <c r="A133" s="7">
        <v>102</v>
      </c>
      <c r="B133" s="62" t="s">
        <v>216</v>
      </c>
      <c r="C133" s="48"/>
      <c r="D133" s="53">
        <f>D106</f>
        <v>241</v>
      </c>
      <c r="E133" s="196"/>
      <c r="F133" s="53">
        <f t="shared" si="29"/>
        <v>0</v>
      </c>
      <c r="G133" s="196"/>
      <c r="H133" s="53">
        <f t="shared" si="30"/>
        <v>0</v>
      </c>
      <c r="I133" s="196"/>
      <c r="J133" s="53">
        <f t="shared" si="30"/>
        <v>241</v>
      </c>
      <c r="K133" s="196"/>
    </row>
    <row r="134" spans="1:11" x14ac:dyDescent="0.25">
      <c r="A134" s="7">
        <v>103</v>
      </c>
      <c r="B134" s="62" t="s">
        <v>111</v>
      </c>
      <c r="C134" s="48"/>
      <c r="D134" s="53">
        <f>D107</f>
        <v>231</v>
      </c>
      <c r="E134" s="196"/>
      <c r="F134" s="53">
        <f t="shared" si="29"/>
        <v>0</v>
      </c>
      <c r="G134" s="196"/>
      <c r="H134" s="53">
        <f t="shared" si="30"/>
        <v>0</v>
      </c>
      <c r="I134" s="196"/>
      <c r="J134" s="53">
        <f t="shared" si="30"/>
        <v>231</v>
      </c>
      <c r="K134" s="196"/>
    </row>
    <row r="135" spans="1:11" x14ac:dyDescent="0.25">
      <c r="A135" s="7">
        <v>104</v>
      </c>
      <c r="B135" s="62" t="s">
        <v>112</v>
      </c>
      <c r="C135" s="48"/>
      <c r="D135" s="53">
        <f>D108</f>
        <v>325</v>
      </c>
      <c r="E135" s="196"/>
      <c r="F135" s="53">
        <f t="shared" si="29"/>
        <v>34</v>
      </c>
      <c r="G135" s="196"/>
      <c r="H135" s="53">
        <f t="shared" si="30"/>
        <v>145</v>
      </c>
      <c r="I135" s="196"/>
      <c r="J135" s="53">
        <f t="shared" si="30"/>
        <v>504</v>
      </c>
      <c r="K135" s="196"/>
    </row>
    <row r="136" spans="1:11" x14ac:dyDescent="0.25">
      <c r="A136" s="8" t="s">
        <v>223</v>
      </c>
      <c r="B136" s="49"/>
      <c r="C136" s="50"/>
      <c r="D136" s="172">
        <f>SUM(D132:D135)</f>
        <v>1061</v>
      </c>
      <c r="E136" s="197"/>
      <c r="F136" s="172">
        <f t="shared" ref="F136" si="31">SUM(F132:F135)</f>
        <v>34</v>
      </c>
      <c r="G136" s="197"/>
      <c r="H136" s="172">
        <f t="shared" ref="H136" si="32">SUM(H132:H135)</f>
        <v>145</v>
      </c>
      <c r="I136" s="197"/>
      <c r="J136" s="172">
        <f t="shared" ref="J136" si="33">SUM(J132:J135)</f>
        <v>1240</v>
      </c>
      <c r="K136" s="197"/>
    </row>
    <row r="137" spans="1:11" x14ac:dyDescent="0.25">
      <c r="A137" s="298" t="s">
        <v>226</v>
      </c>
      <c r="B137" s="299"/>
      <c r="C137" s="300"/>
      <c r="D137" s="175">
        <f>SUM(D131,D136)</f>
        <v>11806</v>
      </c>
      <c r="E137" s="198"/>
      <c r="F137" s="175">
        <f t="shared" ref="F137" si="34">SUM(F131,F136)</f>
        <v>3288</v>
      </c>
      <c r="G137" s="198"/>
      <c r="H137" s="175">
        <f t="shared" ref="H137" si="35">SUM(H131,H136)</f>
        <v>629</v>
      </c>
      <c r="I137" s="198"/>
      <c r="J137" s="175">
        <f t="shared" ref="J137" si="36">SUM(J131,J136)</f>
        <v>15723</v>
      </c>
      <c r="K137" s="198"/>
    </row>
    <row r="138" spans="1:11" x14ac:dyDescent="0.25">
      <c r="A138" s="55"/>
      <c r="B138" s="55"/>
      <c r="C138" s="55"/>
      <c r="D138" s="55"/>
      <c r="E138" s="55"/>
      <c r="F138" s="55"/>
      <c r="G138" s="55"/>
      <c r="H138" s="55"/>
      <c r="I138" s="55"/>
      <c r="J138" s="55"/>
      <c r="K138" s="55"/>
    </row>
    <row r="139" spans="1:11" x14ac:dyDescent="0.25">
      <c r="A139" s="55"/>
      <c r="B139" s="55"/>
      <c r="C139" s="55"/>
      <c r="D139" s="55"/>
      <c r="E139" s="55"/>
      <c r="F139" s="55"/>
      <c r="G139" s="55"/>
      <c r="H139" s="55"/>
      <c r="I139" s="55"/>
      <c r="J139" s="55"/>
      <c r="K139" s="55"/>
    </row>
    <row r="140" spans="1:11" s="55" customFormat="1" x14ac:dyDescent="0.25"/>
    <row r="141" spans="1:11" s="55" customFormat="1" x14ac:dyDescent="0.25"/>
    <row r="142" spans="1:11" s="55" customFormat="1" x14ac:dyDescent="0.25"/>
    <row r="143" spans="1:11" s="55" customFormat="1" x14ac:dyDescent="0.25"/>
    <row r="144" spans="1:11" s="55" customFormat="1" x14ac:dyDescent="0.25"/>
    <row r="145" s="55" customFormat="1" x14ac:dyDescent="0.25"/>
    <row r="146" s="55" customFormat="1" x14ac:dyDescent="0.25"/>
    <row r="147" s="55" customFormat="1" x14ac:dyDescent="0.25"/>
    <row r="148" s="55" customFormat="1" x14ac:dyDescent="0.25"/>
    <row r="149" s="55" customFormat="1" x14ac:dyDescent="0.25"/>
    <row r="150" s="55" customFormat="1" x14ac:dyDescent="0.25"/>
    <row r="151" s="55" customFormat="1" x14ac:dyDescent="0.25"/>
    <row r="152" s="55" customFormat="1" x14ac:dyDescent="0.25"/>
    <row r="153" s="55" customFormat="1" x14ac:dyDescent="0.25"/>
    <row r="154" s="55" customFormat="1" x14ac:dyDescent="0.25"/>
    <row r="155" s="55" customFormat="1" x14ac:dyDescent="0.25"/>
    <row r="156" s="55" customFormat="1" x14ac:dyDescent="0.25"/>
    <row r="157" s="55" customFormat="1" x14ac:dyDescent="0.25"/>
    <row r="158" s="55" customFormat="1" x14ac:dyDescent="0.25"/>
    <row r="159" s="55" customFormat="1" x14ac:dyDescent="0.25"/>
    <row r="160" s="55" customFormat="1" x14ac:dyDescent="0.25"/>
    <row r="161" s="55" customFormat="1" x14ac:dyDescent="0.25"/>
    <row r="162" s="55" customFormat="1" x14ac:dyDescent="0.25"/>
    <row r="163" s="55" customFormat="1" x14ac:dyDescent="0.25"/>
    <row r="164" s="55" customFormat="1" x14ac:dyDescent="0.25"/>
    <row r="165" s="55" customFormat="1" x14ac:dyDescent="0.25"/>
    <row r="166" s="55" customFormat="1" x14ac:dyDescent="0.25"/>
    <row r="167" s="55" customFormat="1" x14ac:dyDescent="0.25"/>
    <row r="168" s="55" customFormat="1" x14ac:dyDescent="0.25"/>
    <row r="169" s="55" customFormat="1" x14ac:dyDescent="0.25"/>
    <row r="170" s="55" customFormat="1" x14ac:dyDescent="0.25"/>
    <row r="171" s="55" customFormat="1" x14ac:dyDescent="0.25"/>
    <row r="172" s="55" customFormat="1" x14ac:dyDescent="0.25"/>
    <row r="173" s="55" customFormat="1" x14ac:dyDescent="0.25"/>
    <row r="174" s="55" customFormat="1" x14ac:dyDescent="0.25"/>
    <row r="175" s="55" customFormat="1" x14ac:dyDescent="0.25"/>
    <row r="176" s="55" customFormat="1" x14ac:dyDescent="0.25"/>
    <row r="177" s="55" customFormat="1" x14ac:dyDescent="0.25"/>
    <row r="178" s="55" customFormat="1" x14ac:dyDescent="0.25"/>
    <row r="179" s="55" customFormat="1" x14ac:dyDescent="0.25"/>
    <row r="180" s="55" customFormat="1" x14ac:dyDescent="0.25"/>
    <row r="181" s="55" customFormat="1" x14ac:dyDescent="0.25"/>
    <row r="182" s="55" customFormat="1" x14ac:dyDescent="0.25"/>
    <row r="183" s="55" customFormat="1" x14ac:dyDescent="0.25"/>
    <row r="184" s="55" customFormat="1" x14ac:dyDescent="0.25"/>
    <row r="185" s="55" customFormat="1" x14ac:dyDescent="0.25"/>
    <row r="186" s="55" customFormat="1" x14ac:dyDescent="0.25"/>
    <row r="187" s="55" customFormat="1" x14ac:dyDescent="0.25"/>
    <row r="188" s="55" customFormat="1" x14ac:dyDescent="0.25"/>
    <row r="189" s="55" customFormat="1" x14ac:dyDescent="0.25"/>
    <row r="190" s="55" customFormat="1" x14ac:dyDescent="0.25"/>
    <row r="191" s="55" customFormat="1" x14ac:dyDescent="0.25"/>
    <row r="192" s="55" customFormat="1" x14ac:dyDescent="0.25"/>
    <row r="193" s="55" customFormat="1" x14ac:dyDescent="0.25"/>
    <row r="194" s="55" customFormat="1" x14ac:dyDescent="0.25"/>
    <row r="195" s="55" customFormat="1" x14ac:dyDescent="0.25"/>
    <row r="196" s="55" customFormat="1" x14ac:dyDescent="0.25"/>
    <row r="197" s="55" customFormat="1" x14ac:dyDescent="0.25"/>
    <row r="198" s="55" customFormat="1" x14ac:dyDescent="0.25"/>
    <row r="199" s="55" customFormat="1" x14ac:dyDescent="0.25"/>
    <row r="200" s="55" customFormat="1" x14ac:dyDescent="0.25"/>
    <row r="201" s="55" customFormat="1" x14ac:dyDescent="0.25"/>
    <row r="202" s="55" customFormat="1" x14ac:dyDescent="0.25"/>
    <row r="203" s="55" customFormat="1" x14ac:dyDescent="0.25"/>
    <row r="204" s="55" customFormat="1" x14ac:dyDescent="0.25"/>
    <row r="205" s="55" customFormat="1" x14ac:dyDescent="0.25"/>
    <row r="206" s="55" customFormat="1" x14ac:dyDescent="0.25"/>
    <row r="207" s="55" customFormat="1" x14ac:dyDescent="0.25"/>
    <row r="208" s="55" customFormat="1" x14ac:dyDescent="0.25"/>
    <row r="209" s="55" customFormat="1" x14ac:dyDescent="0.25"/>
    <row r="210" s="55" customFormat="1" x14ac:dyDescent="0.25"/>
    <row r="211" s="55" customFormat="1" x14ac:dyDescent="0.25"/>
    <row r="212" s="55" customFormat="1" x14ac:dyDescent="0.25"/>
    <row r="213" s="55" customFormat="1" x14ac:dyDescent="0.25"/>
    <row r="214" s="55" customFormat="1" x14ac:dyDescent="0.25"/>
    <row r="215" s="55" customFormat="1" x14ac:dyDescent="0.25"/>
    <row r="216" s="55" customFormat="1" x14ac:dyDescent="0.25"/>
    <row r="217" s="55" customFormat="1" x14ac:dyDescent="0.25"/>
    <row r="218" s="55" customFormat="1" x14ac:dyDescent="0.25"/>
    <row r="219" s="55" customFormat="1" x14ac:dyDescent="0.25"/>
    <row r="220" s="55" customFormat="1" x14ac:dyDescent="0.25"/>
    <row r="221" s="55" customFormat="1" x14ac:dyDescent="0.25"/>
    <row r="222" s="55" customFormat="1" x14ac:dyDescent="0.25"/>
    <row r="223" s="55" customFormat="1" x14ac:dyDescent="0.25"/>
    <row r="224" s="55" customFormat="1" x14ac:dyDescent="0.25"/>
    <row r="225" s="55" customFormat="1" x14ac:dyDescent="0.25"/>
    <row r="226" s="55" customFormat="1" x14ac:dyDescent="0.25"/>
    <row r="227" s="55" customFormat="1" x14ac:dyDescent="0.25"/>
    <row r="228" s="55" customFormat="1" x14ac:dyDescent="0.25"/>
    <row r="229" s="55" customFormat="1" x14ac:dyDescent="0.25"/>
    <row r="230" s="55" customFormat="1" x14ac:dyDescent="0.25"/>
    <row r="231" s="55" customFormat="1" x14ac:dyDescent="0.25"/>
    <row r="232" s="55" customFormat="1" x14ac:dyDescent="0.25"/>
    <row r="233" s="55" customFormat="1" x14ac:dyDescent="0.25"/>
    <row r="234" s="55" customFormat="1" x14ac:dyDescent="0.25"/>
    <row r="235" s="55" customFormat="1" x14ac:dyDescent="0.25"/>
    <row r="236" s="55" customFormat="1" x14ac:dyDescent="0.25"/>
    <row r="237" s="55" customFormat="1" x14ac:dyDescent="0.25"/>
    <row r="238" s="55" customFormat="1" x14ac:dyDescent="0.25"/>
    <row r="239" s="55" customFormat="1" x14ac:dyDescent="0.25"/>
    <row r="240" s="55" customFormat="1" x14ac:dyDescent="0.25"/>
    <row r="241" s="55" customFormat="1" x14ac:dyDescent="0.25"/>
    <row r="242" s="55" customFormat="1" x14ac:dyDescent="0.25"/>
    <row r="243" s="55" customFormat="1" x14ac:dyDescent="0.25"/>
    <row r="244" s="55" customFormat="1" x14ac:dyDescent="0.25"/>
    <row r="245" s="55" customFormat="1" x14ac:dyDescent="0.25"/>
    <row r="246" s="55" customFormat="1" x14ac:dyDescent="0.25"/>
    <row r="247" s="55" customFormat="1" x14ac:dyDescent="0.25"/>
    <row r="248" s="55" customFormat="1" x14ac:dyDescent="0.25"/>
    <row r="249" s="55" customFormat="1" x14ac:dyDescent="0.25"/>
    <row r="250" s="55" customFormat="1" x14ac:dyDescent="0.25"/>
    <row r="251" s="55" customFormat="1" x14ac:dyDescent="0.25"/>
    <row r="252" s="55" customFormat="1" x14ac:dyDescent="0.25"/>
    <row r="253" s="55" customFormat="1" x14ac:dyDescent="0.25"/>
    <row r="254" s="55" customFormat="1" x14ac:dyDescent="0.25"/>
    <row r="255" s="55" customFormat="1" x14ac:dyDescent="0.25"/>
    <row r="256" s="55" customFormat="1" x14ac:dyDescent="0.25"/>
    <row r="257" s="55" customFormat="1" x14ac:dyDescent="0.25"/>
    <row r="258" s="55" customFormat="1" x14ac:dyDescent="0.25"/>
    <row r="259" s="55" customFormat="1" x14ac:dyDescent="0.25"/>
    <row r="260" s="55" customFormat="1" x14ac:dyDescent="0.25"/>
    <row r="261" s="55" customFormat="1" x14ac:dyDescent="0.25"/>
    <row r="262" s="55" customFormat="1" x14ac:dyDescent="0.25"/>
    <row r="263" s="55" customFormat="1" x14ac:dyDescent="0.25"/>
    <row r="264" s="55" customFormat="1" x14ac:dyDescent="0.25"/>
    <row r="265" s="55" customFormat="1" x14ac:dyDescent="0.25"/>
    <row r="266" s="55" customFormat="1" x14ac:dyDescent="0.25"/>
    <row r="267" s="55" customFormat="1" x14ac:dyDescent="0.25"/>
    <row r="268" s="55" customFormat="1" x14ac:dyDescent="0.25"/>
    <row r="269" s="55" customFormat="1" x14ac:dyDescent="0.25"/>
    <row r="270" s="55" customFormat="1" x14ac:dyDescent="0.25"/>
    <row r="271" s="55" customFormat="1" x14ac:dyDescent="0.25"/>
    <row r="272" s="55" customFormat="1" x14ac:dyDescent="0.25"/>
    <row r="273" s="55" customFormat="1" x14ac:dyDescent="0.25"/>
    <row r="274" s="55" customFormat="1" x14ac:dyDescent="0.25"/>
    <row r="275" s="55" customFormat="1" x14ac:dyDescent="0.25"/>
    <row r="276" s="55" customFormat="1" x14ac:dyDescent="0.25"/>
    <row r="277" s="55" customFormat="1" x14ac:dyDescent="0.25"/>
    <row r="278" s="55" customFormat="1" x14ac:dyDescent="0.25"/>
    <row r="279" s="55" customFormat="1" x14ac:dyDescent="0.25"/>
    <row r="280" s="55" customFormat="1" x14ac:dyDescent="0.25"/>
    <row r="281" s="55" customFormat="1" x14ac:dyDescent="0.25"/>
    <row r="282" s="55" customFormat="1" x14ac:dyDescent="0.25"/>
    <row r="283" s="55" customFormat="1" x14ac:dyDescent="0.25"/>
    <row r="284" s="55" customFormat="1" x14ac:dyDescent="0.25"/>
    <row r="285" s="55" customFormat="1" x14ac:dyDescent="0.25"/>
    <row r="286" s="55" customFormat="1" x14ac:dyDescent="0.25"/>
    <row r="287" s="55" customFormat="1" x14ac:dyDescent="0.25"/>
    <row r="288" s="55" customFormat="1" x14ac:dyDescent="0.25"/>
    <row r="289" s="55" customFormat="1" x14ac:dyDescent="0.25"/>
    <row r="290" s="55" customFormat="1" x14ac:dyDescent="0.25"/>
    <row r="291" s="55" customFormat="1" x14ac:dyDescent="0.25"/>
    <row r="292" s="55" customFormat="1" x14ac:dyDescent="0.25"/>
    <row r="293" s="55" customFormat="1" x14ac:dyDescent="0.25"/>
    <row r="294" s="55" customFormat="1" x14ac:dyDescent="0.25"/>
    <row r="295" s="55" customFormat="1" x14ac:dyDescent="0.25"/>
    <row r="296" s="55" customFormat="1" x14ac:dyDescent="0.25"/>
    <row r="297" s="55" customFormat="1" x14ac:dyDescent="0.25"/>
    <row r="298" s="55" customFormat="1" x14ac:dyDescent="0.25"/>
    <row r="299" s="55" customFormat="1" x14ac:dyDescent="0.25"/>
    <row r="300" s="55" customFormat="1" x14ac:dyDescent="0.25"/>
    <row r="301" s="55" customFormat="1" x14ac:dyDescent="0.25"/>
    <row r="302" s="55" customFormat="1" x14ac:dyDescent="0.25"/>
    <row r="303" s="55" customFormat="1" x14ac:dyDescent="0.25"/>
    <row r="304" s="55" customFormat="1" x14ac:dyDescent="0.25"/>
    <row r="305" s="55" customFormat="1" x14ac:dyDescent="0.25"/>
    <row r="306" s="55" customFormat="1" x14ac:dyDescent="0.25"/>
    <row r="307" s="55" customFormat="1" x14ac:dyDescent="0.25"/>
    <row r="308" s="55" customFormat="1" x14ac:dyDescent="0.25"/>
    <row r="309" s="55" customFormat="1" x14ac:dyDescent="0.25"/>
    <row r="310" s="55" customFormat="1" x14ac:dyDescent="0.25"/>
    <row r="311" s="55" customFormat="1" x14ac:dyDescent="0.25"/>
    <row r="312" s="55" customFormat="1" x14ac:dyDescent="0.25"/>
    <row r="313" s="55" customFormat="1" x14ac:dyDescent="0.25"/>
    <row r="314" s="55" customFormat="1" x14ac:dyDescent="0.25"/>
    <row r="315" s="55" customFormat="1" x14ac:dyDescent="0.25"/>
    <row r="316" s="55" customFormat="1" x14ac:dyDescent="0.25"/>
    <row r="317" s="55" customFormat="1" x14ac:dyDescent="0.25"/>
    <row r="318" s="55" customFormat="1" x14ac:dyDescent="0.25"/>
    <row r="319" s="55" customFormat="1" x14ac:dyDescent="0.25"/>
    <row r="320" s="55" customFormat="1" x14ac:dyDescent="0.25"/>
    <row r="321" s="55" customFormat="1" x14ac:dyDescent="0.25"/>
    <row r="322" s="55" customFormat="1" x14ac:dyDescent="0.25"/>
    <row r="323" s="55" customFormat="1" x14ac:dyDescent="0.25"/>
    <row r="324" s="55" customFormat="1" x14ac:dyDescent="0.25"/>
    <row r="325" s="55" customFormat="1" x14ac:dyDescent="0.25"/>
    <row r="326" s="55" customFormat="1" x14ac:dyDescent="0.25"/>
    <row r="327" s="55" customFormat="1" x14ac:dyDescent="0.25"/>
    <row r="328" s="55" customFormat="1" x14ac:dyDescent="0.25"/>
    <row r="329" s="55" customFormat="1" x14ac:dyDescent="0.25"/>
    <row r="330" s="55" customFormat="1" x14ac:dyDescent="0.25"/>
    <row r="331" s="55" customFormat="1" x14ac:dyDescent="0.25"/>
    <row r="332" s="55" customFormat="1" x14ac:dyDescent="0.25"/>
    <row r="333" s="55" customFormat="1" x14ac:dyDescent="0.25"/>
    <row r="334" s="55" customFormat="1" x14ac:dyDescent="0.25"/>
    <row r="335" s="55" customFormat="1" x14ac:dyDescent="0.25"/>
    <row r="336" s="55" customFormat="1" x14ac:dyDescent="0.25"/>
    <row r="337" s="55" customFormat="1" x14ac:dyDescent="0.25"/>
    <row r="338" s="55" customFormat="1" x14ac:dyDescent="0.25"/>
    <row r="339" s="55" customFormat="1" x14ac:dyDescent="0.25"/>
    <row r="340" s="55" customFormat="1" x14ac:dyDescent="0.25"/>
    <row r="341" s="55" customFormat="1" x14ac:dyDescent="0.25"/>
    <row r="342" s="55" customFormat="1" x14ac:dyDescent="0.25"/>
    <row r="343" s="55" customFormat="1" x14ac:dyDescent="0.25"/>
    <row r="344" s="55" customFormat="1" x14ac:dyDescent="0.25"/>
    <row r="345" s="55" customFormat="1" x14ac:dyDescent="0.25"/>
    <row r="346" s="55" customFormat="1" x14ac:dyDescent="0.25"/>
    <row r="347" s="55" customFormat="1" x14ac:dyDescent="0.25"/>
    <row r="348" s="55" customFormat="1" x14ac:dyDescent="0.25"/>
    <row r="349" s="55" customFormat="1" x14ac:dyDescent="0.25"/>
    <row r="350" s="55" customFormat="1" x14ac:dyDescent="0.25"/>
    <row r="351" s="55" customFormat="1" x14ac:dyDescent="0.25"/>
    <row r="352" s="55" customFormat="1" x14ac:dyDescent="0.25"/>
    <row r="353" s="55" customFormat="1" x14ac:dyDescent="0.25"/>
    <row r="354" s="55" customFormat="1" x14ac:dyDescent="0.25"/>
    <row r="355" s="55" customFormat="1" x14ac:dyDescent="0.25"/>
    <row r="356" s="55" customFormat="1" x14ac:dyDescent="0.25"/>
    <row r="357" s="55" customFormat="1" x14ac:dyDescent="0.25"/>
    <row r="358" s="55" customFormat="1" x14ac:dyDescent="0.25"/>
    <row r="359" s="55" customFormat="1" x14ac:dyDescent="0.25"/>
    <row r="360" s="55" customFormat="1" x14ac:dyDescent="0.25"/>
    <row r="361" s="55" customFormat="1" x14ac:dyDescent="0.25"/>
    <row r="362" s="55" customFormat="1" x14ac:dyDescent="0.25"/>
    <row r="363" s="55" customFormat="1" x14ac:dyDescent="0.25"/>
    <row r="364" s="55" customFormat="1" x14ac:dyDescent="0.25"/>
    <row r="365" s="55" customFormat="1" x14ac:dyDescent="0.25"/>
    <row r="366" s="55" customFormat="1" x14ac:dyDescent="0.25"/>
    <row r="367" s="55" customFormat="1" x14ac:dyDescent="0.25"/>
    <row r="368" s="55" customFormat="1" x14ac:dyDescent="0.25"/>
    <row r="369" s="55" customFormat="1" x14ac:dyDescent="0.25"/>
    <row r="370" s="55" customFormat="1" x14ac:dyDescent="0.25"/>
    <row r="371" s="55" customFormat="1" x14ac:dyDescent="0.25"/>
    <row r="372" s="55" customFormat="1" x14ac:dyDescent="0.25"/>
    <row r="373" s="55" customFormat="1" x14ac:dyDescent="0.25"/>
    <row r="374" s="55" customFormat="1" x14ac:dyDescent="0.25"/>
    <row r="375" s="55" customFormat="1" x14ac:dyDescent="0.25"/>
    <row r="376" s="55" customFormat="1" x14ac:dyDescent="0.25"/>
    <row r="377" s="55" customFormat="1" x14ac:dyDescent="0.25"/>
    <row r="378" s="55" customFormat="1" x14ac:dyDescent="0.25"/>
    <row r="379" s="55" customFormat="1" x14ac:dyDescent="0.25"/>
    <row r="380" s="55" customFormat="1" x14ac:dyDescent="0.25"/>
    <row r="381" s="55" customFormat="1" x14ac:dyDescent="0.25"/>
    <row r="382" s="55" customFormat="1" x14ac:dyDescent="0.25"/>
    <row r="383" s="55" customFormat="1" x14ac:dyDescent="0.25"/>
    <row r="384" s="55" customFormat="1" x14ac:dyDescent="0.25"/>
    <row r="385" s="55" customFormat="1" x14ac:dyDescent="0.25"/>
    <row r="386" s="55" customFormat="1" x14ac:dyDescent="0.25"/>
    <row r="387" s="55" customFormat="1" x14ac:dyDescent="0.25"/>
    <row r="388" s="55" customFormat="1" x14ac:dyDescent="0.25"/>
    <row r="389" s="55" customFormat="1" x14ac:dyDescent="0.25"/>
    <row r="390" s="55" customFormat="1" x14ac:dyDescent="0.25"/>
    <row r="391" s="55" customFormat="1" x14ac:dyDescent="0.25"/>
    <row r="392" s="55" customFormat="1" x14ac:dyDescent="0.25"/>
    <row r="393" s="55" customFormat="1" x14ac:dyDescent="0.25"/>
    <row r="394" s="55" customFormat="1" x14ac:dyDescent="0.25"/>
    <row r="395" s="55" customFormat="1" x14ac:dyDescent="0.25"/>
    <row r="396" s="55" customFormat="1" x14ac:dyDescent="0.25"/>
    <row r="397" s="55" customFormat="1" x14ac:dyDescent="0.25"/>
    <row r="398" s="55" customFormat="1" x14ac:dyDescent="0.25"/>
    <row r="399" s="55" customFormat="1" x14ac:dyDescent="0.25"/>
    <row r="400" s="55" customFormat="1" x14ac:dyDescent="0.25"/>
    <row r="401" s="55" customFormat="1" x14ac:dyDescent="0.25"/>
    <row r="402" s="55" customFormat="1" x14ac:dyDescent="0.25"/>
    <row r="403" s="55" customFormat="1" x14ac:dyDescent="0.25"/>
    <row r="404" s="55" customFormat="1" x14ac:dyDescent="0.25"/>
    <row r="405" s="55" customFormat="1" x14ac:dyDescent="0.25"/>
    <row r="406" s="55" customFormat="1" x14ac:dyDescent="0.25"/>
    <row r="407" s="55" customFormat="1" x14ac:dyDescent="0.25"/>
    <row r="408" s="55" customFormat="1" x14ac:dyDescent="0.25"/>
    <row r="409" s="55" customFormat="1" x14ac:dyDescent="0.25"/>
    <row r="410" s="55" customFormat="1" x14ac:dyDescent="0.25"/>
    <row r="411" s="55" customFormat="1" x14ac:dyDescent="0.25"/>
    <row r="412" s="55" customFormat="1" x14ac:dyDescent="0.25"/>
    <row r="413" s="55" customFormat="1" x14ac:dyDescent="0.25"/>
    <row r="414" s="55" customFormat="1" x14ac:dyDescent="0.25"/>
    <row r="415" s="55" customFormat="1" x14ac:dyDescent="0.25"/>
    <row r="416" s="55" customFormat="1" x14ac:dyDescent="0.25"/>
    <row r="417" s="55" customFormat="1" x14ac:dyDescent="0.25"/>
    <row r="418" s="55" customFormat="1" x14ac:dyDescent="0.25"/>
    <row r="419" s="55" customFormat="1" x14ac:dyDescent="0.25"/>
    <row r="420" s="55" customFormat="1" x14ac:dyDescent="0.25"/>
    <row r="421" s="55" customFormat="1" x14ac:dyDescent="0.25"/>
    <row r="422" s="55" customFormat="1" x14ac:dyDescent="0.25"/>
    <row r="423" s="55" customFormat="1" x14ac:dyDescent="0.25"/>
    <row r="424" s="55" customFormat="1" x14ac:dyDescent="0.25"/>
    <row r="425" s="55" customFormat="1" x14ac:dyDescent="0.25"/>
    <row r="426" s="55" customFormat="1" x14ac:dyDescent="0.25"/>
    <row r="427" s="55" customFormat="1" x14ac:dyDescent="0.25"/>
    <row r="428" s="55" customFormat="1" x14ac:dyDescent="0.25"/>
    <row r="429" s="55" customFormat="1" x14ac:dyDescent="0.25"/>
    <row r="430" s="55" customFormat="1" x14ac:dyDescent="0.25"/>
    <row r="431" s="55" customFormat="1" x14ac:dyDescent="0.25"/>
    <row r="432" s="55" customFormat="1" x14ac:dyDescent="0.25"/>
    <row r="433" s="55" customFormat="1" x14ac:dyDescent="0.25"/>
    <row r="434" s="55" customFormat="1" x14ac:dyDescent="0.25"/>
    <row r="435" s="55" customFormat="1" x14ac:dyDescent="0.25"/>
    <row r="436" s="55" customFormat="1" x14ac:dyDescent="0.25"/>
    <row r="437" s="55" customFormat="1" x14ac:dyDescent="0.25"/>
    <row r="438" s="55" customFormat="1" x14ac:dyDescent="0.25"/>
    <row r="439" s="55" customFormat="1" x14ac:dyDescent="0.25"/>
    <row r="440" s="55" customFormat="1" x14ac:dyDescent="0.25"/>
    <row r="441" s="55" customFormat="1" x14ac:dyDescent="0.25"/>
    <row r="442" s="55" customFormat="1" x14ac:dyDescent="0.25"/>
    <row r="443" s="55" customFormat="1" x14ac:dyDescent="0.25"/>
    <row r="444" s="55" customFormat="1" x14ac:dyDescent="0.25"/>
    <row r="445" s="55" customFormat="1" x14ac:dyDescent="0.25"/>
    <row r="446" s="55" customFormat="1" x14ac:dyDescent="0.25"/>
    <row r="447" s="55" customFormat="1" x14ac:dyDescent="0.25"/>
    <row r="448" s="55" customFormat="1" x14ac:dyDescent="0.25"/>
    <row r="449" s="55" customFormat="1" x14ac:dyDescent="0.25"/>
    <row r="450" s="55" customFormat="1" x14ac:dyDescent="0.25"/>
    <row r="451" s="55" customFormat="1" x14ac:dyDescent="0.25"/>
    <row r="452" s="55" customFormat="1" x14ac:dyDescent="0.25"/>
    <row r="453" s="55" customFormat="1" x14ac:dyDescent="0.25"/>
    <row r="454" s="55" customFormat="1" x14ac:dyDescent="0.25"/>
    <row r="455" s="55" customFormat="1" x14ac:dyDescent="0.25"/>
    <row r="456" s="55" customFormat="1" x14ac:dyDescent="0.25"/>
    <row r="457" s="55" customFormat="1" x14ac:dyDescent="0.25"/>
    <row r="458" s="55" customFormat="1" x14ac:dyDescent="0.25"/>
    <row r="459" s="55" customFormat="1" x14ac:dyDescent="0.25"/>
    <row r="460" s="55" customFormat="1" x14ac:dyDescent="0.25"/>
    <row r="461" s="55" customFormat="1" x14ac:dyDescent="0.25"/>
    <row r="462" s="55" customFormat="1" x14ac:dyDescent="0.25"/>
    <row r="463" s="55" customFormat="1" x14ac:dyDescent="0.25"/>
    <row r="464" s="55" customFormat="1" x14ac:dyDescent="0.25"/>
    <row r="465" s="55" customFormat="1" x14ac:dyDescent="0.25"/>
    <row r="466" s="55" customFormat="1" x14ac:dyDescent="0.25"/>
    <row r="467" s="55" customFormat="1" x14ac:dyDescent="0.25"/>
    <row r="468" s="55" customFormat="1" x14ac:dyDescent="0.25"/>
    <row r="469" s="55" customFormat="1" x14ac:dyDescent="0.25"/>
    <row r="470" s="55" customFormat="1" x14ac:dyDescent="0.25"/>
    <row r="471" s="55" customFormat="1" x14ac:dyDescent="0.25"/>
    <row r="472" s="55" customFormat="1" x14ac:dyDescent="0.25"/>
    <row r="473" s="55" customFormat="1" x14ac:dyDescent="0.25"/>
    <row r="474" s="55" customFormat="1" x14ac:dyDescent="0.25"/>
    <row r="475" s="55" customFormat="1" x14ac:dyDescent="0.25"/>
    <row r="476" s="55" customFormat="1" x14ac:dyDescent="0.25"/>
    <row r="477" s="55" customFormat="1" x14ac:dyDescent="0.25"/>
    <row r="478" s="55" customFormat="1" x14ac:dyDescent="0.25"/>
    <row r="479" s="55" customFormat="1" x14ac:dyDescent="0.25"/>
    <row r="480" s="55" customFormat="1" x14ac:dyDescent="0.25"/>
    <row r="481" s="55" customFormat="1" x14ac:dyDescent="0.25"/>
    <row r="482" s="55" customFormat="1" x14ac:dyDescent="0.25"/>
    <row r="483" s="55" customFormat="1" x14ac:dyDescent="0.25"/>
    <row r="484" s="55" customFormat="1" x14ac:dyDescent="0.25"/>
    <row r="485" s="55" customFormat="1" x14ac:dyDescent="0.25"/>
    <row r="486" s="55" customFormat="1" x14ac:dyDescent="0.25"/>
    <row r="487" s="55" customFormat="1" x14ac:dyDescent="0.25"/>
    <row r="488" s="55" customFormat="1" x14ac:dyDescent="0.25"/>
    <row r="489" s="55" customFormat="1" x14ac:dyDescent="0.25"/>
    <row r="490" s="55" customFormat="1" x14ac:dyDescent="0.25"/>
    <row r="491" s="55" customFormat="1" x14ac:dyDescent="0.25"/>
    <row r="492" s="55" customFormat="1" x14ac:dyDescent="0.25"/>
    <row r="493" s="55" customFormat="1" x14ac:dyDescent="0.25"/>
    <row r="494" s="55" customFormat="1" x14ac:dyDescent="0.25"/>
    <row r="495" s="55" customFormat="1" x14ac:dyDescent="0.25"/>
    <row r="496" s="55" customFormat="1" x14ac:dyDescent="0.25"/>
    <row r="497" s="55" customFormat="1" x14ac:dyDescent="0.25"/>
    <row r="498" s="55" customFormat="1" x14ac:dyDescent="0.25"/>
    <row r="499" s="55" customFormat="1" x14ac:dyDescent="0.25"/>
    <row r="500" s="55" customFormat="1" x14ac:dyDescent="0.25"/>
    <row r="501" s="55" customFormat="1" x14ac:dyDescent="0.25"/>
    <row r="502" s="55" customFormat="1" x14ac:dyDescent="0.25"/>
    <row r="503" s="55" customFormat="1" x14ac:dyDescent="0.25"/>
    <row r="504" s="55" customFormat="1" x14ac:dyDescent="0.25"/>
    <row r="505" s="55" customFormat="1" x14ac:dyDescent="0.25"/>
    <row r="506" s="55" customFormat="1" x14ac:dyDescent="0.25"/>
    <row r="507" s="55" customFormat="1" x14ac:dyDescent="0.25"/>
    <row r="508" s="55" customFormat="1" x14ac:dyDescent="0.25"/>
    <row r="509" s="55" customFormat="1" x14ac:dyDescent="0.25"/>
    <row r="510" s="55" customFormat="1" x14ac:dyDescent="0.25"/>
    <row r="511" s="55" customFormat="1" x14ac:dyDescent="0.25"/>
    <row r="512" s="55" customFormat="1" x14ac:dyDescent="0.25"/>
    <row r="513" s="55" customFormat="1" x14ac:dyDescent="0.25"/>
    <row r="514" s="55" customFormat="1" x14ac:dyDescent="0.25"/>
    <row r="515" s="55" customFormat="1" x14ac:dyDescent="0.25"/>
    <row r="516" s="55" customFormat="1" x14ac:dyDescent="0.25"/>
    <row r="517" s="55" customFormat="1" x14ac:dyDescent="0.25"/>
    <row r="518" s="55" customFormat="1" x14ac:dyDescent="0.25"/>
    <row r="519" s="55" customFormat="1" x14ac:dyDescent="0.25"/>
    <row r="520" s="55" customFormat="1" x14ac:dyDescent="0.25"/>
    <row r="521" s="55" customFormat="1" x14ac:dyDescent="0.25"/>
    <row r="522" s="55" customFormat="1" x14ac:dyDescent="0.25"/>
    <row r="523" s="55" customFormat="1" x14ac:dyDescent="0.25"/>
    <row r="524" s="55" customFormat="1" x14ac:dyDescent="0.25"/>
    <row r="525" s="55" customFormat="1" x14ac:dyDescent="0.25"/>
    <row r="526" s="55" customFormat="1" x14ac:dyDescent="0.25"/>
    <row r="527" s="55" customFormat="1" x14ac:dyDescent="0.25"/>
    <row r="528" s="55" customFormat="1" x14ac:dyDescent="0.25"/>
    <row r="529" s="55" customFormat="1" x14ac:dyDescent="0.25"/>
    <row r="530" s="55" customFormat="1" x14ac:dyDescent="0.25"/>
    <row r="531" s="55" customFormat="1" x14ac:dyDescent="0.25"/>
    <row r="532" s="55" customFormat="1" x14ac:dyDescent="0.25"/>
    <row r="533" s="55" customFormat="1" x14ac:dyDescent="0.25"/>
    <row r="534" s="55" customFormat="1" x14ac:dyDescent="0.25"/>
    <row r="535" s="55" customFormat="1" x14ac:dyDescent="0.25"/>
    <row r="536" s="55" customFormat="1" x14ac:dyDescent="0.25"/>
    <row r="537" s="55" customFormat="1" x14ac:dyDescent="0.25"/>
    <row r="538" s="55" customFormat="1" x14ac:dyDescent="0.25"/>
    <row r="539" s="55" customFormat="1" x14ac:dyDescent="0.25"/>
    <row r="540" s="55" customFormat="1" x14ac:dyDescent="0.25"/>
    <row r="541" s="55" customFormat="1" x14ac:dyDescent="0.25"/>
    <row r="542" s="55" customFormat="1" x14ac:dyDescent="0.25"/>
    <row r="543" s="55" customFormat="1" x14ac:dyDescent="0.25"/>
    <row r="544" s="55" customFormat="1" x14ac:dyDescent="0.25"/>
    <row r="545" s="55" customFormat="1" x14ac:dyDescent="0.25"/>
    <row r="546" s="55" customFormat="1" x14ac:dyDescent="0.25"/>
    <row r="547" s="55" customFormat="1" x14ac:dyDescent="0.25"/>
    <row r="548" s="55" customFormat="1" x14ac:dyDescent="0.25"/>
    <row r="549" s="55" customFormat="1" x14ac:dyDescent="0.25"/>
    <row r="550" s="55" customFormat="1" x14ac:dyDescent="0.25"/>
    <row r="551" s="55" customFormat="1" x14ac:dyDescent="0.25"/>
    <row r="552" s="55" customFormat="1" x14ac:dyDescent="0.25"/>
    <row r="553" s="55" customFormat="1" x14ac:dyDescent="0.25"/>
    <row r="554" s="55" customFormat="1" x14ac:dyDescent="0.25"/>
    <row r="555" s="55" customFormat="1" x14ac:dyDescent="0.25"/>
    <row r="556" s="55" customFormat="1" x14ac:dyDescent="0.25"/>
    <row r="557" s="55" customFormat="1" x14ac:dyDescent="0.25"/>
    <row r="558" s="55" customFormat="1" x14ac:dyDescent="0.25"/>
    <row r="559" s="55" customFormat="1" x14ac:dyDescent="0.25"/>
    <row r="560" s="55" customFormat="1" x14ac:dyDescent="0.25"/>
    <row r="561" s="55" customFormat="1" x14ac:dyDescent="0.25"/>
    <row r="562" s="55" customFormat="1" x14ac:dyDescent="0.25"/>
    <row r="563" s="55" customFormat="1" x14ac:dyDescent="0.25"/>
    <row r="564" s="55" customFormat="1" x14ac:dyDescent="0.25"/>
    <row r="565" s="55" customFormat="1" x14ac:dyDescent="0.25"/>
    <row r="566" s="55" customFormat="1" x14ac:dyDescent="0.25"/>
    <row r="567" s="55" customFormat="1" x14ac:dyDescent="0.25"/>
    <row r="568" s="55" customFormat="1" x14ac:dyDescent="0.25"/>
    <row r="569" s="55" customFormat="1" x14ac:dyDescent="0.25"/>
    <row r="570" s="55" customFormat="1" x14ac:dyDescent="0.25"/>
    <row r="571" s="55" customFormat="1" x14ac:dyDescent="0.25"/>
    <row r="572" s="55" customFormat="1" x14ac:dyDescent="0.25"/>
    <row r="573" s="55" customFormat="1" x14ac:dyDescent="0.25"/>
    <row r="574" s="55" customFormat="1" x14ac:dyDescent="0.25"/>
    <row r="575" s="55" customFormat="1" x14ac:dyDescent="0.25"/>
    <row r="576" s="55" customFormat="1" x14ac:dyDescent="0.25"/>
    <row r="577" s="55" customFormat="1" x14ac:dyDescent="0.25"/>
    <row r="578" s="55" customFormat="1" x14ac:dyDescent="0.25"/>
    <row r="579" s="55" customFormat="1" x14ac:dyDescent="0.25"/>
    <row r="580" s="55" customFormat="1" x14ac:dyDescent="0.25"/>
    <row r="581" s="55" customFormat="1" x14ac:dyDescent="0.25"/>
    <row r="582" s="55" customFormat="1" x14ac:dyDescent="0.25"/>
    <row r="583" s="55" customFormat="1" x14ac:dyDescent="0.25"/>
    <row r="584" s="55" customFormat="1" x14ac:dyDescent="0.25"/>
    <row r="585" s="55" customFormat="1" x14ac:dyDescent="0.25"/>
    <row r="586" s="55" customFormat="1" x14ac:dyDescent="0.25"/>
    <row r="587" s="55" customFormat="1" x14ac:dyDescent="0.25"/>
    <row r="588" s="55" customFormat="1" x14ac:dyDescent="0.25"/>
    <row r="589" s="55" customFormat="1" x14ac:dyDescent="0.25"/>
    <row r="590" s="55" customFormat="1" x14ac:dyDescent="0.25"/>
    <row r="591" s="55" customFormat="1" x14ac:dyDescent="0.25"/>
    <row r="592" s="55" customFormat="1" x14ac:dyDescent="0.25"/>
    <row r="593" s="55" customFormat="1" x14ac:dyDescent="0.25"/>
    <row r="594" s="55" customFormat="1" x14ac:dyDescent="0.25"/>
    <row r="595" s="55" customFormat="1" x14ac:dyDescent="0.25"/>
    <row r="596" s="55" customFormat="1" x14ac:dyDescent="0.25"/>
    <row r="597" s="55" customFormat="1" x14ac:dyDescent="0.25"/>
    <row r="598" s="55" customFormat="1" x14ac:dyDescent="0.25"/>
    <row r="599" s="55" customFormat="1" x14ac:dyDescent="0.25"/>
    <row r="600" s="55" customFormat="1" x14ac:dyDescent="0.25"/>
    <row r="601" s="55" customFormat="1" x14ac:dyDescent="0.25"/>
    <row r="602" s="55" customFormat="1" x14ac:dyDescent="0.25"/>
    <row r="603" s="55" customFormat="1" x14ac:dyDescent="0.25"/>
    <row r="604" s="55" customFormat="1" x14ac:dyDescent="0.25"/>
    <row r="605" s="55" customFormat="1" x14ac:dyDescent="0.25"/>
    <row r="606" s="55" customFormat="1" x14ac:dyDescent="0.25"/>
    <row r="607" s="55" customFormat="1" x14ac:dyDescent="0.25"/>
    <row r="608" s="55" customFormat="1" x14ac:dyDescent="0.25"/>
    <row r="609" s="55" customFormat="1" x14ac:dyDescent="0.25"/>
    <row r="610" s="55" customFormat="1" x14ac:dyDescent="0.25"/>
    <row r="611" s="55" customFormat="1" x14ac:dyDescent="0.25"/>
    <row r="612" s="55" customFormat="1" x14ac:dyDescent="0.25"/>
    <row r="613" s="55" customFormat="1" x14ac:dyDescent="0.25"/>
    <row r="614" s="55" customFormat="1" x14ac:dyDescent="0.25"/>
    <row r="615" s="55" customFormat="1" x14ac:dyDescent="0.25"/>
    <row r="616" s="55" customFormat="1" x14ac:dyDescent="0.25"/>
    <row r="617" s="55" customFormat="1" x14ac:dyDescent="0.25"/>
    <row r="618" s="55" customFormat="1" x14ac:dyDescent="0.25"/>
    <row r="619" s="55" customFormat="1" x14ac:dyDescent="0.25"/>
    <row r="620" s="55" customFormat="1" x14ac:dyDescent="0.25"/>
    <row r="621" s="55" customFormat="1" x14ac:dyDescent="0.25"/>
    <row r="622" s="55" customFormat="1" x14ac:dyDescent="0.25"/>
    <row r="623" s="55" customFormat="1" x14ac:dyDescent="0.25"/>
    <row r="624" s="55" customFormat="1" x14ac:dyDescent="0.25"/>
    <row r="625" s="55" customFormat="1" x14ac:dyDescent="0.25"/>
    <row r="626" s="55" customFormat="1" x14ac:dyDescent="0.25"/>
    <row r="627" s="55" customFormat="1" x14ac:dyDescent="0.25"/>
    <row r="628" s="55" customFormat="1" x14ac:dyDescent="0.25"/>
    <row r="629" s="55" customFormat="1" x14ac:dyDescent="0.25"/>
    <row r="630" s="55" customFormat="1" x14ac:dyDescent="0.25"/>
    <row r="631" s="55" customFormat="1" x14ac:dyDescent="0.25"/>
    <row r="632" s="55" customFormat="1" x14ac:dyDescent="0.25"/>
    <row r="633" s="55" customFormat="1" x14ac:dyDescent="0.25"/>
    <row r="634" s="55" customFormat="1" x14ac:dyDescent="0.25"/>
    <row r="635" s="55" customFormat="1" x14ac:dyDescent="0.25"/>
    <row r="636" s="55" customFormat="1" x14ac:dyDescent="0.25"/>
    <row r="637" s="55" customFormat="1" x14ac:dyDescent="0.25"/>
    <row r="638" s="55" customFormat="1" x14ac:dyDescent="0.25"/>
    <row r="639" s="55" customFormat="1" x14ac:dyDescent="0.25"/>
    <row r="640" s="55" customFormat="1" x14ac:dyDescent="0.25"/>
    <row r="641" s="55" customFormat="1" x14ac:dyDescent="0.25"/>
    <row r="642" s="55" customFormat="1" x14ac:dyDescent="0.25"/>
    <row r="643" s="55" customFormat="1" x14ac:dyDescent="0.25"/>
    <row r="644" s="55" customFormat="1" x14ac:dyDescent="0.25"/>
    <row r="645" s="55" customFormat="1" x14ac:dyDescent="0.25"/>
    <row r="646" s="55" customFormat="1" x14ac:dyDescent="0.25"/>
    <row r="647" s="55" customFormat="1" x14ac:dyDescent="0.25"/>
    <row r="648" s="55" customFormat="1" x14ac:dyDescent="0.25"/>
    <row r="649" s="55" customFormat="1" x14ac:dyDescent="0.25"/>
    <row r="650" s="55" customFormat="1" x14ac:dyDescent="0.25"/>
    <row r="651" s="55" customFormat="1" x14ac:dyDescent="0.25"/>
    <row r="652" s="55" customFormat="1" x14ac:dyDescent="0.25"/>
    <row r="653" s="55" customFormat="1" x14ac:dyDescent="0.25"/>
    <row r="654" s="55" customFormat="1" x14ac:dyDescent="0.25"/>
    <row r="655" s="55" customFormat="1" x14ac:dyDescent="0.25"/>
    <row r="656" s="55" customFormat="1" x14ac:dyDescent="0.25"/>
    <row r="657" s="55" customFormat="1" x14ac:dyDescent="0.25"/>
    <row r="658" s="55" customFormat="1" x14ac:dyDescent="0.25"/>
    <row r="659" s="55" customFormat="1" x14ac:dyDescent="0.25"/>
    <row r="660" s="55" customFormat="1" x14ac:dyDescent="0.25"/>
    <row r="661" s="55" customFormat="1" x14ac:dyDescent="0.25"/>
    <row r="662" s="55" customFormat="1" x14ac:dyDescent="0.25"/>
    <row r="663" s="55" customFormat="1" x14ac:dyDescent="0.25"/>
    <row r="664" s="55" customFormat="1" x14ac:dyDescent="0.25"/>
    <row r="665" s="55" customFormat="1" x14ac:dyDescent="0.25"/>
    <row r="666" s="55" customFormat="1" x14ac:dyDescent="0.25"/>
    <row r="667" s="55" customFormat="1" x14ac:dyDescent="0.25"/>
    <row r="668" s="55" customFormat="1" x14ac:dyDescent="0.25"/>
    <row r="669" s="55" customFormat="1" x14ac:dyDescent="0.25"/>
    <row r="670" s="55" customFormat="1" x14ac:dyDescent="0.25"/>
    <row r="671" s="55" customFormat="1" x14ac:dyDescent="0.25"/>
    <row r="672" s="55" customFormat="1" x14ac:dyDescent="0.25"/>
    <row r="673" s="55" customFormat="1" x14ac:dyDescent="0.25"/>
    <row r="674" s="55" customFormat="1" x14ac:dyDescent="0.25"/>
    <row r="675" s="55" customFormat="1" x14ac:dyDescent="0.25"/>
    <row r="676" s="55" customFormat="1" x14ac:dyDescent="0.25"/>
    <row r="677" s="55" customFormat="1" x14ac:dyDescent="0.25"/>
    <row r="678" s="55" customFormat="1" x14ac:dyDescent="0.25"/>
    <row r="679" s="55" customFormat="1" x14ac:dyDescent="0.25"/>
    <row r="680" s="55" customFormat="1" x14ac:dyDescent="0.25"/>
    <row r="681" s="55" customFormat="1" x14ac:dyDescent="0.25"/>
    <row r="682" s="55" customFormat="1" x14ac:dyDescent="0.25"/>
    <row r="683" s="55" customFormat="1" x14ac:dyDescent="0.25"/>
    <row r="684" s="55" customFormat="1" x14ac:dyDescent="0.25"/>
    <row r="685" s="55" customFormat="1" x14ac:dyDescent="0.25"/>
    <row r="686" s="55" customFormat="1" x14ac:dyDescent="0.25"/>
    <row r="687" s="55" customFormat="1" x14ac:dyDescent="0.25"/>
    <row r="688" s="55" customFormat="1" x14ac:dyDescent="0.25"/>
    <row r="689" s="55" customFormat="1" x14ac:dyDescent="0.25"/>
    <row r="690" s="55" customFormat="1" x14ac:dyDescent="0.25"/>
    <row r="691" s="55" customFormat="1" x14ac:dyDescent="0.25"/>
    <row r="692" s="55" customFormat="1" x14ac:dyDescent="0.25"/>
    <row r="693" s="55" customFormat="1" x14ac:dyDescent="0.25"/>
    <row r="694" s="55" customFormat="1" x14ac:dyDescent="0.25"/>
    <row r="695" s="55" customFormat="1" x14ac:dyDescent="0.25"/>
    <row r="696" s="55" customFormat="1" x14ac:dyDescent="0.25"/>
    <row r="697" s="55" customFormat="1" x14ac:dyDescent="0.25"/>
    <row r="698" s="55" customFormat="1" x14ac:dyDescent="0.25"/>
    <row r="699" s="55" customFormat="1" x14ac:dyDescent="0.25"/>
    <row r="700" s="55" customFormat="1" x14ac:dyDescent="0.25"/>
    <row r="701" s="55" customFormat="1" x14ac:dyDescent="0.25"/>
    <row r="702" s="55" customFormat="1" x14ac:dyDescent="0.25"/>
    <row r="703" s="55" customFormat="1" x14ac:dyDescent="0.25"/>
    <row r="704" s="55" customFormat="1" x14ac:dyDescent="0.25"/>
    <row r="705" s="55" customFormat="1" x14ac:dyDescent="0.25"/>
    <row r="706" s="55" customFormat="1" x14ac:dyDescent="0.25"/>
    <row r="707" s="55" customFormat="1" x14ac:dyDescent="0.25"/>
    <row r="708" s="55" customFormat="1" x14ac:dyDescent="0.25"/>
    <row r="709" s="55" customFormat="1" x14ac:dyDescent="0.25"/>
    <row r="710" s="55" customFormat="1" x14ac:dyDescent="0.25"/>
    <row r="711" s="55" customFormat="1" x14ac:dyDescent="0.25"/>
    <row r="712" s="55" customFormat="1" x14ac:dyDescent="0.25"/>
    <row r="713" s="55" customFormat="1" x14ac:dyDescent="0.25"/>
    <row r="714" s="55" customFormat="1" x14ac:dyDescent="0.25"/>
    <row r="715" s="55" customFormat="1" x14ac:dyDescent="0.25"/>
    <row r="716" s="55" customFormat="1" x14ac:dyDescent="0.25"/>
    <row r="717" s="55" customFormat="1" x14ac:dyDescent="0.25"/>
    <row r="718" s="55" customFormat="1" x14ac:dyDescent="0.25"/>
    <row r="719" s="55" customFormat="1" x14ac:dyDescent="0.25"/>
    <row r="720" s="55" customFormat="1" x14ac:dyDescent="0.25"/>
    <row r="721" s="55" customFormat="1" x14ac:dyDescent="0.25"/>
    <row r="722" s="55" customFormat="1" x14ac:dyDescent="0.25"/>
    <row r="723" s="55" customFormat="1" x14ac:dyDescent="0.25"/>
    <row r="724" s="55" customFormat="1" x14ac:dyDescent="0.25"/>
    <row r="725" s="55" customFormat="1" x14ac:dyDescent="0.25"/>
    <row r="726" s="55" customFormat="1" x14ac:dyDescent="0.25"/>
    <row r="727" s="55" customFormat="1" x14ac:dyDescent="0.25"/>
    <row r="728" s="55" customFormat="1" x14ac:dyDescent="0.25"/>
    <row r="729" s="55" customFormat="1" x14ac:dyDescent="0.25"/>
    <row r="730" s="55" customFormat="1" x14ac:dyDescent="0.25"/>
    <row r="731" s="55" customFormat="1" x14ac:dyDescent="0.25"/>
    <row r="732" s="55" customFormat="1" x14ac:dyDescent="0.25"/>
    <row r="733" s="55" customFormat="1" x14ac:dyDescent="0.25"/>
    <row r="734" s="55" customFormat="1" x14ac:dyDescent="0.25"/>
    <row r="735" s="55" customFormat="1" x14ac:dyDescent="0.25"/>
    <row r="736" s="55" customFormat="1" x14ac:dyDescent="0.25"/>
    <row r="737" s="55" customFormat="1" x14ac:dyDescent="0.25"/>
    <row r="738" s="55" customFormat="1" x14ac:dyDescent="0.25"/>
    <row r="739" s="55" customFormat="1" x14ac:dyDescent="0.25"/>
    <row r="740" s="55" customFormat="1" x14ac:dyDescent="0.25"/>
    <row r="741" s="55" customFormat="1" x14ac:dyDescent="0.25"/>
    <row r="742" s="55" customFormat="1" x14ac:dyDescent="0.25"/>
    <row r="743" s="55" customFormat="1" x14ac:dyDescent="0.25"/>
    <row r="744" s="55" customFormat="1" x14ac:dyDescent="0.25"/>
    <row r="745" s="55" customFormat="1" x14ac:dyDescent="0.25"/>
    <row r="746" s="55" customFormat="1" x14ac:dyDescent="0.25"/>
    <row r="747" s="55" customFormat="1" x14ac:dyDescent="0.25"/>
    <row r="748" s="55" customFormat="1" x14ac:dyDescent="0.25"/>
    <row r="749" s="55" customFormat="1" x14ac:dyDescent="0.25"/>
    <row r="750" s="55" customFormat="1" x14ac:dyDescent="0.25"/>
    <row r="751" s="55" customFormat="1" x14ac:dyDescent="0.25"/>
    <row r="752" s="55" customFormat="1" x14ac:dyDescent="0.25"/>
    <row r="753" s="55" customFormat="1" x14ac:dyDescent="0.25"/>
    <row r="754" s="55" customFormat="1" x14ac:dyDescent="0.25"/>
    <row r="755" s="55" customFormat="1" x14ac:dyDescent="0.25"/>
    <row r="756" s="55" customFormat="1" x14ac:dyDescent="0.25"/>
    <row r="757" s="55" customFormat="1" x14ac:dyDescent="0.25"/>
    <row r="758" s="55" customFormat="1" x14ac:dyDescent="0.25"/>
    <row r="759" s="55" customFormat="1" x14ac:dyDescent="0.25"/>
    <row r="760" s="55" customFormat="1" x14ac:dyDescent="0.25"/>
    <row r="761" s="55" customFormat="1" x14ac:dyDescent="0.25"/>
    <row r="762" s="55" customFormat="1" x14ac:dyDescent="0.25"/>
    <row r="763" s="55" customFormat="1" x14ac:dyDescent="0.25"/>
    <row r="764" s="55" customFormat="1" x14ac:dyDescent="0.25"/>
    <row r="765" s="55" customFormat="1" x14ac:dyDescent="0.25"/>
    <row r="766" s="55" customFormat="1" x14ac:dyDescent="0.25"/>
    <row r="767" s="55" customFormat="1" x14ac:dyDescent="0.25"/>
    <row r="768" s="55" customFormat="1" x14ac:dyDescent="0.25"/>
    <row r="769" s="55" customFormat="1" x14ac:dyDescent="0.25"/>
    <row r="770" s="55" customFormat="1" x14ac:dyDescent="0.25"/>
    <row r="771" s="55" customFormat="1" x14ac:dyDescent="0.25"/>
    <row r="772" s="55" customFormat="1" x14ac:dyDescent="0.25"/>
    <row r="773" s="55" customFormat="1" x14ac:dyDescent="0.25"/>
    <row r="774" s="55" customFormat="1" x14ac:dyDescent="0.25"/>
    <row r="775" s="55" customFormat="1" x14ac:dyDescent="0.25"/>
    <row r="776" s="55" customFormat="1" x14ac:dyDescent="0.25"/>
    <row r="777" s="55" customFormat="1" x14ac:dyDescent="0.25"/>
    <row r="778" s="55" customFormat="1" x14ac:dyDescent="0.25"/>
    <row r="779" s="55" customFormat="1" x14ac:dyDescent="0.25"/>
    <row r="780" s="55" customFormat="1" x14ac:dyDescent="0.25"/>
    <row r="781" s="55" customFormat="1" x14ac:dyDescent="0.25"/>
    <row r="782" s="55" customFormat="1" x14ac:dyDescent="0.25"/>
    <row r="783" s="55" customFormat="1" x14ac:dyDescent="0.25"/>
    <row r="784" s="55" customFormat="1" x14ac:dyDescent="0.25"/>
    <row r="785" s="55" customFormat="1" x14ac:dyDescent="0.25"/>
    <row r="786" s="55" customFormat="1" x14ac:dyDescent="0.25"/>
    <row r="787" s="55" customFormat="1" x14ac:dyDescent="0.25"/>
    <row r="788" s="55" customFormat="1" x14ac:dyDescent="0.25"/>
    <row r="789" s="55" customFormat="1" x14ac:dyDescent="0.25"/>
    <row r="790" s="55" customFormat="1" x14ac:dyDescent="0.25"/>
    <row r="791" s="55" customFormat="1" x14ac:dyDescent="0.25"/>
    <row r="792" s="55" customFormat="1" x14ac:dyDescent="0.25"/>
    <row r="793" s="55" customFormat="1" x14ac:dyDescent="0.25"/>
    <row r="794" s="55" customFormat="1" x14ac:dyDescent="0.25"/>
    <row r="795" s="55" customFormat="1" x14ac:dyDescent="0.25"/>
    <row r="796" s="55" customFormat="1" x14ac:dyDescent="0.25"/>
    <row r="797" s="55" customFormat="1" x14ac:dyDescent="0.25"/>
    <row r="798" s="55" customFormat="1" x14ac:dyDescent="0.25"/>
    <row r="799" s="55" customFormat="1" x14ac:dyDescent="0.25"/>
    <row r="800" s="55" customFormat="1" x14ac:dyDescent="0.25"/>
    <row r="801" s="55" customFormat="1" x14ac:dyDescent="0.25"/>
    <row r="802" s="55" customFormat="1" x14ac:dyDescent="0.25"/>
    <row r="803" s="55" customFormat="1" x14ac:dyDescent="0.25"/>
    <row r="804" s="55" customFormat="1" x14ac:dyDescent="0.25"/>
    <row r="805" s="55" customFormat="1" x14ac:dyDescent="0.25"/>
    <row r="806" s="55" customFormat="1" x14ac:dyDescent="0.25"/>
    <row r="807" s="55" customFormat="1" x14ac:dyDescent="0.25"/>
    <row r="808" s="55" customFormat="1" x14ac:dyDescent="0.25"/>
    <row r="809" s="55" customFormat="1" x14ac:dyDescent="0.25"/>
    <row r="810" s="55" customFormat="1" x14ac:dyDescent="0.25"/>
    <row r="811" s="55" customFormat="1" x14ac:dyDescent="0.25"/>
    <row r="812" s="55" customFormat="1" x14ac:dyDescent="0.25"/>
    <row r="813" s="55" customFormat="1" x14ac:dyDescent="0.25"/>
    <row r="814" s="55" customFormat="1" x14ac:dyDescent="0.25"/>
    <row r="815" s="55" customFormat="1" x14ac:dyDescent="0.25"/>
    <row r="816" s="55" customFormat="1" x14ac:dyDescent="0.25"/>
    <row r="817" s="55" customFormat="1" x14ac:dyDescent="0.25"/>
    <row r="818" s="55" customFormat="1" x14ac:dyDescent="0.25"/>
    <row r="819" s="55" customFormat="1" x14ac:dyDescent="0.25"/>
    <row r="820" s="55" customFormat="1" x14ac:dyDescent="0.25"/>
    <row r="821" s="55" customFormat="1" x14ac:dyDescent="0.25"/>
    <row r="822" s="55" customFormat="1" x14ac:dyDescent="0.25"/>
    <row r="823" s="55" customFormat="1" x14ac:dyDescent="0.25"/>
    <row r="824" s="55" customFormat="1" x14ac:dyDescent="0.25"/>
    <row r="825" s="55" customFormat="1" x14ac:dyDescent="0.25"/>
    <row r="826" s="55" customFormat="1" x14ac:dyDescent="0.25"/>
    <row r="827" s="55" customFormat="1" x14ac:dyDescent="0.25"/>
    <row r="828" s="55" customFormat="1" x14ac:dyDescent="0.25"/>
    <row r="829" s="55" customFormat="1" x14ac:dyDescent="0.25"/>
    <row r="830" s="55" customFormat="1" x14ac:dyDescent="0.25"/>
    <row r="831" s="55" customFormat="1" x14ac:dyDescent="0.25"/>
    <row r="832" s="55" customFormat="1" x14ac:dyDescent="0.25"/>
    <row r="833" s="55" customFormat="1" x14ac:dyDescent="0.25"/>
    <row r="834" s="55" customFormat="1" x14ac:dyDescent="0.25"/>
    <row r="835" s="55" customFormat="1" x14ac:dyDescent="0.25"/>
    <row r="836" s="55" customFormat="1" x14ac:dyDescent="0.25"/>
    <row r="837" s="55" customFormat="1" x14ac:dyDescent="0.25"/>
    <row r="838" s="55" customFormat="1" x14ac:dyDescent="0.25"/>
    <row r="839" s="55" customFormat="1" x14ac:dyDescent="0.25"/>
    <row r="840" s="55" customFormat="1" x14ac:dyDescent="0.25"/>
    <row r="841" s="55" customFormat="1" x14ac:dyDescent="0.25"/>
    <row r="842" s="55" customFormat="1" x14ac:dyDescent="0.25"/>
    <row r="843" s="55" customFormat="1" x14ac:dyDescent="0.25"/>
    <row r="844" s="55" customFormat="1" x14ac:dyDescent="0.25"/>
    <row r="845" s="55" customFormat="1" x14ac:dyDescent="0.25"/>
    <row r="846" s="55" customFormat="1" x14ac:dyDescent="0.25"/>
    <row r="847" s="55" customFormat="1" x14ac:dyDescent="0.25"/>
    <row r="848" s="55" customFormat="1" x14ac:dyDescent="0.25"/>
    <row r="849" s="55" customFormat="1" x14ac:dyDescent="0.25"/>
    <row r="850" s="55" customFormat="1" x14ac:dyDescent="0.25"/>
    <row r="851" s="55" customFormat="1" x14ac:dyDescent="0.25"/>
    <row r="852" s="55" customFormat="1" x14ac:dyDescent="0.25"/>
    <row r="853" s="55" customFormat="1" x14ac:dyDescent="0.25"/>
    <row r="854" s="55" customFormat="1" x14ac:dyDescent="0.25"/>
    <row r="855" s="55" customFormat="1" x14ac:dyDescent="0.25"/>
    <row r="856" s="55" customFormat="1" x14ac:dyDescent="0.25"/>
    <row r="857" s="55" customFormat="1" x14ac:dyDescent="0.25"/>
    <row r="858" s="55" customFormat="1" x14ac:dyDescent="0.25"/>
    <row r="859" s="55" customFormat="1" x14ac:dyDescent="0.25"/>
  </sheetData>
  <mergeCells count="15">
    <mergeCell ref="A137:C137"/>
    <mergeCell ref="A2:C2"/>
    <mergeCell ref="J6:K6"/>
    <mergeCell ref="A111:C111"/>
    <mergeCell ref="B117:C117"/>
    <mergeCell ref="D117:E117"/>
    <mergeCell ref="F117:G117"/>
    <mergeCell ref="H117:I117"/>
    <mergeCell ref="J117:K117"/>
    <mergeCell ref="A3:F3"/>
    <mergeCell ref="A109:C109"/>
    <mergeCell ref="A110:C110"/>
    <mergeCell ref="D6:E6"/>
    <mergeCell ref="F6:G6"/>
    <mergeCell ref="H6:I6"/>
  </mergeCells>
  <hyperlinks>
    <hyperlink ref="H3" location="Sommaire!A1" display="RETOUR AU SOMMAIRE"/>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J526"/>
  <sheetViews>
    <sheetView workbookViewId="0">
      <selection activeCell="J1" sqref="J1:AI1048576"/>
    </sheetView>
  </sheetViews>
  <sheetFormatPr baseColWidth="10" defaultRowHeight="15" x14ac:dyDescent="0.25"/>
  <cols>
    <col min="1" max="1" width="8.28515625" customWidth="1"/>
    <col min="2" max="2" width="12.7109375" customWidth="1"/>
    <col min="3" max="3" width="25.140625" customWidth="1"/>
    <col min="4" max="4" width="21.5703125" customWidth="1"/>
    <col min="5" max="5" width="3.5703125" bestFit="1" customWidth="1"/>
    <col min="6" max="6" width="19.140625" customWidth="1"/>
    <col min="7" max="7" width="3" bestFit="1" customWidth="1"/>
    <col min="9" max="9" width="3" bestFit="1" customWidth="1"/>
    <col min="10" max="36" width="11.42578125" style="55"/>
  </cols>
  <sheetData>
    <row r="1" spans="1:36" x14ac:dyDescent="0.25">
      <c r="A1" s="9" t="s">
        <v>343</v>
      </c>
      <c r="B1" s="3"/>
      <c r="C1" s="1"/>
      <c r="D1" s="1"/>
      <c r="E1" s="1"/>
      <c r="F1" s="1"/>
      <c r="G1" s="145"/>
      <c r="H1" s="145"/>
      <c r="I1" s="145"/>
      <c r="AJ1"/>
    </row>
    <row r="2" spans="1:36" s="16" customFormat="1" ht="13.5" customHeight="1" x14ac:dyDescent="0.2">
      <c r="A2" s="288" t="s">
        <v>307</v>
      </c>
      <c r="B2" s="288"/>
      <c r="C2" s="288"/>
      <c r="D2" s="145"/>
      <c r="E2" s="145"/>
      <c r="F2" s="145"/>
    </row>
    <row r="3" spans="1:36" s="16" customFormat="1" ht="13.5" customHeight="1" x14ac:dyDescent="0.25">
      <c r="A3" s="288" t="s">
        <v>234</v>
      </c>
      <c r="B3" s="288"/>
      <c r="C3" s="288"/>
      <c r="D3" s="288"/>
      <c r="E3" s="288"/>
      <c r="F3" s="288"/>
      <c r="H3" s="147" t="s">
        <v>322</v>
      </c>
    </row>
    <row r="4" spans="1:36" x14ac:dyDescent="0.25">
      <c r="B4" s="55"/>
      <c r="C4" s="55"/>
      <c r="D4" s="55"/>
      <c r="E4" s="55"/>
      <c r="F4" s="55"/>
      <c r="G4" s="55"/>
      <c r="H4" s="55"/>
      <c r="I4" s="55"/>
      <c r="AJ4"/>
    </row>
    <row r="5" spans="1:36" x14ac:dyDescent="0.25">
      <c r="A5" s="55"/>
      <c r="B5" s="55"/>
      <c r="C5" s="55"/>
      <c r="D5" s="55"/>
      <c r="E5" s="55"/>
      <c r="F5" s="55"/>
      <c r="G5" s="55"/>
      <c r="H5" s="55"/>
      <c r="I5" s="55"/>
      <c r="AJ5"/>
    </row>
    <row r="6" spans="1:36" ht="30" x14ac:dyDescent="0.25">
      <c r="A6" s="104" t="s">
        <v>217</v>
      </c>
      <c r="B6" s="63" t="s">
        <v>266</v>
      </c>
      <c r="C6" s="63" t="s">
        <v>248</v>
      </c>
      <c r="D6" s="284" t="s">
        <v>231</v>
      </c>
      <c r="E6" s="283"/>
      <c r="F6" s="282" t="s">
        <v>232</v>
      </c>
      <c r="G6" s="283"/>
      <c r="H6" s="284" t="s">
        <v>298</v>
      </c>
      <c r="I6" s="283"/>
      <c r="AJ6"/>
    </row>
    <row r="7" spans="1:36" x14ac:dyDescent="0.25">
      <c r="A7" s="4">
        <v>84</v>
      </c>
      <c r="B7" s="10" t="s">
        <v>115</v>
      </c>
      <c r="C7" s="65" t="s">
        <v>82</v>
      </c>
      <c r="D7" s="69">
        <v>186</v>
      </c>
      <c r="E7" s="150"/>
      <c r="F7" s="69">
        <v>797</v>
      </c>
      <c r="G7" s="150"/>
      <c r="H7" s="69">
        <v>983</v>
      </c>
      <c r="I7" s="150" t="s">
        <v>323</v>
      </c>
      <c r="AJ7"/>
    </row>
    <row r="8" spans="1:36" x14ac:dyDescent="0.25">
      <c r="A8" s="5">
        <v>32</v>
      </c>
      <c r="B8" s="11" t="s">
        <v>116</v>
      </c>
      <c r="C8" s="23" t="s">
        <v>31</v>
      </c>
      <c r="D8" s="69">
        <v>528</v>
      </c>
      <c r="E8" s="150"/>
      <c r="F8" s="69">
        <v>1321</v>
      </c>
      <c r="G8" s="150"/>
      <c r="H8" s="69">
        <v>1849</v>
      </c>
      <c r="I8" s="150" t="s">
        <v>323</v>
      </c>
      <c r="AJ8"/>
    </row>
    <row r="9" spans="1:36" x14ac:dyDescent="0.25">
      <c r="A9" s="5">
        <v>84</v>
      </c>
      <c r="B9" s="11" t="s">
        <v>117</v>
      </c>
      <c r="C9" s="23" t="s">
        <v>84</v>
      </c>
      <c r="D9" s="69">
        <v>226</v>
      </c>
      <c r="E9" s="150"/>
      <c r="F9" s="69">
        <v>526</v>
      </c>
      <c r="G9" s="150"/>
      <c r="H9" s="69">
        <v>752</v>
      </c>
      <c r="I9" s="150" t="s">
        <v>323</v>
      </c>
      <c r="AJ9"/>
    </row>
    <row r="10" spans="1:36" x14ac:dyDescent="0.25">
      <c r="A10" s="5">
        <v>93</v>
      </c>
      <c r="B10" s="11" t="s">
        <v>118</v>
      </c>
      <c r="C10" s="23" t="s">
        <v>252</v>
      </c>
      <c r="D10" s="69">
        <v>322</v>
      </c>
      <c r="E10" s="150"/>
      <c r="F10" s="69">
        <v>172</v>
      </c>
      <c r="G10" s="150"/>
      <c r="H10" s="69">
        <v>494</v>
      </c>
      <c r="I10" s="150" t="s">
        <v>323</v>
      </c>
      <c r="AJ10"/>
    </row>
    <row r="11" spans="1:36" x14ac:dyDescent="0.25">
      <c r="A11" s="5">
        <v>93</v>
      </c>
      <c r="B11" s="11" t="s">
        <v>119</v>
      </c>
      <c r="C11" s="23" t="s">
        <v>99</v>
      </c>
      <c r="D11" s="69">
        <v>95</v>
      </c>
      <c r="E11" s="150"/>
      <c r="F11" s="69">
        <v>135</v>
      </c>
      <c r="G11" s="150"/>
      <c r="H11" s="69">
        <v>230</v>
      </c>
      <c r="I11" s="150" t="s">
        <v>323</v>
      </c>
      <c r="AJ11"/>
    </row>
    <row r="12" spans="1:36" x14ac:dyDescent="0.25">
      <c r="A12" s="5">
        <v>93</v>
      </c>
      <c r="B12" s="11" t="s">
        <v>120</v>
      </c>
      <c r="C12" s="23" t="s">
        <v>100</v>
      </c>
      <c r="D12" s="69">
        <v>608</v>
      </c>
      <c r="E12" s="150"/>
      <c r="F12" s="69">
        <v>1620</v>
      </c>
      <c r="G12" s="150"/>
      <c r="H12" s="69">
        <v>2228</v>
      </c>
      <c r="I12" s="150" t="s">
        <v>323</v>
      </c>
      <c r="AJ12"/>
    </row>
    <row r="13" spans="1:36" x14ac:dyDescent="0.25">
      <c r="A13" s="5">
        <v>84</v>
      </c>
      <c r="B13" s="11" t="s">
        <v>121</v>
      </c>
      <c r="C13" s="23" t="s">
        <v>85</v>
      </c>
      <c r="D13" s="69">
        <v>212</v>
      </c>
      <c r="E13" s="150"/>
      <c r="F13" s="69">
        <v>483</v>
      </c>
      <c r="G13" s="150"/>
      <c r="H13" s="69">
        <v>695</v>
      </c>
      <c r="I13" s="150" t="s">
        <v>323</v>
      </c>
      <c r="AJ13"/>
    </row>
    <row r="14" spans="1:36" x14ac:dyDescent="0.25">
      <c r="A14" s="5">
        <v>44</v>
      </c>
      <c r="B14" s="11" t="s">
        <v>122</v>
      </c>
      <c r="C14" s="23" t="s">
        <v>36</v>
      </c>
      <c r="D14" s="69">
        <v>359</v>
      </c>
      <c r="E14" s="150"/>
      <c r="F14" s="69">
        <v>537</v>
      </c>
      <c r="G14" s="150"/>
      <c r="H14" s="69">
        <v>896</v>
      </c>
      <c r="I14" s="150" t="s">
        <v>323</v>
      </c>
      <c r="AJ14"/>
    </row>
    <row r="15" spans="1:36" x14ac:dyDescent="0.25">
      <c r="A15" s="5">
        <v>76</v>
      </c>
      <c r="B15" s="11" t="s">
        <v>123</v>
      </c>
      <c r="C15" s="23" t="s">
        <v>69</v>
      </c>
      <c r="D15" s="69">
        <v>160</v>
      </c>
      <c r="E15" s="150"/>
      <c r="F15" s="69">
        <v>344</v>
      </c>
      <c r="G15" s="150"/>
      <c r="H15" s="69">
        <v>504</v>
      </c>
      <c r="I15" s="150" t="s">
        <v>323</v>
      </c>
      <c r="AJ15"/>
    </row>
    <row r="16" spans="1:36" x14ac:dyDescent="0.25">
      <c r="A16" s="5">
        <v>44</v>
      </c>
      <c r="B16" s="11">
        <v>10</v>
      </c>
      <c r="C16" s="23" t="s">
        <v>37</v>
      </c>
      <c r="D16" s="69">
        <v>141</v>
      </c>
      <c r="E16" s="150"/>
      <c r="F16" s="69">
        <v>658</v>
      </c>
      <c r="G16" s="150"/>
      <c r="H16" s="69">
        <v>799</v>
      </c>
      <c r="I16" s="150" t="s">
        <v>323</v>
      </c>
      <c r="AJ16"/>
    </row>
    <row r="17" spans="1:35" customFormat="1" x14ac:dyDescent="0.25">
      <c r="A17" s="5">
        <v>76</v>
      </c>
      <c r="B17" s="11">
        <v>11</v>
      </c>
      <c r="C17" s="23" t="s">
        <v>70</v>
      </c>
      <c r="D17" s="69">
        <v>349</v>
      </c>
      <c r="E17" s="150"/>
      <c r="F17" s="69">
        <v>606</v>
      </c>
      <c r="G17" s="150"/>
      <c r="H17" s="69">
        <v>955</v>
      </c>
      <c r="I17" s="150" t="s">
        <v>323</v>
      </c>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customFormat="1" x14ac:dyDescent="0.25">
      <c r="A18" s="5">
        <v>76</v>
      </c>
      <c r="B18" s="11">
        <v>12</v>
      </c>
      <c r="C18" s="23" t="s">
        <v>71</v>
      </c>
      <c r="D18" s="69">
        <v>401</v>
      </c>
      <c r="E18" s="150"/>
      <c r="F18" s="69">
        <v>524</v>
      </c>
      <c r="G18" s="150"/>
      <c r="H18" s="69">
        <v>925</v>
      </c>
      <c r="I18" s="150" t="s">
        <v>323</v>
      </c>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customFormat="1" x14ac:dyDescent="0.25">
      <c r="A19" s="5">
        <v>93</v>
      </c>
      <c r="B19" s="11">
        <v>13</v>
      </c>
      <c r="C19" s="23" t="s">
        <v>101</v>
      </c>
      <c r="D19" s="69">
        <v>388</v>
      </c>
      <c r="E19" s="150"/>
      <c r="F19" s="69">
        <v>3397</v>
      </c>
      <c r="G19" s="150"/>
      <c r="H19" s="69">
        <v>3785</v>
      </c>
      <c r="I19" s="150" t="s">
        <v>323</v>
      </c>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customFormat="1" x14ac:dyDescent="0.25">
      <c r="A20" s="5">
        <v>28</v>
      </c>
      <c r="B20" s="11">
        <v>14</v>
      </c>
      <c r="C20" s="23" t="s">
        <v>25</v>
      </c>
      <c r="D20" s="69">
        <v>1231</v>
      </c>
      <c r="E20" s="150" t="s">
        <v>324</v>
      </c>
      <c r="F20" s="69">
        <v>1510</v>
      </c>
      <c r="G20" s="150" t="s">
        <v>324</v>
      </c>
      <c r="H20" s="69">
        <v>2741</v>
      </c>
      <c r="I20" s="150" t="s">
        <v>324</v>
      </c>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customFormat="1" x14ac:dyDescent="0.25">
      <c r="A21" s="5">
        <v>84</v>
      </c>
      <c r="B21" s="11">
        <v>15</v>
      </c>
      <c r="C21" s="23" t="s">
        <v>86</v>
      </c>
      <c r="D21" s="69">
        <v>191</v>
      </c>
      <c r="E21" s="150"/>
      <c r="F21" s="69">
        <v>382</v>
      </c>
      <c r="G21" s="150"/>
      <c r="H21" s="69">
        <v>573</v>
      </c>
      <c r="I21" s="150" t="s">
        <v>323</v>
      </c>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customFormat="1" x14ac:dyDescent="0.25">
      <c r="A22" s="5">
        <v>75</v>
      </c>
      <c r="B22" s="11">
        <v>16</v>
      </c>
      <c r="C22" s="23" t="s">
        <v>57</v>
      </c>
      <c r="D22" s="69">
        <v>324</v>
      </c>
      <c r="E22" s="150"/>
      <c r="F22" s="69">
        <v>440</v>
      </c>
      <c r="G22" s="150"/>
      <c r="H22" s="69">
        <v>764</v>
      </c>
      <c r="I22" s="150" t="s">
        <v>323</v>
      </c>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customFormat="1" x14ac:dyDescent="0.25">
      <c r="A23" s="5">
        <v>75</v>
      </c>
      <c r="B23" s="11">
        <v>17</v>
      </c>
      <c r="C23" s="23" t="s">
        <v>58</v>
      </c>
      <c r="D23" s="69">
        <v>192</v>
      </c>
      <c r="E23" s="150"/>
      <c r="F23" s="69">
        <v>745</v>
      </c>
      <c r="G23" s="150"/>
      <c r="H23" s="69">
        <v>937</v>
      </c>
      <c r="I23" s="150" t="s">
        <v>323</v>
      </c>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customFormat="1" x14ac:dyDescent="0.25">
      <c r="A24" s="5">
        <v>24</v>
      </c>
      <c r="B24" s="11">
        <v>18</v>
      </c>
      <c r="C24" s="23" t="s">
        <v>9</v>
      </c>
      <c r="D24" s="69">
        <v>442</v>
      </c>
      <c r="E24" s="150"/>
      <c r="F24" s="69">
        <v>284</v>
      </c>
      <c r="G24" s="150"/>
      <c r="H24" s="69">
        <v>726</v>
      </c>
      <c r="I24" s="150" t="s">
        <v>323</v>
      </c>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customFormat="1" x14ac:dyDescent="0.25">
      <c r="A25" s="5">
        <v>75</v>
      </c>
      <c r="B25" s="11">
        <v>19</v>
      </c>
      <c r="C25" s="23" t="s">
        <v>59</v>
      </c>
      <c r="D25" s="69">
        <v>273</v>
      </c>
      <c r="E25" s="150"/>
      <c r="F25" s="69">
        <v>464</v>
      </c>
      <c r="G25" s="150"/>
      <c r="H25" s="69">
        <v>737</v>
      </c>
      <c r="I25" s="150" t="s">
        <v>323</v>
      </c>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customFormat="1" x14ac:dyDescent="0.25">
      <c r="A26" s="5">
        <v>94</v>
      </c>
      <c r="B26" s="11" t="s">
        <v>104</v>
      </c>
      <c r="C26" s="23" t="s">
        <v>253</v>
      </c>
      <c r="D26" s="69">
        <v>116</v>
      </c>
      <c r="E26" s="150"/>
      <c r="F26" s="69">
        <v>160</v>
      </c>
      <c r="G26" s="150"/>
      <c r="H26" s="69">
        <v>276</v>
      </c>
      <c r="I26" s="150" t="s">
        <v>323</v>
      </c>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customFormat="1" x14ac:dyDescent="0.25">
      <c r="A27" s="5">
        <v>94</v>
      </c>
      <c r="B27" s="11" t="s">
        <v>107</v>
      </c>
      <c r="C27" s="23" t="s">
        <v>108</v>
      </c>
      <c r="D27" s="69">
        <v>73</v>
      </c>
      <c r="E27" s="150"/>
      <c r="F27" s="69">
        <v>144</v>
      </c>
      <c r="G27" s="150"/>
      <c r="H27" s="69">
        <v>217</v>
      </c>
      <c r="I27" s="150" t="s">
        <v>323</v>
      </c>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customFormat="1" x14ac:dyDescent="0.25">
      <c r="A28" s="5">
        <v>27</v>
      </c>
      <c r="B28" s="11">
        <v>21</v>
      </c>
      <c r="C28" s="23" t="s">
        <v>16</v>
      </c>
      <c r="D28" s="69">
        <v>517</v>
      </c>
      <c r="E28" s="150"/>
      <c r="F28" s="69">
        <v>809</v>
      </c>
      <c r="G28" s="150"/>
      <c r="H28" s="69">
        <v>1326</v>
      </c>
      <c r="I28" s="150" t="s">
        <v>323</v>
      </c>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customFormat="1" x14ac:dyDescent="0.25">
      <c r="A29" s="5">
        <v>53</v>
      </c>
      <c r="B29" s="11">
        <v>22</v>
      </c>
      <c r="C29" s="23" t="s">
        <v>52</v>
      </c>
      <c r="D29" s="69">
        <v>791</v>
      </c>
      <c r="E29" s="150"/>
      <c r="F29" s="69">
        <v>1278</v>
      </c>
      <c r="G29" s="150"/>
      <c r="H29" s="69">
        <v>2069</v>
      </c>
      <c r="I29" s="150" t="s">
        <v>323</v>
      </c>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customFormat="1" x14ac:dyDescent="0.25">
      <c r="A30" s="5">
        <v>75</v>
      </c>
      <c r="B30" s="11">
        <v>23</v>
      </c>
      <c r="C30" s="23" t="s">
        <v>60</v>
      </c>
      <c r="D30" s="69">
        <v>178</v>
      </c>
      <c r="E30" s="150" t="s">
        <v>324</v>
      </c>
      <c r="F30" s="69">
        <v>423</v>
      </c>
      <c r="G30" s="150"/>
      <c r="H30" s="69">
        <v>601</v>
      </c>
      <c r="I30" s="150" t="s">
        <v>324</v>
      </c>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customFormat="1" x14ac:dyDescent="0.25">
      <c r="A31" s="5">
        <v>75</v>
      </c>
      <c r="B31" s="11">
        <v>24</v>
      </c>
      <c r="C31" s="23" t="s">
        <v>61</v>
      </c>
      <c r="D31" s="69">
        <v>297</v>
      </c>
      <c r="E31" s="150"/>
      <c r="F31" s="69">
        <v>624</v>
      </c>
      <c r="G31" s="150"/>
      <c r="H31" s="69">
        <v>921</v>
      </c>
      <c r="I31" s="150" t="s">
        <v>323</v>
      </c>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customFormat="1" x14ac:dyDescent="0.25">
      <c r="A32" s="5">
        <v>27</v>
      </c>
      <c r="B32" s="11">
        <v>25</v>
      </c>
      <c r="C32" s="23" t="s">
        <v>18</v>
      </c>
      <c r="D32" s="69">
        <v>462</v>
      </c>
      <c r="E32" s="150"/>
      <c r="F32" s="69">
        <v>796</v>
      </c>
      <c r="G32" s="150"/>
      <c r="H32" s="69">
        <v>1258</v>
      </c>
      <c r="I32" s="150" t="s">
        <v>323</v>
      </c>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customFormat="1" x14ac:dyDescent="0.25">
      <c r="A33" s="5">
        <v>84</v>
      </c>
      <c r="B33" s="11">
        <v>26</v>
      </c>
      <c r="C33" s="23" t="s">
        <v>87</v>
      </c>
      <c r="D33" s="69">
        <v>453</v>
      </c>
      <c r="E33" s="150"/>
      <c r="F33" s="69">
        <v>717</v>
      </c>
      <c r="G33" s="150"/>
      <c r="H33" s="69">
        <v>1170</v>
      </c>
      <c r="I33" s="150" t="s">
        <v>323</v>
      </c>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customFormat="1" x14ac:dyDescent="0.25">
      <c r="A34" s="5">
        <v>28</v>
      </c>
      <c r="B34" s="11">
        <v>27</v>
      </c>
      <c r="C34" s="23" t="s">
        <v>27</v>
      </c>
      <c r="D34" s="69">
        <v>442</v>
      </c>
      <c r="E34" s="150" t="s">
        <v>324</v>
      </c>
      <c r="F34" s="69">
        <v>1064</v>
      </c>
      <c r="G34" s="150" t="s">
        <v>324</v>
      </c>
      <c r="H34" s="69">
        <v>1506</v>
      </c>
      <c r="I34" s="150" t="s">
        <v>324</v>
      </c>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35" customFormat="1" x14ac:dyDescent="0.25">
      <c r="A35" s="5">
        <v>24</v>
      </c>
      <c r="B35" s="11">
        <v>28</v>
      </c>
      <c r="C35" s="23" t="s">
        <v>254</v>
      </c>
      <c r="D35" s="69">
        <v>307</v>
      </c>
      <c r="E35" s="150"/>
      <c r="F35" s="69">
        <v>778</v>
      </c>
      <c r="G35" s="150"/>
      <c r="H35" s="69">
        <v>1085</v>
      </c>
      <c r="I35" s="150" t="s">
        <v>323</v>
      </c>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35" customFormat="1" x14ac:dyDescent="0.25">
      <c r="A36" s="5">
        <v>53</v>
      </c>
      <c r="B36" s="11">
        <v>29</v>
      </c>
      <c r="C36" s="23" t="s">
        <v>54</v>
      </c>
      <c r="D36" s="69">
        <v>388</v>
      </c>
      <c r="E36" s="150"/>
      <c r="F36" s="69">
        <v>1223</v>
      </c>
      <c r="G36" s="150"/>
      <c r="H36" s="69">
        <v>1611</v>
      </c>
      <c r="I36" s="150" t="s">
        <v>323</v>
      </c>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row>
    <row r="37" spans="1:35" customFormat="1" x14ac:dyDescent="0.25">
      <c r="A37" s="5">
        <v>76</v>
      </c>
      <c r="B37" s="11">
        <v>30</v>
      </c>
      <c r="C37" s="23" t="s">
        <v>72</v>
      </c>
      <c r="D37" s="69">
        <v>419</v>
      </c>
      <c r="E37" s="150" t="s">
        <v>324</v>
      </c>
      <c r="F37" s="69">
        <v>656</v>
      </c>
      <c r="G37" s="150" t="s">
        <v>324</v>
      </c>
      <c r="H37" s="69">
        <v>1075</v>
      </c>
      <c r="I37" s="150" t="s">
        <v>324</v>
      </c>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row>
    <row r="38" spans="1:35" customFormat="1" x14ac:dyDescent="0.25">
      <c r="A38" s="5">
        <v>76</v>
      </c>
      <c r="B38" s="11">
        <v>31</v>
      </c>
      <c r="C38" s="23" t="s">
        <v>73</v>
      </c>
      <c r="D38" s="69">
        <v>1483</v>
      </c>
      <c r="E38" s="150"/>
      <c r="F38" s="69">
        <v>1789</v>
      </c>
      <c r="G38" s="150"/>
      <c r="H38" s="69">
        <v>3272</v>
      </c>
      <c r="I38" s="150" t="s">
        <v>323</v>
      </c>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row>
    <row r="39" spans="1:35" customFormat="1" x14ac:dyDescent="0.25">
      <c r="A39" s="5">
        <v>76</v>
      </c>
      <c r="B39" s="11">
        <v>32</v>
      </c>
      <c r="C39" s="23" t="s">
        <v>74</v>
      </c>
      <c r="D39" s="69">
        <v>234</v>
      </c>
      <c r="E39" s="150"/>
      <c r="F39" s="69">
        <v>225</v>
      </c>
      <c r="G39" s="150"/>
      <c r="H39" s="69">
        <v>459</v>
      </c>
      <c r="I39" s="150" t="s">
        <v>323</v>
      </c>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row>
    <row r="40" spans="1:35" customFormat="1" x14ac:dyDescent="0.25">
      <c r="A40" s="5">
        <v>75</v>
      </c>
      <c r="B40" s="11">
        <v>33</v>
      </c>
      <c r="C40" s="23" t="s">
        <v>62</v>
      </c>
      <c r="D40" s="69">
        <v>1525</v>
      </c>
      <c r="E40" s="150"/>
      <c r="F40" s="69">
        <v>3375</v>
      </c>
      <c r="G40" s="150"/>
      <c r="H40" s="69">
        <v>4900</v>
      </c>
      <c r="I40" s="150" t="s">
        <v>323</v>
      </c>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5" customFormat="1" x14ac:dyDescent="0.25">
      <c r="A41" s="5">
        <v>76</v>
      </c>
      <c r="B41" s="11">
        <v>34</v>
      </c>
      <c r="C41" s="23" t="s">
        <v>75</v>
      </c>
      <c r="D41" s="69">
        <v>979</v>
      </c>
      <c r="E41" s="150"/>
      <c r="F41" s="69">
        <v>2260</v>
      </c>
      <c r="G41" s="150"/>
      <c r="H41" s="69">
        <v>3239</v>
      </c>
      <c r="I41" s="150" t="s">
        <v>323</v>
      </c>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row>
    <row r="42" spans="1:35" customFormat="1" x14ac:dyDescent="0.25">
      <c r="A42" s="5">
        <v>53</v>
      </c>
      <c r="B42" s="11">
        <v>35</v>
      </c>
      <c r="C42" s="23" t="s">
        <v>55</v>
      </c>
      <c r="D42" s="69">
        <v>1260</v>
      </c>
      <c r="E42" s="150"/>
      <c r="F42" s="69">
        <v>1605</v>
      </c>
      <c r="G42" s="150"/>
      <c r="H42" s="69">
        <v>2865</v>
      </c>
      <c r="I42" s="150" t="s">
        <v>323</v>
      </c>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5" customFormat="1" x14ac:dyDescent="0.25">
      <c r="A43" s="5">
        <v>24</v>
      </c>
      <c r="B43" s="11">
        <v>36</v>
      </c>
      <c r="C43" s="23" t="s">
        <v>12</v>
      </c>
      <c r="D43" s="69">
        <v>186</v>
      </c>
      <c r="E43" s="150"/>
      <c r="F43" s="69">
        <v>451</v>
      </c>
      <c r="G43" s="150"/>
      <c r="H43" s="69">
        <v>637</v>
      </c>
      <c r="I43" s="150" t="s">
        <v>323</v>
      </c>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5" customFormat="1" x14ac:dyDescent="0.25">
      <c r="A44" s="5">
        <v>24</v>
      </c>
      <c r="B44" s="11">
        <v>37</v>
      </c>
      <c r="C44" s="23" t="s">
        <v>13</v>
      </c>
      <c r="D44" s="69">
        <v>297</v>
      </c>
      <c r="E44" s="150"/>
      <c r="F44" s="69">
        <v>560</v>
      </c>
      <c r="G44" s="150"/>
      <c r="H44" s="69">
        <v>857</v>
      </c>
      <c r="I44" s="150" t="s">
        <v>323</v>
      </c>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5" customFormat="1" x14ac:dyDescent="0.25">
      <c r="A45" s="5">
        <v>84</v>
      </c>
      <c r="B45" s="11">
        <v>38</v>
      </c>
      <c r="C45" s="23" t="s">
        <v>88</v>
      </c>
      <c r="D45" s="69">
        <v>1252</v>
      </c>
      <c r="E45" s="150"/>
      <c r="F45" s="69">
        <v>1933</v>
      </c>
      <c r="G45" s="150"/>
      <c r="H45" s="69">
        <v>3185</v>
      </c>
      <c r="I45" s="150" t="s">
        <v>323</v>
      </c>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row>
    <row r="46" spans="1:35" customFormat="1" x14ac:dyDescent="0.25">
      <c r="A46" s="5">
        <v>27</v>
      </c>
      <c r="B46" s="11">
        <v>39</v>
      </c>
      <c r="C46" s="23" t="s">
        <v>19</v>
      </c>
      <c r="D46" s="69">
        <v>294</v>
      </c>
      <c r="E46" s="150"/>
      <c r="F46" s="69">
        <v>455</v>
      </c>
      <c r="G46" s="150"/>
      <c r="H46" s="69">
        <v>749</v>
      </c>
      <c r="I46" s="150" t="s">
        <v>323</v>
      </c>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row>
    <row r="47" spans="1:35" customFormat="1" x14ac:dyDescent="0.25">
      <c r="A47" s="5">
        <v>75</v>
      </c>
      <c r="B47" s="11">
        <v>40</v>
      </c>
      <c r="C47" s="23" t="s">
        <v>63</v>
      </c>
      <c r="D47" s="69">
        <v>452</v>
      </c>
      <c r="E47" s="150"/>
      <c r="F47" s="69">
        <v>832</v>
      </c>
      <c r="G47" s="150"/>
      <c r="H47" s="69">
        <v>1284</v>
      </c>
      <c r="I47" s="150" t="s">
        <v>323</v>
      </c>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row>
    <row r="48" spans="1:35" customFormat="1" x14ac:dyDescent="0.25">
      <c r="A48" s="5">
        <v>24</v>
      </c>
      <c r="B48" s="11">
        <v>41</v>
      </c>
      <c r="C48" s="23" t="s">
        <v>14</v>
      </c>
      <c r="D48" s="69">
        <v>376</v>
      </c>
      <c r="E48" s="150"/>
      <c r="F48" s="69">
        <v>710</v>
      </c>
      <c r="G48" s="150"/>
      <c r="H48" s="69">
        <v>1086</v>
      </c>
      <c r="I48" s="150" t="s">
        <v>323</v>
      </c>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5" customFormat="1" x14ac:dyDescent="0.25">
      <c r="A49" s="5">
        <v>84</v>
      </c>
      <c r="B49" s="11">
        <v>42</v>
      </c>
      <c r="C49" s="23" t="s">
        <v>89</v>
      </c>
      <c r="D49" s="69">
        <v>856</v>
      </c>
      <c r="E49" s="150"/>
      <c r="F49" s="69">
        <v>2163</v>
      </c>
      <c r="G49" s="150"/>
      <c r="H49" s="69">
        <v>3019</v>
      </c>
      <c r="I49" s="150" t="s">
        <v>323</v>
      </c>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row>
    <row r="50" spans="1:35" customFormat="1" x14ac:dyDescent="0.25">
      <c r="A50" s="5">
        <v>84</v>
      </c>
      <c r="B50" s="11">
        <v>43</v>
      </c>
      <c r="C50" s="23" t="s">
        <v>90</v>
      </c>
      <c r="D50" s="69">
        <v>153</v>
      </c>
      <c r="E50" s="150"/>
      <c r="F50" s="69">
        <v>448</v>
      </c>
      <c r="G50" s="150" t="s">
        <v>324</v>
      </c>
      <c r="H50" s="69">
        <v>601</v>
      </c>
      <c r="I50" s="150" t="s">
        <v>324</v>
      </c>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5" customFormat="1" x14ac:dyDescent="0.25">
      <c r="A51" s="5">
        <v>52</v>
      </c>
      <c r="B51" s="11">
        <v>44</v>
      </c>
      <c r="C51" s="23" t="s">
        <v>46</v>
      </c>
      <c r="D51" s="69">
        <v>607</v>
      </c>
      <c r="E51" s="150"/>
      <c r="F51" s="69">
        <v>2206</v>
      </c>
      <c r="G51" s="150"/>
      <c r="H51" s="69">
        <v>2813</v>
      </c>
      <c r="I51" s="150" t="s">
        <v>323</v>
      </c>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row>
    <row r="52" spans="1:35" customFormat="1" x14ac:dyDescent="0.25">
      <c r="A52" s="5">
        <v>24</v>
      </c>
      <c r="B52" s="11">
        <v>45</v>
      </c>
      <c r="C52" s="23" t="s">
        <v>15</v>
      </c>
      <c r="D52" s="69">
        <v>2431</v>
      </c>
      <c r="E52" s="150"/>
      <c r="F52" s="69">
        <v>1235</v>
      </c>
      <c r="G52" s="150"/>
      <c r="H52" s="69">
        <v>3666</v>
      </c>
      <c r="I52" s="150" t="s">
        <v>323</v>
      </c>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row>
    <row r="53" spans="1:35" customFormat="1" x14ac:dyDescent="0.25">
      <c r="A53" s="5">
        <v>76</v>
      </c>
      <c r="B53" s="11">
        <v>46</v>
      </c>
      <c r="C53" s="23" t="s">
        <v>76</v>
      </c>
      <c r="D53" s="69">
        <v>174</v>
      </c>
      <c r="E53" s="150"/>
      <c r="F53" s="69">
        <v>258</v>
      </c>
      <c r="G53" s="150"/>
      <c r="H53" s="69">
        <v>432</v>
      </c>
      <c r="I53" s="150" t="s">
        <v>323</v>
      </c>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5" customFormat="1" x14ac:dyDescent="0.25">
      <c r="A54" s="5">
        <v>75</v>
      </c>
      <c r="B54" s="11">
        <v>47</v>
      </c>
      <c r="C54" s="23" t="s">
        <v>64</v>
      </c>
      <c r="D54" s="69">
        <v>117</v>
      </c>
      <c r="E54" s="150"/>
      <c r="F54" s="69">
        <v>827</v>
      </c>
      <c r="G54" s="150"/>
      <c r="H54" s="69">
        <v>944</v>
      </c>
      <c r="I54" s="150" t="s">
        <v>323</v>
      </c>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5" customFormat="1" x14ac:dyDescent="0.25">
      <c r="A55" s="5">
        <v>76</v>
      </c>
      <c r="B55" s="11">
        <v>48</v>
      </c>
      <c r="C55" s="23" t="s">
        <v>77</v>
      </c>
      <c r="D55" s="69">
        <v>75</v>
      </c>
      <c r="E55" s="150"/>
      <c r="F55" s="69">
        <v>149</v>
      </c>
      <c r="G55" s="150"/>
      <c r="H55" s="69">
        <v>224</v>
      </c>
      <c r="I55" s="150" t="s">
        <v>323</v>
      </c>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5" customFormat="1" x14ac:dyDescent="0.25">
      <c r="A56" s="5">
        <v>52</v>
      </c>
      <c r="B56" s="11">
        <v>49</v>
      </c>
      <c r="C56" s="23" t="s">
        <v>48</v>
      </c>
      <c r="D56" s="69">
        <v>425</v>
      </c>
      <c r="E56" s="150"/>
      <c r="F56" s="69">
        <v>1320</v>
      </c>
      <c r="G56" s="150"/>
      <c r="H56" s="69">
        <v>1745</v>
      </c>
      <c r="I56" s="150" t="s">
        <v>323</v>
      </c>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row>
    <row r="57" spans="1:35" customFormat="1" x14ac:dyDescent="0.25">
      <c r="A57" s="5">
        <v>28</v>
      </c>
      <c r="B57" s="11">
        <v>50</v>
      </c>
      <c r="C57" s="23" t="s">
        <v>28</v>
      </c>
      <c r="D57" s="69">
        <v>436</v>
      </c>
      <c r="E57" s="150"/>
      <c r="F57" s="69">
        <v>791</v>
      </c>
      <c r="G57" s="150"/>
      <c r="H57" s="69">
        <v>1227</v>
      </c>
      <c r="I57" s="150" t="s">
        <v>323</v>
      </c>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row>
    <row r="58" spans="1:35" customFormat="1" x14ac:dyDescent="0.25">
      <c r="A58" s="5">
        <v>44</v>
      </c>
      <c r="B58" s="11">
        <v>51</v>
      </c>
      <c r="C58" s="23" t="s">
        <v>38</v>
      </c>
      <c r="D58" s="69">
        <v>218</v>
      </c>
      <c r="E58" s="150"/>
      <c r="F58" s="69">
        <v>1018</v>
      </c>
      <c r="G58" s="150"/>
      <c r="H58" s="69">
        <v>1236</v>
      </c>
      <c r="I58" s="150" t="s">
        <v>323</v>
      </c>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customFormat="1" x14ac:dyDescent="0.25">
      <c r="A59" s="5">
        <v>44</v>
      </c>
      <c r="B59" s="11">
        <v>52</v>
      </c>
      <c r="C59" s="23" t="s">
        <v>39</v>
      </c>
      <c r="D59" s="69">
        <v>77</v>
      </c>
      <c r="E59" s="150"/>
      <c r="F59" s="69">
        <v>314</v>
      </c>
      <c r="G59" s="150"/>
      <c r="H59" s="69">
        <v>391</v>
      </c>
      <c r="I59" s="150" t="s">
        <v>323</v>
      </c>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customFormat="1" x14ac:dyDescent="0.25">
      <c r="A60" s="5">
        <v>52</v>
      </c>
      <c r="B60" s="11">
        <v>53</v>
      </c>
      <c r="C60" s="23" t="s">
        <v>49</v>
      </c>
      <c r="D60" s="69">
        <v>344</v>
      </c>
      <c r="E60" s="150"/>
      <c r="F60" s="69">
        <v>554</v>
      </c>
      <c r="G60" s="150"/>
      <c r="H60" s="69">
        <v>898</v>
      </c>
      <c r="I60" s="150" t="s">
        <v>323</v>
      </c>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row>
    <row r="61" spans="1:35" customFormat="1" x14ac:dyDescent="0.25">
      <c r="A61" s="5">
        <v>44</v>
      </c>
      <c r="B61" s="11">
        <v>54</v>
      </c>
      <c r="C61" s="23" t="s">
        <v>40</v>
      </c>
      <c r="D61" s="69">
        <v>563</v>
      </c>
      <c r="E61" s="150"/>
      <c r="F61" s="69">
        <v>1484</v>
      </c>
      <c r="G61" s="150"/>
      <c r="H61" s="69">
        <v>2047</v>
      </c>
      <c r="I61" s="150" t="s">
        <v>323</v>
      </c>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row>
    <row r="62" spans="1:35" customFormat="1" x14ac:dyDescent="0.25">
      <c r="A62" s="5">
        <v>44</v>
      </c>
      <c r="B62" s="11">
        <v>55</v>
      </c>
      <c r="C62" s="23" t="s">
        <v>41</v>
      </c>
      <c r="D62" s="69">
        <v>294</v>
      </c>
      <c r="E62" s="150"/>
      <c r="F62" s="69">
        <v>375</v>
      </c>
      <c r="G62" s="150"/>
      <c r="H62" s="69">
        <v>669</v>
      </c>
      <c r="I62" s="150" t="s">
        <v>323</v>
      </c>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row>
    <row r="63" spans="1:35" customFormat="1" x14ac:dyDescent="0.25">
      <c r="A63" s="5">
        <v>53</v>
      </c>
      <c r="B63" s="11">
        <v>56</v>
      </c>
      <c r="C63" s="23" t="s">
        <v>56</v>
      </c>
      <c r="D63" s="69">
        <v>682</v>
      </c>
      <c r="E63" s="150"/>
      <c r="F63" s="69">
        <v>1036</v>
      </c>
      <c r="G63" s="150"/>
      <c r="H63" s="69">
        <v>1718</v>
      </c>
      <c r="I63" s="150" t="s">
        <v>323</v>
      </c>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5" customFormat="1" x14ac:dyDescent="0.25">
      <c r="A64" s="5">
        <v>44</v>
      </c>
      <c r="B64" s="11">
        <v>57</v>
      </c>
      <c r="C64" s="23" t="s">
        <v>42</v>
      </c>
      <c r="D64" s="69">
        <v>230</v>
      </c>
      <c r="E64" s="150"/>
      <c r="F64" s="69">
        <v>1747</v>
      </c>
      <c r="G64" s="150"/>
      <c r="H64" s="69">
        <v>1977</v>
      </c>
      <c r="I64" s="150" t="s">
        <v>323</v>
      </c>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customFormat="1" x14ac:dyDescent="0.25">
      <c r="A65" s="5">
        <v>27</v>
      </c>
      <c r="B65" s="11">
        <v>58</v>
      </c>
      <c r="C65" s="23" t="s">
        <v>20</v>
      </c>
      <c r="D65" s="69">
        <v>212</v>
      </c>
      <c r="E65" s="150"/>
      <c r="F65" s="69">
        <v>365</v>
      </c>
      <c r="G65" s="150"/>
      <c r="H65" s="69">
        <v>577</v>
      </c>
      <c r="I65" s="150" t="s">
        <v>323</v>
      </c>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5" customFormat="1" x14ac:dyDescent="0.25">
      <c r="A66" s="5">
        <v>32</v>
      </c>
      <c r="B66" s="11">
        <v>59</v>
      </c>
      <c r="C66" s="23" t="s">
        <v>32</v>
      </c>
      <c r="D66" s="69">
        <v>441</v>
      </c>
      <c r="E66" s="150"/>
      <c r="F66" s="69">
        <v>10099</v>
      </c>
      <c r="G66" s="150"/>
      <c r="H66" s="69">
        <v>10540</v>
      </c>
      <c r="I66" s="150" t="s">
        <v>323</v>
      </c>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row>
    <row r="67" spans="1:35" customFormat="1" x14ac:dyDescent="0.25">
      <c r="A67" s="5">
        <v>32</v>
      </c>
      <c r="B67" s="11">
        <v>60</v>
      </c>
      <c r="C67" s="23" t="s">
        <v>33</v>
      </c>
      <c r="D67" s="69">
        <v>389</v>
      </c>
      <c r="E67" s="150"/>
      <c r="F67" s="69">
        <v>1207</v>
      </c>
      <c r="G67" s="150"/>
      <c r="H67" s="69">
        <v>1596</v>
      </c>
      <c r="I67" s="150" t="s">
        <v>323</v>
      </c>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row>
    <row r="68" spans="1:35" customFormat="1" x14ac:dyDescent="0.25">
      <c r="A68" s="5">
        <v>28</v>
      </c>
      <c r="B68" s="11">
        <v>61</v>
      </c>
      <c r="C68" s="23" t="s">
        <v>29</v>
      </c>
      <c r="D68" s="69">
        <v>237</v>
      </c>
      <c r="E68" s="150"/>
      <c r="F68" s="69">
        <v>745</v>
      </c>
      <c r="G68" s="150"/>
      <c r="H68" s="69">
        <v>982</v>
      </c>
      <c r="I68" s="150" t="s">
        <v>323</v>
      </c>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row>
    <row r="69" spans="1:35" customFormat="1" x14ac:dyDescent="0.25">
      <c r="A69" s="5">
        <v>32</v>
      </c>
      <c r="B69" s="11">
        <v>62</v>
      </c>
      <c r="C69" s="23" t="s">
        <v>34</v>
      </c>
      <c r="D69" s="69">
        <v>531</v>
      </c>
      <c r="E69" s="150"/>
      <c r="F69" s="69">
        <v>2658</v>
      </c>
      <c r="G69" s="150"/>
      <c r="H69" s="69">
        <v>3189</v>
      </c>
      <c r="I69" s="150" t="s">
        <v>323</v>
      </c>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row>
    <row r="70" spans="1:35" customFormat="1" x14ac:dyDescent="0.25">
      <c r="A70" s="5">
        <v>84</v>
      </c>
      <c r="B70" s="11">
        <v>63</v>
      </c>
      <c r="C70" s="23" t="s">
        <v>91</v>
      </c>
      <c r="D70" s="69">
        <v>688</v>
      </c>
      <c r="E70" s="150"/>
      <c r="F70" s="69">
        <v>1159</v>
      </c>
      <c r="G70" s="150"/>
      <c r="H70" s="69">
        <v>1847</v>
      </c>
      <c r="I70" s="150" t="s">
        <v>323</v>
      </c>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35" customFormat="1" x14ac:dyDescent="0.25">
      <c r="A71" s="5">
        <v>75</v>
      </c>
      <c r="B71" s="11">
        <v>64</v>
      </c>
      <c r="C71" s="23" t="s">
        <v>65</v>
      </c>
      <c r="D71" s="69">
        <v>381</v>
      </c>
      <c r="E71" s="150"/>
      <c r="F71" s="69">
        <v>1532</v>
      </c>
      <c r="G71" s="150"/>
      <c r="H71" s="69">
        <v>1913</v>
      </c>
      <c r="I71" s="150" t="s">
        <v>323</v>
      </c>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5" customFormat="1" x14ac:dyDescent="0.25">
      <c r="A72" s="5">
        <v>76</v>
      </c>
      <c r="B72" s="11">
        <v>65</v>
      </c>
      <c r="C72" s="23" t="s">
        <v>78</v>
      </c>
      <c r="D72" s="69">
        <v>293</v>
      </c>
      <c r="E72" s="150" t="s">
        <v>324</v>
      </c>
      <c r="F72" s="69">
        <v>259</v>
      </c>
      <c r="G72" s="150" t="s">
        <v>324</v>
      </c>
      <c r="H72" s="69">
        <v>552</v>
      </c>
      <c r="I72" s="150" t="s">
        <v>324</v>
      </c>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row>
    <row r="73" spans="1:35" customFormat="1" x14ac:dyDescent="0.25">
      <c r="A73" s="5">
        <v>76</v>
      </c>
      <c r="B73" s="11">
        <v>66</v>
      </c>
      <c r="C73" s="23" t="s">
        <v>79</v>
      </c>
      <c r="D73" s="69">
        <v>343</v>
      </c>
      <c r="E73" s="150"/>
      <c r="F73" s="69">
        <v>606</v>
      </c>
      <c r="G73" s="150"/>
      <c r="H73" s="69">
        <v>949</v>
      </c>
      <c r="I73" s="150" t="s">
        <v>323</v>
      </c>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5" customFormat="1" x14ac:dyDescent="0.25">
      <c r="A74" s="5">
        <v>44</v>
      </c>
      <c r="B74" s="11">
        <v>67</v>
      </c>
      <c r="C74" s="23" t="s">
        <v>43</v>
      </c>
      <c r="D74" s="69">
        <v>1007</v>
      </c>
      <c r="E74" s="150"/>
      <c r="F74" s="69">
        <v>1557</v>
      </c>
      <c r="G74" s="150"/>
      <c r="H74" s="69">
        <v>2564</v>
      </c>
      <c r="I74" s="150" t="s">
        <v>323</v>
      </c>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row>
    <row r="75" spans="1:35" customFormat="1" x14ac:dyDescent="0.25">
      <c r="A75" s="5">
        <v>44</v>
      </c>
      <c r="B75" s="11">
        <v>68</v>
      </c>
      <c r="C75" s="23" t="s">
        <v>44</v>
      </c>
      <c r="D75" s="69">
        <v>490</v>
      </c>
      <c r="E75" s="150"/>
      <c r="F75" s="69">
        <v>1436</v>
      </c>
      <c r="G75" s="150"/>
      <c r="H75" s="69">
        <v>1926</v>
      </c>
      <c r="I75" s="150" t="s">
        <v>323</v>
      </c>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row>
    <row r="76" spans="1:35" customFormat="1" x14ac:dyDescent="0.25">
      <c r="A76" s="5">
        <v>84</v>
      </c>
      <c r="B76" s="11">
        <v>69</v>
      </c>
      <c r="C76" s="23" t="s">
        <v>255</v>
      </c>
      <c r="D76" s="69">
        <v>2165</v>
      </c>
      <c r="E76" s="150"/>
      <c r="F76" s="69">
        <v>2576</v>
      </c>
      <c r="G76" s="150"/>
      <c r="H76" s="69">
        <v>4741</v>
      </c>
      <c r="I76" s="150"/>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5" customFormat="1" x14ac:dyDescent="0.25">
      <c r="A77" s="14">
        <v>84</v>
      </c>
      <c r="B77" s="15" t="s">
        <v>92</v>
      </c>
      <c r="C77" s="24" t="s">
        <v>255</v>
      </c>
      <c r="D77" s="72">
        <v>491</v>
      </c>
      <c r="E77" s="201"/>
      <c r="F77" s="72">
        <v>621</v>
      </c>
      <c r="G77" s="201"/>
      <c r="H77" s="72">
        <v>1112</v>
      </c>
      <c r="I77" s="201"/>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row>
    <row r="78" spans="1:35" customFormat="1" x14ac:dyDescent="0.25">
      <c r="A78" s="14">
        <v>84</v>
      </c>
      <c r="B78" s="15" t="s">
        <v>94</v>
      </c>
      <c r="C78" s="24" t="s">
        <v>256</v>
      </c>
      <c r="D78" s="72">
        <v>1674</v>
      </c>
      <c r="E78" s="201"/>
      <c r="F78" s="72">
        <v>1955</v>
      </c>
      <c r="G78" s="201"/>
      <c r="H78" s="72">
        <v>3629</v>
      </c>
      <c r="I78" s="201"/>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row>
    <row r="79" spans="1:35" customFormat="1" x14ac:dyDescent="0.25">
      <c r="A79" s="5">
        <v>27</v>
      </c>
      <c r="B79" s="11">
        <v>70</v>
      </c>
      <c r="C79" s="23" t="s">
        <v>21</v>
      </c>
      <c r="D79" s="69">
        <v>423</v>
      </c>
      <c r="E79" s="150"/>
      <c r="F79" s="69">
        <v>581</v>
      </c>
      <c r="G79" s="150"/>
      <c r="H79" s="69">
        <v>1004</v>
      </c>
      <c r="I79" s="150" t="s">
        <v>323</v>
      </c>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row>
    <row r="80" spans="1:35" customFormat="1" x14ac:dyDescent="0.25">
      <c r="A80" s="5">
        <v>27</v>
      </c>
      <c r="B80" s="11">
        <v>71</v>
      </c>
      <c r="C80" s="23" t="s">
        <v>22</v>
      </c>
      <c r="D80" s="69">
        <v>322</v>
      </c>
      <c r="E80" s="150"/>
      <c r="F80" s="69">
        <v>1178</v>
      </c>
      <c r="G80" s="150"/>
      <c r="H80" s="69">
        <v>1500</v>
      </c>
      <c r="I80" s="150" t="s">
        <v>323</v>
      </c>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customFormat="1" x14ac:dyDescent="0.25">
      <c r="A81" s="5">
        <v>52</v>
      </c>
      <c r="B81" s="11">
        <v>72</v>
      </c>
      <c r="C81" s="23" t="s">
        <v>50</v>
      </c>
      <c r="D81" s="69">
        <v>306</v>
      </c>
      <c r="E81" s="150"/>
      <c r="F81" s="69">
        <v>921</v>
      </c>
      <c r="G81" s="150"/>
      <c r="H81" s="69">
        <v>1227</v>
      </c>
      <c r="I81" s="150" t="s">
        <v>323</v>
      </c>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customFormat="1" x14ac:dyDescent="0.25">
      <c r="A82" s="5">
        <v>84</v>
      </c>
      <c r="B82" s="11">
        <v>73</v>
      </c>
      <c r="C82" s="23" t="s">
        <v>96</v>
      </c>
      <c r="D82" s="69">
        <v>106</v>
      </c>
      <c r="E82" s="150"/>
      <c r="F82" s="69">
        <v>350</v>
      </c>
      <c r="G82" s="150"/>
      <c r="H82" s="69">
        <v>456</v>
      </c>
      <c r="I82" s="150" t="s">
        <v>323</v>
      </c>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row>
    <row r="83" spans="1:35" customFormat="1" x14ac:dyDescent="0.25">
      <c r="A83" s="5">
        <v>84</v>
      </c>
      <c r="B83" s="11">
        <v>74</v>
      </c>
      <c r="C83" s="23" t="s">
        <v>97</v>
      </c>
      <c r="D83" s="69">
        <v>276</v>
      </c>
      <c r="E83" s="150"/>
      <c r="F83" s="69">
        <v>697</v>
      </c>
      <c r="G83" s="150"/>
      <c r="H83" s="69">
        <v>973</v>
      </c>
      <c r="I83" s="150" t="s">
        <v>323</v>
      </c>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row>
    <row r="84" spans="1:35" customFormat="1" x14ac:dyDescent="0.25">
      <c r="A84" s="5">
        <v>11</v>
      </c>
      <c r="B84" s="11">
        <v>75</v>
      </c>
      <c r="C84" s="23" t="s">
        <v>0</v>
      </c>
      <c r="D84" s="69">
        <v>1588</v>
      </c>
      <c r="E84" s="150"/>
      <c r="F84" s="69">
        <v>2494</v>
      </c>
      <c r="G84" s="150"/>
      <c r="H84" s="69">
        <v>4082</v>
      </c>
      <c r="I84" s="150" t="s">
        <v>323</v>
      </c>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row>
    <row r="85" spans="1:35" customFormat="1" x14ac:dyDescent="0.25">
      <c r="A85" s="5">
        <v>28</v>
      </c>
      <c r="B85" s="11">
        <v>76</v>
      </c>
      <c r="C85" s="23" t="s">
        <v>30</v>
      </c>
      <c r="D85" s="69">
        <v>1696</v>
      </c>
      <c r="E85" s="150"/>
      <c r="F85" s="69">
        <v>2377</v>
      </c>
      <c r="G85" s="150"/>
      <c r="H85" s="69">
        <v>4073</v>
      </c>
      <c r="I85" s="150" t="s">
        <v>323</v>
      </c>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row>
    <row r="86" spans="1:35" customFormat="1" x14ac:dyDescent="0.25">
      <c r="A86" s="5">
        <v>11</v>
      </c>
      <c r="B86" s="11">
        <v>77</v>
      </c>
      <c r="C86" s="23" t="s">
        <v>2</v>
      </c>
      <c r="D86" s="69">
        <v>978</v>
      </c>
      <c r="E86" s="150"/>
      <c r="F86" s="69">
        <v>923</v>
      </c>
      <c r="G86" s="150"/>
      <c r="H86" s="69">
        <v>1901</v>
      </c>
      <c r="I86" s="150" t="s">
        <v>323</v>
      </c>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customFormat="1" x14ac:dyDescent="0.25">
      <c r="A87" s="5">
        <v>11</v>
      </c>
      <c r="B87" s="11">
        <v>78</v>
      </c>
      <c r="C87" s="23" t="s">
        <v>3</v>
      </c>
      <c r="D87" s="69">
        <v>458</v>
      </c>
      <c r="E87" s="150"/>
      <c r="F87" s="69">
        <v>1359</v>
      </c>
      <c r="G87" s="150"/>
      <c r="H87" s="69">
        <v>1817</v>
      </c>
      <c r="I87" s="150" t="s">
        <v>323</v>
      </c>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5" customFormat="1" x14ac:dyDescent="0.25">
      <c r="A88" s="5">
        <v>75</v>
      </c>
      <c r="B88" s="11">
        <v>79</v>
      </c>
      <c r="C88" s="23" t="s">
        <v>66</v>
      </c>
      <c r="D88" s="69">
        <v>510</v>
      </c>
      <c r="E88" s="150"/>
      <c r="F88" s="69">
        <v>456</v>
      </c>
      <c r="G88" s="150"/>
      <c r="H88" s="69">
        <v>966</v>
      </c>
      <c r="I88" s="150" t="s">
        <v>323</v>
      </c>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5" customFormat="1" x14ac:dyDescent="0.25">
      <c r="A89" s="5">
        <v>32</v>
      </c>
      <c r="B89" s="11">
        <v>80</v>
      </c>
      <c r="C89" s="23" t="s">
        <v>35</v>
      </c>
      <c r="D89" s="69">
        <v>317</v>
      </c>
      <c r="E89" s="150"/>
      <c r="F89" s="69">
        <v>1510</v>
      </c>
      <c r="G89" s="150"/>
      <c r="H89" s="69">
        <v>1827</v>
      </c>
      <c r="I89" s="150" t="s">
        <v>323</v>
      </c>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5" customFormat="1" x14ac:dyDescent="0.25">
      <c r="A90" s="5">
        <v>76</v>
      </c>
      <c r="B90" s="11">
        <v>81</v>
      </c>
      <c r="C90" s="23" t="s">
        <v>80</v>
      </c>
      <c r="D90" s="69">
        <v>198</v>
      </c>
      <c r="E90" s="150"/>
      <c r="F90" s="69">
        <v>312</v>
      </c>
      <c r="G90" s="150"/>
      <c r="H90" s="69">
        <v>510</v>
      </c>
      <c r="I90" s="150" t="s">
        <v>323</v>
      </c>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5" customFormat="1" x14ac:dyDescent="0.25">
      <c r="A91" s="5">
        <v>76</v>
      </c>
      <c r="B91" s="11">
        <v>82</v>
      </c>
      <c r="C91" s="23" t="s">
        <v>81</v>
      </c>
      <c r="D91" s="69">
        <v>202</v>
      </c>
      <c r="E91" s="150"/>
      <c r="F91" s="69">
        <v>371</v>
      </c>
      <c r="G91" s="150"/>
      <c r="H91" s="69">
        <v>573</v>
      </c>
      <c r="I91" s="150" t="s">
        <v>323</v>
      </c>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5" customFormat="1" x14ac:dyDescent="0.25">
      <c r="A92" s="5">
        <v>93</v>
      </c>
      <c r="B92" s="11">
        <v>83</v>
      </c>
      <c r="C92" s="23" t="s">
        <v>102</v>
      </c>
      <c r="D92" s="69">
        <v>407</v>
      </c>
      <c r="E92" s="150"/>
      <c r="F92" s="69">
        <v>1368</v>
      </c>
      <c r="G92" s="150"/>
      <c r="H92" s="69">
        <v>1775</v>
      </c>
      <c r="I92" s="150" t="s">
        <v>323</v>
      </c>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5" customFormat="1" x14ac:dyDescent="0.25">
      <c r="A93" s="5">
        <v>93</v>
      </c>
      <c r="B93" s="11">
        <v>84</v>
      </c>
      <c r="C93" s="23" t="s">
        <v>103</v>
      </c>
      <c r="D93" s="69">
        <v>163</v>
      </c>
      <c r="E93" s="150"/>
      <c r="F93" s="69">
        <v>913</v>
      </c>
      <c r="G93" s="150"/>
      <c r="H93" s="69">
        <v>1076</v>
      </c>
      <c r="I93" s="150" t="s">
        <v>323</v>
      </c>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5" customFormat="1" x14ac:dyDescent="0.25">
      <c r="A94" s="5">
        <v>52</v>
      </c>
      <c r="B94" s="11">
        <v>85</v>
      </c>
      <c r="C94" s="23" t="s">
        <v>51</v>
      </c>
      <c r="D94" s="69">
        <v>594</v>
      </c>
      <c r="E94" s="150"/>
      <c r="F94" s="69">
        <v>676</v>
      </c>
      <c r="G94" s="150"/>
      <c r="H94" s="69">
        <v>1270</v>
      </c>
      <c r="I94" s="150" t="s">
        <v>323</v>
      </c>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5" customFormat="1" x14ac:dyDescent="0.25">
      <c r="A95" s="5">
        <v>75</v>
      </c>
      <c r="B95" s="11">
        <v>86</v>
      </c>
      <c r="C95" s="23" t="s">
        <v>67</v>
      </c>
      <c r="D95" s="69">
        <v>251</v>
      </c>
      <c r="E95" s="150"/>
      <c r="F95" s="69">
        <v>669</v>
      </c>
      <c r="G95" s="150"/>
      <c r="H95" s="69">
        <v>920</v>
      </c>
      <c r="I95" s="150" t="s">
        <v>323</v>
      </c>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5" customFormat="1" x14ac:dyDescent="0.25">
      <c r="A96" s="5">
        <v>75</v>
      </c>
      <c r="B96" s="11">
        <v>87</v>
      </c>
      <c r="C96" s="23" t="s">
        <v>68</v>
      </c>
      <c r="D96" s="69">
        <v>281</v>
      </c>
      <c r="E96" s="150"/>
      <c r="F96" s="69">
        <v>688</v>
      </c>
      <c r="G96" s="150"/>
      <c r="H96" s="69">
        <v>969</v>
      </c>
      <c r="I96" s="150" t="s">
        <v>323</v>
      </c>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1:35" customFormat="1" x14ac:dyDescent="0.25">
      <c r="A97" s="5">
        <v>44</v>
      </c>
      <c r="B97" s="11">
        <v>88</v>
      </c>
      <c r="C97" s="23" t="s">
        <v>45</v>
      </c>
      <c r="D97" s="69">
        <v>490</v>
      </c>
      <c r="E97" s="150" t="s">
        <v>324</v>
      </c>
      <c r="F97" s="69">
        <v>595</v>
      </c>
      <c r="G97" s="150"/>
      <c r="H97" s="69">
        <v>1085</v>
      </c>
      <c r="I97" s="150" t="s">
        <v>324</v>
      </c>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row>
    <row r="98" spans="1:35" customFormat="1" x14ac:dyDescent="0.25">
      <c r="A98" s="5">
        <v>27</v>
      </c>
      <c r="B98" s="11">
        <v>89</v>
      </c>
      <c r="C98" s="23" t="s">
        <v>23</v>
      </c>
      <c r="D98" s="69">
        <v>381</v>
      </c>
      <c r="E98" s="150"/>
      <c r="F98" s="69">
        <v>685</v>
      </c>
      <c r="G98" s="150"/>
      <c r="H98" s="69">
        <v>1066</v>
      </c>
      <c r="I98" s="150" t="s">
        <v>323</v>
      </c>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row>
    <row r="99" spans="1:35" customFormat="1" x14ac:dyDescent="0.25">
      <c r="A99" s="5">
        <v>27</v>
      </c>
      <c r="B99" s="11">
        <v>90</v>
      </c>
      <c r="C99" s="23" t="s">
        <v>24</v>
      </c>
      <c r="D99" s="69">
        <v>148</v>
      </c>
      <c r="E99" s="150"/>
      <c r="F99" s="69">
        <v>218</v>
      </c>
      <c r="G99" s="150"/>
      <c r="H99" s="69">
        <v>366</v>
      </c>
      <c r="I99" s="150" t="s">
        <v>323</v>
      </c>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5" customFormat="1" x14ac:dyDescent="0.25">
      <c r="A100" s="5">
        <v>11</v>
      </c>
      <c r="B100" s="11">
        <v>91</v>
      </c>
      <c r="C100" s="23" t="s">
        <v>4</v>
      </c>
      <c r="D100" s="69">
        <v>1455</v>
      </c>
      <c r="E100" s="150"/>
      <c r="F100" s="69">
        <v>1821</v>
      </c>
      <c r="G100" s="150"/>
      <c r="H100" s="69">
        <v>3276</v>
      </c>
      <c r="I100" s="150" t="s">
        <v>323</v>
      </c>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5" customFormat="1" x14ac:dyDescent="0.25">
      <c r="A101" s="5">
        <v>11</v>
      </c>
      <c r="B101" s="11">
        <v>92</v>
      </c>
      <c r="C101" s="23" t="s">
        <v>5</v>
      </c>
      <c r="D101" s="69">
        <v>1728</v>
      </c>
      <c r="E101" s="150"/>
      <c r="F101" s="69">
        <v>1871</v>
      </c>
      <c r="G101" s="150"/>
      <c r="H101" s="69">
        <v>3599</v>
      </c>
      <c r="I101" s="150" t="s">
        <v>323</v>
      </c>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row>
    <row r="102" spans="1:35" customFormat="1" x14ac:dyDescent="0.25">
      <c r="A102" s="5">
        <v>11</v>
      </c>
      <c r="B102" s="11">
        <v>93</v>
      </c>
      <c r="C102" s="23" t="s">
        <v>6</v>
      </c>
      <c r="D102" s="69">
        <v>543</v>
      </c>
      <c r="E102" s="150"/>
      <c r="F102" s="69">
        <v>2924</v>
      </c>
      <c r="G102" s="150"/>
      <c r="H102" s="69">
        <v>3467</v>
      </c>
      <c r="I102" s="150" t="s">
        <v>323</v>
      </c>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customFormat="1" x14ac:dyDescent="0.25">
      <c r="A103" s="5">
        <v>11</v>
      </c>
      <c r="B103" s="11">
        <v>94</v>
      </c>
      <c r="C103" s="23" t="s">
        <v>7</v>
      </c>
      <c r="D103" s="69">
        <v>381</v>
      </c>
      <c r="E103" s="150"/>
      <c r="F103" s="69">
        <v>1546</v>
      </c>
      <c r="G103" s="150"/>
      <c r="H103" s="69">
        <v>1927</v>
      </c>
      <c r="I103" s="150" t="s">
        <v>323</v>
      </c>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row>
    <row r="104" spans="1:35" customFormat="1" x14ac:dyDescent="0.25">
      <c r="A104" s="5">
        <v>11</v>
      </c>
      <c r="B104" s="11">
        <v>95</v>
      </c>
      <c r="C104" s="23" t="s">
        <v>8</v>
      </c>
      <c r="D104" s="69">
        <v>324</v>
      </c>
      <c r="E104" s="150"/>
      <c r="F104" s="69">
        <v>1263</v>
      </c>
      <c r="G104" s="150"/>
      <c r="H104" s="69">
        <v>1587</v>
      </c>
      <c r="I104" s="150" t="s">
        <v>323</v>
      </c>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row>
    <row r="105" spans="1:35" customFormat="1" x14ac:dyDescent="0.25">
      <c r="A105" s="5">
        <v>101</v>
      </c>
      <c r="B105" s="11">
        <v>971</v>
      </c>
      <c r="C105" s="23" t="s">
        <v>109</v>
      </c>
      <c r="D105" s="69">
        <v>90</v>
      </c>
      <c r="E105" s="150"/>
      <c r="F105" s="69">
        <v>741</v>
      </c>
      <c r="G105" s="150"/>
      <c r="H105" s="69">
        <v>831</v>
      </c>
      <c r="I105" s="150" t="s">
        <v>323</v>
      </c>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row>
    <row r="106" spans="1:35" customFormat="1" x14ac:dyDescent="0.25">
      <c r="A106" s="5">
        <v>102</v>
      </c>
      <c r="B106" s="11">
        <v>972</v>
      </c>
      <c r="C106" s="23" t="s">
        <v>110</v>
      </c>
      <c r="D106" s="69">
        <v>674</v>
      </c>
      <c r="E106" s="150"/>
      <c r="F106" s="69">
        <v>671</v>
      </c>
      <c r="G106" s="150"/>
      <c r="H106" s="69">
        <v>1345</v>
      </c>
      <c r="I106" s="150" t="s">
        <v>323</v>
      </c>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row>
    <row r="107" spans="1:35" customFormat="1" x14ac:dyDescent="0.25">
      <c r="A107" s="5">
        <v>103</v>
      </c>
      <c r="B107" s="11">
        <v>973</v>
      </c>
      <c r="C107" s="23" t="s">
        <v>111</v>
      </c>
      <c r="D107" s="69">
        <v>82</v>
      </c>
      <c r="E107" s="150"/>
      <c r="F107" s="69">
        <v>370</v>
      </c>
      <c r="G107" s="150"/>
      <c r="H107" s="69">
        <v>452</v>
      </c>
      <c r="I107" s="150" t="s">
        <v>323</v>
      </c>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customFormat="1" x14ac:dyDescent="0.25">
      <c r="A108" s="6">
        <v>104</v>
      </c>
      <c r="B108" s="6">
        <v>974</v>
      </c>
      <c r="C108" s="2" t="s">
        <v>257</v>
      </c>
      <c r="D108" s="69">
        <v>1309</v>
      </c>
      <c r="E108" s="150"/>
      <c r="F108" s="69">
        <v>1945</v>
      </c>
      <c r="G108" s="150"/>
      <c r="H108" s="69">
        <v>3254</v>
      </c>
      <c r="I108" s="150" t="s">
        <v>323</v>
      </c>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5" customFormat="1" x14ac:dyDescent="0.25">
      <c r="A109" s="289" t="s">
        <v>224</v>
      </c>
      <c r="B109" s="290"/>
      <c r="C109" s="291"/>
      <c r="D109" s="153">
        <v>48794</v>
      </c>
      <c r="E109" s="154"/>
      <c r="F109" s="153">
        <v>106702</v>
      </c>
      <c r="G109" s="155"/>
      <c r="H109" s="156">
        <v>155496</v>
      </c>
      <c r="I109" s="1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row>
    <row r="110" spans="1:35" customFormat="1" x14ac:dyDescent="0.25">
      <c r="A110" s="292" t="s">
        <v>331</v>
      </c>
      <c r="B110" s="293"/>
      <c r="C110" s="294"/>
      <c r="D110" s="157">
        <v>2155</v>
      </c>
      <c r="E110" s="158"/>
      <c r="F110" s="157">
        <v>3727</v>
      </c>
      <c r="G110" s="159"/>
      <c r="H110" s="160">
        <v>5882</v>
      </c>
      <c r="I110" s="159"/>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customFormat="1" x14ac:dyDescent="0.25">
      <c r="A111" s="285" t="s">
        <v>332</v>
      </c>
      <c r="B111" s="286"/>
      <c r="C111" s="287"/>
      <c r="D111" s="161">
        <v>50949</v>
      </c>
      <c r="E111" s="162"/>
      <c r="F111" s="161">
        <v>110429</v>
      </c>
      <c r="G111" s="163"/>
      <c r="H111" s="164">
        <v>161378</v>
      </c>
      <c r="I111" s="163"/>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customFormat="1" x14ac:dyDescent="0.25">
      <c r="A112" s="57" t="s">
        <v>287</v>
      </c>
      <c r="B112" s="35"/>
      <c r="C112" s="3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row>
    <row r="113" spans="1:35" customForma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row>
    <row r="114" spans="1:35" customForma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customForma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row>
    <row r="116" spans="1:35" customFormat="1" x14ac:dyDescent="0.25">
      <c r="A116" s="54" t="s">
        <v>344</v>
      </c>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row>
    <row r="117" spans="1:35" customFormat="1" ht="30" customHeight="1" x14ac:dyDescent="0.25">
      <c r="A117" s="63" t="s">
        <v>217</v>
      </c>
      <c r="B117" s="324" t="s">
        <v>214</v>
      </c>
      <c r="C117" s="325"/>
      <c r="D117" s="284" t="s">
        <v>299</v>
      </c>
      <c r="E117" s="283"/>
      <c r="F117" s="282" t="s">
        <v>300</v>
      </c>
      <c r="G117" s="283"/>
      <c r="H117" s="284" t="s">
        <v>298</v>
      </c>
      <c r="I117" s="283"/>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row>
    <row r="118" spans="1:35" customFormat="1" x14ac:dyDescent="0.25">
      <c r="A118" s="78">
        <v>84</v>
      </c>
      <c r="B118" s="79" t="s">
        <v>83</v>
      </c>
      <c r="C118" s="94"/>
      <c r="D118" s="215">
        <f>SUM(D7,D9,D13,D21,D33,D45,D49:D50,D70,D76,D82:D83)</f>
        <v>6764</v>
      </c>
      <c r="E118" s="216"/>
      <c r="F118" s="215">
        <f t="shared" ref="F118" si="0">SUM(F7,F9,F13,F21,F33,F45,F49:F50,F70,F76,F82:F83)</f>
        <v>12231</v>
      </c>
      <c r="G118" s="216"/>
      <c r="H118" s="215">
        <f t="shared" ref="H118" si="1">SUM(H7,H9,H13,H21,H33,H45,H49:H50,H70,H76,H82:H83)</f>
        <v>18995</v>
      </c>
      <c r="I118" s="216"/>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row>
    <row r="119" spans="1:35" customFormat="1" x14ac:dyDescent="0.25">
      <c r="A119" s="81">
        <v>27</v>
      </c>
      <c r="B119" s="82" t="s">
        <v>17</v>
      </c>
      <c r="C119" s="95"/>
      <c r="D119" s="217">
        <f>SUM(D28,D32,D46,D65,D79:D80,D98:D99)</f>
        <v>2759</v>
      </c>
      <c r="E119" s="216"/>
      <c r="F119" s="217">
        <f t="shared" ref="F119" si="2">SUM(F28,F32,F46,F65,F79:F80,F98:F99)</f>
        <v>5087</v>
      </c>
      <c r="G119" s="216"/>
      <c r="H119" s="217">
        <f t="shared" ref="H119" si="3">SUM(H28,H32,H46,H65,H79:H80,H98:H99)</f>
        <v>7846</v>
      </c>
      <c r="I119" s="216"/>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row>
    <row r="120" spans="1:35" customFormat="1" x14ac:dyDescent="0.25">
      <c r="A120" s="81">
        <v>53</v>
      </c>
      <c r="B120" s="82" t="s">
        <v>53</v>
      </c>
      <c r="C120" s="95"/>
      <c r="D120" s="217">
        <f>SUM(D29,D36,D42,D63)</f>
        <v>3121</v>
      </c>
      <c r="E120" s="216"/>
      <c r="F120" s="217">
        <f t="shared" ref="F120" si="4">SUM(F29,F36,F42,F63)</f>
        <v>5142</v>
      </c>
      <c r="G120" s="216"/>
      <c r="H120" s="217">
        <f t="shared" ref="H120" si="5">SUM(H29,H36,H42,H63)</f>
        <v>8263</v>
      </c>
      <c r="I120" s="216"/>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row>
    <row r="121" spans="1:35" customFormat="1" x14ac:dyDescent="0.25">
      <c r="A121" s="81">
        <v>24</v>
      </c>
      <c r="B121" s="82" t="s">
        <v>10</v>
      </c>
      <c r="C121" s="95"/>
      <c r="D121" s="217">
        <f>SUM(D24,D35,D43:D44,D48,D52,)</f>
        <v>4039</v>
      </c>
      <c r="E121" s="216"/>
      <c r="F121" s="217">
        <f t="shared" ref="F121" si="6">SUM(F24,F35,F43:F44,F48,F52,)</f>
        <v>4018</v>
      </c>
      <c r="G121" s="216"/>
      <c r="H121" s="217">
        <f t="shared" ref="H121" si="7">SUM(H24,H35,H43:H44,H48,H52,)</f>
        <v>8057</v>
      </c>
      <c r="I121" s="216"/>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row>
    <row r="122" spans="1:35" customFormat="1" x14ac:dyDescent="0.25">
      <c r="A122" s="81">
        <v>94</v>
      </c>
      <c r="B122" s="82" t="s">
        <v>106</v>
      </c>
      <c r="C122" s="95"/>
      <c r="D122" s="217">
        <f>SUM(D26:D27)</f>
        <v>189</v>
      </c>
      <c r="E122" s="216"/>
      <c r="F122" s="217">
        <f t="shared" ref="F122" si="8">SUM(F26:F27)</f>
        <v>304</v>
      </c>
      <c r="G122" s="216"/>
      <c r="H122" s="217">
        <f t="shared" ref="H122" si="9">SUM(H26:H27)</f>
        <v>493</v>
      </c>
      <c r="I122" s="216"/>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5" customFormat="1" x14ac:dyDescent="0.25">
      <c r="A123" s="81">
        <v>44</v>
      </c>
      <c r="B123" s="82" t="s">
        <v>219</v>
      </c>
      <c r="C123" s="95"/>
      <c r="D123" s="217">
        <f>SUM(D14,D16,D58:D59,D61:D62,D64,D74:D75,D97)</f>
        <v>3869</v>
      </c>
      <c r="E123" s="216"/>
      <c r="F123" s="217">
        <f t="shared" ref="F123" si="10">SUM(F14,F16,F58:F59,F61:F62,F64,F74:F75,F97)</f>
        <v>9721</v>
      </c>
      <c r="G123" s="216"/>
      <c r="H123" s="217">
        <f t="shared" ref="H123" si="11">SUM(H14,H16,H58:H59,H61:H62,H64,H74:H75,H97)</f>
        <v>13590</v>
      </c>
      <c r="I123" s="216"/>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row>
    <row r="124" spans="1:35" customFormat="1" x14ac:dyDescent="0.25">
      <c r="A124" s="81">
        <v>32</v>
      </c>
      <c r="B124" s="82" t="s">
        <v>220</v>
      </c>
      <c r="C124" s="95"/>
      <c r="D124" s="217">
        <f>SUM(D8,D66:D67,D69,D89)</f>
        <v>2206</v>
      </c>
      <c r="E124" s="216"/>
      <c r="F124" s="217">
        <f t="shared" ref="F124" si="12">SUM(F8,F66:F67,F69,F89)</f>
        <v>16795</v>
      </c>
      <c r="G124" s="216"/>
      <c r="H124" s="217">
        <f t="shared" ref="H124" si="13">SUM(H8,H66:H67,H69,H89)</f>
        <v>19001</v>
      </c>
      <c r="I124" s="216"/>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row>
    <row r="125" spans="1:35" customFormat="1" x14ac:dyDescent="0.25">
      <c r="A125" s="81">
        <v>11</v>
      </c>
      <c r="B125" s="82" t="s">
        <v>1</v>
      </c>
      <c r="C125" s="95"/>
      <c r="D125" s="217">
        <f>SUM(D84,D86:D87,D100:D104)</f>
        <v>7455</v>
      </c>
      <c r="E125" s="216"/>
      <c r="F125" s="217">
        <f t="shared" ref="F125" si="14">SUM(F84,F86:F87,F100:F104)</f>
        <v>14201</v>
      </c>
      <c r="G125" s="216"/>
      <c r="H125" s="217">
        <f t="shared" ref="H125" si="15">SUM(H84,H86:H87,H100:H104)</f>
        <v>21656</v>
      </c>
      <c r="I125" s="216"/>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row>
    <row r="126" spans="1:35" customFormat="1" x14ac:dyDescent="0.25">
      <c r="A126" s="81">
        <v>28</v>
      </c>
      <c r="B126" s="82" t="s">
        <v>26</v>
      </c>
      <c r="C126" s="95"/>
      <c r="D126" s="217">
        <f>SUM(D20,D34,D57,D68,D85)</f>
        <v>4042</v>
      </c>
      <c r="E126" s="216"/>
      <c r="F126" s="217">
        <f t="shared" ref="F126" si="16">SUM(F20,F34,F57,F68,F85)</f>
        <v>6487</v>
      </c>
      <c r="G126" s="216"/>
      <c r="H126" s="217">
        <f t="shared" ref="H126" si="17">SUM(H20,H34,H57,H68,H85)</f>
        <v>10529</v>
      </c>
      <c r="I126" s="216"/>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row>
    <row r="127" spans="1:35" customFormat="1" x14ac:dyDescent="0.25">
      <c r="A127" s="81">
        <v>75</v>
      </c>
      <c r="B127" s="82" t="s">
        <v>221</v>
      </c>
      <c r="C127" s="95"/>
      <c r="D127" s="217">
        <f>SUM(D22:D23,D25,D30:D31,D40,D47,D54,D71,D88,D95:D96)</f>
        <v>4781</v>
      </c>
      <c r="E127" s="216"/>
      <c r="F127" s="217">
        <f t="shared" ref="F127" si="18">SUM(F22:F23,F25,F30:F31,F40,F47,F54,F71,F88,F95:F96)</f>
        <v>11075</v>
      </c>
      <c r="G127" s="216"/>
      <c r="H127" s="217">
        <f t="shared" ref="H127" si="19">SUM(H22:H23,H25,H30:H31,H40,H47,H54,H71,H88,H95:H96)</f>
        <v>15856</v>
      </c>
      <c r="I127" s="216"/>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5" customFormat="1" x14ac:dyDescent="0.25">
      <c r="A128" s="81">
        <v>76</v>
      </c>
      <c r="B128" s="82" t="s">
        <v>222</v>
      </c>
      <c r="C128" s="95"/>
      <c r="D128" s="217">
        <f>SUM(D17:D18,D15,D37:D39,D41,D53,D55,D72:D73,D90:D91)</f>
        <v>5310</v>
      </c>
      <c r="E128" s="216"/>
      <c r="F128" s="217">
        <f t="shared" ref="F128" si="20">SUM(F17:F18,F15,F37:F39,F41,F53,F55,F72:F73,F90:F91)</f>
        <v>8359</v>
      </c>
      <c r="G128" s="216"/>
      <c r="H128" s="217">
        <f t="shared" ref="H128" si="21">SUM(H17:H18,H15,H37:H39,H41,H53,H55,H72:H73,H90:H91)</f>
        <v>13669</v>
      </c>
      <c r="I128" s="216"/>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row>
    <row r="129" spans="1:35" customFormat="1" x14ac:dyDescent="0.25">
      <c r="A129" s="81">
        <v>52</v>
      </c>
      <c r="B129" s="82" t="s">
        <v>47</v>
      </c>
      <c r="C129" s="95"/>
      <c r="D129" s="217">
        <f>SUM(D51,D56,D60,D81,D94)</f>
        <v>2276</v>
      </c>
      <c r="E129" s="216"/>
      <c r="F129" s="217">
        <f t="shared" ref="F129" si="22">SUM(F51,F56,F60,F81,F94)</f>
        <v>5677</v>
      </c>
      <c r="G129" s="216"/>
      <c r="H129" s="217">
        <f t="shared" ref="H129" si="23">SUM(H51,H56,H60,H81,H94)</f>
        <v>7953</v>
      </c>
      <c r="I129" s="216"/>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row>
    <row r="130" spans="1:35" customFormat="1" x14ac:dyDescent="0.25">
      <c r="A130" s="84">
        <v>93</v>
      </c>
      <c r="B130" s="82" t="s">
        <v>113</v>
      </c>
      <c r="C130" s="95"/>
      <c r="D130" s="217">
        <f>SUM(D10:D12,D19,D92:D93)</f>
        <v>1983</v>
      </c>
      <c r="E130" s="216"/>
      <c r="F130" s="217">
        <f t="shared" ref="F130" si="24">SUM(F10:F12,F19,F92:F93)</f>
        <v>7605</v>
      </c>
      <c r="G130" s="216"/>
      <c r="H130" s="217">
        <f t="shared" ref="H130" si="25">SUM(H10:H12,H19,H92:H93)</f>
        <v>9588</v>
      </c>
      <c r="I130" s="216"/>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row>
    <row r="131" spans="1:35" customFormat="1" x14ac:dyDescent="0.25">
      <c r="A131" s="96" t="s">
        <v>224</v>
      </c>
      <c r="B131" s="86"/>
      <c r="C131" s="97"/>
      <c r="D131" s="218">
        <f>SUM(D118:D130)</f>
        <v>48794</v>
      </c>
      <c r="E131" s="219"/>
      <c r="F131" s="218">
        <f t="shared" ref="F131" si="26">SUM(F118:F130)</f>
        <v>106702</v>
      </c>
      <c r="G131" s="219"/>
      <c r="H131" s="218">
        <f t="shared" ref="H131" si="27">SUM(H118:H130)</f>
        <v>155496</v>
      </c>
      <c r="I131" s="219"/>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row>
    <row r="132" spans="1:35" customFormat="1" x14ac:dyDescent="0.25">
      <c r="A132" s="88">
        <v>101</v>
      </c>
      <c r="B132" s="62" t="s">
        <v>215</v>
      </c>
      <c r="C132" s="98"/>
      <c r="D132" s="217">
        <f>D105</f>
        <v>90</v>
      </c>
      <c r="E132" s="216"/>
      <c r="F132" s="217">
        <f t="shared" ref="F132:F135" si="28">F105</f>
        <v>741</v>
      </c>
      <c r="G132" s="216"/>
      <c r="H132" s="217">
        <f t="shared" ref="H132:H135" si="29">H105</f>
        <v>831</v>
      </c>
      <c r="I132" s="216"/>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row>
    <row r="133" spans="1:35" customFormat="1" x14ac:dyDescent="0.25">
      <c r="A133" s="88">
        <v>102</v>
      </c>
      <c r="B133" s="62" t="s">
        <v>216</v>
      </c>
      <c r="C133" s="98"/>
      <c r="D133" s="217">
        <f>D106</f>
        <v>674</v>
      </c>
      <c r="E133" s="216"/>
      <c r="F133" s="217">
        <f t="shared" si="28"/>
        <v>671</v>
      </c>
      <c r="G133" s="216"/>
      <c r="H133" s="217">
        <f t="shared" si="29"/>
        <v>1345</v>
      </c>
      <c r="I133" s="216"/>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row>
    <row r="134" spans="1:35" customFormat="1" x14ac:dyDescent="0.25">
      <c r="A134" s="88">
        <v>103</v>
      </c>
      <c r="B134" s="62" t="s">
        <v>111</v>
      </c>
      <c r="C134" s="98"/>
      <c r="D134" s="217">
        <f>D107</f>
        <v>82</v>
      </c>
      <c r="E134" s="216"/>
      <c r="F134" s="217">
        <f t="shared" si="28"/>
        <v>370</v>
      </c>
      <c r="G134" s="216"/>
      <c r="H134" s="217">
        <f t="shared" si="29"/>
        <v>452</v>
      </c>
      <c r="I134" s="216"/>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row>
    <row r="135" spans="1:35" customFormat="1" x14ac:dyDescent="0.25">
      <c r="A135" s="88">
        <v>104</v>
      </c>
      <c r="B135" s="62" t="s">
        <v>112</v>
      </c>
      <c r="C135" s="98"/>
      <c r="D135" s="217">
        <f>D108</f>
        <v>1309</v>
      </c>
      <c r="E135" s="216"/>
      <c r="F135" s="217">
        <f t="shared" si="28"/>
        <v>1945</v>
      </c>
      <c r="G135" s="216"/>
      <c r="H135" s="217">
        <f t="shared" si="29"/>
        <v>3254</v>
      </c>
      <c r="I135" s="216"/>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5" customFormat="1" x14ac:dyDescent="0.25">
      <c r="A136" s="99" t="s">
        <v>223</v>
      </c>
      <c r="B136" s="100"/>
      <c r="C136" s="101"/>
      <c r="D136" s="218">
        <f>SUM(D132:D135)</f>
        <v>2155</v>
      </c>
      <c r="E136" s="219"/>
      <c r="F136" s="218">
        <f t="shared" ref="F136" si="30">SUM(F132:F135)</f>
        <v>3727</v>
      </c>
      <c r="G136" s="219"/>
      <c r="H136" s="218">
        <f t="shared" ref="H136" si="31">SUM(H132:H135)</f>
        <v>5882</v>
      </c>
      <c r="I136" s="219"/>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5" customFormat="1" ht="15" customHeight="1" x14ac:dyDescent="0.25">
      <c r="A137" s="326" t="s">
        <v>226</v>
      </c>
      <c r="B137" s="327"/>
      <c r="C137" s="328"/>
      <c r="D137" s="220">
        <f>SUM(D131,D136)</f>
        <v>50949</v>
      </c>
      <c r="E137" s="221"/>
      <c r="F137" s="220">
        <f t="shared" ref="F137" si="32">SUM(F131,F136)</f>
        <v>110429</v>
      </c>
      <c r="G137" s="221"/>
      <c r="H137" s="220">
        <f t="shared" ref="H137" si="33">SUM(H131,H136)</f>
        <v>161378</v>
      </c>
      <c r="I137" s="221"/>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row>
    <row r="138" spans="1:35" customForma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row>
    <row r="139" spans="1:35" customForma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row>
    <row r="140" spans="1:35" customForma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row>
    <row r="141" spans="1:35" s="55" customFormat="1" x14ac:dyDescent="0.25"/>
    <row r="142" spans="1:35" s="55" customFormat="1" x14ac:dyDescent="0.25"/>
    <row r="143" spans="1:35" s="55" customFormat="1" x14ac:dyDescent="0.25"/>
    <row r="144" spans="1:35" s="55" customFormat="1" x14ac:dyDescent="0.25"/>
    <row r="145" s="55" customFormat="1" x14ac:dyDescent="0.25"/>
    <row r="146" s="55" customFormat="1" x14ac:dyDescent="0.25"/>
    <row r="147" s="55" customFormat="1" x14ac:dyDescent="0.25"/>
    <row r="148" s="55" customFormat="1" x14ac:dyDescent="0.25"/>
    <row r="149" s="55" customFormat="1" x14ac:dyDescent="0.25"/>
    <row r="150" s="55" customFormat="1" x14ac:dyDescent="0.25"/>
    <row r="151" s="55" customFormat="1" x14ac:dyDescent="0.25"/>
    <row r="152" s="55" customFormat="1" x14ac:dyDescent="0.25"/>
    <row r="153" s="55" customFormat="1" x14ac:dyDescent="0.25"/>
    <row r="154" s="55" customFormat="1" x14ac:dyDescent="0.25"/>
    <row r="155" s="55" customFormat="1" x14ac:dyDescent="0.25"/>
    <row r="156" s="55" customFormat="1" x14ac:dyDescent="0.25"/>
    <row r="157" s="55" customFormat="1" x14ac:dyDescent="0.25"/>
    <row r="158" s="55" customFormat="1" x14ac:dyDescent="0.25"/>
    <row r="159" s="55" customFormat="1" x14ac:dyDescent="0.25"/>
    <row r="160" s="55" customFormat="1" x14ac:dyDescent="0.25"/>
    <row r="161" s="55" customFormat="1" x14ac:dyDescent="0.25"/>
    <row r="162" s="55" customFormat="1" x14ac:dyDescent="0.25"/>
    <row r="163" s="55" customFormat="1" x14ac:dyDescent="0.25"/>
    <row r="164" s="55" customFormat="1" x14ac:dyDescent="0.25"/>
    <row r="165" s="55" customFormat="1" x14ac:dyDescent="0.25"/>
    <row r="166" s="55" customFormat="1" x14ac:dyDescent="0.25"/>
    <row r="167" s="55" customFormat="1" x14ac:dyDescent="0.25"/>
    <row r="168" s="55" customFormat="1" x14ac:dyDescent="0.25"/>
    <row r="169" s="55" customFormat="1" x14ac:dyDescent="0.25"/>
    <row r="170" s="55" customFormat="1" x14ac:dyDescent="0.25"/>
    <row r="171" s="55" customFormat="1" x14ac:dyDescent="0.25"/>
    <row r="172" s="55" customFormat="1" x14ac:dyDescent="0.25"/>
    <row r="173" s="55" customFormat="1" x14ac:dyDescent="0.25"/>
    <row r="174" s="55" customFormat="1" x14ac:dyDescent="0.25"/>
    <row r="175" s="55" customFormat="1" x14ac:dyDescent="0.25"/>
    <row r="176" s="55" customFormat="1" x14ac:dyDescent="0.25"/>
    <row r="177" s="55" customFormat="1" x14ac:dyDescent="0.25"/>
    <row r="178" s="55" customFormat="1" x14ac:dyDescent="0.25"/>
    <row r="179" s="55" customFormat="1" x14ac:dyDescent="0.25"/>
    <row r="180" s="55" customFormat="1" x14ac:dyDescent="0.25"/>
    <row r="181" s="55" customFormat="1" x14ac:dyDescent="0.25"/>
    <row r="182" s="55" customFormat="1" x14ac:dyDescent="0.25"/>
    <row r="183" s="55" customFormat="1" x14ac:dyDescent="0.25"/>
    <row r="184" s="55" customFormat="1" x14ac:dyDescent="0.25"/>
    <row r="185" s="55" customFormat="1" x14ac:dyDescent="0.25"/>
    <row r="186" s="55" customFormat="1" x14ac:dyDescent="0.25"/>
    <row r="187" s="55" customFormat="1" x14ac:dyDescent="0.25"/>
    <row r="188" s="55" customFormat="1" x14ac:dyDescent="0.25"/>
    <row r="189" s="55" customFormat="1" x14ac:dyDescent="0.25"/>
    <row r="190" s="55" customFormat="1" x14ac:dyDescent="0.25"/>
    <row r="191" s="55" customFormat="1" x14ac:dyDescent="0.25"/>
    <row r="192" s="55" customFormat="1" x14ac:dyDescent="0.25"/>
    <row r="193" s="55" customFormat="1" x14ac:dyDescent="0.25"/>
    <row r="194" s="55" customFormat="1" x14ac:dyDescent="0.25"/>
    <row r="195" s="55" customFormat="1" x14ac:dyDescent="0.25"/>
    <row r="196" s="55" customFormat="1" x14ac:dyDescent="0.25"/>
    <row r="197" s="55" customFormat="1" x14ac:dyDescent="0.25"/>
    <row r="198" s="55" customFormat="1" x14ac:dyDescent="0.25"/>
    <row r="199" s="55" customFormat="1" x14ac:dyDescent="0.25"/>
    <row r="200" s="55" customFormat="1" x14ac:dyDescent="0.25"/>
    <row r="201" s="55" customFormat="1" x14ac:dyDescent="0.25"/>
    <row r="202" s="55" customFormat="1" x14ac:dyDescent="0.25"/>
    <row r="203" s="55" customFormat="1" x14ac:dyDescent="0.25"/>
    <row r="204" s="55" customFormat="1" x14ac:dyDescent="0.25"/>
    <row r="205" s="55" customFormat="1" x14ac:dyDescent="0.25"/>
    <row r="206" s="55" customFormat="1" x14ac:dyDescent="0.25"/>
    <row r="207" s="55" customFormat="1" x14ac:dyDescent="0.25"/>
    <row r="208" s="55" customFormat="1" x14ac:dyDescent="0.25"/>
    <row r="209" s="55" customFormat="1" x14ac:dyDescent="0.25"/>
    <row r="210" s="55" customFormat="1" x14ac:dyDescent="0.25"/>
    <row r="211" s="55" customFormat="1" x14ac:dyDescent="0.25"/>
    <row r="212" s="55" customFormat="1" x14ac:dyDescent="0.25"/>
    <row r="213" s="55" customFormat="1" x14ac:dyDescent="0.25"/>
    <row r="214" s="55" customFormat="1" x14ac:dyDescent="0.25"/>
    <row r="215" s="55" customFormat="1" x14ac:dyDescent="0.25"/>
    <row r="216" s="55" customFormat="1" x14ac:dyDescent="0.25"/>
    <row r="217" s="55" customFormat="1" x14ac:dyDescent="0.25"/>
    <row r="218" s="55" customFormat="1" x14ac:dyDescent="0.25"/>
    <row r="219" s="55" customFormat="1" x14ac:dyDescent="0.25"/>
    <row r="220" s="55" customFormat="1" x14ac:dyDescent="0.25"/>
    <row r="221" s="55" customFormat="1" x14ac:dyDescent="0.25"/>
    <row r="222" s="55" customFormat="1" x14ac:dyDescent="0.25"/>
    <row r="223" s="55" customFormat="1" x14ac:dyDescent="0.25"/>
    <row r="224" s="55" customFormat="1" x14ac:dyDescent="0.25"/>
    <row r="225" s="55" customFormat="1" x14ac:dyDescent="0.25"/>
    <row r="226" s="55" customFormat="1" x14ac:dyDescent="0.25"/>
    <row r="227" s="55" customFormat="1" x14ac:dyDescent="0.25"/>
    <row r="228" s="55" customFormat="1" x14ac:dyDescent="0.25"/>
    <row r="229" s="55" customFormat="1" x14ac:dyDescent="0.25"/>
    <row r="230" s="55" customFormat="1" x14ac:dyDescent="0.25"/>
    <row r="231" s="55" customFormat="1" x14ac:dyDescent="0.25"/>
    <row r="232" s="55" customFormat="1" x14ac:dyDescent="0.25"/>
    <row r="233" s="55" customFormat="1" x14ac:dyDescent="0.25"/>
    <row r="234" s="55" customFormat="1" x14ac:dyDescent="0.25"/>
    <row r="235" s="55" customFormat="1" x14ac:dyDescent="0.25"/>
    <row r="236" s="55" customFormat="1" x14ac:dyDescent="0.25"/>
    <row r="237" s="55" customFormat="1" x14ac:dyDescent="0.25"/>
    <row r="238" s="55" customFormat="1" x14ac:dyDescent="0.25"/>
    <row r="239" s="55" customFormat="1" x14ac:dyDescent="0.25"/>
    <row r="240" s="55" customFormat="1" x14ac:dyDescent="0.25"/>
    <row r="241" s="55" customFormat="1" x14ac:dyDescent="0.25"/>
    <row r="242" s="55" customFormat="1" x14ac:dyDescent="0.25"/>
    <row r="243" s="55" customFormat="1" x14ac:dyDescent="0.25"/>
    <row r="244" s="55" customFormat="1" x14ac:dyDescent="0.25"/>
    <row r="245" s="55" customFormat="1" x14ac:dyDescent="0.25"/>
    <row r="246" s="55" customFormat="1" x14ac:dyDescent="0.25"/>
    <row r="247" s="55" customFormat="1" x14ac:dyDescent="0.25"/>
    <row r="248" s="55" customFormat="1" x14ac:dyDescent="0.25"/>
    <row r="249" s="55" customFormat="1" x14ac:dyDescent="0.25"/>
    <row r="250" s="55" customFormat="1" x14ac:dyDescent="0.25"/>
    <row r="251" s="55" customFormat="1" x14ac:dyDescent="0.25"/>
    <row r="252" s="55" customFormat="1" x14ac:dyDescent="0.25"/>
    <row r="253" s="55" customFormat="1" x14ac:dyDescent="0.25"/>
    <row r="254" s="55" customFormat="1" x14ac:dyDescent="0.25"/>
    <row r="255" s="55" customFormat="1" x14ac:dyDescent="0.25"/>
    <row r="256" s="55" customFormat="1" x14ac:dyDescent="0.25"/>
    <row r="257" s="55" customFormat="1" x14ac:dyDescent="0.25"/>
    <row r="258" s="55" customFormat="1" x14ac:dyDescent="0.25"/>
    <row r="259" s="55" customFormat="1" x14ac:dyDescent="0.25"/>
    <row r="260" s="55" customFormat="1" x14ac:dyDescent="0.25"/>
    <row r="261" s="55" customFormat="1" x14ac:dyDescent="0.25"/>
    <row r="262" s="55" customFormat="1" x14ac:dyDescent="0.25"/>
    <row r="263" s="55" customFormat="1" x14ac:dyDescent="0.25"/>
    <row r="264" s="55" customFormat="1" x14ac:dyDescent="0.25"/>
    <row r="265" s="55" customFormat="1" x14ac:dyDescent="0.25"/>
    <row r="266" s="55" customFormat="1" x14ac:dyDescent="0.25"/>
    <row r="267" s="55" customFormat="1" x14ac:dyDescent="0.25"/>
    <row r="268" s="55" customFormat="1" x14ac:dyDescent="0.25"/>
    <row r="269" s="55" customFormat="1" x14ac:dyDescent="0.25"/>
    <row r="270" s="55" customFormat="1" x14ac:dyDescent="0.25"/>
    <row r="271" s="55" customFormat="1" x14ac:dyDescent="0.25"/>
    <row r="272" s="55" customFormat="1" x14ac:dyDescent="0.25"/>
    <row r="273" s="55" customFormat="1" x14ac:dyDescent="0.25"/>
    <row r="274" s="55" customFormat="1" x14ac:dyDescent="0.25"/>
    <row r="275" s="55" customFormat="1" x14ac:dyDescent="0.25"/>
    <row r="276" s="55" customFormat="1" x14ac:dyDescent="0.25"/>
    <row r="277" s="55" customFormat="1" x14ac:dyDescent="0.25"/>
    <row r="278" s="55" customFormat="1" x14ac:dyDescent="0.25"/>
    <row r="279" s="55" customFormat="1" x14ac:dyDescent="0.25"/>
    <row r="280" s="55" customFormat="1" x14ac:dyDescent="0.25"/>
    <row r="281" s="55" customFormat="1" x14ac:dyDescent="0.25"/>
    <row r="282" s="55" customFormat="1" x14ac:dyDescent="0.25"/>
    <row r="283" s="55" customFormat="1" x14ac:dyDescent="0.25"/>
    <row r="284" s="55" customFormat="1" x14ac:dyDescent="0.25"/>
    <row r="285" s="55" customFormat="1" x14ac:dyDescent="0.25"/>
    <row r="286" s="55" customFormat="1" x14ac:dyDescent="0.25"/>
    <row r="287" s="55" customFormat="1" x14ac:dyDescent="0.25"/>
    <row r="288" s="55" customFormat="1" x14ac:dyDescent="0.25"/>
    <row r="289" s="55" customFormat="1" x14ac:dyDescent="0.25"/>
    <row r="290" s="55" customFormat="1" x14ac:dyDescent="0.25"/>
    <row r="291" s="55" customFormat="1" x14ac:dyDescent="0.25"/>
    <row r="292" s="55" customFormat="1" x14ac:dyDescent="0.25"/>
    <row r="293" s="55" customFormat="1" x14ac:dyDescent="0.25"/>
    <row r="294" s="55" customFormat="1" x14ac:dyDescent="0.25"/>
    <row r="295" s="55" customFormat="1" x14ac:dyDescent="0.25"/>
    <row r="296" s="55" customFormat="1" x14ac:dyDescent="0.25"/>
    <row r="297" s="55" customFormat="1" x14ac:dyDescent="0.25"/>
    <row r="298" s="55" customFormat="1" x14ac:dyDescent="0.25"/>
    <row r="299" s="55" customFormat="1" x14ac:dyDescent="0.25"/>
    <row r="300" s="55" customFormat="1" x14ac:dyDescent="0.25"/>
    <row r="301" s="55" customFormat="1" x14ac:dyDescent="0.25"/>
    <row r="302" s="55" customFormat="1" x14ac:dyDescent="0.25"/>
    <row r="303" s="55" customFormat="1" x14ac:dyDescent="0.25"/>
    <row r="304" s="55" customFormat="1" x14ac:dyDescent="0.25"/>
    <row r="305" s="55" customFormat="1" x14ac:dyDescent="0.25"/>
    <row r="306" s="55" customFormat="1" x14ac:dyDescent="0.25"/>
    <row r="307" s="55" customFormat="1" x14ac:dyDescent="0.25"/>
    <row r="308" s="55" customFormat="1" x14ac:dyDescent="0.25"/>
    <row r="309" s="55" customFormat="1" x14ac:dyDescent="0.25"/>
    <row r="310" s="55" customFormat="1" x14ac:dyDescent="0.25"/>
    <row r="311" s="55" customFormat="1" x14ac:dyDescent="0.25"/>
    <row r="312" s="55" customFormat="1" x14ac:dyDescent="0.25"/>
    <row r="313" s="55" customFormat="1" x14ac:dyDescent="0.25"/>
    <row r="314" s="55" customFormat="1" x14ac:dyDescent="0.25"/>
    <row r="315" s="55" customFormat="1" x14ac:dyDescent="0.25"/>
    <row r="316" s="55" customFormat="1" x14ac:dyDescent="0.25"/>
    <row r="317" s="55" customFormat="1" x14ac:dyDescent="0.25"/>
    <row r="318" s="55" customFormat="1" x14ac:dyDescent="0.25"/>
    <row r="319" s="55" customFormat="1" x14ac:dyDescent="0.25"/>
    <row r="320" s="55" customFormat="1" x14ac:dyDescent="0.25"/>
    <row r="321" s="55" customFormat="1" x14ac:dyDescent="0.25"/>
    <row r="322" s="55" customFormat="1" x14ac:dyDescent="0.25"/>
    <row r="323" s="55" customFormat="1" x14ac:dyDescent="0.25"/>
    <row r="324" s="55" customFormat="1" x14ac:dyDescent="0.25"/>
    <row r="325" s="55" customFormat="1" x14ac:dyDescent="0.25"/>
    <row r="326" s="55" customFormat="1" x14ac:dyDescent="0.25"/>
    <row r="327" s="55" customFormat="1" x14ac:dyDescent="0.25"/>
    <row r="328" s="55" customFormat="1" x14ac:dyDescent="0.25"/>
    <row r="329" s="55" customFormat="1" x14ac:dyDescent="0.25"/>
    <row r="330" s="55" customFormat="1" x14ac:dyDescent="0.25"/>
    <row r="331" s="55" customFormat="1" x14ac:dyDescent="0.25"/>
    <row r="332" s="55" customFormat="1" x14ac:dyDescent="0.25"/>
    <row r="333" s="55" customFormat="1" x14ac:dyDescent="0.25"/>
    <row r="334" s="55" customFormat="1" x14ac:dyDescent="0.25"/>
    <row r="335" s="55" customFormat="1" x14ac:dyDescent="0.25"/>
    <row r="336" s="55" customFormat="1" x14ac:dyDescent="0.25"/>
    <row r="337" s="55" customFormat="1" x14ac:dyDescent="0.25"/>
    <row r="338" s="55" customFormat="1" x14ac:dyDescent="0.25"/>
    <row r="339" s="55" customFormat="1" x14ac:dyDescent="0.25"/>
    <row r="340" s="55" customFormat="1" x14ac:dyDescent="0.25"/>
    <row r="341" s="55" customFormat="1" x14ac:dyDescent="0.25"/>
    <row r="342" s="55" customFormat="1" x14ac:dyDescent="0.25"/>
    <row r="343" s="55" customFormat="1" x14ac:dyDescent="0.25"/>
    <row r="344" s="55" customFormat="1" x14ac:dyDescent="0.25"/>
    <row r="345" s="55" customFormat="1" x14ac:dyDescent="0.25"/>
    <row r="346" s="55" customFormat="1" x14ac:dyDescent="0.25"/>
    <row r="347" s="55" customFormat="1" x14ac:dyDescent="0.25"/>
    <row r="348" s="55" customFormat="1" x14ac:dyDescent="0.25"/>
    <row r="349" s="55" customFormat="1" x14ac:dyDescent="0.25"/>
    <row r="350" s="55" customFormat="1" x14ac:dyDescent="0.25"/>
    <row r="351" s="55" customFormat="1" x14ac:dyDescent="0.25"/>
    <row r="352" s="55" customFormat="1" x14ac:dyDescent="0.25"/>
    <row r="353" s="55" customFormat="1" x14ac:dyDescent="0.25"/>
    <row r="354" s="55" customFormat="1" x14ac:dyDescent="0.25"/>
    <row r="355" s="55" customFormat="1" x14ac:dyDescent="0.25"/>
    <row r="356" s="55" customFormat="1" x14ac:dyDescent="0.25"/>
    <row r="357" s="55" customFormat="1" x14ac:dyDescent="0.25"/>
    <row r="358" s="55" customFormat="1" x14ac:dyDescent="0.25"/>
    <row r="359" s="55" customFormat="1" x14ac:dyDescent="0.25"/>
    <row r="360" s="55" customFormat="1" x14ac:dyDescent="0.25"/>
    <row r="361" s="55" customFormat="1" x14ac:dyDescent="0.25"/>
    <row r="362" s="55" customFormat="1" x14ac:dyDescent="0.25"/>
    <row r="363" s="55" customFormat="1" x14ac:dyDescent="0.25"/>
    <row r="364" s="55" customFormat="1" x14ac:dyDescent="0.25"/>
    <row r="365" s="55" customFormat="1" x14ac:dyDescent="0.25"/>
    <row r="366" s="55" customFormat="1" x14ac:dyDescent="0.25"/>
    <row r="367" s="55" customFormat="1" x14ac:dyDescent="0.25"/>
    <row r="368" s="55" customFormat="1" x14ac:dyDescent="0.25"/>
    <row r="369" s="55" customFormat="1" x14ac:dyDescent="0.25"/>
    <row r="370" s="55" customFormat="1" x14ac:dyDescent="0.25"/>
    <row r="371" s="55" customFormat="1" x14ac:dyDescent="0.25"/>
    <row r="372" s="55" customFormat="1" x14ac:dyDescent="0.25"/>
    <row r="373" s="55" customFormat="1" x14ac:dyDescent="0.25"/>
    <row r="374" s="55" customFormat="1" x14ac:dyDescent="0.25"/>
    <row r="375" s="55" customFormat="1" x14ac:dyDescent="0.25"/>
    <row r="376" s="55" customFormat="1" x14ac:dyDescent="0.25"/>
    <row r="377" s="55" customFormat="1" x14ac:dyDescent="0.25"/>
    <row r="378" s="55" customFormat="1" x14ac:dyDescent="0.25"/>
    <row r="379" s="55" customFormat="1" x14ac:dyDescent="0.25"/>
    <row r="380" s="55" customFormat="1" x14ac:dyDescent="0.25"/>
    <row r="381" s="55" customFormat="1" x14ac:dyDescent="0.25"/>
    <row r="382" s="55" customFormat="1" x14ac:dyDescent="0.25"/>
    <row r="383" s="55" customFormat="1" x14ac:dyDescent="0.25"/>
    <row r="384" s="55" customFormat="1" x14ac:dyDescent="0.25"/>
    <row r="385" s="55" customFormat="1" x14ac:dyDescent="0.25"/>
    <row r="386" s="55" customFormat="1" x14ac:dyDescent="0.25"/>
    <row r="387" s="55" customFormat="1" x14ac:dyDescent="0.25"/>
    <row r="388" s="55" customFormat="1" x14ac:dyDescent="0.25"/>
    <row r="389" s="55" customFormat="1" x14ac:dyDescent="0.25"/>
    <row r="390" s="55" customFormat="1" x14ac:dyDescent="0.25"/>
    <row r="391" s="55" customFormat="1" x14ac:dyDescent="0.25"/>
    <row r="392" s="55" customFormat="1" x14ac:dyDescent="0.25"/>
    <row r="393" s="55" customFormat="1" x14ac:dyDescent="0.25"/>
    <row r="394" s="55" customFormat="1" x14ac:dyDescent="0.25"/>
    <row r="395" s="55" customFormat="1" x14ac:dyDescent="0.25"/>
    <row r="396" s="55" customFormat="1" x14ac:dyDescent="0.25"/>
    <row r="397" s="55" customFormat="1" x14ac:dyDescent="0.25"/>
    <row r="398" s="55" customFormat="1" x14ac:dyDescent="0.25"/>
    <row r="399" s="55" customFormat="1" x14ac:dyDescent="0.25"/>
    <row r="400" s="55" customFormat="1" x14ac:dyDescent="0.25"/>
    <row r="401" s="55" customFormat="1" x14ac:dyDescent="0.25"/>
    <row r="402" s="55" customFormat="1" x14ac:dyDescent="0.25"/>
    <row r="403" s="55" customFormat="1" x14ac:dyDescent="0.25"/>
    <row r="404" s="55" customFormat="1" x14ac:dyDescent="0.25"/>
    <row r="405" s="55" customFormat="1" x14ac:dyDescent="0.25"/>
    <row r="406" s="55" customFormat="1" x14ac:dyDescent="0.25"/>
    <row r="407" s="55" customFormat="1" x14ac:dyDescent="0.25"/>
    <row r="408" s="55" customFormat="1" x14ac:dyDescent="0.25"/>
    <row r="409" s="55" customFormat="1" x14ac:dyDescent="0.25"/>
    <row r="410" s="55" customFormat="1" x14ac:dyDescent="0.25"/>
    <row r="411" s="55" customFormat="1" x14ac:dyDescent="0.25"/>
    <row r="412" s="55" customFormat="1" x14ac:dyDescent="0.25"/>
    <row r="413" s="55" customFormat="1" x14ac:dyDescent="0.25"/>
    <row r="414" s="55" customFormat="1" x14ac:dyDescent="0.25"/>
    <row r="415" s="55" customFormat="1" x14ac:dyDescent="0.25"/>
    <row r="416" s="55" customFormat="1" x14ac:dyDescent="0.25"/>
    <row r="417" s="55" customFormat="1" x14ac:dyDescent="0.25"/>
    <row r="418" s="55" customFormat="1" x14ac:dyDescent="0.25"/>
    <row r="419" s="55" customFormat="1" x14ac:dyDescent="0.25"/>
    <row r="420" s="55" customFormat="1" x14ac:dyDescent="0.25"/>
    <row r="421" s="55" customFormat="1" x14ac:dyDescent="0.25"/>
    <row r="422" s="55" customFormat="1" x14ac:dyDescent="0.25"/>
    <row r="423" s="55" customFormat="1" x14ac:dyDescent="0.25"/>
    <row r="424" s="55" customFormat="1" x14ac:dyDescent="0.25"/>
    <row r="425" s="55" customFormat="1" x14ac:dyDescent="0.25"/>
    <row r="426" s="55" customFormat="1" x14ac:dyDescent="0.25"/>
    <row r="427" s="55" customFormat="1" x14ac:dyDescent="0.25"/>
    <row r="428" s="55" customFormat="1" x14ac:dyDescent="0.25"/>
    <row r="429" s="55" customFormat="1" x14ac:dyDescent="0.25"/>
    <row r="430" s="55" customFormat="1" x14ac:dyDescent="0.25"/>
    <row r="431" s="55" customFormat="1" x14ac:dyDescent="0.25"/>
    <row r="432" s="55" customFormat="1" x14ac:dyDescent="0.25"/>
    <row r="433" s="55" customFormat="1" x14ac:dyDescent="0.25"/>
    <row r="434" s="55" customFormat="1" x14ac:dyDescent="0.25"/>
    <row r="435" s="55" customFormat="1" x14ac:dyDescent="0.25"/>
    <row r="436" s="55" customFormat="1" x14ac:dyDescent="0.25"/>
    <row r="437" s="55" customFormat="1" x14ac:dyDescent="0.25"/>
    <row r="438" s="55" customFormat="1" x14ac:dyDescent="0.25"/>
    <row r="439" s="55" customFormat="1" x14ac:dyDescent="0.25"/>
    <row r="440" s="55" customFormat="1" x14ac:dyDescent="0.25"/>
    <row r="441" s="55" customFormat="1" x14ac:dyDescent="0.25"/>
    <row r="442" s="55" customFormat="1" x14ac:dyDescent="0.25"/>
    <row r="443" s="55" customFormat="1" x14ac:dyDescent="0.25"/>
    <row r="444" s="55" customFormat="1" x14ac:dyDescent="0.25"/>
    <row r="445" s="55" customFormat="1" x14ac:dyDescent="0.25"/>
    <row r="446" s="55" customFormat="1" x14ac:dyDescent="0.25"/>
    <row r="447" s="55" customFormat="1" x14ac:dyDescent="0.25"/>
    <row r="448" s="55" customFormat="1" x14ac:dyDescent="0.25"/>
    <row r="449" s="55" customFormat="1" x14ac:dyDescent="0.25"/>
    <row r="450" s="55" customFormat="1" x14ac:dyDescent="0.25"/>
    <row r="451" s="55" customFormat="1" x14ac:dyDescent="0.25"/>
    <row r="452" s="55" customFormat="1" x14ac:dyDescent="0.25"/>
    <row r="453" s="55" customFormat="1" x14ac:dyDescent="0.25"/>
    <row r="454" s="55" customFormat="1" x14ac:dyDescent="0.25"/>
    <row r="455" s="55" customFormat="1" x14ac:dyDescent="0.25"/>
    <row r="456" s="55" customFormat="1" x14ac:dyDescent="0.25"/>
    <row r="457" s="55" customFormat="1" x14ac:dyDescent="0.25"/>
    <row r="458" s="55" customFormat="1" x14ac:dyDescent="0.25"/>
    <row r="459" s="55" customFormat="1" x14ac:dyDescent="0.25"/>
    <row r="460" s="55" customFormat="1" x14ac:dyDescent="0.25"/>
    <row r="461" s="55" customFormat="1" x14ac:dyDescent="0.25"/>
    <row r="462" s="55" customFormat="1" x14ac:dyDescent="0.25"/>
    <row r="463" s="55" customFormat="1" x14ac:dyDescent="0.25"/>
    <row r="464" s="55" customFormat="1" x14ac:dyDescent="0.25"/>
    <row r="465" s="55" customFormat="1" x14ac:dyDescent="0.25"/>
    <row r="466" s="55" customFormat="1" x14ac:dyDescent="0.25"/>
    <row r="467" s="55" customFormat="1" x14ac:dyDescent="0.25"/>
    <row r="468" s="55" customFormat="1" x14ac:dyDescent="0.25"/>
    <row r="469" s="55" customFormat="1" x14ac:dyDescent="0.25"/>
    <row r="470" s="55" customFormat="1" x14ac:dyDescent="0.25"/>
    <row r="471" s="55" customFormat="1" x14ac:dyDescent="0.25"/>
    <row r="472" s="55" customFormat="1" x14ac:dyDescent="0.25"/>
    <row r="473" s="55" customFormat="1" x14ac:dyDescent="0.25"/>
    <row r="474" s="55" customFormat="1" x14ac:dyDescent="0.25"/>
    <row r="475" s="55" customFormat="1" x14ac:dyDescent="0.25"/>
    <row r="476" s="55" customFormat="1" x14ac:dyDescent="0.25"/>
    <row r="477" s="55" customFormat="1" x14ac:dyDescent="0.25"/>
    <row r="478" s="55" customFormat="1" x14ac:dyDescent="0.25"/>
    <row r="479" s="55" customFormat="1" x14ac:dyDescent="0.25"/>
    <row r="480" s="55" customFormat="1" x14ac:dyDescent="0.25"/>
    <row r="481" s="55" customFormat="1" x14ac:dyDescent="0.25"/>
    <row r="482" s="55" customFormat="1" x14ac:dyDescent="0.25"/>
    <row r="483" s="55" customFormat="1" x14ac:dyDescent="0.25"/>
    <row r="484" s="55" customFormat="1" x14ac:dyDescent="0.25"/>
    <row r="485" s="55" customFormat="1" x14ac:dyDescent="0.25"/>
    <row r="486" s="55" customFormat="1" x14ac:dyDescent="0.25"/>
    <row r="487" s="55" customFormat="1" x14ac:dyDescent="0.25"/>
    <row r="488" s="55" customFormat="1" x14ac:dyDescent="0.25"/>
    <row r="489" s="55" customFormat="1" x14ac:dyDescent="0.25"/>
    <row r="490" s="55" customFormat="1" x14ac:dyDescent="0.25"/>
    <row r="491" s="55" customFormat="1" x14ac:dyDescent="0.25"/>
    <row r="492" s="55" customFormat="1" x14ac:dyDescent="0.25"/>
    <row r="493" s="55" customFormat="1" x14ac:dyDescent="0.25"/>
    <row r="494" s="55" customFormat="1" x14ac:dyDescent="0.25"/>
    <row r="495" s="55" customFormat="1" x14ac:dyDescent="0.25"/>
    <row r="496" s="55" customFormat="1" x14ac:dyDescent="0.25"/>
    <row r="497" s="55" customFormat="1" x14ac:dyDescent="0.25"/>
    <row r="498" s="55" customFormat="1" x14ac:dyDescent="0.25"/>
    <row r="499" s="55" customFormat="1" x14ac:dyDescent="0.25"/>
    <row r="500" s="55" customFormat="1" x14ac:dyDescent="0.25"/>
    <row r="501" s="55" customFormat="1" x14ac:dyDescent="0.25"/>
    <row r="502" s="55" customFormat="1" x14ac:dyDescent="0.25"/>
    <row r="503" s="55" customFormat="1" x14ac:dyDescent="0.25"/>
    <row r="504" s="55" customFormat="1" x14ac:dyDescent="0.25"/>
    <row r="505" s="55" customFormat="1" x14ac:dyDescent="0.25"/>
    <row r="506" s="55" customFormat="1" x14ac:dyDescent="0.25"/>
    <row r="507" s="55" customFormat="1" x14ac:dyDescent="0.25"/>
    <row r="508" s="55" customFormat="1" x14ac:dyDescent="0.25"/>
    <row r="509" s="55" customFormat="1" x14ac:dyDescent="0.25"/>
    <row r="510" s="55" customFormat="1" x14ac:dyDescent="0.25"/>
    <row r="511" s="55" customFormat="1" x14ac:dyDescent="0.25"/>
    <row r="512" s="55" customFormat="1" x14ac:dyDescent="0.25"/>
    <row r="513" s="55" customFormat="1" x14ac:dyDescent="0.25"/>
    <row r="514" s="55" customFormat="1" x14ac:dyDescent="0.25"/>
    <row r="515" s="55" customFormat="1" x14ac:dyDescent="0.25"/>
    <row r="516" s="55" customFormat="1" x14ac:dyDescent="0.25"/>
    <row r="517" s="55" customFormat="1" x14ac:dyDescent="0.25"/>
    <row r="518" s="55" customFormat="1" x14ac:dyDescent="0.25"/>
    <row r="519" s="55" customFormat="1" x14ac:dyDescent="0.25"/>
    <row r="520" s="55" customFormat="1" x14ac:dyDescent="0.25"/>
    <row r="521" s="55" customFormat="1" x14ac:dyDescent="0.25"/>
    <row r="522" s="55" customFormat="1" x14ac:dyDescent="0.25"/>
    <row r="523" s="55" customFormat="1" x14ac:dyDescent="0.25"/>
    <row r="524" s="55" customFormat="1" x14ac:dyDescent="0.25"/>
    <row r="525" s="55" customFormat="1" x14ac:dyDescent="0.25"/>
    <row r="526" s="55" customFormat="1" x14ac:dyDescent="0.25"/>
  </sheetData>
  <mergeCells count="13">
    <mergeCell ref="H6:I6"/>
    <mergeCell ref="A111:C111"/>
    <mergeCell ref="B117:C117"/>
    <mergeCell ref="D117:E117"/>
    <mergeCell ref="F117:G117"/>
    <mergeCell ref="H117:I117"/>
    <mergeCell ref="A137:C137"/>
    <mergeCell ref="A2:C2"/>
    <mergeCell ref="A3:F3"/>
    <mergeCell ref="A109:C109"/>
    <mergeCell ref="A110:C110"/>
    <mergeCell ref="D6:E6"/>
    <mergeCell ref="F6:G6"/>
  </mergeCells>
  <hyperlinks>
    <hyperlink ref="H3" location="Sommaire!A1" display="RETOUR AU SOMMAIRE"/>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J441"/>
  <sheetViews>
    <sheetView workbookViewId="0">
      <selection activeCell="L29" sqref="L29"/>
    </sheetView>
  </sheetViews>
  <sheetFormatPr baseColWidth="10" defaultRowHeight="15" x14ac:dyDescent="0.25"/>
  <cols>
    <col min="1" max="1" width="7.5703125" customWidth="1"/>
    <col min="2" max="2" width="14" customWidth="1"/>
    <col min="3" max="3" width="25.140625" customWidth="1"/>
    <col min="4" max="4" width="13.28515625" customWidth="1"/>
    <col min="5" max="5" width="3.5703125" bestFit="1" customWidth="1"/>
    <col min="6" max="6" width="16.42578125" customWidth="1"/>
    <col min="7" max="7" width="3" bestFit="1" customWidth="1"/>
    <col min="8" max="8" width="16.28515625" customWidth="1"/>
    <col min="9" max="9" width="3" bestFit="1" customWidth="1"/>
    <col min="10" max="36" width="11.42578125" style="55"/>
  </cols>
  <sheetData>
    <row r="1" spans="1:9" x14ac:dyDescent="0.25">
      <c r="A1" s="9" t="s">
        <v>345</v>
      </c>
      <c r="B1" s="3"/>
      <c r="C1" s="1"/>
      <c r="D1" s="1"/>
      <c r="E1" s="1"/>
      <c r="F1" s="1"/>
      <c r="G1" s="145"/>
      <c r="H1" s="145"/>
      <c r="I1" s="145"/>
    </row>
    <row r="2" spans="1:9" s="16" customFormat="1" ht="13.5" customHeight="1" x14ac:dyDescent="0.2">
      <c r="A2" s="288" t="s">
        <v>307</v>
      </c>
      <c r="B2" s="288"/>
      <c r="C2" s="288"/>
      <c r="D2" s="145"/>
      <c r="E2" s="145"/>
      <c r="F2" s="145"/>
    </row>
    <row r="3" spans="1:9" s="16" customFormat="1" ht="13.5" customHeight="1" x14ac:dyDescent="0.25">
      <c r="A3" s="288" t="s">
        <v>234</v>
      </c>
      <c r="B3" s="288"/>
      <c r="C3" s="288"/>
      <c r="D3" s="288"/>
      <c r="E3" s="288"/>
      <c r="F3" s="288"/>
      <c r="H3" s="147" t="s">
        <v>322</v>
      </c>
    </row>
    <row r="4" spans="1:9" x14ac:dyDescent="0.25">
      <c r="B4" s="55"/>
      <c r="C4" s="55"/>
      <c r="D4" s="55"/>
      <c r="E4" s="55"/>
      <c r="F4" s="55"/>
      <c r="G4" s="55"/>
      <c r="H4" s="55"/>
      <c r="I4" s="55"/>
    </row>
    <row r="5" spans="1:9" x14ac:dyDescent="0.25">
      <c r="A5" s="55"/>
      <c r="B5" s="55"/>
      <c r="C5" s="55"/>
      <c r="D5" s="55"/>
      <c r="E5" s="55"/>
      <c r="F5" s="55"/>
      <c r="G5" s="55"/>
      <c r="H5" s="55"/>
      <c r="I5" s="55"/>
    </row>
    <row r="6" spans="1:9" ht="30" x14ac:dyDescent="0.25">
      <c r="A6" s="104" t="s">
        <v>217</v>
      </c>
      <c r="B6" s="63" t="s">
        <v>266</v>
      </c>
      <c r="C6" s="63" t="s">
        <v>248</v>
      </c>
      <c r="D6" s="284" t="s">
        <v>346</v>
      </c>
      <c r="E6" s="283"/>
      <c r="F6" s="282" t="s">
        <v>347</v>
      </c>
      <c r="G6" s="283"/>
      <c r="H6" s="284" t="s">
        <v>348</v>
      </c>
      <c r="I6" s="283"/>
    </row>
    <row r="7" spans="1:9" x14ac:dyDescent="0.25">
      <c r="A7" s="4">
        <v>84</v>
      </c>
      <c r="B7" s="10" t="s">
        <v>115</v>
      </c>
      <c r="C7" s="65" t="s">
        <v>82</v>
      </c>
      <c r="D7" s="69">
        <v>183</v>
      </c>
      <c r="E7" s="150"/>
      <c r="F7" s="69">
        <v>3</v>
      </c>
      <c r="G7" s="150"/>
      <c r="H7" s="69">
        <v>186</v>
      </c>
      <c r="I7" s="150" t="s">
        <v>323</v>
      </c>
    </row>
    <row r="8" spans="1:9" x14ac:dyDescent="0.25">
      <c r="A8" s="5">
        <v>32</v>
      </c>
      <c r="B8" s="11" t="s">
        <v>116</v>
      </c>
      <c r="C8" s="23" t="s">
        <v>31</v>
      </c>
      <c r="D8" s="69">
        <v>355</v>
      </c>
      <c r="E8" s="150"/>
      <c r="F8" s="69">
        <v>173</v>
      </c>
      <c r="G8" s="150"/>
      <c r="H8" s="69">
        <v>528</v>
      </c>
      <c r="I8" s="150" t="s">
        <v>323</v>
      </c>
    </row>
    <row r="9" spans="1:9" x14ac:dyDescent="0.25">
      <c r="A9" s="5">
        <v>84</v>
      </c>
      <c r="B9" s="11" t="s">
        <v>117</v>
      </c>
      <c r="C9" s="23" t="s">
        <v>84</v>
      </c>
      <c r="D9" s="69">
        <v>215</v>
      </c>
      <c r="E9" s="150"/>
      <c r="F9" s="69">
        <v>11</v>
      </c>
      <c r="G9" s="150"/>
      <c r="H9" s="69">
        <v>226</v>
      </c>
      <c r="I9" s="150" t="s">
        <v>323</v>
      </c>
    </row>
    <row r="10" spans="1:9" x14ac:dyDescent="0.25">
      <c r="A10" s="5">
        <v>93</v>
      </c>
      <c r="B10" s="11" t="s">
        <v>118</v>
      </c>
      <c r="C10" s="23" t="s">
        <v>252</v>
      </c>
      <c r="D10" s="69">
        <v>316</v>
      </c>
      <c r="E10" s="150" t="s">
        <v>324</v>
      </c>
      <c r="F10" s="69">
        <v>5.9629629629629335</v>
      </c>
      <c r="G10" s="150" t="s">
        <v>324</v>
      </c>
      <c r="H10" s="69">
        <v>322</v>
      </c>
      <c r="I10" s="150"/>
    </row>
    <row r="11" spans="1:9" x14ac:dyDescent="0.25">
      <c r="A11" s="5">
        <v>93</v>
      </c>
      <c r="B11" s="11" t="s">
        <v>119</v>
      </c>
      <c r="C11" s="23" t="s">
        <v>99</v>
      </c>
      <c r="D11" s="69">
        <v>95</v>
      </c>
      <c r="E11" s="150"/>
      <c r="F11" s="69">
        <v>0</v>
      </c>
      <c r="G11" s="150"/>
      <c r="H11" s="69">
        <v>95</v>
      </c>
      <c r="I11" s="150" t="s">
        <v>323</v>
      </c>
    </row>
    <row r="12" spans="1:9" x14ac:dyDescent="0.25">
      <c r="A12" s="5">
        <v>93</v>
      </c>
      <c r="B12" s="11" t="s">
        <v>120</v>
      </c>
      <c r="C12" s="23" t="s">
        <v>100</v>
      </c>
      <c r="D12" s="69">
        <v>608</v>
      </c>
      <c r="E12" s="150"/>
      <c r="F12" s="69">
        <v>0</v>
      </c>
      <c r="G12" s="150"/>
      <c r="H12" s="69">
        <v>608</v>
      </c>
      <c r="I12" s="150" t="s">
        <v>323</v>
      </c>
    </row>
    <row r="13" spans="1:9" x14ac:dyDescent="0.25">
      <c r="A13" s="5">
        <v>84</v>
      </c>
      <c r="B13" s="11" t="s">
        <v>121</v>
      </c>
      <c r="C13" s="23" t="s">
        <v>85</v>
      </c>
      <c r="D13" s="69">
        <v>212</v>
      </c>
      <c r="E13" s="150"/>
      <c r="F13" s="69">
        <v>0</v>
      </c>
      <c r="G13" s="150"/>
      <c r="H13" s="69">
        <v>212</v>
      </c>
      <c r="I13" s="150"/>
    </row>
    <row r="14" spans="1:9" x14ac:dyDescent="0.25">
      <c r="A14" s="5">
        <v>44</v>
      </c>
      <c r="B14" s="11" t="s">
        <v>122</v>
      </c>
      <c r="C14" s="23" t="s">
        <v>36</v>
      </c>
      <c r="D14" s="69">
        <v>359</v>
      </c>
      <c r="E14" s="150"/>
      <c r="F14" s="69">
        <v>0</v>
      </c>
      <c r="G14" s="150"/>
      <c r="H14" s="69">
        <v>359</v>
      </c>
      <c r="I14" s="150" t="s">
        <v>323</v>
      </c>
    </row>
    <row r="15" spans="1:9" x14ac:dyDescent="0.25">
      <c r="A15" s="5">
        <v>76</v>
      </c>
      <c r="B15" s="11" t="s">
        <v>123</v>
      </c>
      <c r="C15" s="23" t="s">
        <v>69</v>
      </c>
      <c r="D15" s="69">
        <v>160</v>
      </c>
      <c r="E15" s="150"/>
      <c r="F15" s="69">
        <v>0</v>
      </c>
      <c r="G15" s="150"/>
      <c r="H15" s="69">
        <v>160</v>
      </c>
      <c r="I15" s="150" t="s">
        <v>323</v>
      </c>
    </row>
    <row r="16" spans="1:9" x14ac:dyDescent="0.25">
      <c r="A16" s="5">
        <v>44</v>
      </c>
      <c r="B16" s="11">
        <v>10</v>
      </c>
      <c r="C16" s="23" t="s">
        <v>37</v>
      </c>
      <c r="D16" s="69">
        <v>141</v>
      </c>
      <c r="E16" s="150"/>
      <c r="F16" s="69">
        <v>0</v>
      </c>
      <c r="G16" s="150"/>
      <c r="H16" s="69">
        <v>141</v>
      </c>
      <c r="I16" s="150" t="s">
        <v>323</v>
      </c>
    </row>
    <row r="17" spans="1:9" x14ac:dyDescent="0.25">
      <c r="A17" s="5">
        <v>76</v>
      </c>
      <c r="B17" s="11">
        <v>11</v>
      </c>
      <c r="C17" s="23" t="s">
        <v>70</v>
      </c>
      <c r="D17" s="69">
        <v>349</v>
      </c>
      <c r="E17" s="150"/>
      <c r="F17" s="69">
        <v>0</v>
      </c>
      <c r="G17" s="150" t="s">
        <v>324</v>
      </c>
      <c r="H17" s="69">
        <v>349</v>
      </c>
      <c r="I17" s="150"/>
    </row>
    <row r="18" spans="1:9" x14ac:dyDescent="0.25">
      <c r="A18" s="5">
        <v>76</v>
      </c>
      <c r="B18" s="11">
        <v>12</v>
      </c>
      <c r="C18" s="23" t="s">
        <v>71</v>
      </c>
      <c r="D18" s="69">
        <v>367</v>
      </c>
      <c r="E18" s="150"/>
      <c r="F18" s="69">
        <v>34</v>
      </c>
      <c r="G18" s="150"/>
      <c r="H18" s="69">
        <v>401</v>
      </c>
      <c r="I18" s="150" t="s">
        <v>323</v>
      </c>
    </row>
    <row r="19" spans="1:9" x14ac:dyDescent="0.25">
      <c r="A19" s="5">
        <v>93</v>
      </c>
      <c r="B19" s="11">
        <v>13</v>
      </c>
      <c r="C19" s="23" t="s">
        <v>101</v>
      </c>
      <c r="D19" s="69">
        <v>388</v>
      </c>
      <c r="E19" s="150"/>
      <c r="F19" s="69">
        <v>0</v>
      </c>
      <c r="G19" s="150"/>
      <c r="H19" s="69">
        <v>388</v>
      </c>
      <c r="I19" s="150" t="s">
        <v>323</v>
      </c>
    </row>
    <row r="20" spans="1:9" x14ac:dyDescent="0.25">
      <c r="A20" s="5">
        <v>28</v>
      </c>
      <c r="B20" s="11">
        <v>14</v>
      </c>
      <c r="C20" s="23" t="s">
        <v>25</v>
      </c>
      <c r="D20" s="69">
        <v>1215</v>
      </c>
      <c r="E20" s="150" t="s">
        <v>324</v>
      </c>
      <c r="F20" s="69">
        <v>16</v>
      </c>
      <c r="G20" s="150" t="s">
        <v>324</v>
      </c>
      <c r="H20" s="69">
        <v>1231</v>
      </c>
      <c r="I20" s="150" t="s">
        <v>324</v>
      </c>
    </row>
    <row r="21" spans="1:9" x14ac:dyDescent="0.25">
      <c r="A21" s="5">
        <v>84</v>
      </c>
      <c r="B21" s="11">
        <v>15</v>
      </c>
      <c r="C21" s="23" t="s">
        <v>86</v>
      </c>
      <c r="D21" s="69">
        <v>156</v>
      </c>
      <c r="E21" s="150"/>
      <c r="F21" s="69">
        <v>35</v>
      </c>
      <c r="G21" s="150"/>
      <c r="H21" s="69">
        <v>191</v>
      </c>
      <c r="I21" s="150" t="s">
        <v>323</v>
      </c>
    </row>
    <row r="22" spans="1:9" x14ac:dyDescent="0.25">
      <c r="A22" s="5">
        <v>75</v>
      </c>
      <c r="B22" s="11">
        <v>16</v>
      </c>
      <c r="C22" s="23" t="s">
        <v>57</v>
      </c>
      <c r="D22" s="69">
        <v>288</v>
      </c>
      <c r="E22" s="150"/>
      <c r="F22" s="69">
        <v>36</v>
      </c>
      <c r="G22" s="150"/>
      <c r="H22" s="69">
        <v>324</v>
      </c>
      <c r="I22" s="150" t="s">
        <v>323</v>
      </c>
    </row>
    <row r="23" spans="1:9" x14ac:dyDescent="0.25">
      <c r="A23" s="5">
        <v>75</v>
      </c>
      <c r="B23" s="11">
        <v>17</v>
      </c>
      <c r="C23" s="23" t="s">
        <v>58</v>
      </c>
      <c r="D23" s="69">
        <v>192</v>
      </c>
      <c r="E23" s="150"/>
      <c r="F23" s="69">
        <v>0</v>
      </c>
      <c r="G23" s="150"/>
      <c r="H23" s="69">
        <v>192</v>
      </c>
      <c r="I23" s="150"/>
    </row>
    <row r="24" spans="1:9" x14ac:dyDescent="0.25">
      <c r="A24" s="5">
        <v>24</v>
      </c>
      <c r="B24" s="11">
        <v>18</v>
      </c>
      <c r="C24" s="23" t="s">
        <v>9</v>
      </c>
      <c r="D24" s="69">
        <v>442</v>
      </c>
      <c r="E24" s="150"/>
      <c r="F24" s="69">
        <v>0</v>
      </c>
      <c r="G24" s="150"/>
      <c r="H24" s="69">
        <v>442</v>
      </c>
      <c r="I24" s="150" t="s">
        <v>323</v>
      </c>
    </row>
    <row r="25" spans="1:9" x14ac:dyDescent="0.25">
      <c r="A25" s="5">
        <v>75</v>
      </c>
      <c r="B25" s="11">
        <v>19</v>
      </c>
      <c r="C25" s="23" t="s">
        <v>59</v>
      </c>
      <c r="D25" s="69">
        <v>258</v>
      </c>
      <c r="E25" s="150"/>
      <c r="F25" s="69">
        <v>15</v>
      </c>
      <c r="G25" s="150"/>
      <c r="H25" s="69">
        <v>273</v>
      </c>
      <c r="I25" s="150" t="s">
        <v>323</v>
      </c>
    </row>
    <row r="26" spans="1:9" x14ac:dyDescent="0.25">
      <c r="A26" s="5">
        <v>94</v>
      </c>
      <c r="B26" s="11" t="s">
        <v>104</v>
      </c>
      <c r="C26" s="23" t="s">
        <v>253</v>
      </c>
      <c r="D26" s="69">
        <v>116</v>
      </c>
      <c r="E26" s="150"/>
      <c r="F26" s="69">
        <v>0</v>
      </c>
      <c r="G26" s="150"/>
      <c r="H26" s="69">
        <v>116</v>
      </c>
      <c r="I26" s="150" t="s">
        <v>323</v>
      </c>
    </row>
    <row r="27" spans="1:9" x14ac:dyDescent="0.25">
      <c r="A27" s="5">
        <v>94</v>
      </c>
      <c r="B27" s="11" t="s">
        <v>107</v>
      </c>
      <c r="C27" s="23" t="s">
        <v>108</v>
      </c>
      <c r="D27" s="69">
        <v>71</v>
      </c>
      <c r="E27" s="150"/>
      <c r="F27" s="69">
        <v>2</v>
      </c>
      <c r="G27" s="150"/>
      <c r="H27" s="69">
        <v>73</v>
      </c>
      <c r="I27" s="150" t="s">
        <v>323</v>
      </c>
    </row>
    <row r="28" spans="1:9" x14ac:dyDescent="0.25">
      <c r="A28" s="5">
        <v>27</v>
      </c>
      <c r="B28" s="11">
        <v>21</v>
      </c>
      <c r="C28" s="23" t="s">
        <v>16</v>
      </c>
      <c r="D28" s="69">
        <v>491</v>
      </c>
      <c r="E28" s="150"/>
      <c r="F28" s="69">
        <v>26</v>
      </c>
      <c r="G28" s="150"/>
      <c r="H28" s="69">
        <v>517</v>
      </c>
      <c r="I28" s="150" t="s">
        <v>323</v>
      </c>
    </row>
    <row r="29" spans="1:9" x14ac:dyDescent="0.25">
      <c r="A29" s="5">
        <v>53</v>
      </c>
      <c r="B29" s="11">
        <v>22</v>
      </c>
      <c r="C29" s="23" t="s">
        <v>52</v>
      </c>
      <c r="D29" s="69">
        <v>735</v>
      </c>
      <c r="E29" s="150"/>
      <c r="F29" s="69">
        <v>56</v>
      </c>
      <c r="G29" s="150"/>
      <c r="H29" s="69">
        <v>791</v>
      </c>
      <c r="I29" s="150" t="s">
        <v>323</v>
      </c>
    </row>
    <row r="30" spans="1:9" x14ac:dyDescent="0.25">
      <c r="A30" s="5">
        <v>75</v>
      </c>
      <c r="B30" s="11">
        <v>23</v>
      </c>
      <c r="C30" s="23" t="s">
        <v>60</v>
      </c>
      <c r="D30" s="69">
        <v>174</v>
      </c>
      <c r="E30" s="150" t="s">
        <v>324</v>
      </c>
      <c r="F30" s="69">
        <v>4</v>
      </c>
      <c r="G30" s="150" t="s">
        <v>324</v>
      </c>
      <c r="H30" s="69">
        <v>178</v>
      </c>
      <c r="I30" s="150" t="s">
        <v>324</v>
      </c>
    </row>
    <row r="31" spans="1:9" x14ac:dyDescent="0.25">
      <c r="A31" s="5">
        <v>75</v>
      </c>
      <c r="B31" s="11">
        <v>24</v>
      </c>
      <c r="C31" s="23" t="s">
        <v>61</v>
      </c>
      <c r="D31" s="69">
        <v>294</v>
      </c>
      <c r="E31" s="150"/>
      <c r="F31" s="69">
        <v>3</v>
      </c>
      <c r="G31" s="150"/>
      <c r="H31" s="69">
        <v>297</v>
      </c>
      <c r="I31" s="150" t="s">
        <v>323</v>
      </c>
    </row>
    <row r="32" spans="1:9" x14ac:dyDescent="0.25">
      <c r="A32" s="5">
        <v>27</v>
      </c>
      <c r="B32" s="11">
        <v>25</v>
      </c>
      <c r="C32" s="23" t="s">
        <v>18</v>
      </c>
      <c r="D32" s="69">
        <v>462</v>
      </c>
      <c r="E32" s="150"/>
      <c r="F32" s="69">
        <v>0</v>
      </c>
      <c r="G32" s="150" t="s">
        <v>324</v>
      </c>
      <c r="H32" s="69">
        <v>462</v>
      </c>
      <c r="I32" s="150"/>
    </row>
    <row r="33" spans="1:9" x14ac:dyDescent="0.25">
      <c r="A33" s="5">
        <v>84</v>
      </c>
      <c r="B33" s="11">
        <v>26</v>
      </c>
      <c r="C33" s="23" t="s">
        <v>87</v>
      </c>
      <c r="D33" s="69">
        <v>453</v>
      </c>
      <c r="E33" s="150"/>
      <c r="F33" s="69">
        <v>0</v>
      </c>
      <c r="G33" s="150"/>
      <c r="H33" s="69">
        <v>453</v>
      </c>
      <c r="I33" s="150" t="s">
        <v>323</v>
      </c>
    </row>
    <row r="34" spans="1:9" x14ac:dyDescent="0.25">
      <c r="A34" s="5">
        <v>28</v>
      </c>
      <c r="B34" s="11">
        <v>27</v>
      </c>
      <c r="C34" s="23" t="s">
        <v>27</v>
      </c>
      <c r="D34" s="69">
        <v>436</v>
      </c>
      <c r="E34" s="150" t="s">
        <v>324</v>
      </c>
      <c r="F34" s="69">
        <v>6</v>
      </c>
      <c r="G34" s="150" t="s">
        <v>324</v>
      </c>
      <c r="H34" s="69">
        <v>442</v>
      </c>
      <c r="I34" s="150" t="s">
        <v>324</v>
      </c>
    </row>
    <row r="35" spans="1:9" x14ac:dyDescent="0.25">
      <c r="A35" s="5">
        <v>24</v>
      </c>
      <c r="B35" s="11">
        <v>28</v>
      </c>
      <c r="C35" s="23" t="s">
        <v>254</v>
      </c>
      <c r="D35" s="69">
        <v>295</v>
      </c>
      <c r="E35" s="150"/>
      <c r="F35" s="69">
        <v>12</v>
      </c>
      <c r="G35" s="150"/>
      <c r="H35" s="69">
        <v>307</v>
      </c>
      <c r="I35" s="150" t="s">
        <v>323</v>
      </c>
    </row>
    <row r="36" spans="1:9" x14ac:dyDescent="0.25">
      <c r="A36" s="5">
        <v>53</v>
      </c>
      <c r="B36" s="11">
        <v>29</v>
      </c>
      <c r="C36" s="23" t="s">
        <v>54</v>
      </c>
      <c r="D36" s="69">
        <v>388</v>
      </c>
      <c r="E36" s="150"/>
      <c r="F36" s="69">
        <v>0</v>
      </c>
      <c r="G36" s="150"/>
      <c r="H36" s="69">
        <v>388</v>
      </c>
      <c r="I36" s="150" t="s">
        <v>323</v>
      </c>
    </row>
    <row r="37" spans="1:9" x14ac:dyDescent="0.25">
      <c r="A37" s="5">
        <v>76</v>
      </c>
      <c r="B37" s="11">
        <v>30</v>
      </c>
      <c r="C37" s="23" t="s">
        <v>72</v>
      </c>
      <c r="D37" s="69">
        <v>386</v>
      </c>
      <c r="E37" s="150" t="s">
        <v>324</v>
      </c>
      <c r="F37" s="69">
        <v>33</v>
      </c>
      <c r="G37" s="150" t="s">
        <v>324</v>
      </c>
      <c r="H37" s="69">
        <v>419</v>
      </c>
      <c r="I37" s="150" t="s">
        <v>324</v>
      </c>
    </row>
    <row r="38" spans="1:9" x14ac:dyDescent="0.25">
      <c r="A38" s="5">
        <v>76</v>
      </c>
      <c r="B38" s="11">
        <v>31</v>
      </c>
      <c r="C38" s="23" t="s">
        <v>73</v>
      </c>
      <c r="D38" s="69">
        <v>1320</v>
      </c>
      <c r="E38" s="150"/>
      <c r="F38" s="69">
        <v>163</v>
      </c>
      <c r="G38" s="150"/>
      <c r="H38" s="69">
        <v>1483</v>
      </c>
      <c r="I38" s="150" t="s">
        <v>323</v>
      </c>
    </row>
    <row r="39" spans="1:9" x14ac:dyDescent="0.25">
      <c r="A39" s="5">
        <v>76</v>
      </c>
      <c r="B39" s="11">
        <v>32</v>
      </c>
      <c r="C39" s="23" t="s">
        <v>74</v>
      </c>
      <c r="D39" s="69">
        <v>203</v>
      </c>
      <c r="E39" s="150"/>
      <c r="F39" s="69">
        <v>31</v>
      </c>
      <c r="G39" s="150"/>
      <c r="H39" s="69">
        <v>234</v>
      </c>
      <c r="I39" s="150" t="s">
        <v>323</v>
      </c>
    </row>
    <row r="40" spans="1:9" x14ac:dyDescent="0.25">
      <c r="A40" s="5">
        <v>75</v>
      </c>
      <c r="B40" s="11">
        <v>33</v>
      </c>
      <c r="C40" s="23" t="s">
        <v>62</v>
      </c>
      <c r="D40" s="69">
        <v>1448</v>
      </c>
      <c r="E40" s="150"/>
      <c r="F40" s="69">
        <v>77</v>
      </c>
      <c r="G40" s="150"/>
      <c r="H40" s="69">
        <v>1525</v>
      </c>
      <c r="I40" s="150" t="s">
        <v>323</v>
      </c>
    </row>
    <row r="41" spans="1:9" x14ac:dyDescent="0.25">
      <c r="A41" s="5">
        <v>76</v>
      </c>
      <c r="B41" s="11">
        <v>34</v>
      </c>
      <c r="C41" s="23" t="s">
        <v>75</v>
      </c>
      <c r="D41" s="69">
        <v>936</v>
      </c>
      <c r="E41" s="150"/>
      <c r="F41" s="69">
        <v>43</v>
      </c>
      <c r="G41" s="150"/>
      <c r="H41" s="69">
        <v>979</v>
      </c>
      <c r="I41" s="150" t="s">
        <v>323</v>
      </c>
    </row>
    <row r="42" spans="1:9" x14ac:dyDescent="0.25">
      <c r="A42" s="5">
        <v>53</v>
      </c>
      <c r="B42" s="11">
        <v>35</v>
      </c>
      <c r="C42" s="23" t="s">
        <v>55</v>
      </c>
      <c r="D42" s="69">
        <v>1197</v>
      </c>
      <c r="E42" s="150"/>
      <c r="F42" s="69">
        <v>63</v>
      </c>
      <c r="G42" s="150"/>
      <c r="H42" s="69">
        <v>1260</v>
      </c>
      <c r="I42" s="150" t="s">
        <v>323</v>
      </c>
    </row>
    <row r="43" spans="1:9" x14ac:dyDescent="0.25">
      <c r="A43" s="5">
        <v>24</v>
      </c>
      <c r="B43" s="11">
        <v>36</v>
      </c>
      <c r="C43" s="23" t="s">
        <v>12</v>
      </c>
      <c r="D43" s="69">
        <v>184</v>
      </c>
      <c r="E43" s="150"/>
      <c r="F43" s="69">
        <v>2</v>
      </c>
      <c r="G43" s="150"/>
      <c r="H43" s="69">
        <v>186</v>
      </c>
      <c r="I43" s="150" t="s">
        <v>323</v>
      </c>
    </row>
    <row r="44" spans="1:9" x14ac:dyDescent="0.25">
      <c r="A44" s="5">
        <v>24</v>
      </c>
      <c r="B44" s="11">
        <v>37</v>
      </c>
      <c r="C44" s="23" t="s">
        <v>13</v>
      </c>
      <c r="D44" s="69">
        <v>289</v>
      </c>
      <c r="E44" s="150"/>
      <c r="F44" s="69">
        <v>8</v>
      </c>
      <c r="G44" s="150"/>
      <c r="H44" s="69">
        <v>297</v>
      </c>
      <c r="I44" s="150" t="s">
        <v>323</v>
      </c>
    </row>
    <row r="45" spans="1:9" x14ac:dyDescent="0.25">
      <c r="A45" s="5">
        <v>84</v>
      </c>
      <c r="B45" s="11">
        <v>38</v>
      </c>
      <c r="C45" s="23" t="s">
        <v>88</v>
      </c>
      <c r="D45" s="69">
        <v>1199</v>
      </c>
      <c r="E45" s="150"/>
      <c r="F45" s="69">
        <v>53</v>
      </c>
      <c r="G45" s="150"/>
      <c r="H45" s="69">
        <v>1252</v>
      </c>
      <c r="I45" s="150" t="s">
        <v>323</v>
      </c>
    </row>
    <row r="46" spans="1:9" x14ac:dyDescent="0.25">
      <c r="A46" s="5">
        <v>27</v>
      </c>
      <c r="B46" s="11">
        <v>39</v>
      </c>
      <c r="C46" s="23" t="s">
        <v>19</v>
      </c>
      <c r="D46" s="69">
        <v>233</v>
      </c>
      <c r="E46" s="150"/>
      <c r="F46" s="69">
        <v>61</v>
      </c>
      <c r="G46" s="150"/>
      <c r="H46" s="69">
        <v>294</v>
      </c>
      <c r="I46" s="150" t="s">
        <v>323</v>
      </c>
    </row>
    <row r="47" spans="1:9" x14ac:dyDescent="0.25">
      <c r="A47" s="5">
        <v>75</v>
      </c>
      <c r="B47" s="11">
        <v>40</v>
      </c>
      <c r="C47" s="23" t="s">
        <v>63</v>
      </c>
      <c r="D47" s="69">
        <v>268</v>
      </c>
      <c r="E47" s="150"/>
      <c r="F47" s="69">
        <v>184</v>
      </c>
      <c r="G47" s="150"/>
      <c r="H47" s="69">
        <v>452</v>
      </c>
      <c r="I47" s="150" t="s">
        <v>323</v>
      </c>
    </row>
    <row r="48" spans="1:9" x14ac:dyDescent="0.25">
      <c r="A48" s="5">
        <v>24</v>
      </c>
      <c r="B48" s="11">
        <v>41</v>
      </c>
      <c r="C48" s="23" t="s">
        <v>14</v>
      </c>
      <c r="D48" s="69">
        <v>376</v>
      </c>
      <c r="E48" s="150"/>
      <c r="F48" s="69">
        <v>0</v>
      </c>
      <c r="G48" s="150"/>
      <c r="H48" s="69">
        <v>376</v>
      </c>
      <c r="I48" s="150" t="s">
        <v>323</v>
      </c>
    </row>
    <row r="49" spans="1:9" x14ac:dyDescent="0.25">
      <c r="A49" s="5">
        <v>84</v>
      </c>
      <c r="B49" s="11">
        <v>42</v>
      </c>
      <c r="C49" s="23" t="s">
        <v>89</v>
      </c>
      <c r="D49" s="69">
        <v>823</v>
      </c>
      <c r="E49" s="150"/>
      <c r="F49" s="69">
        <v>33</v>
      </c>
      <c r="G49" s="150"/>
      <c r="H49" s="69">
        <v>856</v>
      </c>
      <c r="I49" s="150" t="s">
        <v>323</v>
      </c>
    </row>
    <row r="50" spans="1:9" x14ac:dyDescent="0.25">
      <c r="A50" s="5">
        <v>84</v>
      </c>
      <c r="B50" s="11">
        <v>43</v>
      </c>
      <c r="C50" s="23" t="s">
        <v>90</v>
      </c>
      <c r="D50" s="69">
        <v>153</v>
      </c>
      <c r="E50" s="150"/>
      <c r="F50" s="69">
        <v>0</v>
      </c>
      <c r="G50" s="150"/>
      <c r="H50" s="69">
        <v>153</v>
      </c>
      <c r="I50" s="150" t="s">
        <v>323</v>
      </c>
    </row>
    <row r="51" spans="1:9" x14ac:dyDescent="0.25">
      <c r="A51" s="5">
        <v>52</v>
      </c>
      <c r="B51" s="11">
        <v>44</v>
      </c>
      <c r="C51" s="23" t="s">
        <v>46</v>
      </c>
      <c r="D51" s="69">
        <v>604</v>
      </c>
      <c r="E51" s="150"/>
      <c r="F51" s="69">
        <v>3</v>
      </c>
      <c r="G51" s="150"/>
      <c r="H51" s="69">
        <v>607</v>
      </c>
      <c r="I51" s="150" t="s">
        <v>323</v>
      </c>
    </row>
    <row r="52" spans="1:9" x14ac:dyDescent="0.25">
      <c r="A52" s="5">
        <v>24</v>
      </c>
      <c r="B52" s="11">
        <v>45</v>
      </c>
      <c r="C52" s="23" t="s">
        <v>15</v>
      </c>
      <c r="D52" s="69">
        <v>1814</v>
      </c>
      <c r="E52" s="150"/>
      <c r="F52" s="69">
        <v>617</v>
      </c>
      <c r="G52" s="150"/>
      <c r="H52" s="69">
        <v>2431</v>
      </c>
      <c r="I52" s="150" t="s">
        <v>323</v>
      </c>
    </row>
    <row r="53" spans="1:9" x14ac:dyDescent="0.25">
      <c r="A53" s="5">
        <v>76</v>
      </c>
      <c r="B53" s="11">
        <v>46</v>
      </c>
      <c r="C53" s="23" t="s">
        <v>76</v>
      </c>
      <c r="D53" s="69">
        <v>172</v>
      </c>
      <c r="E53" s="150"/>
      <c r="F53" s="69">
        <v>2</v>
      </c>
      <c r="G53" s="150"/>
      <c r="H53" s="69">
        <v>174</v>
      </c>
      <c r="I53" s="150" t="s">
        <v>323</v>
      </c>
    </row>
    <row r="54" spans="1:9" x14ac:dyDescent="0.25">
      <c r="A54" s="5">
        <v>75</v>
      </c>
      <c r="B54" s="11">
        <v>47</v>
      </c>
      <c r="C54" s="23" t="s">
        <v>64</v>
      </c>
      <c r="D54" s="69">
        <v>109</v>
      </c>
      <c r="E54" s="150"/>
      <c r="F54" s="69">
        <v>8</v>
      </c>
      <c r="G54" s="150"/>
      <c r="H54" s="69">
        <v>117</v>
      </c>
      <c r="I54" s="150" t="s">
        <v>323</v>
      </c>
    </row>
    <row r="55" spans="1:9" x14ac:dyDescent="0.25">
      <c r="A55" s="5">
        <v>76</v>
      </c>
      <c r="B55" s="11">
        <v>48</v>
      </c>
      <c r="C55" s="23" t="s">
        <v>77</v>
      </c>
      <c r="D55" s="69">
        <v>75</v>
      </c>
      <c r="E55" s="150"/>
      <c r="F55" s="69">
        <v>0</v>
      </c>
      <c r="G55" s="150"/>
      <c r="H55" s="69">
        <v>75</v>
      </c>
      <c r="I55" s="150" t="s">
        <v>323</v>
      </c>
    </row>
    <row r="56" spans="1:9" x14ac:dyDescent="0.25">
      <c r="A56" s="5">
        <v>52</v>
      </c>
      <c r="B56" s="11">
        <v>49</v>
      </c>
      <c r="C56" s="23" t="s">
        <v>48</v>
      </c>
      <c r="D56" s="69">
        <v>380</v>
      </c>
      <c r="E56" s="150"/>
      <c r="F56" s="69">
        <v>45</v>
      </c>
      <c r="G56" s="150"/>
      <c r="H56" s="69">
        <v>425</v>
      </c>
      <c r="I56" s="150" t="s">
        <v>323</v>
      </c>
    </row>
    <row r="57" spans="1:9" x14ac:dyDescent="0.25">
      <c r="A57" s="5">
        <v>28</v>
      </c>
      <c r="B57" s="11">
        <v>50</v>
      </c>
      <c r="C57" s="23" t="s">
        <v>28</v>
      </c>
      <c r="D57" s="69">
        <v>429</v>
      </c>
      <c r="E57" s="150"/>
      <c r="F57" s="69">
        <v>7</v>
      </c>
      <c r="G57" s="150"/>
      <c r="H57" s="69">
        <v>436</v>
      </c>
      <c r="I57" s="150" t="s">
        <v>323</v>
      </c>
    </row>
    <row r="58" spans="1:9" x14ac:dyDescent="0.25">
      <c r="A58" s="5">
        <v>44</v>
      </c>
      <c r="B58" s="11">
        <v>51</v>
      </c>
      <c r="C58" s="23" t="s">
        <v>38</v>
      </c>
      <c r="D58" s="69">
        <v>218</v>
      </c>
      <c r="E58" s="150"/>
      <c r="F58" s="69">
        <v>0</v>
      </c>
      <c r="G58" s="150"/>
      <c r="H58" s="69">
        <v>218</v>
      </c>
      <c r="I58" s="150" t="s">
        <v>323</v>
      </c>
    </row>
    <row r="59" spans="1:9" x14ac:dyDescent="0.25">
      <c r="A59" s="5">
        <v>44</v>
      </c>
      <c r="B59" s="11">
        <v>52</v>
      </c>
      <c r="C59" s="23" t="s">
        <v>39</v>
      </c>
      <c r="D59" s="69">
        <v>76</v>
      </c>
      <c r="E59" s="150"/>
      <c r="F59" s="69">
        <v>1</v>
      </c>
      <c r="G59" s="150"/>
      <c r="H59" s="69">
        <v>77</v>
      </c>
      <c r="I59" s="150" t="s">
        <v>323</v>
      </c>
    </row>
    <row r="60" spans="1:9" x14ac:dyDescent="0.25">
      <c r="A60" s="5">
        <v>52</v>
      </c>
      <c r="B60" s="11">
        <v>53</v>
      </c>
      <c r="C60" s="23" t="s">
        <v>49</v>
      </c>
      <c r="D60" s="69">
        <v>335</v>
      </c>
      <c r="E60" s="150"/>
      <c r="F60" s="69">
        <v>9</v>
      </c>
      <c r="G60" s="150"/>
      <c r="H60" s="69">
        <v>344</v>
      </c>
      <c r="I60" s="150" t="s">
        <v>323</v>
      </c>
    </row>
    <row r="61" spans="1:9" x14ac:dyDescent="0.25">
      <c r="A61" s="5">
        <v>44</v>
      </c>
      <c r="B61" s="11">
        <v>54</v>
      </c>
      <c r="C61" s="23" t="s">
        <v>40</v>
      </c>
      <c r="D61" s="69">
        <v>563</v>
      </c>
      <c r="E61" s="150"/>
      <c r="F61" s="69">
        <v>0</v>
      </c>
      <c r="G61" s="150"/>
      <c r="H61" s="69">
        <v>563</v>
      </c>
      <c r="I61" s="150" t="s">
        <v>323</v>
      </c>
    </row>
    <row r="62" spans="1:9" x14ac:dyDescent="0.25">
      <c r="A62" s="5">
        <v>44</v>
      </c>
      <c r="B62" s="11">
        <v>55</v>
      </c>
      <c r="C62" s="23" t="s">
        <v>41</v>
      </c>
      <c r="D62" s="69">
        <v>287</v>
      </c>
      <c r="E62" s="150"/>
      <c r="F62" s="69">
        <v>7</v>
      </c>
      <c r="G62" s="150"/>
      <c r="H62" s="69">
        <v>294</v>
      </c>
      <c r="I62" s="150" t="s">
        <v>323</v>
      </c>
    </row>
    <row r="63" spans="1:9" x14ac:dyDescent="0.25">
      <c r="A63" s="5">
        <v>53</v>
      </c>
      <c r="B63" s="11">
        <v>56</v>
      </c>
      <c r="C63" s="23" t="s">
        <v>56</v>
      </c>
      <c r="D63" s="69">
        <v>668</v>
      </c>
      <c r="E63" s="150"/>
      <c r="F63" s="69">
        <v>14</v>
      </c>
      <c r="G63" s="150"/>
      <c r="H63" s="69">
        <v>682</v>
      </c>
      <c r="I63" s="150" t="s">
        <v>323</v>
      </c>
    </row>
    <row r="64" spans="1:9" x14ac:dyDescent="0.25">
      <c r="A64" s="5">
        <v>44</v>
      </c>
      <c r="B64" s="11">
        <v>57</v>
      </c>
      <c r="C64" s="23" t="s">
        <v>42</v>
      </c>
      <c r="D64" s="69">
        <v>228</v>
      </c>
      <c r="E64" s="150"/>
      <c r="F64" s="69">
        <v>2</v>
      </c>
      <c r="G64" s="150"/>
      <c r="H64" s="69">
        <v>230</v>
      </c>
      <c r="I64" s="150" t="s">
        <v>323</v>
      </c>
    </row>
    <row r="65" spans="1:9" x14ac:dyDescent="0.25">
      <c r="A65" s="5">
        <v>27</v>
      </c>
      <c r="B65" s="11">
        <v>58</v>
      </c>
      <c r="C65" s="23" t="s">
        <v>20</v>
      </c>
      <c r="D65" s="69">
        <v>212</v>
      </c>
      <c r="E65" s="150"/>
      <c r="F65" s="69">
        <v>0</v>
      </c>
      <c r="G65" s="150"/>
      <c r="H65" s="69">
        <v>212</v>
      </c>
      <c r="I65" s="150" t="s">
        <v>323</v>
      </c>
    </row>
    <row r="66" spans="1:9" x14ac:dyDescent="0.25">
      <c r="A66" s="5">
        <v>32</v>
      </c>
      <c r="B66" s="11">
        <v>59</v>
      </c>
      <c r="C66" s="23" t="s">
        <v>32</v>
      </c>
      <c r="D66" s="69">
        <v>441</v>
      </c>
      <c r="E66" s="150"/>
      <c r="F66" s="69">
        <v>0</v>
      </c>
      <c r="G66" s="150"/>
      <c r="H66" s="69">
        <v>441</v>
      </c>
      <c r="I66" s="150" t="s">
        <v>323</v>
      </c>
    </row>
    <row r="67" spans="1:9" x14ac:dyDescent="0.25">
      <c r="A67" s="5">
        <v>32</v>
      </c>
      <c r="B67" s="11">
        <v>60</v>
      </c>
      <c r="C67" s="23" t="s">
        <v>33</v>
      </c>
      <c r="D67" s="69">
        <v>374</v>
      </c>
      <c r="E67" s="150"/>
      <c r="F67" s="69">
        <v>15</v>
      </c>
      <c r="G67" s="150"/>
      <c r="H67" s="69">
        <v>389</v>
      </c>
      <c r="I67" s="150" t="s">
        <v>323</v>
      </c>
    </row>
    <row r="68" spans="1:9" x14ac:dyDescent="0.25">
      <c r="A68" s="5">
        <v>28</v>
      </c>
      <c r="B68" s="11">
        <v>61</v>
      </c>
      <c r="C68" s="23" t="s">
        <v>29</v>
      </c>
      <c r="D68" s="69">
        <v>237</v>
      </c>
      <c r="E68" s="150"/>
      <c r="F68" s="69">
        <v>0</v>
      </c>
      <c r="G68" s="150"/>
      <c r="H68" s="69">
        <v>237</v>
      </c>
      <c r="I68" s="150" t="s">
        <v>323</v>
      </c>
    </row>
    <row r="69" spans="1:9" x14ac:dyDescent="0.25">
      <c r="A69" s="5">
        <v>32</v>
      </c>
      <c r="B69" s="11">
        <v>62</v>
      </c>
      <c r="C69" s="23" t="s">
        <v>34</v>
      </c>
      <c r="D69" s="69">
        <v>531</v>
      </c>
      <c r="E69" s="150"/>
      <c r="F69" s="69">
        <v>0</v>
      </c>
      <c r="G69" s="150" t="s">
        <v>324</v>
      </c>
      <c r="H69" s="69">
        <v>531</v>
      </c>
      <c r="I69" s="150"/>
    </row>
    <row r="70" spans="1:9" x14ac:dyDescent="0.25">
      <c r="A70" s="5">
        <v>84</v>
      </c>
      <c r="B70" s="11">
        <v>63</v>
      </c>
      <c r="C70" s="23" t="s">
        <v>91</v>
      </c>
      <c r="D70" s="69">
        <v>655</v>
      </c>
      <c r="E70" s="150"/>
      <c r="F70" s="69">
        <v>33</v>
      </c>
      <c r="G70" s="150"/>
      <c r="H70" s="69">
        <v>688</v>
      </c>
      <c r="I70" s="150" t="s">
        <v>323</v>
      </c>
    </row>
    <row r="71" spans="1:9" x14ac:dyDescent="0.25">
      <c r="A71" s="5">
        <v>75</v>
      </c>
      <c r="B71" s="11">
        <v>64</v>
      </c>
      <c r="C71" s="23" t="s">
        <v>65</v>
      </c>
      <c r="D71" s="69">
        <v>376</v>
      </c>
      <c r="E71" s="150"/>
      <c r="F71" s="69">
        <v>5</v>
      </c>
      <c r="G71" s="150"/>
      <c r="H71" s="69">
        <v>381</v>
      </c>
      <c r="I71" s="150" t="s">
        <v>323</v>
      </c>
    </row>
    <row r="72" spans="1:9" x14ac:dyDescent="0.25">
      <c r="A72" s="5">
        <v>76</v>
      </c>
      <c r="B72" s="11">
        <v>65</v>
      </c>
      <c r="C72" s="23" t="s">
        <v>78</v>
      </c>
      <c r="D72" s="69">
        <v>293</v>
      </c>
      <c r="E72" s="150" t="s">
        <v>324</v>
      </c>
      <c r="F72" s="69">
        <v>0</v>
      </c>
      <c r="G72" s="150" t="s">
        <v>324</v>
      </c>
      <c r="H72" s="69">
        <v>293</v>
      </c>
      <c r="I72" s="150" t="s">
        <v>324</v>
      </c>
    </row>
    <row r="73" spans="1:9" x14ac:dyDescent="0.25">
      <c r="A73" s="5">
        <v>76</v>
      </c>
      <c r="B73" s="11">
        <v>66</v>
      </c>
      <c r="C73" s="23" t="s">
        <v>79</v>
      </c>
      <c r="D73" s="69">
        <v>342</v>
      </c>
      <c r="E73" s="150" t="s">
        <v>324</v>
      </c>
      <c r="F73" s="69">
        <v>1.0685358255451918</v>
      </c>
      <c r="G73" s="150" t="s">
        <v>324</v>
      </c>
      <c r="H73" s="69">
        <v>343</v>
      </c>
      <c r="I73" s="150"/>
    </row>
    <row r="74" spans="1:9" x14ac:dyDescent="0.25">
      <c r="A74" s="5">
        <v>44</v>
      </c>
      <c r="B74" s="11">
        <v>67</v>
      </c>
      <c r="C74" s="23" t="s">
        <v>43</v>
      </c>
      <c r="D74" s="69">
        <v>959</v>
      </c>
      <c r="E74" s="150"/>
      <c r="F74" s="69">
        <v>48</v>
      </c>
      <c r="G74" s="150"/>
      <c r="H74" s="69">
        <v>1007</v>
      </c>
      <c r="I74" s="150" t="s">
        <v>323</v>
      </c>
    </row>
    <row r="75" spans="1:9" x14ac:dyDescent="0.25">
      <c r="A75" s="5">
        <v>44</v>
      </c>
      <c r="B75" s="11">
        <v>68</v>
      </c>
      <c r="C75" s="23" t="s">
        <v>44</v>
      </c>
      <c r="D75" s="69">
        <v>490</v>
      </c>
      <c r="E75" s="150"/>
      <c r="F75" s="69">
        <v>0</v>
      </c>
      <c r="G75" s="150"/>
      <c r="H75" s="69">
        <v>490</v>
      </c>
      <c r="I75" s="150" t="s">
        <v>323</v>
      </c>
    </row>
    <row r="76" spans="1:9" x14ac:dyDescent="0.25">
      <c r="A76" s="5">
        <v>84</v>
      </c>
      <c r="B76" s="11">
        <v>69</v>
      </c>
      <c r="C76" s="23" t="s">
        <v>255</v>
      </c>
      <c r="D76" s="69">
        <v>1963</v>
      </c>
      <c r="E76" s="150"/>
      <c r="F76" s="69">
        <v>202</v>
      </c>
      <c r="G76" s="150"/>
      <c r="H76" s="69">
        <v>2165</v>
      </c>
      <c r="I76" s="150"/>
    </row>
    <row r="77" spans="1:9" x14ac:dyDescent="0.25">
      <c r="A77" s="14">
        <v>84</v>
      </c>
      <c r="B77" s="15" t="s">
        <v>92</v>
      </c>
      <c r="C77" s="24" t="s">
        <v>255</v>
      </c>
      <c r="D77" s="72">
        <v>464</v>
      </c>
      <c r="E77" s="201"/>
      <c r="F77" s="72">
        <v>27</v>
      </c>
      <c r="G77" s="201"/>
      <c r="H77" s="72">
        <v>491</v>
      </c>
      <c r="I77" s="222"/>
    </row>
    <row r="78" spans="1:9" x14ac:dyDescent="0.25">
      <c r="A78" s="14">
        <v>84</v>
      </c>
      <c r="B78" s="15" t="s">
        <v>94</v>
      </c>
      <c r="C78" s="24" t="s">
        <v>256</v>
      </c>
      <c r="D78" s="72">
        <v>1499</v>
      </c>
      <c r="E78" s="201"/>
      <c r="F78" s="72">
        <v>175</v>
      </c>
      <c r="G78" s="201"/>
      <c r="H78" s="72">
        <v>1674</v>
      </c>
      <c r="I78" s="222"/>
    </row>
    <row r="79" spans="1:9" x14ac:dyDescent="0.25">
      <c r="A79" s="5">
        <v>27</v>
      </c>
      <c r="B79" s="11">
        <v>70</v>
      </c>
      <c r="C79" s="23" t="s">
        <v>21</v>
      </c>
      <c r="D79" s="69">
        <v>413</v>
      </c>
      <c r="E79" s="150"/>
      <c r="F79" s="69">
        <v>10</v>
      </c>
      <c r="G79" s="150"/>
      <c r="H79" s="69">
        <v>423</v>
      </c>
      <c r="I79" s="150" t="s">
        <v>323</v>
      </c>
    </row>
    <row r="80" spans="1:9" x14ac:dyDescent="0.25">
      <c r="A80" s="5">
        <v>27</v>
      </c>
      <c r="B80" s="11">
        <v>71</v>
      </c>
      <c r="C80" s="23" t="s">
        <v>22</v>
      </c>
      <c r="D80" s="69">
        <v>308</v>
      </c>
      <c r="E80" s="150"/>
      <c r="F80" s="69">
        <v>14</v>
      </c>
      <c r="G80" s="150"/>
      <c r="H80" s="69">
        <v>322</v>
      </c>
      <c r="I80" s="150" t="s">
        <v>323</v>
      </c>
    </row>
    <row r="81" spans="1:9" x14ac:dyDescent="0.25">
      <c r="A81" s="5">
        <v>52</v>
      </c>
      <c r="B81" s="11">
        <v>72</v>
      </c>
      <c r="C81" s="23" t="s">
        <v>50</v>
      </c>
      <c r="D81" s="69">
        <v>298</v>
      </c>
      <c r="E81" s="150"/>
      <c r="F81" s="69">
        <v>8</v>
      </c>
      <c r="G81" s="150"/>
      <c r="H81" s="69">
        <v>306</v>
      </c>
      <c r="I81" s="150" t="s">
        <v>323</v>
      </c>
    </row>
    <row r="82" spans="1:9" x14ac:dyDescent="0.25">
      <c r="A82" s="5">
        <v>84</v>
      </c>
      <c r="B82" s="11">
        <v>73</v>
      </c>
      <c r="C82" s="23" t="s">
        <v>96</v>
      </c>
      <c r="D82" s="69">
        <v>106</v>
      </c>
      <c r="E82" s="150"/>
      <c r="F82" s="69">
        <v>0</v>
      </c>
      <c r="G82" s="150"/>
      <c r="H82" s="69">
        <v>106</v>
      </c>
      <c r="I82" s="150" t="s">
        <v>323</v>
      </c>
    </row>
    <row r="83" spans="1:9" x14ac:dyDescent="0.25">
      <c r="A83" s="5">
        <v>84</v>
      </c>
      <c r="B83" s="11">
        <v>74</v>
      </c>
      <c r="C83" s="23" t="s">
        <v>97</v>
      </c>
      <c r="D83" s="69">
        <v>265</v>
      </c>
      <c r="E83" s="150"/>
      <c r="F83" s="69">
        <v>11</v>
      </c>
      <c r="G83" s="150"/>
      <c r="H83" s="69">
        <v>276</v>
      </c>
      <c r="I83" s="150" t="s">
        <v>323</v>
      </c>
    </row>
    <row r="84" spans="1:9" x14ac:dyDescent="0.25">
      <c r="A84" s="5">
        <v>11</v>
      </c>
      <c r="B84" s="11">
        <v>75</v>
      </c>
      <c r="C84" s="23" t="s">
        <v>0</v>
      </c>
      <c r="D84" s="69">
        <v>1493</v>
      </c>
      <c r="E84" s="150"/>
      <c r="F84" s="69">
        <v>95</v>
      </c>
      <c r="G84" s="150"/>
      <c r="H84" s="69">
        <v>1588</v>
      </c>
      <c r="I84" s="150" t="s">
        <v>323</v>
      </c>
    </row>
    <row r="85" spans="1:9" x14ac:dyDescent="0.25">
      <c r="A85" s="5">
        <v>28</v>
      </c>
      <c r="B85" s="11">
        <v>76</v>
      </c>
      <c r="C85" s="23" t="s">
        <v>30</v>
      </c>
      <c r="D85" s="69">
        <v>1690</v>
      </c>
      <c r="E85" s="150"/>
      <c r="F85" s="69">
        <v>6</v>
      </c>
      <c r="G85" s="150"/>
      <c r="H85" s="69">
        <v>1696</v>
      </c>
      <c r="I85" s="150" t="s">
        <v>323</v>
      </c>
    </row>
    <row r="86" spans="1:9" x14ac:dyDescent="0.25">
      <c r="A86" s="5">
        <v>11</v>
      </c>
      <c r="B86" s="11">
        <v>77</v>
      </c>
      <c r="C86" s="23" t="s">
        <v>2</v>
      </c>
      <c r="D86" s="69">
        <v>978</v>
      </c>
      <c r="E86" s="150"/>
      <c r="F86" s="69">
        <v>0</v>
      </c>
      <c r="G86" s="150"/>
      <c r="H86" s="69">
        <v>978</v>
      </c>
      <c r="I86" s="150" t="s">
        <v>323</v>
      </c>
    </row>
    <row r="87" spans="1:9" x14ac:dyDescent="0.25">
      <c r="A87" s="5">
        <v>11</v>
      </c>
      <c r="B87" s="11">
        <v>78</v>
      </c>
      <c r="C87" s="23" t="s">
        <v>3</v>
      </c>
      <c r="D87" s="69">
        <v>420</v>
      </c>
      <c r="E87" s="150"/>
      <c r="F87" s="69">
        <v>38</v>
      </c>
      <c r="G87" s="150"/>
      <c r="H87" s="69">
        <v>458</v>
      </c>
      <c r="I87" s="150" t="s">
        <v>323</v>
      </c>
    </row>
    <row r="88" spans="1:9" x14ac:dyDescent="0.25">
      <c r="A88" s="5">
        <v>75</v>
      </c>
      <c r="B88" s="11">
        <v>79</v>
      </c>
      <c r="C88" s="23" t="s">
        <v>66</v>
      </c>
      <c r="D88" s="69">
        <v>485</v>
      </c>
      <c r="E88" s="150"/>
      <c r="F88" s="69">
        <v>25</v>
      </c>
      <c r="G88" s="150"/>
      <c r="H88" s="69">
        <v>510</v>
      </c>
      <c r="I88" s="150" t="s">
        <v>323</v>
      </c>
    </row>
    <row r="89" spans="1:9" x14ac:dyDescent="0.25">
      <c r="A89" s="5">
        <v>32</v>
      </c>
      <c r="B89" s="11">
        <v>80</v>
      </c>
      <c r="C89" s="23" t="s">
        <v>35</v>
      </c>
      <c r="D89" s="69">
        <v>317</v>
      </c>
      <c r="E89" s="150"/>
      <c r="F89" s="69">
        <v>0</v>
      </c>
      <c r="G89" s="150"/>
      <c r="H89" s="69">
        <v>317</v>
      </c>
      <c r="I89" s="150" t="s">
        <v>323</v>
      </c>
    </row>
    <row r="90" spans="1:9" x14ac:dyDescent="0.25">
      <c r="A90" s="5">
        <v>76</v>
      </c>
      <c r="B90" s="11">
        <v>81</v>
      </c>
      <c r="C90" s="23" t="s">
        <v>80</v>
      </c>
      <c r="D90" s="69">
        <v>198</v>
      </c>
      <c r="E90" s="150"/>
      <c r="F90" s="69">
        <v>0</v>
      </c>
      <c r="G90" s="150"/>
      <c r="H90" s="69">
        <v>198</v>
      </c>
      <c r="I90" s="150"/>
    </row>
    <row r="91" spans="1:9" x14ac:dyDescent="0.25">
      <c r="A91" s="5">
        <v>76</v>
      </c>
      <c r="B91" s="11">
        <v>82</v>
      </c>
      <c r="C91" s="23" t="s">
        <v>81</v>
      </c>
      <c r="D91" s="69">
        <v>202</v>
      </c>
      <c r="E91" s="150"/>
      <c r="F91" s="69">
        <v>0</v>
      </c>
      <c r="G91" s="150"/>
      <c r="H91" s="69">
        <v>202</v>
      </c>
      <c r="I91" s="150" t="s">
        <v>323</v>
      </c>
    </row>
    <row r="92" spans="1:9" x14ac:dyDescent="0.25">
      <c r="A92" s="5">
        <v>93</v>
      </c>
      <c r="B92" s="11">
        <v>83</v>
      </c>
      <c r="C92" s="23" t="s">
        <v>102</v>
      </c>
      <c r="D92" s="69">
        <v>388</v>
      </c>
      <c r="E92" s="150"/>
      <c r="F92" s="69">
        <v>19</v>
      </c>
      <c r="G92" s="150"/>
      <c r="H92" s="69">
        <v>407</v>
      </c>
      <c r="I92" s="150" t="s">
        <v>323</v>
      </c>
    </row>
    <row r="93" spans="1:9" x14ac:dyDescent="0.25">
      <c r="A93" s="5">
        <v>93</v>
      </c>
      <c r="B93" s="11">
        <v>84</v>
      </c>
      <c r="C93" s="23" t="s">
        <v>103</v>
      </c>
      <c r="D93" s="69">
        <v>156</v>
      </c>
      <c r="E93" s="150"/>
      <c r="F93" s="69">
        <v>7</v>
      </c>
      <c r="G93" s="150"/>
      <c r="H93" s="69">
        <v>163</v>
      </c>
      <c r="I93" s="150"/>
    </row>
    <row r="94" spans="1:9" x14ac:dyDescent="0.25">
      <c r="A94" s="5">
        <v>52</v>
      </c>
      <c r="B94" s="11">
        <v>85</v>
      </c>
      <c r="C94" s="23" t="s">
        <v>51</v>
      </c>
      <c r="D94" s="69">
        <v>592</v>
      </c>
      <c r="E94" s="150"/>
      <c r="F94" s="69">
        <v>2</v>
      </c>
      <c r="G94" s="150"/>
      <c r="H94" s="69">
        <v>594</v>
      </c>
      <c r="I94" s="150"/>
    </row>
    <row r="95" spans="1:9" x14ac:dyDescent="0.25">
      <c r="A95" s="5">
        <v>75</v>
      </c>
      <c r="B95" s="11">
        <v>86</v>
      </c>
      <c r="C95" s="23" t="s">
        <v>67</v>
      </c>
      <c r="D95" s="69">
        <v>245</v>
      </c>
      <c r="E95" s="150"/>
      <c r="F95" s="69">
        <v>6</v>
      </c>
      <c r="G95" s="150"/>
      <c r="H95" s="69">
        <v>251</v>
      </c>
      <c r="I95" s="150"/>
    </row>
    <row r="96" spans="1:9" x14ac:dyDescent="0.25">
      <c r="A96" s="5">
        <v>75</v>
      </c>
      <c r="B96" s="11">
        <v>87</v>
      </c>
      <c r="C96" s="23" t="s">
        <v>68</v>
      </c>
      <c r="D96" s="69">
        <v>276</v>
      </c>
      <c r="E96" s="150"/>
      <c r="F96" s="69">
        <v>5</v>
      </c>
      <c r="G96" s="150"/>
      <c r="H96" s="69">
        <v>281</v>
      </c>
      <c r="I96" s="150" t="s">
        <v>323</v>
      </c>
    </row>
    <row r="97" spans="1:9" x14ac:dyDescent="0.25">
      <c r="A97" s="5">
        <v>44</v>
      </c>
      <c r="B97" s="11">
        <v>88</v>
      </c>
      <c r="C97" s="23" t="s">
        <v>45</v>
      </c>
      <c r="D97" s="69">
        <v>484</v>
      </c>
      <c r="E97" s="150"/>
      <c r="F97" s="69">
        <v>6</v>
      </c>
      <c r="G97" s="150" t="s">
        <v>324</v>
      </c>
      <c r="H97" s="69">
        <v>490</v>
      </c>
      <c r="I97" s="150" t="s">
        <v>324</v>
      </c>
    </row>
    <row r="98" spans="1:9" x14ac:dyDescent="0.25">
      <c r="A98" s="5">
        <v>27</v>
      </c>
      <c r="B98" s="11">
        <v>89</v>
      </c>
      <c r="C98" s="23" t="s">
        <v>23</v>
      </c>
      <c r="D98" s="69">
        <v>375</v>
      </c>
      <c r="E98" s="150"/>
      <c r="F98" s="69">
        <v>6</v>
      </c>
      <c r="G98" s="150"/>
      <c r="H98" s="69">
        <v>381</v>
      </c>
      <c r="I98" s="150" t="s">
        <v>323</v>
      </c>
    </row>
    <row r="99" spans="1:9" x14ac:dyDescent="0.25">
      <c r="A99" s="5">
        <v>27</v>
      </c>
      <c r="B99" s="11">
        <v>90</v>
      </c>
      <c r="C99" s="23" t="s">
        <v>24</v>
      </c>
      <c r="D99" s="69">
        <v>147</v>
      </c>
      <c r="E99" s="150"/>
      <c r="F99" s="69">
        <v>1</v>
      </c>
      <c r="G99" s="150"/>
      <c r="H99" s="69">
        <v>148</v>
      </c>
      <c r="I99" s="150" t="s">
        <v>323</v>
      </c>
    </row>
    <row r="100" spans="1:9" x14ac:dyDescent="0.25">
      <c r="A100" s="5">
        <v>11</v>
      </c>
      <c r="B100" s="11">
        <v>91</v>
      </c>
      <c r="C100" s="23" t="s">
        <v>4</v>
      </c>
      <c r="D100" s="69">
        <v>1441</v>
      </c>
      <c r="E100" s="150"/>
      <c r="F100" s="69">
        <v>14</v>
      </c>
      <c r="G100" s="150"/>
      <c r="H100" s="69">
        <v>1455</v>
      </c>
      <c r="I100" s="150" t="s">
        <v>323</v>
      </c>
    </row>
    <row r="101" spans="1:9" x14ac:dyDescent="0.25">
      <c r="A101" s="5">
        <v>11</v>
      </c>
      <c r="B101" s="11">
        <v>92</v>
      </c>
      <c r="C101" s="23" t="s">
        <v>5</v>
      </c>
      <c r="D101" s="69">
        <v>1661</v>
      </c>
      <c r="E101" s="150"/>
      <c r="F101" s="69">
        <v>67</v>
      </c>
      <c r="G101" s="150"/>
      <c r="H101" s="69">
        <v>1728</v>
      </c>
      <c r="I101" s="150" t="s">
        <v>323</v>
      </c>
    </row>
    <row r="102" spans="1:9" x14ac:dyDescent="0.25">
      <c r="A102" s="5">
        <v>11</v>
      </c>
      <c r="B102" s="11">
        <v>93</v>
      </c>
      <c r="C102" s="23" t="s">
        <v>6</v>
      </c>
      <c r="D102" s="69">
        <v>405</v>
      </c>
      <c r="E102" s="150"/>
      <c r="F102" s="69">
        <v>138</v>
      </c>
      <c r="G102" s="150"/>
      <c r="H102" s="69">
        <v>543</v>
      </c>
      <c r="I102" s="150" t="s">
        <v>323</v>
      </c>
    </row>
    <row r="103" spans="1:9" x14ac:dyDescent="0.25">
      <c r="A103" s="5">
        <v>11</v>
      </c>
      <c r="B103" s="11">
        <v>94</v>
      </c>
      <c r="C103" s="23" t="s">
        <v>7</v>
      </c>
      <c r="D103" s="69">
        <v>337</v>
      </c>
      <c r="E103" s="150"/>
      <c r="F103" s="69">
        <v>44</v>
      </c>
      <c r="G103" s="150"/>
      <c r="H103" s="69">
        <v>381</v>
      </c>
      <c r="I103" s="150" t="s">
        <v>323</v>
      </c>
    </row>
    <row r="104" spans="1:9" x14ac:dyDescent="0.25">
      <c r="A104" s="5">
        <v>11</v>
      </c>
      <c r="B104" s="11">
        <v>95</v>
      </c>
      <c r="C104" s="23" t="s">
        <v>8</v>
      </c>
      <c r="D104" s="69">
        <v>286</v>
      </c>
      <c r="E104" s="150"/>
      <c r="F104" s="69">
        <v>38</v>
      </c>
      <c r="G104" s="150"/>
      <c r="H104" s="69">
        <v>324</v>
      </c>
      <c r="I104" s="150" t="s">
        <v>323</v>
      </c>
    </row>
    <row r="105" spans="1:9" x14ac:dyDescent="0.25">
      <c r="A105" s="5">
        <v>101</v>
      </c>
      <c r="B105" s="11">
        <v>971</v>
      </c>
      <c r="C105" s="23" t="s">
        <v>109</v>
      </c>
      <c r="D105" s="69">
        <v>88</v>
      </c>
      <c r="E105" s="150"/>
      <c r="F105" s="69">
        <v>2</v>
      </c>
      <c r="G105" s="150"/>
      <c r="H105" s="69">
        <v>90</v>
      </c>
      <c r="I105" s="150" t="s">
        <v>323</v>
      </c>
    </row>
    <row r="106" spans="1:9" x14ac:dyDescent="0.25">
      <c r="A106" s="5">
        <v>102</v>
      </c>
      <c r="B106" s="11">
        <v>972</v>
      </c>
      <c r="C106" s="23" t="s">
        <v>110</v>
      </c>
      <c r="D106" s="69">
        <v>650</v>
      </c>
      <c r="E106" s="150"/>
      <c r="F106" s="69">
        <v>24</v>
      </c>
      <c r="G106" s="150"/>
      <c r="H106" s="69">
        <v>674</v>
      </c>
      <c r="I106" s="150" t="s">
        <v>323</v>
      </c>
    </row>
    <row r="107" spans="1:9" x14ac:dyDescent="0.25">
      <c r="A107" s="5">
        <v>103</v>
      </c>
      <c r="B107" s="11">
        <v>973</v>
      </c>
      <c r="C107" s="23" t="s">
        <v>111</v>
      </c>
      <c r="D107" s="69">
        <v>79</v>
      </c>
      <c r="E107" s="150"/>
      <c r="F107" s="69">
        <v>3</v>
      </c>
      <c r="G107" s="150"/>
      <c r="H107" s="69">
        <v>82</v>
      </c>
      <c r="I107" s="150" t="s">
        <v>323</v>
      </c>
    </row>
    <row r="108" spans="1:9" x14ac:dyDescent="0.25">
      <c r="A108" s="6">
        <v>104</v>
      </c>
      <c r="B108" s="6">
        <v>974</v>
      </c>
      <c r="C108" s="2" t="s">
        <v>257</v>
      </c>
      <c r="D108" s="69">
        <v>1216</v>
      </c>
      <c r="E108" s="150"/>
      <c r="F108" s="69">
        <v>93</v>
      </c>
      <c r="G108" s="150"/>
      <c r="H108" s="69">
        <v>1309</v>
      </c>
      <c r="I108" s="150" t="s">
        <v>323</v>
      </c>
    </row>
    <row r="109" spans="1:9" x14ac:dyDescent="0.25">
      <c r="A109" s="289" t="s">
        <v>224</v>
      </c>
      <c r="B109" s="290"/>
      <c r="C109" s="291"/>
      <c r="D109" s="153">
        <v>46026</v>
      </c>
      <c r="E109" s="154"/>
      <c r="F109" s="153">
        <v>2768.0314987885085</v>
      </c>
      <c r="G109" s="155"/>
      <c r="H109" s="156">
        <v>48794</v>
      </c>
      <c r="I109" s="155"/>
    </row>
    <row r="110" spans="1:9" x14ac:dyDescent="0.25">
      <c r="A110" s="292" t="s">
        <v>331</v>
      </c>
      <c r="B110" s="293"/>
      <c r="C110" s="294"/>
      <c r="D110" s="157">
        <v>2033</v>
      </c>
      <c r="E110" s="158"/>
      <c r="F110" s="157">
        <v>122</v>
      </c>
      <c r="G110" s="159"/>
      <c r="H110" s="160">
        <v>2155</v>
      </c>
      <c r="I110" s="159"/>
    </row>
    <row r="111" spans="1:9" x14ac:dyDescent="0.25">
      <c r="A111" s="285" t="s">
        <v>332</v>
      </c>
      <c r="B111" s="286"/>
      <c r="C111" s="287"/>
      <c r="D111" s="161">
        <v>48059</v>
      </c>
      <c r="E111" s="162"/>
      <c r="F111" s="161">
        <v>2890.0314987885085</v>
      </c>
      <c r="G111" s="163"/>
      <c r="H111" s="164">
        <v>50949</v>
      </c>
      <c r="I111" s="163"/>
    </row>
    <row r="112" spans="1:9" x14ac:dyDescent="0.25">
      <c r="A112" s="57" t="s">
        <v>287</v>
      </c>
      <c r="B112" s="35"/>
      <c r="C112" s="35"/>
      <c r="D112" s="55"/>
      <c r="E112" s="55"/>
      <c r="F112" s="55"/>
      <c r="G112" s="55"/>
      <c r="H112" s="55"/>
      <c r="I112" s="55"/>
    </row>
    <row r="113" spans="1:9" x14ac:dyDescent="0.25">
      <c r="A113" s="55"/>
      <c r="B113" s="55"/>
      <c r="C113" s="55"/>
      <c r="D113" s="55"/>
      <c r="E113" s="55"/>
      <c r="F113" s="55"/>
      <c r="G113" s="55"/>
      <c r="H113" s="55"/>
      <c r="I113" s="55"/>
    </row>
    <row r="114" spans="1:9" x14ac:dyDescent="0.25">
      <c r="A114" s="55"/>
      <c r="B114" s="55"/>
      <c r="C114" s="55"/>
      <c r="D114" s="55"/>
      <c r="E114" s="55"/>
      <c r="F114" s="55"/>
      <c r="G114" s="55"/>
      <c r="H114" s="55"/>
      <c r="I114" s="55"/>
    </row>
    <row r="115" spans="1:9" x14ac:dyDescent="0.25">
      <c r="A115" s="55"/>
      <c r="B115" s="55"/>
      <c r="C115" s="55"/>
      <c r="D115" s="55"/>
      <c r="E115" s="55"/>
      <c r="F115" s="55"/>
      <c r="G115" s="55"/>
      <c r="H115" s="55"/>
      <c r="I115" s="55"/>
    </row>
    <row r="116" spans="1:9" x14ac:dyDescent="0.25">
      <c r="A116" s="54" t="s">
        <v>301</v>
      </c>
      <c r="B116" s="55"/>
      <c r="C116" s="55"/>
      <c r="D116" s="55"/>
      <c r="E116" s="55"/>
      <c r="F116" s="55"/>
      <c r="G116" s="55"/>
      <c r="H116" s="55"/>
      <c r="I116" s="55"/>
    </row>
    <row r="117" spans="1:9" ht="30" x14ac:dyDescent="0.25">
      <c r="A117" s="63" t="s">
        <v>217</v>
      </c>
      <c r="B117" s="296" t="s">
        <v>214</v>
      </c>
      <c r="C117" s="297"/>
      <c r="D117" s="284" t="s">
        <v>299</v>
      </c>
      <c r="E117" s="283"/>
      <c r="F117" s="282" t="s">
        <v>300</v>
      </c>
      <c r="G117" s="283"/>
      <c r="H117" s="284" t="s">
        <v>298</v>
      </c>
      <c r="I117" s="283"/>
    </row>
    <row r="118" spans="1:9" x14ac:dyDescent="0.25">
      <c r="A118" s="78">
        <v>84</v>
      </c>
      <c r="B118" s="79" t="s">
        <v>83</v>
      </c>
      <c r="C118" s="80"/>
      <c r="D118" s="205">
        <f>SUM(D7,D9,D13,D21,D33,D45,D49:D50,D70,D76,D82:D83)</f>
        <v>6383</v>
      </c>
      <c r="E118" s="207"/>
      <c r="F118" s="205">
        <f t="shared" ref="F118:H118" si="0">SUM(F7,F9,F13,F21,F33,F45,F49:F50,F70,F76,F82:F83)</f>
        <v>381</v>
      </c>
      <c r="G118" s="207"/>
      <c r="H118" s="205">
        <f t="shared" si="0"/>
        <v>6764</v>
      </c>
      <c r="I118" s="207"/>
    </row>
    <row r="119" spans="1:9" x14ac:dyDescent="0.25">
      <c r="A119" s="81">
        <v>27</v>
      </c>
      <c r="B119" s="82" t="s">
        <v>17</v>
      </c>
      <c r="C119" s="83"/>
      <c r="D119" s="208">
        <f>SUM(D28,D32,D46,D65,D79:D80,D98:D99)</f>
        <v>2641</v>
      </c>
      <c r="E119" s="207"/>
      <c r="F119" s="208">
        <f t="shared" ref="F119:H119" si="1">SUM(F28,F32,F46,F65,F79:F80,F98:F99)</f>
        <v>118</v>
      </c>
      <c r="G119" s="207"/>
      <c r="H119" s="208">
        <f t="shared" si="1"/>
        <v>2759</v>
      </c>
      <c r="I119" s="207"/>
    </row>
    <row r="120" spans="1:9" x14ac:dyDescent="0.25">
      <c r="A120" s="81">
        <v>53</v>
      </c>
      <c r="B120" s="82" t="s">
        <v>53</v>
      </c>
      <c r="C120" s="83"/>
      <c r="D120" s="208">
        <f>SUM(D29,D36,D42,D63)</f>
        <v>2988</v>
      </c>
      <c r="E120" s="207"/>
      <c r="F120" s="208">
        <f t="shared" ref="F120:H120" si="2">SUM(F29,F36,F42,F63)</f>
        <v>133</v>
      </c>
      <c r="G120" s="207"/>
      <c r="H120" s="208">
        <f t="shared" si="2"/>
        <v>3121</v>
      </c>
      <c r="I120" s="207"/>
    </row>
    <row r="121" spans="1:9" x14ac:dyDescent="0.25">
      <c r="A121" s="81">
        <v>24</v>
      </c>
      <c r="B121" s="82" t="s">
        <v>10</v>
      </c>
      <c r="C121" s="83"/>
      <c r="D121" s="208">
        <f>SUM(D24,D35,D43:D44,D48,D52,)</f>
        <v>3400</v>
      </c>
      <c r="E121" s="207"/>
      <c r="F121" s="208">
        <f t="shared" ref="F121:H121" si="3">SUM(F24,F35,F43:F44,F48,F52,)</f>
        <v>639</v>
      </c>
      <c r="G121" s="207"/>
      <c r="H121" s="208">
        <f t="shared" si="3"/>
        <v>4039</v>
      </c>
      <c r="I121" s="207"/>
    </row>
    <row r="122" spans="1:9" x14ac:dyDescent="0.25">
      <c r="A122" s="81">
        <v>94</v>
      </c>
      <c r="B122" s="82" t="s">
        <v>106</v>
      </c>
      <c r="C122" s="83"/>
      <c r="D122" s="208">
        <f>SUM(D26:D27)</f>
        <v>187</v>
      </c>
      <c r="E122" s="207"/>
      <c r="F122" s="208">
        <f t="shared" ref="F122:H122" si="4">SUM(F26:F27)</f>
        <v>2</v>
      </c>
      <c r="G122" s="207"/>
      <c r="H122" s="208">
        <f t="shared" si="4"/>
        <v>189</v>
      </c>
      <c r="I122" s="207"/>
    </row>
    <row r="123" spans="1:9" x14ac:dyDescent="0.25">
      <c r="A123" s="81">
        <v>44</v>
      </c>
      <c r="B123" s="82" t="s">
        <v>219</v>
      </c>
      <c r="C123" s="83"/>
      <c r="D123" s="208">
        <f>SUM(D14,D16,D58:D59,D61:D62,D64,D74:D75,D97)</f>
        <v>3805</v>
      </c>
      <c r="E123" s="207"/>
      <c r="F123" s="208">
        <f t="shared" ref="F123:H123" si="5">SUM(F14,F16,F58:F59,F61:F62,F64,F74:F75,F97)</f>
        <v>64</v>
      </c>
      <c r="G123" s="207"/>
      <c r="H123" s="208">
        <f t="shared" si="5"/>
        <v>3869</v>
      </c>
      <c r="I123" s="207"/>
    </row>
    <row r="124" spans="1:9" x14ac:dyDescent="0.25">
      <c r="A124" s="81">
        <v>32</v>
      </c>
      <c r="B124" s="82" t="s">
        <v>220</v>
      </c>
      <c r="C124" s="83"/>
      <c r="D124" s="208">
        <f>SUM(D8,D66:D67,D69,D89)</f>
        <v>2018</v>
      </c>
      <c r="E124" s="207"/>
      <c r="F124" s="208">
        <f t="shared" ref="F124:H124" si="6">SUM(F8,F66:F67,F69,F89)</f>
        <v>188</v>
      </c>
      <c r="G124" s="207"/>
      <c r="H124" s="208">
        <f t="shared" si="6"/>
        <v>2206</v>
      </c>
      <c r="I124" s="207"/>
    </row>
    <row r="125" spans="1:9" x14ac:dyDescent="0.25">
      <c r="A125" s="81">
        <v>11</v>
      </c>
      <c r="B125" s="82" t="s">
        <v>1</v>
      </c>
      <c r="C125" s="83"/>
      <c r="D125" s="208">
        <f>SUM(D84,D86:D87,D100:D104)</f>
        <v>7021</v>
      </c>
      <c r="E125" s="207"/>
      <c r="F125" s="208">
        <f t="shared" ref="F125:H125" si="7">SUM(F84,F86:F87,F100:F104)</f>
        <v>434</v>
      </c>
      <c r="G125" s="207"/>
      <c r="H125" s="208">
        <f t="shared" si="7"/>
        <v>7455</v>
      </c>
      <c r="I125" s="207"/>
    </row>
    <row r="126" spans="1:9" x14ac:dyDescent="0.25">
      <c r="A126" s="81">
        <v>28</v>
      </c>
      <c r="B126" s="82" t="s">
        <v>26</v>
      </c>
      <c r="C126" s="83"/>
      <c r="D126" s="208">
        <f>SUM(D20,D34,D57,D68,D85)</f>
        <v>4007</v>
      </c>
      <c r="E126" s="207"/>
      <c r="F126" s="208">
        <f t="shared" ref="F126:H126" si="8">SUM(F20,F34,F57,F68,F85)</f>
        <v>35</v>
      </c>
      <c r="G126" s="207"/>
      <c r="H126" s="208">
        <f t="shared" si="8"/>
        <v>4042</v>
      </c>
      <c r="I126" s="207"/>
    </row>
    <row r="127" spans="1:9" x14ac:dyDescent="0.25">
      <c r="A127" s="81">
        <v>75</v>
      </c>
      <c r="B127" s="82" t="s">
        <v>221</v>
      </c>
      <c r="C127" s="83"/>
      <c r="D127" s="208">
        <f>SUM(D22:D23,D25,D30:D31,D40,D47,D54,D71,D88,D95:D96)</f>
        <v>4413</v>
      </c>
      <c r="E127" s="207"/>
      <c r="F127" s="208">
        <f t="shared" ref="F127:H127" si="9">SUM(F22:F23,F25,F30:F31,F40,F47,F54,F71,F88,F95:F96)</f>
        <v>368</v>
      </c>
      <c r="G127" s="207"/>
      <c r="H127" s="208">
        <f t="shared" si="9"/>
        <v>4781</v>
      </c>
      <c r="I127" s="207"/>
    </row>
    <row r="128" spans="1:9" x14ac:dyDescent="0.25">
      <c r="A128" s="81">
        <v>76</v>
      </c>
      <c r="B128" s="82" t="s">
        <v>222</v>
      </c>
      <c r="C128" s="83"/>
      <c r="D128" s="208">
        <f>SUM(D17:D18,D15,D37:D39,D41,D53,D55,D72:D73,D90:D91)</f>
        <v>5003</v>
      </c>
      <c r="E128" s="207"/>
      <c r="F128" s="208">
        <f t="shared" ref="F128:H128" si="10">SUM(F17:F18,F15,F37:F39,F41,F53,F55,F72:F73,F90:F91)</f>
        <v>307.06853582554521</v>
      </c>
      <c r="G128" s="207"/>
      <c r="H128" s="208">
        <f t="shared" si="10"/>
        <v>5310</v>
      </c>
      <c r="I128" s="207"/>
    </row>
    <row r="129" spans="1:9" x14ac:dyDescent="0.25">
      <c r="A129" s="81">
        <v>52</v>
      </c>
      <c r="B129" s="82" t="s">
        <v>47</v>
      </c>
      <c r="C129" s="83"/>
      <c r="D129" s="208">
        <f>SUM(D51,D56,D60,D81,D94)</f>
        <v>2209</v>
      </c>
      <c r="E129" s="207"/>
      <c r="F129" s="208">
        <f t="shared" ref="F129:H129" si="11">SUM(F51,F56,F60,F81,F94)</f>
        <v>67</v>
      </c>
      <c r="G129" s="207"/>
      <c r="H129" s="208">
        <f t="shared" si="11"/>
        <v>2276</v>
      </c>
      <c r="I129" s="207"/>
    </row>
    <row r="130" spans="1:9" x14ac:dyDescent="0.25">
      <c r="A130" s="84">
        <v>93</v>
      </c>
      <c r="B130" s="82" t="s">
        <v>113</v>
      </c>
      <c r="C130" s="83"/>
      <c r="D130" s="208">
        <f>SUM(D10:D12,D19,D92:D93)</f>
        <v>1951</v>
      </c>
      <c r="E130" s="207"/>
      <c r="F130" s="208">
        <f t="shared" ref="F130:H130" si="12">SUM(F10:F12,F19,F92:F93)</f>
        <v>31.962962962962933</v>
      </c>
      <c r="G130" s="207"/>
      <c r="H130" s="208">
        <f t="shared" si="12"/>
        <v>1983</v>
      </c>
      <c r="I130" s="207"/>
    </row>
    <row r="131" spans="1:9" x14ac:dyDescent="0.25">
      <c r="A131" s="85" t="s">
        <v>224</v>
      </c>
      <c r="B131" s="86"/>
      <c r="C131" s="87"/>
      <c r="D131" s="209">
        <f>SUM(D118:D130)</f>
        <v>46026</v>
      </c>
      <c r="E131" s="211"/>
      <c r="F131" s="209">
        <f t="shared" ref="F131:H131" si="13">SUM(F118:F130)</f>
        <v>2768.0314987885081</v>
      </c>
      <c r="G131" s="211"/>
      <c r="H131" s="209">
        <f t="shared" si="13"/>
        <v>48794</v>
      </c>
      <c r="I131" s="211"/>
    </row>
    <row r="132" spans="1:9" x14ac:dyDescent="0.25">
      <c r="A132" s="88">
        <v>101</v>
      </c>
      <c r="B132" s="62" t="s">
        <v>215</v>
      </c>
      <c r="C132" s="89"/>
      <c r="D132" s="208">
        <f>D105</f>
        <v>88</v>
      </c>
      <c r="E132" s="207"/>
      <c r="F132" s="208">
        <f t="shared" ref="F132:H135" si="14">F105</f>
        <v>2</v>
      </c>
      <c r="G132" s="207"/>
      <c r="H132" s="208">
        <f t="shared" si="14"/>
        <v>90</v>
      </c>
      <c r="I132" s="207"/>
    </row>
    <row r="133" spans="1:9" x14ac:dyDescent="0.25">
      <c r="A133" s="88">
        <v>102</v>
      </c>
      <c r="B133" s="62" t="s">
        <v>216</v>
      </c>
      <c r="C133" s="89"/>
      <c r="D133" s="208">
        <f>D106</f>
        <v>650</v>
      </c>
      <c r="E133" s="207"/>
      <c r="F133" s="208">
        <f t="shared" si="14"/>
        <v>24</v>
      </c>
      <c r="G133" s="207"/>
      <c r="H133" s="208">
        <f t="shared" si="14"/>
        <v>674</v>
      </c>
      <c r="I133" s="207"/>
    </row>
    <row r="134" spans="1:9" x14ac:dyDescent="0.25">
      <c r="A134" s="88">
        <v>103</v>
      </c>
      <c r="B134" s="62" t="s">
        <v>111</v>
      </c>
      <c r="C134" s="89"/>
      <c r="D134" s="208">
        <f>D107</f>
        <v>79</v>
      </c>
      <c r="E134" s="207"/>
      <c r="F134" s="208">
        <f t="shared" si="14"/>
        <v>3</v>
      </c>
      <c r="G134" s="207"/>
      <c r="H134" s="208">
        <f t="shared" si="14"/>
        <v>82</v>
      </c>
      <c r="I134" s="207"/>
    </row>
    <row r="135" spans="1:9" x14ac:dyDescent="0.25">
      <c r="A135" s="88">
        <v>104</v>
      </c>
      <c r="B135" s="62" t="s">
        <v>112</v>
      </c>
      <c r="C135" s="89"/>
      <c r="D135" s="208">
        <f>D108</f>
        <v>1216</v>
      </c>
      <c r="E135" s="207"/>
      <c r="F135" s="208">
        <f t="shared" si="14"/>
        <v>93</v>
      </c>
      <c r="G135" s="207"/>
      <c r="H135" s="208">
        <f t="shared" si="14"/>
        <v>1309</v>
      </c>
      <c r="I135" s="207"/>
    </row>
    <row r="136" spans="1:9" x14ac:dyDescent="0.25">
      <c r="A136" s="90" t="s">
        <v>223</v>
      </c>
      <c r="B136" s="91"/>
      <c r="C136" s="92"/>
      <c r="D136" s="209">
        <f>SUM(D132:D135)</f>
        <v>2033</v>
      </c>
      <c r="E136" s="211"/>
      <c r="F136" s="209">
        <f t="shared" ref="F136:H136" si="15">SUM(F132:F135)</f>
        <v>122</v>
      </c>
      <c r="G136" s="211"/>
      <c r="H136" s="209">
        <f t="shared" si="15"/>
        <v>2155</v>
      </c>
      <c r="I136" s="211"/>
    </row>
    <row r="137" spans="1:9" x14ac:dyDescent="0.25">
      <c r="A137" s="321" t="s">
        <v>226</v>
      </c>
      <c r="B137" s="322"/>
      <c r="C137" s="323"/>
      <c r="D137" s="212">
        <f>SUM(D131,D136)</f>
        <v>48059</v>
      </c>
      <c r="E137" s="214"/>
      <c r="F137" s="212">
        <f t="shared" ref="F137:H137" si="16">SUM(F131,F136)</f>
        <v>2890.0314987885081</v>
      </c>
      <c r="G137" s="214"/>
      <c r="H137" s="212">
        <f t="shared" si="16"/>
        <v>50949</v>
      </c>
      <c r="I137" s="214"/>
    </row>
    <row r="138" spans="1:9" x14ac:dyDescent="0.25">
      <c r="A138" s="55"/>
      <c r="B138" s="55"/>
      <c r="C138" s="55"/>
      <c r="D138" s="55"/>
      <c r="E138" s="55"/>
      <c r="F138" s="55"/>
      <c r="G138" s="55"/>
      <c r="H138" s="55"/>
      <c r="I138" s="55"/>
    </row>
    <row r="139" spans="1:9" x14ac:dyDescent="0.25">
      <c r="A139" s="55"/>
      <c r="B139" s="55"/>
      <c r="C139" s="55"/>
      <c r="D139" s="55"/>
      <c r="E139" s="55"/>
      <c r="F139" s="55"/>
      <c r="G139" s="55"/>
      <c r="H139" s="55"/>
      <c r="I139" s="55"/>
    </row>
    <row r="140" spans="1:9" s="55" customFormat="1" x14ac:dyDescent="0.25"/>
    <row r="141" spans="1:9" s="55" customFormat="1" x14ac:dyDescent="0.25"/>
    <row r="142" spans="1:9" s="55" customFormat="1" x14ac:dyDescent="0.25"/>
    <row r="143" spans="1:9" s="55" customFormat="1" x14ac:dyDescent="0.25"/>
    <row r="144" spans="1:9" s="55" customFormat="1" x14ac:dyDescent="0.25"/>
    <row r="145" s="55" customFormat="1" x14ac:dyDescent="0.25"/>
    <row r="146" s="55" customFormat="1" x14ac:dyDescent="0.25"/>
    <row r="147" s="55" customFormat="1" x14ac:dyDescent="0.25"/>
    <row r="148" s="55" customFormat="1" x14ac:dyDescent="0.25"/>
    <row r="149" s="55" customFormat="1" x14ac:dyDescent="0.25"/>
    <row r="150" s="55" customFormat="1" x14ac:dyDescent="0.25"/>
    <row r="151" s="55" customFormat="1" x14ac:dyDescent="0.25"/>
    <row r="152" s="55" customFormat="1" x14ac:dyDescent="0.25"/>
    <row r="153" s="55" customFormat="1" x14ac:dyDescent="0.25"/>
    <row r="154" s="55" customFormat="1" x14ac:dyDescent="0.25"/>
    <row r="155" s="55" customFormat="1" x14ac:dyDescent="0.25"/>
    <row r="156" s="55" customFormat="1" x14ac:dyDescent="0.25"/>
    <row r="157" s="55" customFormat="1" x14ac:dyDescent="0.25"/>
    <row r="158" s="55" customFormat="1" x14ac:dyDescent="0.25"/>
    <row r="159" s="55" customFormat="1" x14ac:dyDescent="0.25"/>
    <row r="160" s="55" customFormat="1" x14ac:dyDescent="0.25"/>
    <row r="161" s="55" customFormat="1" x14ac:dyDescent="0.25"/>
    <row r="162" s="55" customFormat="1" x14ac:dyDescent="0.25"/>
    <row r="163" s="55" customFormat="1" x14ac:dyDescent="0.25"/>
    <row r="164" s="55" customFormat="1" x14ac:dyDescent="0.25"/>
    <row r="165" s="55" customFormat="1" x14ac:dyDescent="0.25"/>
    <row r="166" s="55" customFormat="1" x14ac:dyDescent="0.25"/>
    <row r="167" s="55" customFormat="1" x14ac:dyDescent="0.25"/>
    <row r="168" s="55" customFormat="1" x14ac:dyDescent="0.25"/>
    <row r="169" s="55" customFormat="1" x14ac:dyDescent="0.25"/>
    <row r="170" s="55" customFormat="1" x14ac:dyDescent="0.25"/>
    <row r="171" s="55" customFormat="1" x14ac:dyDescent="0.25"/>
    <row r="172" s="55" customFormat="1" x14ac:dyDescent="0.25"/>
    <row r="173" s="55" customFormat="1" x14ac:dyDescent="0.25"/>
    <row r="174" s="55" customFormat="1" x14ac:dyDescent="0.25"/>
    <row r="175" s="55" customFormat="1" x14ac:dyDescent="0.25"/>
    <row r="176" s="55" customFormat="1" x14ac:dyDescent="0.25"/>
    <row r="177" s="55" customFormat="1" x14ac:dyDescent="0.25"/>
    <row r="178" s="55" customFormat="1" x14ac:dyDescent="0.25"/>
    <row r="179" s="55" customFormat="1" x14ac:dyDescent="0.25"/>
    <row r="180" s="55" customFormat="1" x14ac:dyDescent="0.25"/>
    <row r="181" s="55" customFormat="1" x14ac:dyDescent="0.25"/>
    <row r="182" s="55" customFormat="1" x14ac:dyDescent="0.25"/>
    <row r="183" s="55" customFormat="1" x14ac:dyDescent="0.25"/>
    <row r="184" s="55" customFormat="1" x14ac:dyDescent="0.25"/>
    <row r="185" s="55" customFormat="1" x14ac:dyDescent="0.25"/>
    <row r="186" s="55" customFormat="1" x14ac:dyDescent="0.25"/>
    <row r="187" s="55" customFormat="1" x14ac:dyDescent="0.25"/>
    <row r="188" s="55" customFormat="1" x14ac:dyDescent="0.25"/>
    <row r="189" s="55" customFormat="1" x14ac:dyDescent="0.25"/>
    <row r="190" s="55" customFormat="1" x14ac:dyDescent="0.25"/>
    <row r="191" s="55" customFormat="1" x14ac:dyDescent="0.25"/>
    <row r="192" s="55" customFormat="1" x14ac:dyDescent="0.25"/>
    <row r="193" s="55" customFormat="1" x14ac:dyDescent="0.25"/>
    <row r="194" s="55" customFormat="1" x14ac:dyDescent="0.25"/>
    <row r="195" s="55" customFormat="1" x14ac:dyDescent="0.25"/>
    <row r="196" s="55" customFormat="1" x14ac:dyDescent="0.25"/>
    <row r="197" s="55" customFormat="1" x14ac:dyDescent="0.25"/>
    <row r="198" s="55" customFormat="1" x14ac:dyDescent="0.25"/>
    <row r="199" s="55" customFormat="1" x14ac:dyDescent="0.25"/>
    <row r="200" s="55" customFormat="1" x14ac:dyDescent="0.25"/>
    <row r="201" s="55" customFormat="1" x14ac:dyDescent="0.25"/>
    <row r="202" s="55" customFormat="1" x14ac:dyDescent="0.25"/>
    <row r="203" s="55" customFormat="1" x14ac:dyDescent="0.25"/>
    <row r="204" s="55" customFormat="1" x14ac:dyDescent="0.25"/>
    <row r="205" s="55" customFormat="1" x14ac:dyDescent="0.25"/>
    <row r="206" s="55" customFormat="1" x14ac:dyDescent="0.25"/>
    <row r="207" s="55" customFormat="1" x14ac:dyDescent="0.25"/>
    <row r="208" s="55" customFormat="1" x14ac:dyDescent="0.25"/>
    <row r="209" s="55" customFormat="1" x14ac:dyDescent="0.25"/>
    <row r="210" s="55" customFormat="1" x14ac:dyDescent="0.25"/>
    <row r="211" s="55" customFormat="1" x14ac:dyDescent="0.25"/>
    <row r="212" s="55" customFormat="1" x14ac:dyDescent="0.25"/>
    <row r="213" s="55" customFormat="1" x14ac:dyDescent="0.25"/>
    <row r="214" s="55" customFormat="1" x14ac:dyDescent="0.25"/>
    <row r="215" s="55" customFormat="1" x14ac:dyDescent="0.25"/>
    <row r="216" s="55" customFormat="1" x14ac:dyDescent="0.25"/>
    <row r="217" s="55" customFormat="1" x14ac:dyDescent="0.25"/>
    <row r="218" s="55" customFormat="1" x14ac:dyDescent="0.25"/>
    <row r="219" s="55" customFormat="1" x14ac:dyDescent="0.25"/>
    <row r="220" s="55" customFormat="1" x14ac:dyDescent="0.25"/>
    <row r="221" s="55" customFormat="1" x14ac:dyDescent="0.25"/>
    <row r="222" s="55" customFormat="1" x14ac:dyDescent="0.25"/>
    <row r="223" s="55" customFormat="1" x14ac:dyDescent="0.25"/>
    <row r="224" s="55" customFormat="1" x14ac:dyDescent="0.25"/>
    <row r="225" s="55" customFormat="1" x14ac:dyDescent="0.25"/>
    <row r="226" s="55" customFormat="1" x14ac:dyDescent="0.25"/>
    <row r="227" s="55" customFormat="1" x14ac:dyDescent="0.25"/>
    <row r="228" s="55" customFormat="1" x14ac:dyDescent="0.25"/>
    <row r="229" s="55" customFormat="1" x14ac:dyDescent="0.25"/>
    <row r="230" s="55" customFormat="1" x14ac:dyDescent="0.25"/>
    <row r="231" s="55" customFormat="1" x14ac:dyDescent="0.25"/>
    <row r="232" s="55" customFormat="1" x14ac:dyDescent="0.25"/>
    <row r="233" s="55" customFormat="1" x14ac:dyDescent="0.25"/>
    <row r="234" s="55" customFormat="1" x14ac:dyDescent="0.25"/>
    <row r="235" s="55" customFormat="1" x14ac:dyDescent="0.25"/>
    <row r="236" s="55" customFormat="1" x14ac:dyDescent="0.25"/>
    <row r="237" s="55" customFormat="1" x14ac:dyDescent="0.25"/>
    <row r="238" s="55" customFormat="1" x14ac:dyDescent="0.25"/>
    <row r="239" s="55" customFormat="1" x14ac:dyDescent="0.25"/>
    <row r="240" s="55" customFormat="1" x14ac:dyDescent="0.25"/>
    <row r="241" s="55" customFormat="1" x14ac:dyDescent="0.25"/>
    <row r="242" s="55" customFormat="1" x14ac:dyDescent="0.25"/>
    <row r="243" s="55" customFormat="1" x14ac:dyDescent="0.25"/>
    <row r="244" s="55" customFormat="1" x14ac:dyDescent="0.25"/>
    <row r="245" s="55" customFormat="1" x14ac:dyDescent="0.25"/>
    <row r="246" s="55" customFormat="1" x14ac:dyDescent="0.25"/>
    <row r="247" s="55" customFormat="1" x14ac:dyDescent="0.25"/>
    <row r="248" s="55" customFormat="1" x14ac:dyDescent="0.25"/>
    <row r="249" s="55" customFormat="1" x14ac:dyDescent="0.25"/>
    <row r="250" s="55" customFormat="1" x14ac:dyDescent="0.25"/>
    <row r="251" s="55" customFormat="1" x14ac:dyDescent="0.25"/>
    <row r="252" s="55" customFormat="1" x14ac:dyDescent="0.25"/>
    <row r="253" s="55" customFormat="1" x14ac:dyDescent="0.25"/>
    <row r="254" s="55" customFormat="1" x14ac:dyDescent="0.25"/>
    <row r="255" s="55" customFormat="1" x14ac:dyDescent="0.25"/>
    <row r="256" s="55" customFormat="1" x14ac:dyDescent="0.25"/>
    <row r="257" s="55" customFormat="1" x14ac:dyDescent="0.25"/>
    <row r="258" s="55" customFormat="1" x14ac:dyDescent="0.25"/>
    <row r="259" s="55" customFormat="1" x14ac:dyDescent="0.25"/>
    <row r="260" s="55" customFormat="1" x14ac:dyDescent="0.25"/>
    <row r="261" s="55" customFormat="1" x14ac:dyDescent="0.25"/>
    <row r="262" s="55" customFormat="1" x14ac:dyDescent="0.25"/>
    <row r="263" s="55" customFormat="1" x14ac:dyDescent="0.25"/>
    <row r="264" s="55" customFormat="1" x14ac:dyDescent="0.25"/>
    <row r="265" s="55" customFormat="1" x14ac:dyDescent="0.25"/>
    <row r="266" s="55" customFormat="1" x14ac:dyDescent="0.25"/>
    <row r="267" s="55" customFormat="1" x14ac:dyDescent="0.25"/>
    <row r="268" s="55" customFormat="1" x14ac:dyDescent="0.25"/>
    <row r="269" s="55" customFormat="1" x14ac:dyDescent="0.25"/>
    <row r="270" s="55" customFormat="1" x14ac:dyDescent="0.25"/>
    <row r="271" s="55" customFormat="1" x14ac:dyDescent="0.25"/>
    <row r="272" s="55" customFormat="1" x14ac:dyDescent="0.25"/>
    <row r="273" s="55" customFormat="1" x14ac:dyDescent="0.25"/>
    <row r="274" s="55" customFormat="1" x14ac:dyDescent="0.25"/>
    <row r="275" s="55" customFormat="1" x14ac:dyDescent="0.25"/>
    <row r="276" s="55" customFormat="1" x14ac:dyDescent="0.25"/>
    <row r="277" s="55" customFormat="1" x14ac:dyDescent="0.25"/>
    <row r="278" s="55" customFormat="1" x14ac:dyDescent="0.25"/>
    <row r="279" s="55" customFormat="1" x14ac:dyDescent="0.25"/>
    <row r="280" s="55" customFormat="1" x14ac:dyDescent="0.25"/>
    <row r="281" s="55" customFormat="1" x14ac:dyDescent="0.25"/>
    <row r="282" s="55" customFormat="1" x14ac:dyDescent="0.25"/>
    <row r="283" s="55" customFormat="1" x14ac:dyDescent="0.25"/>
    <row r="284" s="55" customFormat="1" x14ac:dyDescent="0.25"/>
    <row r="285" s="55" customFormat="1" x14ac:dyDescent="0.25"/>
    <row r="286" s="55" customFormat="1" x14ac:dyDescent="0.25"/>
    <row r="287" s="55" customFormat="1" x14ac:dyDescent="0.25"/>
    <row r="288" s="55" customFormat="1" x14ac:dyDescent="0.25"/>
    <row r="289" s="55" customFormat="1" x14ac:dyDescent="0.25"/>
    <row r="290" s="55" customFormat="1" x14ac:dyDescent="0.25"/>
    <row r="291" s="55" customFormat="1" x14ac:dyDescent="0.25"/>
    <row r="292" s="55" customFormat="1" x14ac:dyDescent="0.25"/>
    <row r="293" s="55" customFormat="1" x14ac:dyDescent="0.25"/>
    <row r="294" s="55" customFormat="1" x14ac:dyDescent="0.25"/>
    <row r="295" s="55" customFormat="1" x14ac:dyDescent="0.25"/>
    <row r="296" s="55" customFormat="1" x14ac:dyDescent="0.25"/>
    <row r="297" s="55" customFormat="1" x14ac:dyDescent="0.25"/>
    <row r="298" s="55" customFormat="1" x14ac:dyDescent="0.25"/>
    <row r="299" s="55" customFormat="1" x14ac:dyDescent="0.25"/>
    <row r="300" s="55" customFormat="1" x14ac:dyDescent="0.25"/>
    <row r="301" s="55" customFormat="1" x14ac:dyDescent="0.25"/>
    <row r="302" s="55" customFormat="1" x14ac:dyDescent="0.25"/>
    <row r="303" s="55" customFormat="1" x14ac:dyDescent="0.25"/>
    <row r="304" s="55" customFormat="1" x14ac:dyDescent="0.25"/>
    <row r="305" s="55" customFormat="1" x14ac:dyDescent="0.25"/>
    <row r="306" s="55" customFormat="1" x14ac:dyDescent="0.25"/>
    <row r="307" s="55" customFormat="1" x14ac:dyDescent="0.25"/>
    <row r="308" s="55" customFormat="1" x14ac:dyDescent="0.25"/>
    <row r="309" s="55" customFormat="1" x14ac:dyDescent="0.25"/>
    <row r="310" s="55" customFormat="1" x14ac:dyDescent="0.25"/>
    <row r="311" s="55" customFormat="1" x14ac:dyDescent="0.25"/>
    <row r="312" s="55" customFormat="1" x14ac:dyDescent="0.25"/>
    <row r="313" s="55" customFormat="1" x14ac:dyDescent="0.25"/>
    <row r="314" s="55" customFormat="1" x14ac:dyDescent="0.25"/>
    <row r="315" s="55" customFormat="1" x14ac:dyDescent="0.25"/>
    <row r="316" s="55" customFormat="1" x14ac:dyDescent="0.25"/>
    <row r="317" s="55" customFormat="1" x14ac:dyDescent="0.25"/>
    <row r="318" s="55" customFormat="1" x14ac:dyDescent="0.25"/>
    <row r="319" s="55" customFormat="1" x14ac:dyDescent="0.25"/>
    <row r="320" s="55" customFormat="1" x14ac:dyDescent="0.25"/>
    <row r="321" s="55" customFormat="1" x14ac:dyDescent="0.25"/>
    <row r="322" s="55" customFormat="1" x14ac:dyDescent="0.25"/>
    <row r="323" s="55" customFormat="1" x14ac:dyDescent="0.25"/>
    <row r="324" s="55" customFormat="1" x14ac:dyDescent="0.25"/>
    <row r="325" s="55" customFormat="1" x14ac:dyDescent="0.25"/>
    <row r="326" s="55" customFormat="1" x14ac:dyDescent="0.25"/>
    <row r="327" s="55" customFormat="1" x14ac:dyDescent="0.25"/>
    <row r="328" s="55" customFormat="1" x14ac:dyDescent="0.25"/>
    <row r="329" s="55" customFormat="1" x14ac:dyDescent="0.25"/>
    <row r="330" s="55" customFormat="1" x14ac:dyDescent="0.25"/>
    <row r="331" s="55" customFormat="1" x14ac:dyDescent="0.25"/>
    <row r="332" s="55" customFormat="1" x14ac:dyDescent="0.25"/>
    <row r="333" s="55" customFormat="1" x14ac:dyDescent="0.25"/>
    <row r="334" s="55" customFormat="1" x14ac:dyDescent="0.25"/>
    <row r="335" s="55" customFormat="1" x14ac:dyDescent="0.25"/>
    <row r="336" s="55" customFormat="1" x14ac:dyDescent="0.25"/>
    <row r="337" s="55" customFormat="1" x14ac:dyDescent="0.25"/>
    <row r="338" s="55" customFormat="1" x14ac:dyDescent="0.25"/>
    <row r="339" s="55" customFormat="1" x14ac:dyDescent="0.25"/>
    <row r="340" s="55" customFormat="1" x14ac:dyDescent="0.25"/>
    <row r="341" s="55" customFormat="1" x14ac:dyDescent="0.25"/>
    <row r="342" s="55" customFormat="1" x14ac:dyDescent="0.25"/>
    <row r="343" s="55" customFormat="1" x14ac:dyDescent="0.25"/>
    <row r="344" s="55" customFormat="1" x14ac:dyDescent="0.25"/>
    <row r="345" s="55" customFormat="1" x14ac:dyDescent="0.25"/>
    <row r="346" s="55" customFormat="1" x14ac:dyDescent="0.25"/>
    <row r="347" s="55" customFormat="1" x14ac:dyDescent="0.25"/>
    <row r="348" s="55" customFormat="1" x14ac:dyDescent="0.25"/>
    <row r="349" s="55" customFormat="1" x14ac:dyDescent="0.25"/>
    <row r="350" s="55" customFormat="1" x14ac:dyDescent="0.25"/>
    <row r="351" s="55" customFormat="1" x14ac:dyDescent="0.25"/>
    <row r="352" s="55" customFormat="1" x14ac:dyDescent="0.25"/>
    <row r="353" s="55" customFormat="1" x14ac:dyDescent="0.25"/>
    <row r="354" s="55" customFormat="1" x14ac:dyDescent="0.25"/>
    <row r="355" s="55" customFormat="1" x14ac:dyDescent="0.25"/>
    <row r="356" s="55" customFormat="1" x14ac:dyDescent="0.25"/>
    <row r="357" s="55" customFormat="1" x14ac:dyDescent="0.25"/>
    <row r="358" s="55" customFormat="1" x14ac:dyDescent="0.25"/>
    <row r="359" s="55" customFormat="1" x14ac:dyDescent="0.25"/>
    <row r="360" s="55" customFormat="1" x14ac:dyDescent="0.25"/>
    <row r="361" s="55" customFormat="1" x14ac:dyDescent="0.25"/>
    <row r="362" s="55" customFormat="1" x14ac:dyDescent="0.25"/>
    <row r="363" s="55" customFormat="1" x14ac:dyDescent="0.25"/>
    <row r="364" s="55" customFormat="1" x14ac:dyDescent="0.25"/>
    <row r="365" s="55" customFormat="1" x14ac:dyDescent="0.25"/>
    <row r="366" s="55" customFormat="1" x14ac:dyDescent="0.25"/>
    <row r="367" s="55" customFormat="1" x14ac:dyDescent="0.25"/>
    <row r="368" s="55" customFormat="1" x14ac:dyDescent="0.25"/>
    <row r="369" s="55" customFormat="1" x14ac:dyDescent="0.25"/>
    <row r="370" s="55" customFormat="1" x14ac:dyDescent="0.25"/>
    <row r="371" s="55" customFormat="1" x14ac:dyDescent="0.25"/>
    <row r="372" s="55" customFormat="1" x14ac:dyDescent="0.25"/>
    <row r="373" s="55" customFormat="1" x14ac:dyDescent="0.25"/>
    <row r="374" s="55" customFormat="1" x14ac:dyDescent="0.25"/>
    <row r="375" s="55" customFormat="1" x14ac:dyDescent="0.25"/>
    <row r="376" s="55" customFormat="1" x14ac:dyDescent="0.25"/>
    <row r="377" s="55" customFormat="1" x14ac:dyDescent="0.25"/>
    <row r="378" s="55" customFormat="1" x14ac:dyDescent="0.25"/>
    <row r="379" s="55" customFormat="1" x14ac:dyDescent="0.25"/>
    <row r="380" s="55" customFormat="1" x14ac:dyDescent="0.25"/>
    <row r="381" s="55" customFormat="1" x14ac:dyDescent="0.25"/>
    <row r="382" s="55" customFormat="1" x14ac:dyDescent="0.25"/>
    <row r="383" s="55" customFormat="1" x14ac:dyDescent="0.25"/>
    <row r="384" s="55" customFormat="1" x14ac:dyDescent="0.25"/>
    <row r="385" s="55" customFormat="1" x14ac:dyDescent="0.25"/>
    <row r="386" s="55" customFormat="1" x14ac:dyDescent="0.25"/>
    <row r="387" s="55" customFormat="1" x14ac:dyDescent="0.25"/>
    <row r="388" s="55" customFormat="1" x14ac:dyDescent="0.25"/>
    <row r="389" s="55" customFormat="1" x14ac:dyDescent="0.25"/>
    <row r="390" s="55" customFormat="1" x14ac:dyDescent="0.25"/>
    <row r="391" s="55" customFormat="1" x14ac:dyDescent="0.25"/>
    <row r="392" s="55" customFormat="1" x14ac:dyDescent="0.25"/>
    <row r="393" s="55" customFormat="1" x14ac:dyDescent="0.25"/>
    <row r="394" s="55" customFormat="1" x14ac:dyDescent="0.25"/>
    <row r="395" s="55" customFormat="1" x14ac:dyDescent="0.25"/>
    <row r="396" s="55" customFormat="1" x14ac:dyDescent="0.25"/>
    <row r="397" s="55" customFormat="1" x14ac:dyDescent="0.25"/>
    <row r="398" s="55" customFormat="1" x14ac:dyDescent="0.25"/>
    <row r="399" s="55" customFormat="1" x14ac:dyDescent="0.25"/>
    <row r="400" s="55" customFormat="1" x14ac:dyDescent="0.25"/>
    <row r="401" s="55" customFormat="1" x14ac:dyDescent="0.25"/>
    <row r="402" s="55" customFormat="1" x14ac:dyDescent="0.25"/>
    <row r="403" s="55" customFormat="1" x14ac:dyDescent="0.25"/>
    <row r="404" s="55" customFormat="1" x14ac:dyDescent="0.25"/>
    <row r="405" s="55" customFormat="1" x14ac:dyDescent="0.25"/>
    <row r="406" s="55" customFormat="1" x14ac:dyDescent="0.25"/>
    <row r="407" s="55" customFormat="1" x14ac:dyDescent="0.25"/>
    <row r="408" s="55" customFormat="1" x14ac:dyDescent="0.25"/>
    <row r="409" s="55" customFormat="1" x14ac:dyDescent="0.25"/>
    <row r="410" s="55" customFormat="1" x14ac:dyDescent="0.25"/>
    <row r="411" s="55" customFormat="1" x14ac:dyDescent="0.25"/>
    <row r="412" s="55" customFormat="1" x14ac:dyDescent="0.25"/>
    <row r="413" s="55" customFormat="1" x14ac:dyDescent="0.25"/>
    <row r="414" s="55" customFormat="1" x14ac:dyDescent="0.25"/>
    <row r="415" s="55" customFormat="1" x14ac:dyDescent="0.25"/>
    <row r="416" s="55" customFormat="1" x14ac:dyDescent="0.25"/>
    <row r="417" s="55" customFormat="1" x14ac:dyDescent="0.25"/>
    <row r="418" s="55" customFormat="1" x14ac:dyDescent="0.25"/>
    <row r="419" s="55" customFormat="1" x14ac:dyDescent="0.25"/>
    <row r="420" s="55" customFormat="1" x14ac:dyDescent="0.25"/>
    <row r="421" s="55" customFormat="1" x14ac:dyDescent="0.25"/>
    <row r="422" s="55" customFormat="1" x14ac:dyDescent="0.25"/>
    <row r="423" s="55" customFormat="1" x14ac:dyDescent="0.25"/>
    <row r="424" s="55" customFormat="1" x14ac:dyDescent="0.25"/>
    <row r="425" s="55" customFormat="1" x14ac:dyDescent="0.25"/>
    <row r="426" s="55" customFormat="1" x14ac:dyDescent="0.25"/>
    <row r="427" s="55" customFormat="1" x14ac:dyDescent="0.25"/>
    <row r="428" s="55" customFormat="1" x14ac:dyDescent="0.25"/>
    <row r="429" s="55" customFormat="1" x14ac:dyDescent="0.25"/>
    <row r="430" s="55" customFormat="1" x14ac:dyDescent="0.25"/>
    <row r="431" s="55" customFormat="1" x14ac:dyDescent="0.25"/>
    <row r="432" s="55" customFormat="1" x14ac:dyDescent="0.25"/>
    <row r="433" s="55" customFormat="1" x14ac:dyDescent="0.25"/>
    <row r="434" s="55" customFormat="1" x14ac:dyDescent="0.25"/>
    <row r="435" s="55" customFormat="1" x14ac:dyDescent="0.25"/>
    <row r="436" s="55" customFormat="1" x14ac:dyDescent="0.25"/>
    <row r="437" s="55" customFormat="1" x14ac:dyDescent="0.25"/>
    <row r="438" s="55" customFormat="1" x14ac:dyDescent="0.25"/>
    <row r="439" s="55" customFormat="1" x14ac:dyDescent="0.25"/>
    <row r="440" s="55" customFormat="1" x14ac:dyDescent="0.25"/>
    <row r="441" s="55" customFormat="1" x14ac:dyDescent="0.25"/>
  </sheetData>
  <mergeCells count="13">
    <mergeCell ref="H6:I6"/>
    <mergeCell ref="A111:C111"/>
    <mergeCell ref="B117:C117"/>
    <mergeCell ref="D117:E117"/>
    <mergeCell ref="F117:G117"/>
    <mergeCell ref="H117:I117"/>
    <mergeCell ref="A137:C137"/>
    <mergeCell ref="A2:C2"/>
    <mergeCell ref="A3:F3"/>
    <mergeCell ref="A109:C109"/>
    <mergeCell ref="A110:C110"/>
    <mergeCell ref="D6:E6"/>
    <mergeCell ref="F6:G6"/>
  </mergeCells>
  <hyperlinks>
    <hyperlink ref="H3" location="Sommaire!A1" display="RETOUR AU SOMMAIRE"/>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workbookViewId="0">
      <selection activeCell="B7" sqref="B7:E7"/>
    </sheetView>
  </sheetViews>
  <sheetFormatPr baseColWidth="10" defaultColWidth="29.7109375" defaultRowHeight="11.25" x14ac:dyDescent="0.2"/>
  <cols>
    <col min="1" max="1" width="2.140625" style="18" customWidth="1"/>
    <col min="2" max="2" width="33.7109375" style="18" customWidth="1"/>
    <col min="3" max="3" width="37.140625" style="18" customWidth="1"/>
    <col min="4" max="4" width="33.42578125" style="18" customWidth="1"/>
    <col min="5" max="5" width="44.42578125" style="18" customWidth="1"/>
    <col min="6" max="256" width="29.7109375" style="18"/>
    <col min="257" max="257" width="2.85546875" style="18" customWidth="1"/>
    <col min="258" max="512" width="29.7109375" style="18"/>
    <col min="513" max="513" width="2.85546875" style="18" customWidth="1"/>
    <col min="514" max="768" width="29.7109375" style="18"/>
    <col min="769" max="769" width="2.85546875" style="18" customWidth="1"/>
    <col min="770" max="1024" width="29.7109375" style="18"/>
    <col min="1025" max="1025" width="2.85546875" style="18" customWidth="1"/>
    <col min="1026" max="1280" width="29.7109375" style="18"/>
    <col min="1281" max="1281" width="2.85546875" style="18" customWidth="1"/>
    <col min="1282" max="1536" width="29.7109375" style="18"/>
    <col min="1537" max="1537" width="2.85546875" style="18" customWidth="1"/>
    <col min="1538" max="1792" width="29.7109375" style="18"/>
    <col min="1793" max="1793" width="2.85546875" style="18" customWidth="1"/>
    <col min="1794" max="2048" width="29.7109375" style="18"/>
    <col min="2049" max="2049" width="2.85546875" style="18" customWidth="1"/>
    <col min="2050" max="2304" width="29.7109375" style="18"/>
    <col min="2305" max="2305" width="2.85546875" style="18" customWidth="1"/>
    <col min="2306" max="2560" width="29.7109375" style="18"/>
    <col min="2561" max="2561" width="2.85546875" style="18" customWidth="1"/>
    <col min="2562" max="2816" width="29.7109375" style="18"/>
    <col min="2817" max="2817" width="2.85546875" style="18" customWidth="1"/>
    <col min="2818" max="3072" width="29.7109375" style="18"/>
    <col min="3073" max="3073" width="2.85546875" style="18" customWidth="1"/>
    <col min="3074" max="3328" width="29.7109375" style="18"/>
    <col min="3329" max="3329" width="2.85546875" style="18" customWidth="1"/>
    <col min="3330" max="3584" width="29.7109375" style="18"/>
    <col min="3585" max="3585" width="2.85546875" style="18" customWidth="1"/>
    <col min="3586" max="3840" width="29.7109375" style="18"/>
    <col min="3841" max="3841" width="2.85546875" style="18" customWidth="1"/>
    <col min="3842" max="4096" width="29.7109375" style="18"/>
    <col min="4097" max="4097" width="2.85546875" style="18" customWidth="1"/>
    <col min="4098" max="4352" width="29.7109375" style="18"/>
    <col min="4353" max="4353" width="2.85546875" style="18" customWidth="1"/>
    <col min="4354" max="4608" width="29.7109375" style="18"/>
    <col min="4609" max="4609" width="2.85546875" style="18" customWidth="1"/>
    <col min="4610" max="4864" width="29.7109375" style="18"/>
    <col min="4865" max="4865" width="2.85546875" style="18" customWidth="1"/>
    <col min="4866" max="5120" width="29.7109375" style="18"/>
    <col min="5121" max="5121" width="2.85546875" style="18" customWidth="1"/>
    <col min="5122" max="5376" width="29.7109375" style="18"/>
    <col min="5377" max="5377" width="2.85546875" style="18" customWidth="1"/>
    <col min="5378" max="5632" width="29.7109375" style="18"/>
    <col min="5633" max="5633" width="2.85546875" style="18" customWidth="1"/>
    <col min="5634" max="5888" width="29.7109375" style="18"/>
    <col min="5889" max="5889" width="2.85546875" style="18" customWidth="1"/>
    <col min="5890" max="6144" width="29.7109375" style="18"/>
    <col min="6145" max="6145" width="2.85546875" style="18" customWidth="1"/>
    <col min="6146" max="6400" width="29.7109375" style="18"/>
    <col min="6401" max="6401" width="2.85546875" style="18" customWidth="1"/>
    <col min="6402" max="6656" width="29.7109375" style="18"/>
    <col min="6657" max="6657" width="2.85546875" style="18" customWidth="1"/>
    <col min="6658" max="6912" width="29.7109375" style="18"/>
    <col min="6913" max="6913" width="2.85546875" style="18" customWidth="1"/>
    <col min="6914" max="7168" width="29.7109375" style="18"/>
    <col min="7169" max="7169" width="2.85546875" style="18" customWidth="1"/>
    <col min="7170" max="7424" width="29.7109375" style="18"/>
    <col min="7425" max="7425" width="2.85546875" style="18" customWidth="1"/>
    <col min="7426" max="7680" width="29.7109375" style="18"/>
    <col min="7681" max="7681" width="2.85546875" style="18" customWidth="1"/>
    <col min="7682" max="7936" width="29.7109375" style="18"/>
    <col min="7937" max="7937" width="2.85546875" style="18" customWidth="1"/>
    <col min="7938" max="8192" width="29.7109375" style="18"/>
    <col min="8193" max="8193" width="2.85546875" style="18" customWidth="1"/>
    <col min="8194" max="8448" width="29.7109375" style="18"/>
    <col min="8449" max="8449" width="2.85546875" style="18" customWidth="1"/>
    <col min="8450" max="8704" width="29.7109375" style="18"/>
    <col min="8705" max="8705" width="2.85546875" style="18" customWidth="1"/>
    <col min="8706" max="8960" width="29.7109375" style="18"/>
    <col min="8961" max="8961" width="2.85546875" style="18" customWidth="1"/>
    <col min="8962" max="9216" width="29.7109375" style="18"/>
    <col min="9217" max="9217" width="2.85546875" style="18" customWidth="1"/>
    <col min="9218" max="9472" width="29.7109375" style="18"/>
    <col min="9473" max="9473" width="2.85546875" style="18" customWidth="1"/>
    <col min="9474" max="9728" width="29.7109375" style="18"/>
    <col min="9729" max="9729" width="2.85546875" style="18" customWidth="1"/>
    <col min="9730" max="9984" width="29.7109375" style="18"/>
    <col min="9985" max="9985" width="2.85546875" style="18" customWidth="1"/>
    <col min="9986" max="10240" width="29.7109375" style="18"/>
    <col min="10241" max="10241" width="2.85546875" style="18" customWidth="1"/>
    <col min="10242" max="10496" width="29.7109375" style="18"/>
    <col min="10497" max="10497" width="2.85546875" style="18" customWidth="1"/>
    <col min="10498" max="10752" width="29.7109375" style="18"/>
    <col min="10753" max="10753" width="2.85546875" style="18" customWidth="1"/>
    <col min="10754" max="11008" width="29.7109375" style="18"/>
    <col min="11009" max="11009" width="2.85546875" style="18" customWidth="1"/>
    <col min="11010" max="11264" width="29.7109375" style="18"/>
    <col min="11265" max="11265" width="2.85546875" style="18" customWidth="1"/>
    <col min="11266" max="11520" width="29.7109375" style="18"/>
    <col min="11521" max="11521" width="2.85546875" style="18" customWidth="1"/>
    <col min="11522" max="11776" width="29.7109375" style="18"/>
    <col min="11777" max="11777" width="2.85546875" style="18" customWidth="1"/>
    <col min="11778" max="12032" width="29.7109375" style="18"/>
    <col min="12033" max="12033" width="2.85546875" style="18" customWidth="1"/>
    <col min="12034" max="12288" width="29.7109375" style="18"/>
    <col min="12289" max="12289" width="2.85546875" style="18" customWidth="1"/>
    <col min="12290" max="12544" width="29.7109375" style="18"/>
    <col min="12545" max="12545" width="2.85546875" style="18" customWidth="1"/>
    <col min="12546" max="12800" width="29.7109375" style="18"/>
    <col min="12801" max="12801" width="2.85546875" style="18" customWidth="1"/>
    <col min="12802" max="13056" width="29.7109375" style="18"/>
    <col min="13057" max="13057" width="2.85546875" style="18" customWidth="1"/>
    <col min="13058" max="13312" width="29.7109375" style="18"/>
    <col min="13313" max="13313" width="2.85546875" style="18" customWidth="1"/>
    <col min="13314" max="13568" width="29.7109375" style="18"/>
    <col min="13569" max="13569" width="2.85546875" style="18" customWidth="1"/>
    <col min="13570" max="13824" width="29.7109375" style="18"/>
    <col min="13825" max="13825" width="2.85546875" style="18" customWidth="1"/>
    <col min="13826" max="14080" width="29.7109375" style="18"/>
    <col min="14081" max="14081" width="2.85546875" style="18" customWidth="1"/>
    <col min="14082" max="14336" width="29.7109375" style="18"/>
    <col min="14337" max="14337" width="2.85546875" style="18" customWidth="1"/>
    <col min="14338" max="14592" width="29.7109375" style="18"/>
    <col min="14593" max="14593" width="2.85546875" style="18" customWidth="1"/>
    <col min="14594" max="14848" width="29.7109375" style="18"/>
    <col min="14849" max="14849" width="2.85546875" style="18" customWidth="1"/>
    <col min="14850" max="15104" width="29.7109375" style="18"/>
    <col min="15105" max="15105" width="2.85546875" style="18" customWidth="1"/>
    <col min="15106" max="15360" width="29.7109375" style="18"/>
    <col min="15361" max="15361" width="2.85546875" style="18" customWidth="1"/>
    <col min="15362" max="15616" width="29.7109375" style="18"/>
    <col min="15617" max="15617" width="2.85546875" style="18" customWidth="1"/>
    <col min="15618" max="15872" width="29.7109375" style="18"/>
    <col min="15873" max="15873" width="2.85546875" style="18" customWidth="1"/>
    <col min="15874" max="16128" width="29.7109375" style="18"/>
    <col min="16129" max="16129" width="2.85546875" style="18" customWidth="1"/>
    <col min="16130" max="16384" width="29.7109375" style="18"/>
  </cols>
  <sheetData>
    <row r="1" spans="1:6" ht="15.75" x14ac:dyDescent="0.25">
      <c r="A1" s="271" t="s">
        <v>308</v>
      </c>
      <c r="B1" s="271"/>
      <c r="C1" s="271"/>
      <c r="D1" s="271"/>
      <c r="E1" s="271"/>
    </row>
    <row r="2" spans="1:6" ht="13.5" customHeight="1" x14ac:dyDescent="0.3">
      <c r="A2" s="19"/>
      <c r="B2" s="19"/>
      <c r="C2" s="19"/>
      <c r="D2" s="19"/>
      <c r="E2" s="19"/>
    </row>
    <row r="3" spans="1:6" ht="15.75" x14ac:dyDescent="0.25">
      <c r="A3" s="272" t="s">
        <v>228</v>
      </c>
      <c r="B3" s="272"/>
      <c r="C3" s="272"/>
      <c r="D3" s="272"/>
      <c r="E3" s="272"/>
      <c r="F3" s="25"/>
    </row>
    <row r="4" spans="1:6" x14ac:dyDescent="0.2">
      <c r="B4" s="20"/>
      <c r="C4" s="20"/>
      <c r="D4" s="20"/>
    </row>
    <row r="5" spans="1:6" ht="15" x14ac:dyDescent="0.2">
      <c r="A5" s="29" t="s">
        <v>349</v>
      </c>
      <c r="B5" s="29"/>
      <c r="C5" s="29"/>
      <c r="D5" s="20"/>
    </row>
    <row r="6" spans="1:6" ht="15.75" x14ac:dyDescent="0.2">
      <c r="A6" s="108"/>
      <c r="B6" s="30"/>
      <c r="C6" s="30"/>
      <c r="D6" s="20"/>
    </row>
    <row r="7" spans="1:6" ht="12.75" x14ac:dyDescent="0.2">
      <c r="B7" s="269" t="s">
        <v>355</v>
      </c>
      <c r="C7" s="269"/>
      <c r="D7" s="269"/>
      <c r="E7" s="269"/>
    </row>
    <row r="8" spans="1:6" x14ac:dyDescent="0.2">
      <c r="B8" s="20"/>
      <c r="C8" s="20"/>
      <c r="D8" s="20"/>
    </row>
    <row r="9" spans="1:6" ht="15" x14ac:dyDescent="0.2">
      <c r="A9" s="29" t="s">
        <v>233</v>
      </c>
      <c r="B9" s="20"/>
      <c r="C9" s="20"/>
      <c r="D9" s="20"/>
    </row>
    <row r="10" spans="1:6" x14ac:dyDescent="0.2">
      <c r="B10" s="20"/>
      <c r="C10" s="20"/>
      <c r="D10" s="20"/>
    </row>
    <row r="11" spans="1:6" ht="12.75" x14ac:dyDescent="0.2">
      <c r="B11" s="27"/>
      <c r="C11" s="27"/>
      <c r="D11" s="27"/>
      <c r="E11" s="27"/>
    </row>
    <row r="12" spans="1:6" ht="12.75" x14ac:dyDescent="0.2">
      <c r="A12" s="270" t="s">
        <v>302</v>
      </c>
      <c r="B12" s="270"/>
      <c r="C12" s="270"/>
      <c r="D12" s="270"/>
      <c r="E12" s="270"/>
    </row>
    <row r="13" spans="1:6" ht="12.75" x14ac:dyDescent="0.2">
      <c r="A13" s="21"/>
      <c r="B13" s="21"/>
      <c r="C13" s="102"/>
      <c r="D13" s="102"/>
    </row>
    <row r="14" spans="1:6" ht="12.75" x14ac:dyDescent="0.2">
      <c r="A14" s="21" t="s">
        <v>309</v>
      </c>
      <c r="B14" s="21"/>
      <c r="C14" s="22"/>
      <c r="D14" s="22"/>
      <c r="E14" s="22"/>
    </row>
    <row r="15" spans="1:6" ht="12.75" x14ac:dyDescent="0.2">
      <c r="A15" s="103"/>
      <c r="B15" s="269" t="s">
        <v>310</v>
      </c>
      <c r="C15" s="269"/>
      <c r="D15" s="269"/>
      <c r="E15" s="269"/>
    </row>
    <row r="16" spans="1:6" ht="12.75" x14ac:dyDescent="0.2">
      <c r="A16" s="103"/>
      <c r="B16" s="269" t="s">
        <v>311</v>
      </c>
      <c r="C16" s="269"/>
      <c r="D16" s="269"/>
      <c r="E16" s="269"/>
    </row>
    <row r="17" spans="1:5" ht="12.75" x14ac:dyDescent="0.2">
      <c r="A17" s="103"/>
      <c r="B17" s="269" t="s">
        <v>312</v>
      </c>
      <c r="C17" s="269"/>
      <c r="D17" s="269"/>
      <c r="E17" s="269"/>
    </row>
    <row r="18" spans="1:5" ht="12.75" x14ac:dyDescent="0.2">
      <c r="A18" s="103"/>
      <c r="B18" s="269" t="s">
        <v>313</v>
      </c>
      <c r="C18" s="269"/>
      <c r="D18" s="269"/>
      <c r="E18" s="269"/>
    </row>
    <row r="19" spans="1:5" ht="12.75" x14ac:dyDescent="0.2">
      <c r="A19" s="103"/>
      <c r="B19" s="269" t="s">
        <v>314</v>
      </c>
      <c r="C19" s="269"/>
      <c r="D19" s="269"/>
      <c r="E19" s="269"/>
    </row>
    <row r="20" spans="1:5" ht="12.75" x14ac:dyDescent="0.2">
      <c r="A20" s="103"/>
      <c r="B20" s="269" t="s">
        <v>315</v>
      </c>
      <c r="C20" s="269"/>
      <c r="D20" s="269"/>
      <c r="E20" s="269"/>
    </row>
    <row r="21" spans="1:5" ht="12.75" x14ac:dyDescent="0.2">
      <c r="A21" s="103"/>
      <c r="B21" s="269" t="s">
        <v>316</v>
      </c>
      <c r="C21" s="269"/>
      <c r="D21" s="269"/>
      <c r="E21" s="269"/>
    </row>
    <row r="22" spans="1:5" ht="12.75" x14ac:dyDescent="0.2">
      <c r="A22" s="103"/>
      <c r="B22" s="269" t="s">
        <v>317</v>
      </c>
      <c r="C22" s="269"/>
      <c r="D22" s="269"/>
      <c r="E22" s="269"/>
    </row>
    <row r="23" spans="1:5" ht="12.75" x14ac:dyDescent="0.2">
      <c r="A23" s="103"/>
      <c r="B23" s="269" t="s">
        <v>318</v>
      </c>
      <c r="C23" s="269"/>
      <c r="D23" s="269"/>
      <c r="E23" s="269"/>
    </row>
    <row r="24" spans="1:5" ht="12.75" x14ac:dyDescent="0.2">
      <c r="A24" s="103"/>
      <c r="B24" s="269" t="s">
        <v>319</v>
      </c>
      <c r="C24" s="269"/>
      <c r="D24" s="269"/>
      <c r="E24" s="269"/>
    </row>
  </sheetData>
  <mergeCells count="14">
    <mergeCell ref="B16:E16"/>
    <mergeCell ref="A12:E12"/>
    <mergeCell ref="B15:E15"/>
    <mergeCell ref="A1:E1"/>
    <mergeCell ref="A3:E3"/>
    <mergeCell ref="B7:E7"/>
    <mergeCell ref="B23:E23"/>
    <mergeCell ref="B24:E24"/>
    <mergeCell ref="B17:E17"/>
    <mergeCell ref="B18:E18"/>
    <mergeCell ref="B19:E19"/>
    <mergeCell ref="B20:E20"/>
    <mergeCell ref="B21:E21"/>
    <mergeCell ref="B22:E22"/>
  </mergeCells>
  <hyperlinks>
    <hyperlink ref="B7" location="'données nationales'!A1" display="Tableau A - Les prestations d’aide sociale départementale "/>
    <hyperlink ref="B15:E15" location="'Tab1-ase'!A1" display="Tableau 1 - Enfants accueillis à l'ASE, au 31 décembre 2014"/>
    <hyperlink ref="B16:E16" location="'Tab2-ase'!A1" display="Tableau 2 - Enfants confiés à l'ASE au 31 décembre 2014: mesures administratives et judiciaires"/>
    <hyperlink ref="B17:E17" location="'Tab3-ase'!A1" display="Tableau 3 - Enfants confiés à l'ASE au 31 décembre 2014, par type détaillé de mesure"/>
    <hyperlink ref="B18:E18" location="'Tab4-ase'!A1" display="Tableau 4 - Enfants confiés à l'ASE au 31 décembre 2014, par mode d'hébergement"/>
    <hyperlink ref="B19:E19" location="'Tab5-ase'!A1" display="Tableau 5 - Placements hors du département des enfants confiés à l'ASE au 31 décembre 2014  - par mode d'hébergement"/>
    <hyperlink ref="B20:E20" location="'Tab6-ase'!A1" display="Tableau 6 - Enfants confiés à l'ASE au 31 décembre 2014, placés en établissement, par type d'établissement"/>
    <hyperlink ref="B21:E21" location="'Tab7-ase'!A1" display="Tableau 7 - Enfants confiés à l'ASE au 31 décembre 2014, par âge"/>
    <hyperlink ref="B22:E22" location="'Tab8-ase'!A1" display="Tableau 8 - Placements directs par le juge, au 31 décembre 2014"/>
    <hyperlink ref="B23:E23" location="'Tab9-ase'!A1" display="Tableau 9 - Actions éducatives, au 31 décembre 2014"/>
    <hyperlink ref="B24:E24" location="'Tab10-ase'!A1" display="Tableau 10 - Actions éducatives à domicile (AED) au 31 décembre 2014  : mineurs et jeunes majeur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4"/>
  <sheetViews>
    <sheetView zoomScale="85" zoomScaleNormal="85" workbookViewId="0">
      <selection activeCell="B2" sqref="B2"/>
    </sheetView>
  </sheetViews>
  <sheetFormatPr baseColWidth="10" defaultRowHeight="12.75" x14ac:dyDescent="0.25"/>
  <cols>
    <col min="1" max="1" width="1.85546875" style="111" customWidth="1"/>
    <col min="2" max="2" width="3.7109375" style="116" customWidth="1"/>
    <col min="3" max="3" width="4" style="116" customWidth="1"/>
    <col min="4" max="4" width="3.28515625" style="116" customWidth="1"/>
    <col min="5" max="5" width="50.5703125" style="116" customWidth="1"/>
    <col min="6" max="20" width="10.28515625" style="116" customWidth="1"/>
    <col min="21" max="25" width="10.28515625" style="133" customWidth="1"/>
    <col min="26" max="16384" width="11.42578125" style="111"/>
  </cols>
  <sheetData>
    <row r="1" spans="1:46" s="109" customFormat="1" ht="15" x14ac:dyDescent="0.2">
      <c r="B1" s="134" t="s">
        <v>356</v>
      </c>
      <c r="C1" s="17"/>
      <c r="D1" s="17"/>
      <c r="E1" s="17"/>
      <c r="F1" s="17"/>
      <c r="G1" s="17"/>
      <c r="H1" s="17"/>
      <c r="I1" s="17"/>
      <c r="L1" s="142" t="s">
        <v>235</v>
      </c>
    </row>
    <row r="2" spans="1:46" s="33" customFormat="1" ht="18.75" customHeight="1" x14ac:dyDescent="0.2">
      <c r="B2" s="135" t="s">
        <v>320</v>
      </c>
      <c r="C2" s="31"/>
      <c r="D2" s="31"/>
      <c r="E2" s="31"/>
      <c r="F2" s="31"/>
      <c r="G2" s="31"/>
      <c r="H2" s="31"/>
      <c r="I2" s="31"/>
      <c r="J2" s="110"/>
      <c r="K2" s="110"/>
    </row>
    <row r="3" spans="1:46" s="16" customFormat="1" ht="12.75" customHeight="1" x14ac:dyDescent="0.2">
      <c r="B3" s="136" t="s">
        <v>234</v>
      </c>
      <c r="C3" s="26"/>
      <c r="D3" s="26"/>
      <c r="E3" s="26"/>
      <c r="F3" s="26"/>
      <c r="G3" s="26"/>
      <c r="H3" s="26"/>
      <c r="I3" s="26"/>
      <c r="J3" s="26"/>
      <c r="K3" s="26"/>
    </row>
    <row r="4" spans="1:46" ht="15" customHeight="1" x14ac:dyDescent="0.25">
      <c r="B4" s="112"/>
      <c r="C4" s="113"/>
      <c r="D4" s="113"/>
      <c r="E4" s="113"/>
      <c r="F4" s="113"/>
      <c r="G4" s="113"/>
      <c r="H4" s="113"/>
      <c r="I4" s="113"/>
      <c r="J4" s="113"/>
      <c r="K4" s="113"/>
      <c r="L4" s="113"/>
      <c r="M4" s="113"/>
      <c r="N4" s="113"/>
      <c r="O4" s="113"/>
      <c r="P4" s="113"/>
      <c r="Q4" s="113"/>
      <c r="R4" s="113"/>
      <c r="S4" s="113"/>
      <c r="T4" s="113"/>
      <c r="U4" s="114"/>
      <c r="V4" s="114"/>
      <c r="W4" s="114"/>
      <c r="X4" s="114"/>
      <c r="Y4" s="114"/>
    </row>
    <row r="5" spans="1:46" s="116" customFormat="1" ht="15" customHeight="1" x14ac:dyDescent="0.25">
      <c r="A5" s="115"/>
      <c r="B5" s="275"/>
      <c r="C5" s="276"/>
      <c r="D5" s="276"/>
      <c r="E5" s="277"/>
      <c r="F5" s="273">
        <v>1996</v>
      </c>
      <c r="G5" s="273">
        <v>1997</v>
      </c>
      <c r="H5" s="273">
        <v>1998</v>
      </c>
      <c r="I5" s="273">
        <v>1999</v>
      </c>
      <c r="J5" s="273">
        <v>2000</v>
      </c>
      <c r="K5" s="273">
        <v>2001</v>
      </c>
      <c r="L5" s="273">
        <v>2002</v>
      </c>
      <c r="M5" s="273">
        <v>2003</v>
      </c>
      <c r="N5" s="273">
        <v>2004</v>
      </c>
      <c r="O5" s="273">
        <v>2005</v>
      </c>
      <c r="P5" s="273">
        <v>2006</v>
      </c>
      <c r="Q5" s="273">
        <v>2007</v>
      </c>
      <c r="R5" s="273">
        <v>2008</v>
      </c>
      <c r="S5" s="273">
        <v>2009</v>
      </c>
      <c r="T5" s="273">
        <v>2010</v>
      </c>
      <c r="U5" s="273">
        <v>2011</v>
      </c>
      <c r="V5" s="273">
        <v>2012</v>
      </c>
      <c r="W5" s="273">
        <v>2013</v>
      </c>
      <c r="X5" s="273">
        <v>2014</v>
      </c>
      <c r="Y5" s="273">
        <v>2015</v>
      </c>
      <c r="Z5" s="111"/>
      <c r="AA5" s="111"/>
      <c r="AB5" s="111"/>
      <c r="AC5" s="111"/>
      <c r="AD5" s="111"/>
      <c r="AE5" s="111"/>
      <c r="AF5" s="111"/>
      <c r="AG5" s="111"/>
      <c r="AH5" s="111"/>
      <c r="AI5" s="111"/>
      <c r="AJ5" s="111"/>
      <c r="AK5" s="111"/>
      <c r="AL5" s="111"/>
      <c r="AM5" s="111"/>
      <c r="AN5" s="111"/>
      <c r="AO5" s="111"/>
      <c r="AP5" s="111"/>
      <c r="AQ5" s="111"/>
      <c r="AR5" s="111"/>
      <c r="AS5" s="111"/>
      <c r="AT5" s="111"/>
    </row>
    <row r="6" spans="1:46" s="116" customFormat="1" ht="15" customHeight="1" x14ac:dyDescent="0.25">
      <c r="A6" s="111"/>
      <c r="B6" s="278"/>
      <c r="C6" s="279"/>
      <c r="D6" s="279"/>
      <c r="E6" s="280"/>
      <c r="F6" s="274"/>
      <c r="G6" s="274"/>
      <c r="H6" s="274"/>
      <c r="I6" s="274"/>
      <c r="J6" s="274"/>
      <c r="K6" s="274"/>
      <c r="L6" s="274"/>
      <c r="M6" s="274"/>
      <c r="N6" s="274"/>
      <c r="O6" s="274"/>
      <c r="P6" s="274"/>
      <c r="Q6" s="274"/>
      <c r="R6" s="274"/>
      <c r="S6" s="274"/>
      <c r="T6" s="274"/>
      <c r="U6" s="274"/>
      <c r="V6" s="274"/>
      <c r="W6" s="274"/>
      <c r="X6" s="274"/>
      <c r="Y6" s="274"/>
      <c r="Z6" s="111"/>
      <c r="AA6" s="111"/>
      <c r="AB6" s="111"/>
      <c r="AC6" s="111"/>
      <c r="AD6" s="111"/>
      <c r="AE6" s="111"/>
      <c r="AF6" s="111"/>
      <c r="AG6" s="111"/>
      <c r="AH6" s="111"/>
      <c r="AI6" s="111"/>
      <c r="AJ6" s="111"/>
      <c r="AK6" s="111"/>
      <c r="AL6" s="111"/>
      <c r="AM6" s="111"/>
      <c r="AN6" s="111"/>
      <c r="AO6" s="111"/>
      <c r="AP6" s="111"/>
      <c r="AQ6" s="111"/>
      <c r="AR6" s="111"/>
      <c r="AS6" s="111"/>
      <c r="AT6" s="111"/>
    </row>
    <row r="7" spans="1:46" ht="15" customHeight="1" x14ac:dyDescent="0.25">
      <c r="A7" s="116"/>
      <c r="B7" s="137" t="s">
        <v>236</v>
      </c>
      <c r="C7" s="138"/>
      <c r="D7" s="139"/>
      <c r="E7" s="120"/>
      <c r="F7" s="234">
        <v>263494</v>
      </c>
      <c r="G7" s="234">
        <v>267546</v>
      </c>
      <c r="H7" s="234">
        <v>271362</v>
      </c>
      <c r="I7" s="234">
        <v>274077</v>
      </c>
      <c r="J7" s="234">
        <v>272926</v>
      </c>
      <c r="K7" s="234">
        <v>270539</v>
      </c>
      <c r="L7" s="234">
        <v>271749.29977846611</v>
      </c>
      <c r="M7" s="234">
        <v>272252</v>
      </c>
      <c r="N7" s="234">
        <v>279084.64300089155</v>
      </c>
      <c r="O7" s="234">
        <v>283125.98576266249</v>
      </c>
      <c r="P7" s="234">
        <v>287706.89641469519</v>
      </c>
      <c r="Q7" s="234">
        <v>292477.87570930907</v>
      </c>
      <c r="R7" s="234">
        <v>294849.59884213831</v>
      </c>
      <c r="S7" s="234">
        <v>298575</v>
      </c>
      <c r="T7" s="234">
        <v>301066.18844153639</v>
      </c>
      <c r="U7" s="234">
        <v>307373.50195541047</v>
      </c>
      <c r="V7" s="234">
        <v>313292.92466334905</v>
      </c>
      <c r="W7" s="234">
        <v>318709.87171380653</v>
      </c>
      <c r="X7" s="234">
        <v>321954.15568638552</v>
      </c>
      <c r="Y7" s="234">
        <v>326629.42804524116</v>
      </c>
    </row>
    <row r="8" spans="1:46" ht="15" customHeight="1" x14ac:dyDescent="0.25">
      <c r="A8" s="116"/>
      <c r="B8" s="118"/>
      <c r="C8" s="118" t="s">
        <v>237</v>
      </c>
      <c r="D8" s="117"/>
      <c r="E8" s="117"/>
      <c r="F8" s="235">
        <v>142569</v>
      </c>
      <c r="G8" s="235">
        <v>143279</v>
      </c>
      <c r="H8" s="235">
        <v>143665</v>
      </c>
      <c r="I8" s="235">
        <v>143289</v>
      </c>
      <c r="J8" s="235">
        <v>141694</v>
      </c>
      <c r="K8" s="235">
        <v>140131</v>
      </c>
      <c r="L8" s="235">
        <v>139754</v>
      </c>
      <c r="M8" s="235">
        <v>139834</v>
      </c>
      <c r="N8" s="235">
        <v>142454</v>
      </c>
      <c r="O8" s="235">
        <v>144080</v>
      </c>
      <c r="P8" s="235">
        <v>145437</v>
      </c>
      <c r="Q8" s="235">
        <v>146851</v>
      </c>
      <c r="R8" s="235">
        <v>147897</v>
      </c>
      <c r="S8" s="235">
        <v>149744</v>
      </c>
      <c r="T8" s="235">
        <v>151552</v>
      </c>
      <c r="U8" s="236">
        <v>154061</v>
      </c>
      <c r="V8" s="236">
        <v>156135</v>
      </c>
      <c r="W8" s="236">
        <v>159592</v>
      </c>
      <c r="X8" s="236">
        <v>161718</v>
      </c>
      <c r="Y8" s="236">
        <v>163792</v>
      </c>
    </row>
    <row r="9" spans="1:46" ht="15" customHeight="1" x14ac:dyDescent="0.25">
      <c r="A9" s="116"/>
      <c r="B9" s="121"/>
      <c r="C9" s="121"/>
      <c r="D9" s="122" t="s">
        <v>238</v>
      </c>
      <c r="E9" s="122"/>
      <c r="F9" s="237">
        <v>113926</v>
      </c>
      <c r="G9" s="237">
        <v>114931</v>
      </c>
      <c r="H9" s="237">
        <v>115851</v>
      </c>
      <c r="I9" s="237">
        <v>116418</v>
      </c>
      <c r="J9" s="237">
        <v>115826</v>
      </c>
      <c r="K9" s="237">
        <v>115285</v>
      </c>
      <c r="L9" s="237">
        <v>115376</v>
      </c>
      <c r="M9" s="237">
        <v>116197</v>
      </c>
      <c r="N9" s="237">
        <v>119366</v>
      </c>
      <c r="O9" s="237">
        <v>121298</v>
      </c>
      <c r="P9" s="237">
        <v>123663</v>
      </c>
      <c r="Q9" s="237">
        <v>125889</v>
      </c>
      <c r="R9" s="237">
        <v>127498</v>
      </c>
      <c r="S9" s="237">
        <v>130680</v>
      </c>
      <c r="T9" s="237">
        <v>133499</v>
      </c>
      <c r="U9" s="237">
        <v>136736</v>
      </c>
      <c r="V9" s="237">
        <v>139526</v>
      </c>
      <c r="W9" s="237">
        <v>143066</v>
      </c>
      <c r="X9" s="237">
        <v>145641</v>
      </c>
      <c r="Y9" s="237">
        <v>148069</v>
      </c>
    </row>
    <row r="10" spans="1:46" ht="15" customHeight="1" x14ac:dyDescent="0.25">
      <c r="A10" s="116"/>
      <c r="B10" s="119"/>
      <c r="C10" s="119"/>
      <c r="D10" s="123" t="s">
        <v>239</v>
      </c>
      <c r="E10" s="123"/>
      <c r="F10" s="238">
        <v>32504</v>
      </c>
      <c r="G10" s="238">
        <v>31598</v>
      </c>
      <c r="H10" s="238">
        <v>31059</v>
      </c>
      <c r="I10" s="238">
        <v>31175</v>
      </c>
      <c r="J10" s="238">
        <v>31063</v>
      </c>
      <c r="K10" s="238">
        <v>30585</v>
      </c>
      <c r="L10" s="238">
        <v>29074</v>
      </c>
      <c r="M10" s="238">
        <v>29653</v>
      </c>
      <c r="N10" s="238">
        <v>30902</v>
      </c>
      <c r="O10" s="238">
        <v>30723</v>
      </c>
      <c r="P10" s="238">
        <v>31167</v>
      </c>
      <c r="Q10" s="238">
        <v>32005</v>
      </c>
      <c r="R10" s="238">
        <v>32600</v>
      </c>
      <c r="S10" s="238">
        <v>34138</v>
      </c>
      <c r="T10" s="238">
        <v>34985</v>
      </c>
      <c r="U10" s="238">
        <v>35128</v>
      </c>
      <c r="V10" s="238">
        <v>34454</v>
      </c>
      <c r="W10" s="238">
        <v>34956</v>
      </c>
      <c r="X10" s="238">
        <v>34189</v>
      </c>
      <c r="Y10" s="238">
        <v>33756</v>
      </c>
    </row>
    <row r="11" spans="1:46" ht="15" customHeight="1" x14ac:dyDescent="0.25">
      <c r="A11" s="116"/>
      <c r="B11" s="119"/>
      <c r="C11" s="119"/>
      <c r="D11" s="124" t="s">
        <v>229</v>
      </c>
      <c r="E11" s="124"/>
      <c r="F11" s="239">
        <v>3624</v>
      </c>
      <c r="G11" s="239">
        <v>3600</v>
      </c>
      <c r="H11" s="239">
        <v>3363</v>
      </c>
      <c r="I11" s="239">
        <v>3379</v>
      </c>
      <c r="J11" s="239">
        <v>3227</v>
      </c>
      <c r="K11" s="239">
        <v>3028</v>
      </c>
      <c r="L11" s="239">
        <v>3050</v>
      </c>
      <c r="M11" s="239">
        <v>2834</v>
      </c>
      <c r="N11" s="239">
        <v>2712</v>
      </c>
      <c r="O11" s="239">
        <v>2527</v>
      </c>
      <c r="P11" s="239">
        <v>2427</v>
      </c>
      <c r="Q11" s="239">
        <v>2371</v>
      </c>
      <c r="R11" s="239">
        <v>2260</v>
      </c>
      <c r="S11" s="239">
        <v>2264</v>
      </c>
      <c r="T11" s="239">
        <v>2222</v>
      </c>
      <c r="U11" s="239">
        <v>2180</v>
      </c>
      <c r="V11" s="239">
        <v>2128</v>
      </c>
      <c r="W11" s="239">
        <v>2273</v>
      </c>
      <c r="X11" s="239">
        <v>2380</v>
      </c>
      <c r="Y11" s="239">
        <v>2453</v>
      </c>
    </row>
    <row r="12" spans="1:46" ht="15" customHeight="1" x14ac:dyDescent="0.25">
      <c r="A12" s="116"/>
      <c r="B12" s="119"/>
      <c r="C12" s="119"/>
      <c r="D12" s="124" t="s">
        <v>240</v>
      </c>
      <c r="E12" s="124"/>
      <c r="F12" s="239">
        <v>13471</v>
      </c>
      <c r="G12" s="239">
        <v>13057</v>
      </c>
      <c r="H12" s="239">
        <v>12499</v>
      </c>
      <c r="I12" s="239">
        <v>12591</v>
      </c>
      <c r="J12" s="239">
        <v>12726</v>
      </c>
      <c r="K12" s="239">
        <v>13142</v>
      </c>
      <c r="L12" s="239">
        <v>12523</v>
      </c>
      <c r="M12" s="239">
        <v>12385</v>
      </c>
      <c r="N12" s="239">
        <v>12210</v>
      </c>
      <c r="O12" s="239">
        <v>11426</v>
      </c>
      <c r="P12" s="239">
        <v>11689</v>
      </c>
      <c r="Q12" s="239">
        <v>12384</v>
      </c>
      <c r="R12" s="239">
        <v>13226</v>
      </c>
      <c r="S12" s="239">
        <v>14171</v>
      </c>
      <c r="T12" s="239">
        <v>14737</v>
      </c>
      <c r="U12" s="239">
        <v>14885</v>
      </c>
      <c r="V12" s="239">
        <v>14264</v>
      </c>
      <c r="W12" s="239">
        <v>14233</v>
      </c>
      <c r="X12" s="239">
        <v>13481</v>
      </c>
      <c r="Y12" s="239">
        <v>12907</v>
      </c>
    </row>
    <row r="13" spans="1:46" ht="15" customHeight="1" x14ac:dyDescent="0.25">
      <c r="A13" s="116"/>
      <c r="B13" s="119"/>
      <c r="C13" s="119"/>
      <c r="D13" s="124" t="s">
        <v>241</v>
      </c>
      <c r="E13" s="124"/>
      <c r="F13" s="239">
        <v>15409</v>
      </c>
      <c r="G13" s="239">
        <v>14941</v>
      </c>
      <c r="H13" s="239">
        <v>15197</v>
      </c>
      <c r="I13" s="239">
        <v>15205</v>
      </c>
      <c r="J13" s="239">
        <v>15110</v>
      </c>
      <c r="K13" s="239">
        <v>14415</v>
      </c>
      <c r="L13" s="239">
        <v>13501</v>
      </c>
      <c r="M13" s="239">
        <v>14434</v>
      </c>
      <c r="N13" s="239">
        <v>15980</v>
      </c>
      <c r="O13" s="239">
        <v>16770</v>
      </c>
      <c r="P13" s="239">
        <v>17051</v>
      </c>
      <c r="Q13" s="239">
        <v>17250</v>
      </c>
      <c r="R13" s="239">
        <v>17114</v>
      </c>
      <c r="S13" s="239">
        <v>17703</v>
      </c>
      <c r="T13" s="239">
        <v>18026</v>
      </c>
      <c r="U13" s="239">
        <v>18063</v>
      </c>
      <c r="V13" s="239">
        <v>18062</v>
      </c>
      <c r="W13" s="239">
        <v>18450</v>
      </c>
      <c r="X13" s="239">
        <v>18328</v>
      </c>
      <c r="Y13" s="239">
        <v>18396</v>
      </c>
    </row>
    <row r="14" spans="1:46" ht="15" customHeight="1" x14ac:dyDescent="0.25">
      <c r="A14" s="116"/>
      <c r="B14" s="119"/>
      <c r="C14" s="119"/>
      <c r="D14" s="123" t="s">
        <v>351</v>
      </c>
      <c r="E14" s="123"/>
      <c r="F14" s="238">
        <v>81422</v>
      </c>
      <c r="G14" s="238">
        <v>83333</v>
      </c>
      <c r="H14" s="238">
        <v>84792</v>
      </c>
      <c r="I14" s="238">
        <v>85243</v>
      </c>
      <c r="J14" s="238">
        <v>84763</v>
      </c>
      <c r="K14" s="238">
        <v>84700</v>
      </c>
      <c r="L14" s="238">
        <v>86302</v>
      </c>
      <c r="M14" s="238">
        <v>86544</v>
      </c>
      <c r="N14" s="238">
        <v>88464</v>
      </c>
      <c r="O14" s="238">
        <v>90575</v>
      </c>
      <c r="P14" s="238">
        <v>92496</v>
      </c>
      <c r="Q14" s="238">
        <v>93884</v>
      </c>
      <c r="R14" s="238">
        <v>94898</v>
      </c>
      <c r="S14" s="238">
        <v>96542</v>
      </c>
      <c r="T14" s="238">
        <v>98514</v>
      </c>
      <c r="U14" s="238">
        <v>101608</v>
      </c>
      <c r="V14" s="238">
        <v>105072</v>
      </c>
      <c r="W14" s="238">
        <v>108110</v>
      </c>
      <c r="X14" s="238">
        <v>111452</v>
      </c>
      <c r="Y14" s="238">
        <v>114313</v>
      </c>
    </row>
    <row r="15" spans="1:46" ht="15" customHeight="1" x14ac:dyDescent="0.25">
      <c r="A15" s="116"/>
      <c r="B15" s="119"/>
      <c r="C15" s="119"/>
      <c r="D15" s="124" t="s">
        <v>353</v>
      </c>
      <c r="E15" s="124"/>
      <c r="F15" s="239">
        <v>3104</v>
      </c>
      <c r="G15" s="239">
        <v>3053</v>
      </c>
      <c r="H15" s="239">
        <v>3237</v>
      </c>
      <c r="I15" s="239">
        <v>3050</v>
      </c>
      <c r="J15" s="239">
        <v>3053</v>
      </c>
      <c r="K15" s="239">
        <v>3019</v>
      </c>
      <c r="L15" s="239">
        <v>3109</v>
      </c>
      <c r="M15" s="239">
        <v>2809</v>
      </c>
      <c r="N15" s="239">
        <v>2912</v>
      </c>
      <c r="O15" s="239">
        <v>3113</v>
      </c>
      <c r="P15" s="239">
        <v>3209</v>
      </c>
      <c r="Q15" s="239">
        <v>3417</v>
      </c>
      <c r="R15" s="239">
        <v>3518</v>
      </c>
      <c r="S15" s="239">
        <v>3490</v>
      </c>
      <c r="T15" s="239">
        <v>3552</v>
      </c>
      <c r="U15" s="239">
        <v>3455</v>
      </c>
      <c r="V15" s="239">
        <v>3376</v>
      </c>
      <c r="W15" s="239">
        <v>3163</v>
      </c>
      <c r="X15" s="239">
        <v>3320</v>
      </c>
      <c r="Y15" s="239">
        <v>3088</v>
      </c>
    </row>
    <row r="16" spans="1:46" ht="15" customHeight="1" x14ac:dyDescent="0.25">
      <c r="A16" s="116"/>
      <c r="B16" s="119"/>
      <c r="C16" s="119"/>
      <c r="D16" s="124" t="s">
        <v>230</v>
      </c>
      <c r="E16" s="124"/>
      <c r="F16" s="239">
        <v>2434</v>
      </c>
      <c r="G16" s="239">
        <v>2610</v>
      </c>
      <c r="H16" s="239">
        <v>2735</v>
      </c>
      <c r="I16" s="239">
        <v>2855</v>
      </c>
      <c r="J16" s="239">
        <v>3065</v>
      </c>
      <c r="K16" s="239">
        <v>3339</v>
      </c>
      <c r="L16" s="239">
        <v>3809</v>
      </c>
      <c r="M16" s="239">
        <v>4005</v>
      </c>
      <c r="N16" s="239">
        <v>3922</v>
      </c>
      <c r="O16" s="239">
        <v>3703</v>
      </c>
      <c r="P16" s="239">
        <v>3478</v>
      </c>
      <c r="Q16" s="239">
        <v>3400</v>
      </c>
      <c r="R16" s="239">
        <v>3196</v>
      </c>
      <c r="S16" s="239">
        <v>3098</v>
      </c>
      <c r="T16" s="239">
        <v>3411</v>
      </c>
      <c r="U16" s="239">
        <v>3581</v>
      </c>
      <c r="V16" s="239">
        <v>3937</v>
      </c>
      <c r="W16" s="239">
        <v>4209</v>
      </c>
      <c r="X16" s="239">
        <v>4703</v>
      </c>
      <c r="Y16" s="239">
        <v>5283</v>
      </c>
    </row>
    <row r="17" spans="1:25" ht="15" customHeight="1" x14ac:dyDescent="0.25">
      <c r="A17" s="116"/>
      <c r="B17" s="119"/>
      <c r="C17" s="119"/>
      <c r="D17" s="124" t="s">
        <v>242</v>
      </c>
      <c r="E17" s="124"/>
      <c r="F17" s="239">
        <v>75884</v>
      </c>
      <c r="G17" s="239">
        <v>77670</v>
      </c>
      <c r="H17" s="239">
        <v>78820</v>
      </c>
      <c r="I17" s="239">
        <v>79338</v>
      </c>
      <c r="J17" s="239">
        <v>78645</v>
      </c>
      <c r="K17" s="239">
        <v>78342</v>
      </c>
      <c r="L17" s="239">
        <v>79384</v>
      </c>
      <c r="M17" s="239">
        <v>79730</v>
      </c>
      <c r="N17" s="239">
        <v>81630</v>
      </c>
      <c r="O17" s="239">
        <v>83759</v>
      </c>
      <c r="P17" s="239">
        <v>85809</v>
      </c>
      <c r="Q17" s="239">
        <v>87067</v>
      </c>
      <c r="R17" s="239">
        <v>88184</v>
      </c>
      <c r="S17" s="239">
        <v>89954</v>
      </c>
      <c r="T17" s="239">
        <v>91551</v>
      </c>
      <c r="U17" s="239">
        <v>94572</v>
      </c>
      <c r="V17" s="239">
        <v>97759</v>
      </c>
      <c r="W17" s="239">
        <v>100738</v>
      </c>
      <c r="X17" s="239">
        <v>103429</v>
      </c>
      <c r="Y17" s="239">
        <v>105942</v>
      </c>
    </row>
    <row r="18" spans="1:25" ht="15" customHeight="1" x14ac:dyDescent="0.25">
      <c r="A18" s="116"/>
      <c r="B18" s="121"/>
      <c r="C18" s="121"/>
      <c r="D18" s="122" t="s">
        <v>354</v>
      </c>
      <c r="E18" s="122"/>
      <c r="F18" s="237">
        <v>28643</v>
      </c>
      <c r="G18" s="237">
        <v>28348</v>
      </c>
      <c r="H18" s="237">
        <v>27814</v>
      </c>
      <c r="I18" s="237">
        <v>26871</v>
      </c>
      <c r="J18" s="237">
        <v>25868</v>
      </c>
      <c r="K18" s="237">
        <v>24846</v>
      </c>
      <c r="L18" s="237">
        <v>24378</v>
      </c>
      <c r="M18" s="237">
        <v>23637</v>
      </c>
      <c r="N18" s="237">
        <v>23088</v>
      </c>
      <c r="O18" s="237">
        <v>22782</v>
      </c>
      <c r="P18" s="237">
        <v>21774</v>
      </c>
      <c r="Q18" s="237">
        <v>20962</v>
      </c>
      <c r="R18" s="237">
        <v>20399</v>
      </c>
      <c r="S18" s="237">
        <v>19064</v>
      </c>
      <c r="T18" s="237">
        <v>18053</v>
      </c>
      <c r="U18" s="237">
        <v>17325</v>
      </c>
      <c r="V18" s="237">
        <v>16609</v>
      </c>
      <c r="W18" s="237">
        <v>16526</v>
      </c>
      <c r="X18" s="237">
        <v>16077</v>
      </c>
      <c r="Y18" s="237">
        <v>15723</v>
      </c>
    </row>
    <row r="19" spans="1:25" ht="15" customHeight="1" x14ac:dyDescent="0.25">
      <c r="A19" s="116"/>
      <c r="B19" s="117"/>
      <c r="C19" s="118" t="s">
        <v>243</v>
      </c>
      <c r="D19" s="117"/>
      <c r="E19" s="117"/>
      <c r="F19" s="235">
        <v>120925</v>
      </c>
      <c r="G19" s="235">
        <v>124267</v>
      </c>
      <c r="H19" s="235">
        <v>127697</v>
      </c>
      <c r="I19" s="235">
        <v>130788</v>
      </c>
      <c r="J19" s="235">
        <v>131232</v>
      </c>
      <c r="K19" s="235">
        <v>130408</v>
      </c>
      <c r="L19" s="235">
        <v>131995.29977846608</v>
      </c>
      <c r="M19" s="235">
        <v>132417.62035079594</v>
      </c>
      <c r="N19" s="235">
        <v>136630.64300089158</v>
      </c>
      <c r="O19" s="235">
        <v>139045.98576266249</v>
      </c>
      <c r="P19" s="235">
        <v>142269.89641469522</v>
      </c>
      <c r="Q19" s="235">
        <v>145626.87570930907</v>
      </c>
      <c r="R19" s="235">
        <v>146952.59884213831</v>
      </c>
      <c r="S19" s="235">
        <v>148831</v>
      </c>
      <c r="T19" s="235">
        <v>149514.18844153642</v>
      </c>
      <c r="U19" s="236">
        <v>153312.50195541044</v>
      </c>
      <c r="V19" s="236">
        <v>157157.92466334905</v>
      </c>
      <c r="W19" s="236">
        <v>159117.87171380653</v>
      </c>
      <c r="X19" s="236">
        <v>160236.15568638552</v>
      </c>
      <c r="Y19" s="236">
        <v>162837.42804524119</v>
      </c>
    </row>
    <row r="20" spans="1:25" ht="15" customHeight="1" x14ac:dyDescent="0.25">
      <c r="A20" s="116"/>
      <c r="B20" s="119"/>
      <c r="C20" s="125"/>
      <c r="D20" s="119" t="s">
        <v>231</v>
      </c>
      <c r="E20" s="119"/>
      <c r="F20" s="239">
        <v>32638</v>
      </c>
      <c r="G20" s="239">
        <v>33065</v>
      </c>
      <c r="H20" s="239">
        <v>33164</v>
      </c>
      <c r="I20" s="239">
        <v>33025</v>
      </c>
      <c r="J20" s="239">
        <v>32710</v>
      </c>
      <c r="K20" s="239">
        <v>32796</v>
      </c>
      <c r="L20" s="239">
        <v>35368</v>
      </c>
      <c r="M20" s="239">
        <v>35719</v>
      </c>
      <c r="N20" s="239">
        <v>37283.665096351557</v>
      </c>
      <c r="O20" s="239">
        <v>36516.982000120493</v>
      </c>
      <c r="P20" s="239">
        <v>37465.344906855949</v>
      </c>
      <c r="Q20" s="239">
        <v>40633.641471286472</v>
      </c>
      <c r="R20" s="239">
        <v>43095.623769322163</v>
      </c>
      <c r="S20" s="239">
        <v>45879</v>
      </c>
      <c r="T20" s="239">
        <v>45642.767589236661</v>
      </c>
      <c r="U20" s="239">
        <v>46335.499733190954</v>
      </c>
      <c r="V20" s="239">
        <v>48927.977986472542</v>
      </c>
      <c r="W20" s="239">
        <v>50460</v>
      </c>
      <c r="X20" s="239">
        <v>50227.633722089144</v>
      </c>
      <c r="Y20" s="239">
        <v>51303.630619190393</v>
      </c>
    </row>
    <row r="21" spans="1:25" ht="15" customHeight="1" x14ac:dyDescent="0.25">
      <c r="A21" s="116"/>
      <c r="B21" s="119"/>
      <c r="C21" s="125"/>
      <c r="D21" s="119" t="s">
        <v>232</v>
      </c>
      <c r="E21" s="119"/>
      <c r="F21" s="239">
        <v>88287</v>
      </c>
      <c r="G21" s="239">
        <v>91202</v>
      </c>
      <c r="H21" s="239">
        <v>94533</v>
      </c>
      <c r="I21" s="239">
        <v>97763</v>
      </c>
      <c r="J21" s="239">
        <v>98522</v>
      </c>
      <c r="K21" s="239">
        <v>97612</v>
      </c>
      <c r="L21" s="239">
        <v>96627.299778466098</v>
      </c>
      <c r="M21" s="239">
        <v>96698.620350795944</v>
      </c>
      <c r="N21" s="239">
        <v>99346.977904540006</v>
      </c>
      <c r="O21" s="239">
        <v>102529.00376254198</v>
      </c>
      <c r="P21" s="239">
        <v>104804.55150783926</v>
      </c>
      <c r="Q21" s="239">
        <v>104993.2342380226</v>
      </c>
      <c r="R21" s="239">
        <v>103856.97507281613</v>
      </c>
      <c r="S21" s="239">
        <v>102952</v>
      </c>
      <c r="T21" s="239">
        <v>103871.42085229975</v>
      </c>
      <c r="U21" s="239">
        <v>106977.00222221948</v>
      </c>
      <c r="V21" s="239">
        <v>108229.94667687651</v>
      </c>
      <c r="W21" s="239">
        <v>108657.87171380653</v>
      </c>
      <c r="X21" s="239">
        <v>110008.52196429638</v>
      </c>
      <c r="Y21" s="239">
        <v>111533.79742605079</v>
      </c>
    </row>
    <row r="22" spans="1:25" ht="15" customHeight="1" x14ac:dyDescent="0.25">
      <c r="B22" s="111"/>
      <c r="C22" s="111"/>
      <c r="D22" s="111"/>
      <c r="E22" s="111"/>
      <c r="F22" s="140"/>
      <c r="G22" s="140"/>
      <c r="H22" s="140"/>
      <c r="I22" s="140"/>
      <c r="J22" s="140"/>
      <c r="K22" s="140"/>
      <c r="L22" s="140"/>
      <c r="M22" s="140"/>
      <c r="N22" s="140"/>
      <c r="O22" s="140"/>
      <c r="P22" s="140"/>
      <c r="Q22" s="140"/>
      <c r="R22" s="140"/>
      <c r="S22" s="140"/>
      <c r="T22" s="140"/>
      <c r="U22" s="140"/>
      <c r="V22" s="140"/>
      <c r="W22" s="140"/>
      <c r="X22" s="140"/>
      <c r="Y22" s="140"/>
    </row>
    <row r="23" spans="1:25" ht="15" customHeight="1" x14ac:dyDescent="0.25">
      <c r="B23" s="111"/>
      <c r="C23" s="111"/>
      <c r="D23" s="111"/>
      <c r="E23" s="111"/>
      <c r="F23" s="111"/>
      <c r="G23" s="111"/>
      <c r="H23" s="111"/>
      <c r="I23" s="111"/>
      <c r="J23" s="111"/>
      <c r="K23" s="111"/>
      <c r="L23" s="111"/>
      <c r="M23" s="111"/>
      <c r="N23" s="111"/>
      <c r="O23" s="111"/>
      <c r="P23" s="111"/>
      <c r="Q23" s="111"/>
      <c r="R23" s="111"/>
      <c r="S23" s="111"/>
      <c r="T23" s="111"/>
      <c r="U23" s="114"/>
      <c r="V23" s="114"/>
      <c r="W23" s="114"/>
      <c r="X23" s="114"/>
      <c r="Y23" s="114"/>
    </row>
    <row r="24" spans="1:25" ht="15" customHeight="1" x14ac:dyDescent="0.25">
      <c r="B24" s="111"/>
      <c r="C24" s="126"/>
      <c r="D24" s="126"/>
      <c r="E24" s="126"/>
      <c r="F24" s="126"/>
      <c r="G24" s="126"/>
      <c r="H24" s="126"/>
      <c r="I24" s="126"/>
      <c r="J24" s="126"/>
      <c r="K24" s="126"/>
      <c r="L24" s="126"/>
      <c r="M24" s="126"/>
      <c r="N24" s="126"/>
      <c r="O24" s="126"/>
      <c r="P24" s="126"/>
      <c r="Q24" s="126"/>
      <c r="R24" s="126"/>
      <c r="S24" s="126"/>
      <c r="T24" s="126"/>
      <c r="U24" s="127"/>
      <c r="V24" s="127"/>
      <c r="W24" s="127"/>
      <c r="X24" s="127"/>
      <c r="Y24" s="127"/>
    </row>
    <row r="25" spans="1:25" ht="15" customHeight="1" x14ac:dyDescent="0.25">
      <c r="B25" s="111"/>
      <c r="C25" s="111"/>
      <c r="D25" s="111"/>
      <c r="E25" s="111"/>
      <c r="F25" s="111"/>
      <c r="G25" s="111"/>
      <c r="H25" s="111"/>
      <c r="I25" s="111"/>
      <c r="J25" s="111"/>
      <c r="K25" s="111"/>
      <c r="L25" s="111"/>
      <c r="M25" s="111"/>
      <c r="N25" s="111"/>
      <c r="O25" s="111"/>
      <c r="P25" s="111"/>
      <c r="Q25" s="111"/>
      <c r="R25" s="111"/>
      <c r="S25" s="111"/>
      <c r="T25" s="111"/>
      <c r="U25" s="114"/>
      <c r="V25" s="114"/>
      <c r="W25" s="114"/>
      <c r="X25" s="114"/>
      <c r="Y25" s="114"/>
    </row>
    <row r="26" spans="1:25" ht="15" customHeight="1" x14ac:dyDescent="0.25">
      <c r="B26" s="111"/>
      <c r="C26" s="111"/>
      <c r="D26" s="111"/>
      <c r="E26" s="111"/>
      <c r="F26" s="111"/>
      <c r="G26" s="111"/>
      <c r="H26" s="111"/>
      <c r="I26" s="111"/>
      <c r="J26" s="111"/>
      <c r="K26" s="111"/>
      <c r="L26" s="111"/>
      <c r="M26" s="111"/>
      <c r="N26" s="111"/>
      <c r="O26" s="111"/>
      <c r="P26" s="111"/>
      <c r="Q26" s="111"/>
      <c r="R26" s="111"/>
      <c r="S26" s="111"/>
      <c r="T26" s="111"/>
      <c r="U26" s="114"/>
      <c r="V26" s="114"/>
      <c r="W26" s="114"/>
      <c r="X26" s="114"/>
      <c r="Y26" s="114"/>
    </row>
    <row r="27" spans="1:25" x14ac:dyDescent="0.25">
      <c r="B27" s="111"/>
      <c r="C27" s="111"/>
      <c r="D27" s="111"/>
      <c r="E27" s="111"/>
      <c r="F27" s="111"/>
      <c r="G27" s="111"/>
      <c r="H27" s="111"/>
      <c r="I27" s="111"/>
      <c r="J27" s="111"/>
      <c r="K27" s="111"/>
      <c r="L27" s="111"/>
      <c r="M27" s="111"/>
      <c r="N27" s="111"/>
      <c r="O27" s="111"/>
      <c r="P27" s="111"/>
      <c r="Q27" s="111"/>
      <c r="R27" s="111"/>
      <c r="S27" s="111"/>
      <c r="T27" s="111"/>
      <c r="U27" s="114"/>
      <c r="V27" s="114"/>
      <c r="W27" s="114"/>
      <c r="X27" s="114"/>
      <c r="Y27" s="114"/>
    </row>
    <row r="28" spans="1:25" x14ac:dyDescent="0.25">
      <c r="B28" s="111"/>
      <c r="C28" s="111"/>
      <c r="D28" s="111"/>
      <c r="E28" s="111"/>
      <c r="F28" s="111"/>
      <c r="G28" s="111"/>
      <c r="H28" s="111"/>
      <c r="I28" s="111"/>
      <c r="J28" s="111"/>
      <c r="K28" s="111"/>
      <c r="L28" s="111"/>
      <c r="M28" s="111"/>
      <c r="N28" s="111"/>
      <c r="O28" s="111"/>
      <c r="P28" s="111"/>
      <c r="Q28" s="111"/>
      <c r="R28" s="111"/>
      <c r="S28" s="111"/>
      <c r="T28" s="111"/>
      <c r="U28" s="114"/>
      <c r="V28" s="114"/>
      <c r="W28" s="114"/>
      <c r="X28" s="114"/>
      <c r="Y28" s="114"/>
    </row>
    <row r="29" spans="1:25" ht="15" customHeight="1" x14ac:dyDescent="0.25">
      <c r="B29" s="111"/>
      <c r="C29" s="111"/>
      <c r="D29" s="111"/>
      <c r="E29" s="111"/>
      <c r="F29" s="111"/>
      <c r="G29" s="111"/>
      <c r="H29" s="111"/>
      <c r="I29" s="111"/>
      <c r="J29" s="111"/>
      <c r="K29" s="111"/>
      <c r="L29" s="111"/>
      <c r="M29" s="111"/>
      <c r="N29" s="111"/>
      <c r="O29" s="111"/>
      <c r="P29" s="111"/>
      <c r="Q29" s="111"/>
      <c r="R29" s="111"/>
      <c r="S29" s="111"/>
      <c r="T29" s="111"/>
      <c r="U29" s="114"/>
      <c r="V29" s="114"/>
      <c r="W29" s="114"/>
      <c r="X29" s="114"/>
      <c r="Y29" s="114"/>
    </row>
    <row r="30" spans="1:25" x14ac:dyDescent="0.25">
      <c r="B30" s="111"/>
      <c r="C30" s="111"/>
      <c r="D30" s="111"/>
      <c r="E30" s="111"/>
      <c r="F30" s="111"/>
      <c r="G30" s="111"/>
      <c r="H30" s="111"/>
      <c r="I30" s="111"/>
      <c r="J30" s="111"/>
      <c r="K30" s="111"/>
      <c r="L30" s="111"/>
      <c r="M30" s="111"/>
      <c r="N30" s="111"/>
      <c r="O30" s="111"/>
      <c r="P30" s="111"/>
      <c r="Q30" s="111"/>
      <c r="R30" s="111"/>
      <c r="S30" s="111"/>
      <c r="T30" s="111"/>
      <c r="U30" s="114"/>
      <c r="V30" s="114"/>
      <c r="W30" s="114"/>
      <c r="X30" s="114"/>
      <c r="Y30" s="114"/>
    </row>
    <row r="31" spans="1:25" x14ac:dyDescent="0.25">
      <c r="B31" s="111"/>
      <c r="C31" s="111"/>
      <c r="D31" s="111"/>
      <c r="E31" s="111"/>
      <c r="F31" s="111"/>
      <c r="G31" s="111"/>
      <c r="H31" s="111"/>
      <c r="I31" s="111"/>
      <c r="J31" s="111"/>
      <c r="K31" s="111"/>
      <c r="L31" s="111"/>
      <c r="M31" s="111"/>
      <c r="N31" s="111"/>
      <c r="O31" s="111"/>
      <c r="P31" s="111"/>
      <c r="Q31" s="111"/>
      <c r="R31" s="111"/>
      <c r="S31" s="111"/>
      <c r="T31" s="111"/>
      <c r="U31" s="114"/>
      <c r="V31" s="114"/>
      <c r="W31" s="114"/>
      <c r="X31" s="114"/>
      <c r="Y31" s="114"/>
    </row>
    <row r="32" spans="1:25" x14ac:dyDescent="0.25">
      <c r="B32" s="111"/>
      <c r="C32" s="111"/>
      <c r="D32" s="111"/>
      <c r="E32" s="111"/>
      <c r="F32" s="111"/>
      <c r="G32" s="111"/>
      <c r="H32" s="111"/>
      <c r="I32" s="111"/>
      <c r="J32" s="111"/>
      <c r="K32" s="111"/>
      <c r="L32" s="111"/>
      <c r="M32" s="111"/>
      <c r="N32" s="111"/>
      <c r="O32" s="111"/>
      <c r="P32" s="111"/>
      <c r="Q32" s="111"/>
      <c r="R32" s="111"/>
      <c r="S32" s="111"/>
      <c r="T32" s="111"/>
      <c r="U32" s="114"/>
      <c r="V32" s="114"/>
      <c r="W32" s="114"/>
      <c r="X32" s="114"/>
      <c r="Y32" s="114"/>
    </row>
    <row r="33" spans="2:25" x14ac:dyDescent="0.25">
      <c r="B33" s="111"/>
      <c r="C33" s="111"/>
      <c r="D33" s="128"/>
      <c r="E33" s="128"/>
      <c r="F33" s="128"/>
      <c r="G33" s="128"/>
      <c r="H33" s="128"/>
      <c r="I33" s="128"/>
      <c r="J33" s="128"/>
      <c r="K33" s="128"/>
      <c r="L33" s="128"/>
      <c r="M33" s="128"/>
      <c r="N33" s="128"/>
      <c r="O33" s="128"/>
      <c r="P33" s="128"/>
      <c r="Q33" s="128"/>
      <c r="R33" s="128"/>
      <c r="S33" s="128"/>
      <c r="T33" s="128"/>
      <c r="U33" s="129"/>
      <c r="V33" s="129"/>
      <c r="W33" s="129"/>
      <c r="X33" s="129"/>
      <c r="Y33" s="129"/>
    </row>
    <row r="34" spans="2:25" x14ac:dyDescent="0.25">
      <c r="B34" s="111"/>
      <c r="C34" s="111"/>
      <c r="D34" s="111"/>
      <c r="E34" s="111"/>
      <c r="F34" s="111"/>
      <c r="G34" s="111"/>
      <c r="H34" s="111"/>
      <c r="I34" s="111"/>
      <c r="J34" s="111"/>
      <c r="K34" s="111"/>
      <c r="L34" s="111"/>
      <c r="M34" s="111"/>
      <c r="N34" s="111"/>
      <c r="O34" s="111"/>
      <c r="P34" s="111"/>
      <c r="Q34" s="111"/>
      <c r="R34" s="111"/>
      <c r="S34" s="111"/>
      <c r="T34" s="111"/>
      <c r="U34" s="130"/>
      <c r="V34" s="130"/>
      <c r="W34" s="130"/>
      <c r="X34" s="130"/>
      <c r="Y34" s="130"/>
    </row>
    <row r="35" spans="2:25" x14ac:dyDescent="0.25">
      <c r="B35" s="111"/>
      <c r="C35" s="111"/>
      <c r="D35" s="128"/>
      <c r="E35" s="128"/>
      <c r="F35" s="128"/>
      <c r="G35" s="128"/>
      <c r="H35" s="128"/>
      <c r="I35" s="128"/>
      <c r="J35" s="128"/>
      <c r="K35" s="128"/>
      <c r="L35" s="128"/>
      <c r="M35" s="128"/>
      <c r="N35" s="128"/>
      <c r="O35" s="128"/>
      <c r="P35" s="128"/>
      <c r="Q35" s="128"/>
      <c r="R35" s="128"/>
      <c r="S35" s="128"/>
      <c r="T35" s="128"/>
      <c r="U35" s="131"/>
      <c r="V35" s="131"/>
      <c r="W35" s="131"/>
      <c r="X35" s="131"/>
      <c r="Y35" s="131"/>
    </row>
    <row r="36" spans="2:25" x14ac:dyDescent="0.2">
      <c r="B36" s="111"/>
      <c r="C36" s="111"/>
      <c r="D36" s="93"/>
      <c r="E36" s="93"/>
      <c r="F36" s="93"/>
      <c r="G36" s="93"/>
      <c r="H36" s="93"/>
      <c r="I36" s="93"/>
      <c r="J36" s="93"/>
      <c r="K36" s="93"/>
      <c r="L36" s="93"/>
      <c r="M36" s="93"/>
      <c r="N36" s="93"/>
      <c r="O36" s="93"/>
      <c r="P36" s="93"/>
      <c r="Q36" s="93"/>
      <c r="R36" s="93"/>
      <c r="S36" s="93"/>
      <c r="T36" s="93"/>
      <c r="U36" s="132"/>
      <c r="V36" s="132"/>
      <c r="W36" s="132"/>
      <c r="X36" s="132"/>
      <c r="Y36" s="132"/>
    </row>
    <row r="37" spans="2:25" x14ac:dyDescent="0.2">
      <c r="B37" s="111"/>
      <c r="C37" s="111"/>
      <c r="D37" s="281"/>
      <c r="E37" s="281"/>
      <c r="F37" s="281"/>
      <c r="G37" s="281"/>
      <c r="H37" s="281"/>
      <c r="I37" s="281"/>
      <c r="J37" s="281"/>
      <c r="K37" s="281"/>
      <c r="L37" s="281"/>
      <c r="M37" s="281"/>
      <c r="N37" s="281"/>
      <c r="O37" s="281"/>
      <c r="P37" s="281"/>
      <c r="Q37" s="281"/>
      <c r="R37" s="281"/>
      <c r="S37" s="281"/>
      <c r="T37" s="281"/>
      <c r="U37" s="281"/>
      <c r="V37" s="281"/>
      <c r="W37" s="281"/>
      <c r="X37" s="281"/>
      <c r="Y37" s="281"/>
    </row>
    <row r="38" spans="2:25" x14ac:dyDescent="0.25">
      <c r="B38" s="111"/>
      <c r="C38" s="111"/>
      <c r="D38" s="111"/>
      <c r="E38" s="111"/>
      <c r="F38" s="141"/>
      <c r="G38" s="141"/>
      <c r="H38" s="141"/>
      <c r="I38" s="141"/>
      <c r="J38" s="141"/>
      <c r="K38" s="141"/>
      <c r="L38" s="111"/>
      <c r="M38" s="111"/>
      <c r="N38" s="111"/>
      <c r="O38" s="111"/>
      <c r="P38" s="111"/>
      <c r="Q38" s="111"/>
      <c r="R38" s="111"/>
      <c r="S38" s="111"/>
      <c r="T38" s="111"/>
      <c r="U38" s="114"/>
      <c r="V38" s="114"/>
      <c r="W38" s="114"/>
      <c r="X38" s="114"/>
      <c r="Y38" s="114"/>
    </row>
    <row r="39" spans="2:25" x14ac:dyDescent="0.25">
      <c r="B39" s="111"/>
      <c r="C39" s="111"/>
      <c r="D39" s="111"/>
      <c r="E39" s="111"/>
      <c r="F39" s="141"/>
      <c r="G39" s="141"/>
      <c r="H39" s="141"/>
      <c r="I39" s="141"/>
      <c r="J39" s="141"/>
      <c r="K39" s="141"/>
      <c r="L39" s="141"/>
      <c r="M39" s="111"/>
      <c r="N39" s="111"/>
      <c r="O39" s="111"/>
      <c r="P39" s="111"/>
      <c r="Q39" s="111"/>
      <c r="R39" s="111"/>
      <c r="S39" s="111"/>
      <c r="T39" s="111"/>
      <c r="U39" s="114"/>
      <c r="V39" s="114"/>
      <c r="W39" s="114"/>
      <c r="X39" s="114"/>
      <c r="Y39" s="114"/>
    </row>
    <row r="40" spans="2:25" x14ac:dyDescent="0.25">
      <c r="B40" s="111"/>
      <c r="C40" s="111"/>
      <c r="D40" s="111"/>
      <c r="E40" s="111"/>
      <c r="F40" s="111"/>
      <c r="G40" s="111"/>
      <c r="H40" s="111"/>
      <c r="I40" s="111"/>
      <c r="J40" s="111"/>
      <c r="K40" s="111"/>
      <c r="L40" s="111"/>
      <c r="M40" s="111"/>
      <c r="N40" s="111"/>
      <c r="O40" s="111"/>
      <c r="P40" s="111"/>
      <c r="Q40" s="111"/>
      <c r="R40" s="111"/>
      <c r="S40" s="111"/>
      <c r="T40" s="111"/>
      <c r="U40" s="114"/>
      <c r="V40" s="114"/>
      <c r="W40" s="114"/>
      <c r="X40" s="114"/>
      <c r="Y40" s="114"/>
    </row>
    <row r="41" spans="2:25" x14ac:dyDescent="0.25">
      <c r="B41" s="111"/>
      <c r="C41" s="111"/>
      <c r="D41" s="111"/>
      <c r="E41" s="111"/>
      <c r="F41" s="111"/>
      <c r="G41" s="111"/>
      <c r="H41" s="111"/>
      <c r="I41" s="111"/>
      <c r="J41" s="111"/>
      <c r="K41" s="111"/>
      <c r="L41" s="111"/>
      <c r="M41" s="111"/>
      <c r="N41" s="111"/>
      <c r="O41" s="111"/>
      <c r="P41" s="111"/>
      <c r="Q41" s="111"/>
      <c r="R41" s="111"/>
      <c r="S41" s="111"/>
      <c r="T41" s="111"/>
      <c r="U41" s="114"/>
      <c r="V41" s="114"/>
      <c r="W41" s="114"/>
      <c r="X41" s="114"/>
      <c r="Y41" s="114"/>
    </row>
    <row r="42" spans="2:25" x14ac:dyDescent="0.25">
      <c r="B42" s="111"/>
      <c r="C42" s="111"/>
      <c r="D42" s="111"/>
      <c r="E42" s="111"/>
      <c r="F42" s="111"/>
      <c r="G42" s="111"/>
      <c r="H42" s="111"/>
      <c r="I42" s="111"/>
      <c r="J42" s="111"/>
      <c r="K42" s="111"/>
      <c r="L42" s="111"/>
      <c r="M42" s="111"/>
      <c r="N42" s="111"/>
      <c r="O42" s="111"/>
      <c r="P42" s="111"/>
      <c r="Q42" s="111"/>
      <c r="R42" s="111"/>
      <c r="S42" s="111"/>
      <c r="T42" s="111"/>
      <c r="U42" s="114"/>
      <c r="V42" s="114"/>
      <c r="W42" s="114"/>
      <c r="X42" s="114"/>
      <c r="Y42" s="114"/>
    </row>
    <row r="43" spans="2:25" x14ac:dyDescent="0.25">
      <c r="B43" s="111"/>
      <c r="C43" s="111"/>
      <c r="D43" s="111"/>
      <c r="E43" s="111"/>
      <c r="F43" s="111"/>
      <c r="G43" s="111"/>
      <c r="H43" s="111"/>
      <c r="I43" s="111"/>
      <c r="J43" s="111"/>
      <c r="K43" s="111"/>
      <c r="L43" s="111"/>
      <c r="M43" s="111"/>
      <c r="N43" s="111"/>
      <c r="O43" s="111"/>
      <c r="P43" s="111"/>
      <c r="Q43" s="111"/>
      <c r="R43" s="111"/>
      <c r="S43" s="111"/>
      <c r="T43" s="111"/>
      <c r="U43" s="114"/>
      <c r="V43" s="114"/>
      <c r="W43" s="114"/>
      <c r="X43" s="114"/>
      <c r="Y43" s="114"/>
    </row>
    <row r="44" spans="2:25" x14ac:dyDescent="0.25">
      <c r="B44" s="111"/>
      <c r="C44" s="111"/>
      <c r="D44" s="111"/>
      <c r="E44" s="111"/>
      <c r="F44" s="111"/>
      <c r="G44" s="111"/>
      <c r="H44" s="111"/>
      <c r="I44" s="111"/>
      <c r="J44" s="111"/>
      <c r="K44" s="111"/>
      <c r="L44" s="111"/>
      <c r="M44" s="111"/>
      <c r="N44" s="111"/>
      <c r="O44" s="111"/>
      <c r="P44" s="111"/>
      <c r="Q44" s="111"/>
      <c r="R44" s="111"/>
      <c r="S44" s="111"/>
      <c r="T44" s="111"/>
      <c r="U44" s="114"/>
      <c r="V44" s="114"/>
      <c r="W44" s="114"/>
      <c r="X44" s="114"/>
      <c r="Y44" s="114"/>
    </row>
    <row r="45" spans="2:25" x14ac:dyDescent="0.25">
      <c r="B45" s="111"/>
      <c r="C45" s="111"/>
      <c r="D45" s="111"/>
      <c r="E45" s="111"/>
      <c r="F45" s="111"/>
      <c r="G45" s="111"/>
      <c r="H45" s="111"/>
      <c r="I45" s="111"/>
      <c r="J45" s="111"/>
      <c r="K45" s="111"/>
      <c r="L45" s="111"/>
      <c r="M45" s="111"/>
      <c r="N45" s="111"/>
      <c r="O45" s="111"/>
      <c r="P45" s="111"/>
      <c r="Q45" s="111"/>
      <c r="R45" s="111"/>
      <c r="S45" s="111"/>
      <c r="T45" s="111"/>
      <c r="U45" s="114"/>
      <c r="V45" s="114"/>
      <c r="W45" s="114"/>
      <c r="X45" s="114"/>
      <c r="Y45" s="114"/>
    </row>
    <row r="46" spans="2:25" x14ac:dyDescent="0.25">
      <c r="B46" s="111"/>
      <c r="C46" s="111"/>
      <c r="D46" s="111"/>
      <c r="E46" s="111"/>
      <c r="F46" s="111"/>
      <c r="G46" s="111"/>
      <c r="H46" s="111"/>
      <c r="I46" s="111"/>
      <c r="J46" s="111"/>
      <c r="K46" s="111"/>
      <c r="L46" s="111"/>
      <c r="M46" s="111"/>
      <c r="N46" s="111"/>
      <c r="O46" s="111"/>
      <c r="P46" s="111"/>
      <c r="Q46" s="111"/>
      <c r="R46" s="111"/>
      <c r="S46" s="111"/>
      <c r="T46" s="111"/>
      <c r="U46" s="114"/>
      <c r="V46" s="114"/>
      <c r="W46" s="114"/>
      <c r="X46" s="114"/>
      <c r="Y46" s="114"/>
    </row>
    <row r="47" spans="2:25" x14ac:dyDescent="0.25">
      <c r="B47" s="111"/>
      <c r="C47" s="111"/>
      <c r="D47" s="111"/>
      <c r="E47" s="111"/>
      <c r="F47" s="111"/>
      <c r="G47" s="111"/>
      <c r="H47" s="111"/>
      <c r="I47" s="111"/>
      <c r="J47" s="111"/>
      <c r="K47" s="111"/>
      <c r="L47" s="111"/>
      <c r="M47" s="111"/>
      <c r="N47" s="111"/>
      <c r="O47" s="111"/>
      <c r="P47" s="111"/>
      <c r="Q47" s="111"/>
      <c r="R47" s="111"/>
      <c r="S47" s="111"/>
      <c r="T47" s="111"/>
      <c r="U47" s="114"/>
      <c r="V47" s="114"/>
      <c r="W47" s="114"/>
      <c r="X47" s="114"/>
      <c r="Y47" s="114"/>
    </row>
    <row r="48" spans="2:25" x14ac:dyDescent="0.25">
      <c r="B48" s="111"/>
      <c r="C48" s="111"/>
      <c r="D48" s="111"/>
      <c r="E48" s="111"/>
      <c r="F48" s="111"/>
      <c r="G48" s="111"/>
      <c r="H48" s="111"/>
      <c r="I48" s="111"/>
      <c r="J48" s="111"/>
      <c r="K48" s="111"/>
      <c r="L48" s="111"/>
      <c r="M48" s="111"/>
      <c r="N48" s="111"/>
      <c r="O48" s="111"/>
      <c r="P48" s="111"/>
      <c r="Q48" s="111"/>
      <c r="R48" s="111"/>
      <c r="S48" s="111"/>
      <c r="T48" s="111"/>
      <c r="U48" s="114"/>
      <c r="V48" s="114"/>
      <c r="W48" s="114"/>
      <c r="X48" s="114"/>
      <c r="Y48" s="114"/>
    </row>
    <row r="49" spans="2:25" x14ac:dyDescent="0.25">
      <c r="B49" s="111"/>
      <c r="C49" s="111"/>
      <c r="D49" s="111"/>
      <c r="E49" s="111"/>
      <c r="F49" s="141"/>
      <c r="G49" s="141"/>
      <c r="H49" s="141"/>
      <c r="I49" s="141"/>
      <c r="J49" s="141"/>
      <c r="K49" s="141"/>
      <c r="L49" s="141"/>
      <c r="M49" s="111"/>
      <c r="N49" s="111"/>
      <c r="O49" s="111"/>
      <c r="P49" s="111"/>
      <c r="Q49" s="111"/>
      <c r="R49" s="111"/>
      <c r="S49" s="111"/>
      <c r="T49" s="111"/>
      <c r="U49" s="114"/>
      <c r="V49" s="114"/>
      <c r="W49" s="114"/>
      <c r="X49" s="114"/>
      <c r="Y49" s="114"/>
    </row>
    <row r="50" spans="2:25" x14ac:dyDescent="0.25">
      <c r="B50" s="111"/>
      <c r="C50" s="111"/>
      <c r="D50" s="111"/>
      <c r="E50" s="111"/>
      <c r="F50" s="141"/>
      <c r="G50" s="141"/>
      <c r="H50" s="141"/>
      <c r="I50" s="141"/>
      <c r="J50" s="141"/>
      <c r="K50" s="141"/>
      <c r="L50" s="141"/>
      <c r="M50" s="111"/>
      <c r="N50" s="111"/>
      <c r="O50" s="111"/>
      <c r="P50" s="111"/>
      <c r="Q50" s="111"/>
      <c r="R50" s="111"/>
      <c r="S50" s="111"/>
      <c r="T50" s="111"/>
      <c r="U50" s="114"/>
      <c r="V50" s="114"/>
      <c r="W50" s="114"/>
      <c r="X50" s="114"/>
      <c r="Y50" s="114"/>
    </row>
    <row r="51" spans="2:25" x14ac:dyDescent="0.25">
      <c r="B51" s="111"/>
      <c r="C51" s="111"/>
      <c r="D51" s="111"/>
      <c r="E51" s="111"/>
      <c r="F51" s="141"/>
      <c r="G51" s="141"/>
      <c r="H51" s="141"/>
      <c r="I51" s="141"/>
      <c r="J51" s="141"/>
      <c r="K51" s="141"/>
      <c r="L51" s="141"/>
      <c r="M51" s="111"/>
      <c r="N51" s="111"/>
      <c r="O51" s="111"/>
      <c r="P51" s="111"/>
      <c r="Q51" s="111"/>
      <c r="R51" s="111"/>
      <c r="S51" s="111"/>
      <c r="T51" s="111"/>
      <c r="U51" s="114"/>
      <c r="V51" s="114"/>
      <c r="W51" s="114"/>
      <c r="X51" s="114"/>
      <c r="Y51" s="114"/>
    </row>
    <row r="52" spans="2:25" x14ac:dyDescent="0.25">
      <c r="B52" s="111"/>
      <c r="C52" s="111"/>
      <c r="D52" s="111"/>
      <c r="E52" s="111"/>
      <c r="F52" s="141"/>
      <c r="G52" s="141"/>
      <c r="H52" s="141"/>
      <c r="I52" s="141"/>
      <c r="J52" s="141"/>
      <c r="K52" s="141"/>
      <c r="L52" s="141"/>
      <c r="M52" s="111"/>
      <c r="N52" s="111"/>
      <c r="O52" s="111"/>
      <c r="P52" s="111"/>
      <c r="Q52" s="111"/>
      <c r="R52" s="111"/>
      <c r="S52" s="111"/>
      <c r="T52" s="111"/>
      <c r="U52" s="114"/>
      <c r="V52" s="114"/>
      <c r="W52" s="114"/>
      <c r="X52" s="114"/>
      <c r="Y52" s="114"/>
    </row>
    <row r="53" spans="2:25" x14ac:dyDescent="0.25">
      <c r="B53" s="111"/>
      <c r="C53" s="111"/>
      <c r="D53" s="111"/>
      <c r="E53" s="111"/>
      <c r="F53" s="141"/>
      <c r="G53" s="141"/>
      <c r="H53" s="141"/>
      <c r="I53" s="141"/>
      <c r="J53" s="141"/>
      <c r="K53" s="141"/>
      <c r="L53" s="141"/>
      <c r="M53" s="111"/>
      <c r="N53" s="111"/>
      <c r="O53" s="111"/>
      <c r="P53" s="111"/>
      <c r="Q53" s="111"/>
      <c r="R53" s="111"/>
      <c r="S53" s="111"/>
      <c r="T53" s="111"/>
      <c r="U53" s="114"/>
      <c r="V53" s="114"/>
      <c r="W53" s="114"/>
      <c r="X53" s="114"/>
      <c r="Y53" s="114"/>
    </row>
    <row r="54" spans="2:25" x14ac:dyDescent="0.25">
      <c r="B54" s="111"/>
      <c r="C54" s="111"/>
      <c r="D54" s="111"/>
      <c r="E54" s="111"/>
      <c r="F54" s="141"/>
      <c r="G54" s="141"/>
      <c r="H54" s="141"/>
      <c r="I54" s="141"/>
      <c r="J54" s="141"/>
      <c r="K54" s="141"/>
      <c r="L54" s="141"/>
      <c r="M54" s="111"/>
      <c r="N54" s="111"/>
      <c r="O54" s="111"/>
      <c r="P54" s="111"/>
      <c r="Q54" s="111"/>
      <c r="R54" s="111"/>
      <c r="S54" s="111"/>
      <c r="T54" s="111"/>
      <c r="U54" s="114"/>
      <c r="V54" s="114"/>
      <c r="W54" s="114"/>
      <c r="X54" s="114"/>
      <c r="Y54" s="114"/>
    </row>
    <row r="55" spans="2:25" x14ac:dyDescent="0.25">
      <c r="B55" s="111"/>
      <c r="C55" s="111"/>
      <c r="D55" s="111"/>
      <c r="E55" s="111"/>
      <c r="F55" s="141"/>
      <c r="G55" s="141"/>
      <c r="H55" s="141"/>
      <c r="I55" s="141"/>
      <c r="J55" s="141"/>
      <c r="K55" s="141"/>
      <c r="L55" s="141"/>
      <c r="M55" s="111"/>
      <c r="N55" s="111"/>
      <c r="O55" s="111"/>
      <c r="P55" s="111"/>
      <c r="Q55" s="111"/>
      <c r="R55" s="111"/>
      <c r="S55" s="111"/>
      <c r="T55" s="111"/>
      <c r="U55" s="114"/>
      <c r="V55" s="114"/>
      <c r="W55" s="114"/>
      <c r="X55" s="114"/>
      <c r="Y55" s="114"/>
    </row>
    <row r="56" spans="2:25" x14ac:dyDescent="0.25">
      <c r="B56" s="111"/>
      <c r="C56" s="111"/>
      <c r="D56" s="111"/>
      <c r="E56" s="111"/>
      <c r="F56" s="141"/>
      <c r="G56" s="141"/>
      <c r="H56" s="141"/>
      <c r="I56" s="141"/>
      <c r="J56" s="141"/>
      <c r="K56" s="141"/>
      <c r="L56" s="141"/>
      <c r="M56" s="111"/>
      <c r="N56" s="111"/>
      <c r="O56" s="111"/>
      <c r="P56" s="111"/>
      <c r="Q56" s="111"/>
      <c r="R56" s="111"/>
      <c r="S56" s="111"/>
      <c r="T56" s="111"/>
      <c r="U56" s="114"/>
      <c r="V56" s="114"/>
      <c r="W56" s="114"/>
      <c r="X56" s="114"/>
      <c r="Y56" s="114"/>
    </row>
    <row r="57" spans="2:25" x14ac:dyDescent="0.25">
      <c r="B57" s="111"/>
      <c r="C57" s="111"/>
      <c r="D57" s="111"/>
      <c r="E57" s="111"/>
      <c r="F57" s="141"/>
      <c r="G57" s="141"/>
      <c r="H57" s="141"/>
      <c r="I57" s="141"/>
      <c r="J57" s="141"/>
      <c r="K57" s="141"/>
      <c r="L57" s="141"/>
      <c r="M57" s="111"/>
      <c r="N57" s="111"/>
      <c r="O57" s="111"/>
      <c r="P57" s="111"/>
      <c r="Q57" s="111"/>
      <c r="R57" s="111"/>
      <c r="S57" s="111"/>
      <c r="T57" s="111"/>
      <c r="U57" s="114"/>
      <c r="V57" s="114"/>
      <c r="W57" s="114"/>
      <c r="X57" s="114"/>
      <c r="Y57" s="114"/>
    </row>
    <row r="58" spans="2:25" x14ac:dyDescent="0.25">
      <c r="B58" s="111"/>
      <c r="C58" s="111"/>
      <c r="D58" s="111"/>
      <c r="E58" s="111"/>
      <c r="F58" s="141"/>
      <c r="G58" s="141"/>
      <c r="H58" s="141"/>
      <c r="I58" s="141"/>
      <c r="J58" s="141"/>
      <c r="K58" s="141"/>
      <c r="L58" s="141"/>
      <c r="M58" s="111"/>
      <c r="N58" s="111"/>
      <c r="O58" s="111"/>
      <c r="P58" s="111"/>
      <c r="Q58" s="111"/>
      <c r="R58" s="111"/>
      <c r="S58" s="111"/>
      <c r="T58" s="111"/>
      <c r="U58" s="114"/>
      <c r="V58" s="114"/>
      <c r="W58" s="114"/>
      <c r="X58" s="114"/>
      <c r="Y58" s="114"/>
    </row>
    <row r="59" spans="2:25" x14ac:dyDescent="0.25">
      <c r="B59" s="111"/>
      <c r="C59" s="111"/>
      <c r="D59" s="111"/>
      <c r="E59" s="111"/>
      <c r="F59" s="141"/>
      <c r="G59" s="141"/>
      <c r="H59" s="141"/>
      <c r="I59" s="141"/>
      <c r="J59" s="141"/>
      <c r="K59" s="141"/>
      <c r="L59" s="141"/>
      <c r="M59" s="111"/>
      <c r="N59" s="111"/>
      <c r="O59" s="111"/>
      <c r="P59" s="111"/>
      <c r="Q59" s="111"/>
      <c r="R59" s="111"/>
      <c r="S59" s="111"/>
      <c r="T59" s="111"/>
      <c r="U59" s="114"/>
      <c r="V59" s="114"/>
      <c r="W59" s="114"/>
      <c r="X59" s="114"/>
      <c r="Y59" s="114"/>
    </row>
    <row r="60" spans="2:25" x14ac:dyDescent="0.25">
      <c r="B60" s="111"/>
      <c r="C60" s="111"/>
      <c r="D60" s="111"/>
      <c r="E60" s="111"/>
      <c r="F60" s="111"/>
      <c r="G60" s="111"/>
      <c r="H60" s="111"/>
      <c r="I60" s="111"/>
      <c r="J60" s="111"/>
      <c r="K60" s="111"/>
      <c r="L60" s="111"/>
      <c r="M60" s="111"/>
      <c r="N60" s="111"/>
      <c r="O60" s="111"/>
      <c r="P60" s="111"/>
      <c r="Q60" s="111"/>
      <c r="R60" s="111"/>
      <c r="S60" s="111"/>
      <c r="T60" s="111"/>
      <c r="U60" s="114"/>
      <c r="V60" s="114"/>
      <c r="W60" s="114"/>
      <c r="X60" s="114"/>
      <c r="Y60" s="114"/>
    </row>
    <row r="61" spans="2:25" x14ac:dyDescent="0.25">
      <c r="B61" s="111"/>
      <c r="C61" s="111"/>
      <c r="D61" s="111"/>
      <c r="E61" s="111"/>
      <c r="F61" s="111"/>
      <c r="G61" s="111"/>
      <c r="H61" s="111"/>
      <c r="I61" s="111"/>
      <c r="J61" s="111"/>
      <c r="K61" s="111"/>
      <c r="L61" s="111"/>
      <c r="M61" s="111"/>
      <c r="N61" s="111"/>
      <c r="O61" s="111"/>
      <c r="P61" s="111"/>
      <c r="Q61" s="111"/>
      <c r="R61" s="111"/>
      <c r="S61" s="111"/>
      <c r="T61" s="111"/>
      <c r="U61" s="114"/>
      <c r="V61" s="114"/>
      <c r="W61" s="114"/>
      <c r="X61" s="114"/>
      <c r="Y61" s="114"/>
    </row>
    <row r="62" spans="2:25" x14ac:dyDescent="0.25">
      <c r="B62" s="111"/>
      <c r="C62" s="111"/>
      <c r="D62" s="111"/>
      <c r="E62" s="111"/>
      <c r="F62" s="111"/>
      <c r="G62" s="111"/>
      <c r="H62" s="111"/>
      <c r="I62" s="111"/>
      <c r="J62" s="111"/>
      <c r="K62" s="111"/>
      <c r="L62" s="111"/>
      <c r="M62" s="111"/>
      <c r="N62" s="111"/>
      <c r="O62" s="111"/>
      <c r="P62" s="111"/>
      <c r="Q62" s="111"/>
      <c r="R62" s="111"/>
      <c r="S62" s="111"/>
      <c r="T62" s="111"/>
      <c r="U62" s="114"/>
      <c r="V62" s="114"/>
      <c r="W62" s="114"/>
      <c r="X62" s="114"/>
      <c r="Y62" s="114"/>
    </row>
    <row r="63" spans="2:25" x14ac:dyDescent="0.25">
      <c r="B63" s="111"/>
      <c r="C63" s="111"/>
      <c r="D63" s="111"/>
      <c r="E63" s="111"/>
      <c r="F63" s="111"/>
      <c r="G63" s="111"/>
      <c r="H63" s="111"/>
      <c r="I63" s="111"/>
      <c r="J63" s="111"/>
      <c r="K63" s="111"/>
      <c r="L63" s="111"/>
      <c r="M63" s="111"/>
      <c r="N63" s="111"/>
      <c r="O63" s="111"/>
      <c r="P63" s="111"/>
      <c r="Q63" s="111"/>
      <c r="R63" s="111"/>
      <c r="S63" s="111"/>
      <c r="T63" s="111"/>
      <c r="U63" s="114"/>
      <c r="V63" s="114"/>
      <c r="W63" s="114"/>
      <c r="X63" s="114"/>
      <c r="Y63" s="114"/>
    </row>
    <row r="64" spans="2:25" x14ac:dyDescent="0.25">
      <c r="B64" s="111"/>
      <c r="C64" s="111"/>
      <c r="D64" s="111"/>
      <c r="E64" s="111"/>
      <c r="F64" s="111"/>
      <c r="G64" s="111"/>
      <c r="H64" s="111"/>
      <c r="I64" s="111"/>
      <c r="J64" s="111"/>
      <c r="K64" s="111"/>
      <c r="L64" s="111"/>
      <c r="M64" s="111"/>
      <c r="N64" s="111"/>
      <c r="O64" s="111"/>
      <c r="P64" s="111"/>
      <c r="Q64" s="111"/>
      <c r="R64" s="111"/>
      <c r="S64" s="111"/>
      <c r="T64" s="111"/>
      <c r="U64" s="114"/>
      <c r="V64" s="114"/>
      <c r="W64" s="114"/>
      <c r="X64" s="114"/>
      <c r="Y64" s="114"/>
    </row>
  </sheetData>
  <mergeCells count="22">
    <mergeCell ref="B5:E6"/>
    <mergeCell ref="D37:Y37"/>
    <mergeCell ref="V5:V6"/>
    <mergeCell ref="W5:W6"/>
    <mergeCell ref="X5:X6"/>
    <mergeCell ref="Y5:Y6"/>
    <mergeCell ref="P5:P6"/>
    <mergeCell ref="Q5:Q6"/>
    <mergeCell ref="R5:R6"/>
    <mergeCell ref="S5:S6"/>
    <mergeCell ref="T5:T6"/>
    <mergeCell ref="U5:U6"/>
    <mergeCell ref="J5:J6"/>
    <mergeCell ref="K5:K6"/>
    <mergeCell ref="L5:L6"/>
    <mergeCell ref="M5:M6"/>
    <mergeCell ref="O5:O6"/>
    <mergeCell ref="F5:F6"/>
    <mergeCell ref="G5:G6"/>
    <mergeCell ref="H5:H6"/>
    <mergeCell ref="I5:I6"/>
    <mergeCell ref="N5:N6"/>
  </mergeCells>
  <hyperlinks>
    <hyperlink ref="L1" location="Sommaire!A1" display="Retour au sommaire"/>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150"/>
  <sheetViews>
    <sheetView zoomScaleNormal="100" zoomScaleSheetLayoutView="100" workbookViewId="0">
      <selection activeCell="H3" sqref="H3"/>
    </sheetView>
  </sheetViews>
  <sheetFormatPr baseColWidth="10" defaultRowHeight="12.75" x14ac:dyDescent="0.2"/>
  <cols>
    <col min="1" max="1" width="7.5703125" style="38" customWidth="1"/>
    <col min="2" max="2" width="12.7109375" style="38" bestFit="1" customWidth="1"/>
    <col min="3" max="3" width="23.140625" style="38" customWidth="1"/>
    <col min="4" max="4" width="13.140625" style="38" customWidth="1"/>
    <col min="5" max="5" width="3" style="38" customWidth="1"/>
    <col min="6" max="6" width="13.140625" style="38" customWidth="1"/>
    <col min="7" max="7" width="3" style="38" customWidth="1"/>
    <col min="8" max="8" width="13.140625" style="38" customWidth="1"/>
    <col min="9" max="9" width="3" style="38" customWidth="1"/>
    <col min="10" max="241" width="11.42578125" style="38"/>
    <col min="242" max="243" width="4.42578125" style="38" customWidth="1"/>
    <col min="244" max="244" width="32.42578125" style="38" customWidth="1"/>
    <col min="245" max="245" width="14.85546875" style="38" customWidth="1"/>
    <col min="246" max="246" width="3" style="38" customWidth="1"/>
    <col min="247" max="247" width="14.85546875" style="38" customWidth="1"/>
    <col min="248" max="248" width="3" style="38" customWidth="1"/>
    <col min="249" max="249" width="14.85546875" style="38" customWidth="1"/>
    <col min="250" max="250" width="3" style="38" customWidth="1"/>
    <col min="251" max="251" width="8.85546875" style="38" customWidth="1"/>
    <col min="252" max="252" width="4.5703125" style="38" customWidth="1"/>
    <col min="253" max="253" width="27.5703125" style="38" customWidth="1"/>
    <col min="254" max="254" width="4" style="38" customWidth="1"/>
    <col min="255" max="255" width="23.140625" style="38" customWidth="1"/>
    <col min="256" max="256" width="14.5703125" style="38" customWidth="1"/>
    <col min="257" max="257" width="4" style="38" customWidth="1"/>
    <col min="258" max="258" width="14.5703125" style="38" customWidth="1"/>
    <col min="259" max="259" width="3.85546875" style="38" customWidth="1"/>
    <col min="260" max="260" width="14.5703125" style="38" customWidth="1"/>
    <col min="261" max="261" width="3.85546875" style="38" customWidth="1"/>
    <col min="262" max="497" width="11.42578125" style="38"/>
    <col min="498" max="499" width="4.42578125" style="38" customWidth="1"/>
    <col min="500" max="500" width="32.42578125" style="38" customWidth="1"/>
    <col min="501" max="501" width="14.85546875" style="38" customWidth="1"/>
    <col min="502" max="502" width="3" style="38" customWidth="1"/>
    <col min="503" max="503" width="14.85546875" style="38" customWidth="1"/>
    <col min="504" max="504" width="3" style="38" customWidth="1"/>
    <col min="505" max="505" width="14.85546875" style="38" customWidth="1"/>
    <col min="506" max="506" width="3" style="38" customWidth="1"/>
    <col min="507" max="507" width="8.85546875" style="38" customWidth="1"/>
    <col min="508" max="508" width="4.5703125" style="38" customWidth="1"/>
    <col min="509" max="509" width="27.5703125" style="38" customWidth="1"/>
    <col min="510" max="510" width="4" style="38" customWidth="1"/>
    <col min="511" max="511" width="23.140625" style="38" customWidth="1"/>
    <col min="512" max="512" width="14.5703125" style="38" customWidth="1"/>
    <col min="513" max="513" width="4" style="38" customWidth="1"/>
    <col min="514" max="514" width="14.5703125" style="38" customWidth="1"/>
    <col min="515" max="515" width="3.85546875" style="38" customWidth="1"/>
    <col min="516" max="516" width="14.5703125" style="38" customWidth="1"/>
    <col min="517" max="517" width="3.85546875" style="38" customWidth="1"/>
    <col min="518" max="753" width="11.42578125" style="38"/>
    <col min="754" max="755" width="4.42578125" style="38" customWidth="1"/>
    <col min="756" max="756" width="32.42578125" style="38" customWidth="1"/>
    <col min="757" max="757" width="14.85546875" style="38" customWidth="1"/>
    <col min="758" max="758" width="3" style="38" customWidth="1"/>
    <col min="759" max="759" width="14.85546875" style="38" customWidth="1"/>
    <col min="760" max="760" width="3" style="38" customWidth="1"/>
    <col min="761" max="761" width="14.85546875" style="38" customWidth="1"/>
    <col min="762" max="762" width="3" style="38" customWidth="1"/>
    <col min="763" max="763" width="8.85546875" style="38" customWidth="1"/>
    <col min="764" max="764" width="4.5703125" style="38" customWidth="1"/>
    <col min="765" max="765" width="27.5703125" style="38" customWidth="1"/>
    <col min="766" max="766" width="4" style="38" customWidth="1"/>
    <col min="767" max="767" width="23.140625" style="38" customWidth="1"/>
    <col min="768" max="768" width="14.5703125" style="38" customWidth="1"/>
    <col min="769" max="769" width="4" style="38" customWidth="1"/>
    <col min="770" max="770" width="14.5703125" style="38" customWidth="1"/>
    <col min="771" max="771" width="3.85546875" style="38" customWidth="1"/>
    <col min="772" max="772" width="14.5703125" style="38" customWidth="1"/>
    <col min="773" max="773" width="3.85546875" style="38" customWidth="1"/>
    <col min="774" max="1009" width="11.42578125" style="38"/>
    <col min="1010" max="1011" width="4.42578125" style="38" customWidth="1"/>
    <col min="1012" max="1012" width="32.42578125" style="38" customWidth="1"/>
    <col min="1013" max="1013" width="14.85546875" style="38" customWidth="1"/>
    <col min="1014" max="1014" width="3" style="38" customWidth="1"/>
    <col min="1015" max="1015" width="14.85546875" style="38" customWidth="1"/>
    <col min="1016" max="1016" width="3" style="38" customWidth="1"/>
    <col min="1017" max="1017" width="14.85546875" style="38" customWidth="1"/>
    <col min="1018" max="1018" width="3" style="38" customWidth="1"/>
    <col min="1019" max="1019" width="8.85546875" style="38" customWidth="1"/>
    <col min="1020" max="1020" width="4.5703125" style="38" customWidth="1"/>
    <col min="1021" max="1021" width="27.5703125" style="38" customWidth="1"/>
    <col min="1022" max="1022" width="4" style="38" customWidth="1"/>
    <col min="1023" max="1023" width="23.140625" style="38" customWidth="1"/>
    <col min="1024" max="1024" width="14.5703125" style="38" customWidth="1"/>
    <col min="1025" max="1025" width="4" style="38" customWidth="1"/>
    <col min="1026" max="1026" width="14.5703125" style="38" customWidth="1"/>
    <col min="1027" max="1027" width="3.85546875" style="38" customWidth="1"/>
    <col min="1028" max="1028" width="14.5703125" style="38" customWidth="1"/>
    <col min="1029" max="1029" width="3.85546875" style="38" customWidth="1"/>
    <col min="1030" max="1265" width="11.42578125" style="38"/>
    <col min="1266" max="1267" width="4.42578125" style="38" customWidth="1"/>
    <col min="1268" max="1268" width="32.42578125" style="38" customWidth="1"/>
    <col min="1269" max="1269" width="14.85546875" style="38" customWidth="1"/>
    <col min="1270" max="1270" width="3" style="38" customWidth="1"/>
    <col min="1271" max="1271" width="14.85546875" style="38" customWidth="1"/>
    <col min="1272" max="1272" width="3" style="38" customWidth="1"/>
    <col min="1273" max="1273" width="14.85546875" style="38" customWidth="1"/>
    <col min="1274" max="1274" width="3" style="38" customWidth="1"/>
    <col min="1275" max="1275" width="8.85546875" style="38" customWidth="1"/>
    <col min="1276" max="1276" width="4.5703125" style="38" customWidth="1"/>
    <col min="1277" max="1277" width="27.5703125" style="38" customWidth="1"/>
    <col min="1278" max="1278" width="4" style="38" customWidth="1"/>
    <col min="1279" max="1279" width="23.140625" style="38" customWidth="1"/>
    <col min="1280" max="1280" width="14.5703125" style="38" customWidth="1"/>
    <col min="1281" max="1281" width="4" style="38" customWidth="1"/>
    <col min="1282" max="1282" width="14.5703125" style="38" customWidth="1"/>
    <col min="1283" max="1283" width="3.85546875" style="38" customWidth="1"/>
    <col min="1284" max="1284" width="14.5703125" style="38" customWidth="1"/>
    <col min="1285" max="1285" width="3.85546875" style="38" customWidth="1"/>
    <col min="1286" max="1521" width="11.42578125" style="38"/>
    <col min="1522" max="1523" width="4.42578125" style="38" customWidth="1"/>
    <col min="1524" max="1524" width="32.42578125" style="38" customWidth="1"/>
    <col min="1525" max="1525" width="14.85546875" style="38" customWidth="1"/>
    <col min="1526" max="1526" width="3" style="38" customWidth="1"/>
    <col min="1527" max="1527" width="14.85546875" style="38" customWidth="1"/>
    <col min="1528" max="1528" width="3" style="38" customWidth="1"/>
    <col min="1529" max="1529" width="14.85546875" style="38" customWidth="1"/>
    <col min="1530" max="1530" width="3" style="38" customWidth="1"/>
    <col min="1531" max="1531" width="8.85546875" style="38" customWidth="1"/>
    <col min="1532" max="1532" width="4.5703125" style="38" customWidth="1"/>
    <col min="1533" max="1533" width="27.5703125" style="38" customWidth="1"/>
    <col min="1534" max="1534" width="4" style="38" customWidth="1"/>
    <col min="1535" max="1535" width="23.140625" style="38" customWidth="1"/>
    <col min="1536" max="1536" width="14.5703125" style="38" customWidth="1"/>
    <col min="1537" max="1537" width="4" style="38" customWidth="1"/>
    <col min="1538" max="1538" width="14.5703125" style="38" customWidth="1"/>
    <col min="1539" max="1539" width="3.85546875" style="38" customWidth="1"/>
    <col min="1540" max="1540" width="14.5703125" style="38" customWidth="1"/>
    <col min="1541" max="1541" width="3.85546875" style="38" customWidth="1"/>
    <col min="1542" max="1777" width="11.42578125" style="38"/>
    <col min="1778" max="1779" width="4.42578125" style="38" customWidth="1"/>
    <col min="1780" max="1780" width="32.42578125" style="38" customWidth="1"/>
    <col min="1781" max="1781" width="14.85546875" style="38" customWidth="1"/>
    <col min="1782" max="1782" width="3" style="38" customWidth="1"/>
    <col min="1783" max="1783" width="14.85546875" style="38" customWidth="1"/>
    <col min="1784" max="1784" width="3" style="38" customWidth="1"/>
    <col min="1785" max="1785" width="14.85546875" style="38" customWidth="1"/>
    <col min="1786" max="1786" width="3" style="38" customWidth="1"/>
    <col min="1787" max="1787" width="8.85546875" style="38" customWidth="1"/>
    <col min="1788" max="1788" width="4.5703125" style="38" customWidth="1"/>
    <col min="1789" max="1789" width="27.5703125" style="38" customWidth="1"/>
    <col min="1790" max="1790" width="4" style="38" customWidth="1"/>
    <col min="1791" max="1791" width="23.140625" style="38" customWidth="1"/>
    <col min="1792" max="1792" width="14.5703125" style="38" customWidth="1"/>
    <col min="1793" max="1793" width="4" style="38" customWidth="1"/>
    <col min="1794" max="1794" width="14.5703125" style="38" customWidth="1"/>
    <col min="1795" max="1795" width="3.85546875" style="38" customWidth="1"/>
    <col min="1796" max="1796" width="14.5703125" style="38" customWidth="1"/>
    <col min="1797" max="1797" width="3.85546875" style="38" customWidth="1"/>
    <col min="1798" max="2033" width="11.42578125" style="38"/>
    <col min="2034" max="2035" width="4.42578125" style="38" customWidth="1"/>
    <col min="2036" max="2036" width="32.42578125" style="38" customWidth="1"/>
    <col min="2037" max="2037" width="14.85546875" style="38" customWidth="1"/>
    <col min="2038" max="2038" width="3" style="38" customWidth="1"/>
    <col min="2039" max="2039" width="14.85546875" style="38" customWidth="1"/>
    <col min="2040" max="2040" width="3" style="38" customWidth="1"/>
    <col min="2041" max="2041" width="14.85546875" style="38" customWidth="1"/>
    <col min="2042" max="2042" width="3" style="38" customWidth="1"/>
    <col min="2043" max="2043" width="8.85546875" style="38" customWidth="1"/>
    <col min="2044" max="2044" width="4.5703125" style="38" customWidth="1"/>
    <col min="2045" max="2045" width="27.5703125" style="38" customWidth="1"/>
    <col min="2046" max="2046" width="4" style="38" customWidth="1"/>
    <col min="2047" max="2047" width="23.140625" style="38" customWidth="1"/>
    <col min="2048" max="2048" width="14.5703125" style="38" customWidth="1"/>
    <col min="2049" max="2049" width="4" style="38" customWidth="1"/>
    <col min="2050" max="2050" width="14.5703125" style="38" customWidth="1"/>
    <col min="2051" max="2051" width="3.85546875" style="38" customWidth="1"/>
    <col min="2052" max="2052" width="14.5703125" style="38" customWidth="1"/>
    <col min="2053" max="2053" width="3.85546875" style="38" customWidth="1"/>
    <col min="2054" max="2289" width="11.42578125" style="38"/>
    <col min="2290" max="2291" width="4.42578125" style="38" customWidth="1"/>
    <col min="2292" max="2292" width="32.42578125" style="38" customWidth="1"/>
    <col min="2293" max="2293" width="14.85546875" style="38" customWidth="1"/>
    <col min="2294" max="2294" width="3" style="38" customWidth="1"/>
    <col min="2295" max="2295" width="14.85546875" style="38" customWidth="1"/>
    <col min="2296" max="2296" width="3" style="38" customWidth="1"/>
    <col min="2297" max="2297" width="14.85546875" style="38" customWidth="1"/>
    <col min="2298" max="2298" width="3" style="38" customWidth="1"/>
    <col min="2299" max="2299" width="8.85546875" style="38" customWidth="1"/>
    <col min="2300" max="2300" width="4.5703125" style="38" customWidth="1"/>
    <col min="2301" max="2301" width="27.5703125" style="38" customWidth="1"/>
    <col min="2302" max="2302" width="4" style="38" customWidth="1"/>
    <col min="2303" max="2303" width="23.140625" style="38" customWidth="1"/>
    <col min="2304" max="2304" width="14.5703125" style="38" customWidth="1"/>
    <col min="2305" max="2305" width="4" style="38" customWidth="1"/>
    <col min="2306" max="2306" width="14.5703125" style="38" customWidth="1"/>
    <col min="2307" max="2307" width="3.85546875" style="38" customWidth="1"/>
    <col min="2308" max="2308" width="14.5703125" style="38" customWidth="1"/>
    <col min="2309" max="2309" width="3.85546875" style="38" customWidth="1"/>
    <col min="2310" max="2545" width="11.42578125" style="38"/>
    <col min="2546" max="2547" width="4.42578125" style="38" customWidth="1"/>
    <col min="2548" max="2548" width="32.42578125" style="38" customWidth="1"/>
    <col min="2549" max="2549" width="14.85546875" style="38" customWidth="1"/>
    <col min="2550" max="2550" width="3" style="38" customWidth="1"/>
    <col min="2551" max="2551" width="14.85546875" style="38" customWidth="1"/>
    <col min="2552" max="2552" width="3" style="38" customWidth="1"/>
    <col min="2553" max="2553" width="14.85546875" style="38" customWidth="1"/>
    <col min="2554" max="2554" width="3" style="38" customWidth="1"/>
    <col min="2555" max="2555" width="8.85546875" style="38" customWidth="1"/>
    <col min="2556" max="2556" width="4.5703125" style="38" customWidth="1"/>
    <col min="2557" max="2557" width="27.5703125" style="38" customWidth="1"/>
    <col min="2558" max="2558" width="4" style="38" customWidth="1"/>
    <col min="2559" max="2559" width="23.140625" style="38" customWidth="1"/>
    <col min="2560" max="2560" width="14.5703125" style="38" customWidth="1"/>
    <col min="2561" max="2561" width="4" style="38" customWidth="1"/>
    <col min="2562" max="2562" width="14.5703125" style="38" customWidth="1"/>
    <col min="2563" max="2563" width="3.85546875" style="38" customWidth="1"/>
    <col min="2564" max="2564" width="14.5703125" style="38" customWidth="1"/>
    <col min="2565" max="2565" width="3.85546875" style="38" customWidth="1"/>
    <col min="2566" max="2801" width="11.42578125" style="38"/>
    <col min="2802" max="2803" width="4.42578125" style="38" customWidth="1"/>
    <col min="2804" max="2804" width="32.42578125" style="38" customWidth="1"/>
    <col min="2805" max="2805" width="14.85546875" style="38" customWidth="1"/>
    <col min="2806" max="2806" width="3" style="38" customWidth="1"/>
    <col min="2807" max="2807" width="14.85546875" style="38" customWidth="1"/>
    <col min="2808" max="2808" width="3" style="38" customWidth="1"/>
    <col min="2809" max="2809" width="14.85546875" style="38" customWidth="1"/>
    <col min="2810" max="2810" width="3" style="38" customWidth="1"/>
    <col min="2811" max="2811" width="8.85546875" style="38" customWidth="1"/>
    <col min="2812" max="2812" width="4.5703125" style="38" customWidth="1"/>
    <col min="2813" max="2813" width="27.5703125" style="38" customWidth="1"/>
    <col min="2814" max="2814" width="4" style="38" customWidth="1"/>
    <col min="2815" max="2815" width="23.140625" style="38" customWidth="1"/>
    <col min="2816" max="2816" width="14.5703125" style="38" customWidth="1"/>
    <col min="2817" max="2817" width="4" style="38" customWidth="1"/>
    <col min="2818" max="2818" width="14.5703125" style="38" customWidth="1"/>
    <col min="2819" max="2819" width="3.85546875" style="38" customWidth="1"/>
    <col min="2820" max="2820" width="14.5703125" style="38" customWidth="1"/>
    <col min="2821" max="2821" width="3.85546875" style="38" customWidth="1"/>
    <col min="2822" max="3057" width="11.42578125" style="38"/>
    <col min="3058" max="3059" width="4.42578125" style="38" customWidth="1"/>
    <col min="3060" max="3060" width="32.42578125" style="38" customWidth="1"/>
    <col min="3061" max="3061" width="14.85546875" style="38" customWidth="1"/>
    <col min="3062" max="3062" width="3" style="38" customWidth="1"/>
    <col min="3063" max="3063" width="14.85546875" style="38" customWidth="1"/>
    <col min="3064" max="3064" width="3" style="38" customWidth="1"/>
    <col min="3065" max="3065" width="14.85546875" style="38" customWidth="1"/>
    <col min="3066" max="3066" width="3" style="38" customWidth="1"/>
    <col min="3067" max="3067" width="8.85546875" style="38" customWidth="1"/>
    <col min="3068" max="3068" width="4.5703125" style="38" customWidth="1"/>
    <col min="3069" max="3069" width="27.5703125" style="38" customWidth="1"/>
    <col min="3070" max="3070" width="4" style="38" customWidth="1"/>
    <col min="3071" max="3071" width="23.140625" style="38" customWidth="1"/>
    <col min="3072" max="3072" width="14.5703125" style="38" customWidth="1"/>
    <col min="3073" max="3073" width="4" style="38" customWidth="1"/>
    <col min="3074" max="3074" width="14.5703125" style="38" customWidth="1"/>
    <col min="3075" max="3075" width="3.85546875" style="38" customWidth="1"/>
    <col min="3076" max="3076" width="14.5703125" style="38" customWidth="1"/>
    <col min="3077" max="3077" width="3.85546875" style="38" customWidth="1"/>
    <col min="3078" max="3313" width="11.42578125" style="38"/>
    <col min="3314" max="3315" width="4.42578125" style="38" customWidth="1"/>
    <col min="3316" max="3316" width="32.42578125" style="38" customWidth="1"/>
    <col min="3317" max="3317" width="14.85546875" style="38" customWidth="1"/>
    <col min="3318" max="3318" width="3" style="38" customWidth="1"/>
    <col min="3319" max="3319" width="14.85546875" style="38" customWidth="1"/>
    <col min="3320" max="3320" width="3" style="38" customWidth="1"/>
    <col min="3321" max="3321" width="14.85546875" style="38" customWidth="1"/>
    <col min="3322" max="3322" width="3" style="38" customWidth="1"/>
    <col min="3323" max="3323" width="8.85546875" style="38" customWidth="1"/>
    <col min="3324" max="3324" width="4.5703125" style="38" customWidth="1"/>
    <col min="3325" max="3325" width="27.5703125" style="38" customWidth="1"/>
    <col min="3326" max="3326" width="4" style="38" customWidth="1"/>
    <col min="3327" max="3327" width="23.140625" style="38" customWidth="1"/>
    <col min="3328" max="3328" width="14.5703125" style="38" customWidth="1"/>
    <col min="3329" max="3329" width="4" style="38" customWidth="1"/>
    <col min="3330" max="3330" width="14.5703125" style="38" customWidth="1"/>
    <col min="3331" max="3331" width="3.85546875" style="38" customWidth="1"/>
    <col min="3332" max="3332" width="14.5703125" style="38" customWidth="1"/>
    <col min="3333" max="3333" width="3.85546875" style="38" customWidth="1"/>
    <col min="3334" max="3569" width="11.42578125" style="38"/>
    <col min="3570" max="3571" width="4.42578125" style="38" customWidth="1"/>
    <col min="3572" max="3572" width="32.42578125" style="38" customWidth="1"/>
    <col min="3573" max="3573" width="14.85546875" style="38" customWidth="1"/>
    <col min="3574" max="3574" width="3" style="38" customWidth="1"/>
    <col min="3575" max="3575" width="14.85546875" style="38" customWidth="1"/>
    <col min="3576" max="3576" width="3" style="38" customWidth="1"/>
    <col min="3577" max="3577" width="14.85546875" style="38" customWidth="1"/>
    <col min="3578" max="3578" width="3" style="38" customWidth="1"/>
    <col min="3579" max="3579" width="8.85546875" style="38" customWidth="1"/>
    <col min="3580" max="3580" width="4.5703125" style="38" customWidth="1"/>
    <col min="3581" max="3581" width="27.5703125" style="38" customWidth="1"/>
    <col min="3582" max="3582" width="4" style="38" customWidth="1"/>
    <col min="3583" max="3583" width="23.140625" style="38" customWidth="1"/>
    <col min="3584" max="3584" width="14.5703125" style="38" customWidth="1"/>
    <col min="3585" max="3585" width="4" style="38" customWidth="1"/>
    <col min="3586" max="3586" width="14.5703125" style="38" customWidth="1"/>
    <col min="3587" max="3587" width="3.85546875" style="38" customWidth="1"/>
    <col min="3588" max="3588" width="14.5703125" style="38" customWidth="1"/>
    <col min="3589" max="3589" width="3.85546875" style="38" customWidth="1"/>
    <col min="3590" max="3825" width="11.42578125" style="38"/>
    <col min="3826" max="3827" width="4.42578125" style="38" customWidth="1"/>
    <col min="3828" max="3828" width="32.42578125" style="38" customWidth="1"/>
    <col min="3829" max="3829" width="14.85546875" style="38" customWidth="1"/>
    <col min="3830" max="3830" width="3" style="38" customWidth="1"/>
    <col min="3831" max="3831" width="14.85546875" style="38" customWidth="1"/>
    <col min="3832" max="3832" width="3" style="38" customWidth="1"/>
    <col min="3833" max="3833" width="14.85546875" style="38" customWidth="1"/>
    <col min="3834" max="3834" width="3" style="38" customWidth="1"/>
    <col min="3835" max="3835" width="8.85546875" style="38" customWidth="1"/>
    <col min="3836" max="3836" width="4.5703125" style="38" customWidth="1"/>
    <col min="3837" max="3837" width="27.5703125" style="38" customWidth="1"/>
    <col min="3838" max="3838" width="4" style="38" customWidth="1"/>
    <col min="3839" max="3839" width="23.140625" style="38" customWidth="1"/>
    <col min="3840" max="3840" width="14.5703125" style="38" customWidth="1"/>
    <col min="3841" max="3841" width="4" style="38" customWidth="1"/>
    <col min="3842" max="3842" width="14.5703125" style="38" customWidth="1"/>
    <col min="3843" max="3843" width="3.85546875" style="38" customWidth="1"/>
    <col min="3844" max="3844" width="14.5703125" style="38" customWidth="1"/>
    <col min="3845" max="3845" width="3.85546875" style="38" customWidth="1"/>
    <col min="3846" max="4081" width="11.42578125" style="38"/>
    <col min="4082" max="4083" width="4.42578125" style="38" customWidth="1"/>
    <col min="4084" max="4084" width="32.42578125" style="38" customWidth="1"/>
    <col min="4085" max="4085" width="14.85546875" style="38" customWidth="1"/>
    <col min="4086" max="4086" width="3" style="38" customWidth="1"/>
    <col min="4087" max="4087" width="14.85546875" style="38" customWidth="1"/>
    <col min="4088" max="4088" width="3" style="38" customWidth="1"/>
    <col min="4089" max="4089" width="14.85546875" style="38" customWidth="1"/>
    <col min="4090" max="4090" width="3" style="38" customWidth="1"/>
    <col min="4091" max="4091" width="8.85546875" style="38" customWidth="1"/>
    <col min="4092" max="4092" width="4.5703125" style="38" customWidth="1"/>
    <col min="4093" max="4093" width="27.5703125" style="38" customWidth="1"/>
    <col min="4094" max="4094" width="4" style="38" customWidth="1"/>
    <col min="4095" max="4095" width="23.140625" style="38" customWidth="1"/>
    <col min="4096" max="4096" width="14.5703125" style="38" customWidth="1"/>
    <col min="4097" max="4097" width="4" style="38" customWidth="1"/>
    <col min="4098" max="4098" width="14.5703125" style="38" customWidth="1"/>
    <col min="4099" max="4099" width="3.85546875" style="38" customWidth="1"/>
    <col min="4100" max="4100" width="14.5703125" style="38" customWidth="1"/>
    <col min="4101" max="4101" width="3.85546875" style="38" customWidth="1"/>
    <col min="4102" max="4337" width="11.42578125" style="38"/>
    <col min="4338" max="4339" width="4.42578125" style="38" customWidth="1"/>
    <col min="4340" max="4340" width="32.42578125" style="38" customWidth="1"/>
    <col min="4341" max="4341" width="14.85546875" style="38" customWidth="1"/>
    <col min="4342" max="4342" width="3" style="38" customWidth="1"/>
    <col min="4343" max="4343" width="14.85546875" style="38" customWidth="1"/>
    <col min="4344" max="4344" width="3" style="38" customWidth="1"/>
    <col min="4345" max="4345" width="14.85546875" style="38" customWidth="1"/>
    <col min="4346" max="4346" width="3" style="38" customWidth="1"/>
    <col min="4347" max="4347" width="8.85546875" style="38" customWidth="1"/>
    <col min="4348" max="4348" width="4.5703125" style="38" customWidth="1"/>
    <col min="4349" max="4349" width="27.5703125" style="38" customWidth="1"/>
    <col min="4350" max="4350" width="4" style="38" customWidth="1"/>
    <col min="4351" max="4351" width="23.140625" style="38" customWidth="1"/>
    <col min="4352" max="4352" width="14.5703125" style="38" customWidth="1"/>
    <col min="4353" max="4353" width="4" style="38" customWidth="1"/>
    <col min="4354" max="4354" width="14.5703125" style="38" customWidth="1"/>
    <col min="4355" max="4355" width="3.85546875" style="38" customWidth="1"/>
    <col min="4356" max="4356" width="14.5703125" style="38" customWidth="1"/>
    <col min="4357" max="4357" width="3.85546875" style="38" customWidth="1"/>
    <col min="4358" max="4593" width="11.42578125" style="38"/>
    <col min="4594" max="4595" width="4.42578125" style="38" customWidth="1"/>
    <col min="4596" max="4596" width="32.42578125" style="38" customWidth="1"/>
    <col min="4597" max="4597" width="14.85546875" style="38" customWidth="1"/>
    <col min="4598" max="4598" width="3" style="38" customWidth="1"/>
    <col min="4599" max="4599" width="14.85546875" style="38" customWidth="1"/>
    <col min="4600" max="4600" width="3" style="38" customWidth="1"/>
    <col min="4601" max="4601" width="14.85546875" style="38" customWidth="1"/>
    <col min="4602" max="4602" width="3" style="38" customWidth="1"/>
    <col min="4603" max="4603" width="8.85546875" style="38" customWidth="1"/>
    <col min="4604" max="4604" width="4.5703125" style="38" customWidth="1"/>
    <col min="4605" max="4605" width="27.5703125" style="38" customWidth="1"/>
    <col min="4606" max="4606" width="4" style="38" customWidth="1"/>
    <col min="4607" max="4607" width="23.140625" style="38" customWidth="1"/>
    <col min="4608" max="4608" width="14.5703125" style="38" customWidth="1"/>
    <col min="4609" max="4609" width="4" style="38" customWidth="1"/>
    <col min="4610" max="4610" width="14.5703125" style="38" customWidth="1"/>
    <col min="4611" max="4611" width="3.85546875" style="38" customWidth="1"/>
    <col min="4612" max="4612" width="14.5703125" style="38" customWidth="1"/>
    <col min="4613" max="4613" width="3.85546875" style="38" customWidth="1"/>
    <col min="4614" max="4849" width="11.42578125" style="38"/>
    <col min="4850" max="4851" width="4.42578125" style="38" customWidth="1"/>
    <col min="4852" max="4852" width="32.42578125" style="38" customWidth="1"/>
    <col min="4853" max="4853" width="14.85546875" style="38" customWidth="1"/>
    <col min="4854" max="4854" width="3" style="38" customWidth="1"/>
    <col min="4855" max="4855" width="14.85546875" style="38" customWidth="1"/>
    <col min="4856" max="4856" width="3" style="38" customWidth="1"/>
    <col min="4857" max="4857" width="14.85546875" style="38" customWidth="1"/>
    <col min="4858" max="4858" width="3" style="38" customWidth="1"/>
    <col min="4859" max="4859" width="8.85546875" style="38" customWidth="1"/>
    <col min="4860" max="4860" width="4.5703125" style="38" customWidth="1"/>
    <col min="4861" max="4861" width="27.5703125" style="38" customWidth="1"/>
    <col min="4862" max="4862" width="4" style="38" customWidth="1"/>
    <col min="4863" max="4863" width="23.140625" style="38" customWidth="1"/>
    <col min="4864" max="4864" width="14.5703125" style="38" customWidth="1"/>
    <col min="4865" max="4865" width="4" style="38" customWidth="1"/>
    <col min="4866" max="4866" width="14.5703125" style="38" customWidth="1"/>
    <col min="4867" max="4867" width="3.85546875" style="38" customWidth="1"/>
    <col min="4868" max="4868" width="14.5703125" style="38" customWidth="1"/>
    <col min="4869" max="4869" width="3.85546875" style="38" customWidth="1"/>
    <col min="4870" max="5105" width="11.42578125" style="38"/>
    <col min="5106" max="5107" width="4.42578125" style="38" customWidth="1"/>
    <col min="5108" max="5108" width="32.42578125" style="38" customWidth="1"/>
    <col min="5109" max="5109" width="14.85546875" style="38" customWidth="1"/>
    <col min="5110" max="5110" width="3" style="38" customWidth="1"/>
    <col min="5111" max="5111" width="14.85546875" style="38" customWidth="1"/>
    <col min="5112" max="5112" width="3" style="38" customWidth="1"/>
    <col min="5113" max="5113" width="14.85546875" style="38" customWidth="1"/>
    <col min="5114" max="5114" width="3" style="38" customWidth="1"/>
    <col min="5115" max="5115" width="8.85546875" style="38" customWidth="1"/>
    <col min="5116" max="5116" width="4.5703125" style="38" customWidth="1"/>
    <col min="5117" max="5117" width="27.5703125" style="38" customWidth="1"/>
    <col min="5118" max="5118" width="4" style="38" customWidth="1"/>
    <col min="5119" max="5119" width="23.140625" style="38" customWidth="1"/>
    <col min="5120" max="5120" width="14.5703125" style="38" customWidth="1"/>
    <col min="5121" max="5121" width="4" style="38" customWidth="1"/>
    <col min="5122" max="5122" width="14.5703125" style="38" customWidth="1"/>
    <col min="5123" max="5123" width="3.85546875" style="38" customWidth="1"/>
    <col min="5124" max="5124" width="14.5703125" style="38" customWidth="1"/>
    <col min="5125" max="5125" width="3.85546875" style="38" customWidth="1"/>
    <col min="5126" max="5361" width="11.42578125" style="38"/>
    <col min="5362" max="5363" width="4.42578125" style="38" customWidth="1"/>
    <col min="5364" max="5364" width="32.42578125" style="38" customWidth="1"/>
    <col min="5365" max="5365" width="14.85546875" style="38" customWidth="1"/>
    <col min="5366" max="5366" width="3" style="38" customWidth="1"/>
    <col min="5367" max="5367" width="14.85546875" style="38" customWidth="1"/>
    <col min="5368" max="5368" width="3" style="38" customWidth="1"/>
    <col min="5369" max="5369" width="14.85546875" style="38" customWidth="1"/>
    <col min="5370" max="5370" width="3" style="38" customWidth="1"/>
    <col min="5371" max="5371" width="8.85546875" style="38" customWidth="1"/>
    <col min="5372" max="5372" width="4.5703125" style="38" customWidth="1"/>
    <col min="5373" max="5373" width="27.5703125" style="38" customWidth="1"/>
    <col min="5374" max="5374" width="4" style="38" customWidth="1"/>
    <col min="5375" max="5375" width="23.140625" style="38" customWidth="1"/>
    <col min="5376" max="5376" width="14.5703125" style="38" customWidth="1"/>
    <col min="5377" max="5377" width="4" style="38" customWidth="1"/>
    <col min="5378" max="5378" width="14.5703125" style="38" customWidth="1"/>
    <col min="5379" max="5379" width="3.85546875" style="38" customWidth="1"/>
    <col min="5380" max="5380" width="14.5703125" style="38" customWidth="1"/>
    <col min="5381" max="5381" width="3.85546875" style="38" customWidth="1"/>
    <col min="5382" max="5617" width="11.42578125" style="38"/>
    <col min="5618" max="5619" width="4.42578125" style="38" customWidth="1"/>
    <col min="5620" max="5620" width="32.42578125" style="38" customWidth="1"/>
    <col min="5621" max="5621" width="14.85546875" style="38" customWidth="1"/>
    <col min="5622" max="5622" width="3" style="38" customWidth="1"/>
    <col min="5623" max="5623" width="14.85546875" style="38" customWidth="1"/>
    <col min="5624" max="5624" width="3" style="38" customWidth="1"/>
    <col min="5625" max="5625" width="14.85546875" style="38" customWidth="1"/>
    <col min="5626" max="5626" width="3" style="38" customWidth="1"/>
    <col min="5627" max="5627" width="8.85546875" style="38" customWidth="1"/>
    <col min="5628" max="5628" width="4.5703125" style="38" customWidth="1"/>
    <col min="5629" max="5629" width="27.5703125" style="38" customWidth="1"/>
    <col min="5630" max="5630" width="4" style="38" customWidth="1"/>
    <col min="5631" max="5631" width="23.140625" style="38" customWidth="1"/>
    <col min="5632" max="5632" width="14.5703125" style="38" customWidth="1"/>
    <col min="5633" max="5633" width="4" style="38" customWidth="1"/>
    <col min="5634" max="5634" width="14.5703125" style="38" customWidth="1"/>
    <col min="5635" max="5635" width="3.85546875" style="38" customWidth="1"/>
    <col min="5636" max="5636" width="14.5703125" style="38" customWidth="1"/>
    <col min="5637" max="5637" width="3.85546875" style="38" customWidth="1"/>
    <col min="5638" max="5873" width="11.42578125" style="38"/>
    <col min="5874" max="5875" width="4.42578125" style="38" customWidth="1"/>
    <col min="5876" max="5876" width="32.42578125" style="38" customWidth="1"/>
    <col min="5877" max="5877" width="14.85546875" style="38" customWidth="1"/>
    <col min="5878" max="5878" width="3" style="38" customWidth="1"/>
    <col min="5879" max="5879" width="14.85546875" style="38" customWidth="1"/>
    <col min="5880" max="5880" width="3" style="38" customWidth="1"/>
    <col min="5881" max="5881" width="14.85546875" style="38" customWidth="1"/>
    <col min="5882" max="5882" width="3" style="38" customWidth="1"/>
    <col min="5883" max="5883" width="8.85546875" style="38" customWidth="1"/>
    <col min="5884" max="5884" width="4.5703125" style="38" customWidth="1"/>
    <col min="5885" max="5885" width="27.5703125" style="38" customWidth="1"/>
    <col min="5886" max="5886" width="4" style="38" customWidth="1"/>
    <col min="5887" max="5887" width="23.140625" style="38" customWidth="1"/>
    <col min="5888" max="5888" width="14.5703125" style="38" customWidth="1"/>
    <col min="5889" max="5889" width="4" style="38" customWidth="1"/>
    <col min="5890" max="5890" width="14.5703125" style="38" customWidth="1"/>
    <col min="5891" max="5891" width="3.85546875" style="38" customWidth="1"/>
    <col min="5892" max="5892" width="14.5703125" style="38" customWidth="1"/>
    <col min="5893" max="5893" width="3.85546875" style="38" customWidth="1"/>
    <col min="5894" max="6129" width="11.42578125" style="38"/>
    <col min="6130" max="6131" width="4.42578125" style="38" customWidth="1"/>
    <col min="6132" max="6132" width="32.42578125" style="38" customWidth="1"/>
    <col min="6133" max="6133" width="14.85546875" style="38" customWidth="1"/>
    <col min="6134" max="6134" width="3" style="38" customWidth="1"/>
    <col min="6135" max="6135" width="14.85546875" style="38" customWidth="1"/>
    <col min="6136" max="6136" width="3" style="38" customWidth="1"/>
    <col min="6137" max="6137" width="14.85546875" style="38" customWidth="1"/>
    <col min="6138" max="6138" width="3" style="38" customWidth="1"/>
    <col min="6139" max="6139" width="8.85546875" style="38" customWidth="1"/>
    <col min="6140" max="6140" width="4.5703125" style="38" customWidth="1"/>
    <col min="6141" max="6141" width="27.5703125" style="38" customWidth="1"/>
    <col min="6142" max="6142" width="4" style="38" customWidth="1"/>
    <col min="6143" max="6143" width="23.140625" style="38" customWidth="1"/>
    <col min="6144" max="6144" width="14.5703125" style="38" customWidth="1"/>
    <col min="6145" max="6145" width="4" style="38" customWidth="1"/>
    <col min="6146" max="6146" width="14.5703125" style="38" customWidth="1"/>
    <col min="6147" max="6147" width="3.85546875" style="38" customWidth="1"/>
    <col min="6148" max="6148" width="14.5703125" style="38" customWidth="1"/>
    <col min="6149" max="6149" width="3.85546875" style="38" customWidth="1"/>
    <col min="6150" max="6385" width="11.42578125" style="38"/>
    <col min="6386" max="6387" width="4.42578125" style="38" customWidth="1"/>
    <col min="6388" max="6388" width="32.42578125" style="38" customWidth="1"/>
    <col min="6389" max="6389" width="14.85546875" style="38" customWidth="1"/>
    <col min="6390" max="6390" width="3" style="38" customWidth="1"/>
    <col min="6391" max="6391" width="14.85546875" style="38" customWidth="1"/>
    <col min="6392" max="6392" width="3" style="38" customWidth="1"/>
    <col min="6393" max="6393" width="14.85546875" style="38" customWidth="1"/>
    <col min="6394" max="6394" width="3" style="38" customWidth="1"/>
    <col min="6395" max="6395" width="8.85546875" style="38" customWidth="1"/>
    <col min="6396" max="6396" width="4.5703125" style="38" customWidth="1"/>
    <col min="6397" max="6397" width="27.5703125" style="38" customWidth="1"/>
    <col min="6398" max="6398" width="4" style="38" customWidth="1"/>
    <col min="6399" max="6399" width="23.140625" style="38" customWidth="1"/>
    <col min="6400" max="6400" width="14.5703125" style="38" customWidth="1"/>
    <col min="6401" max="6401" width="4" style="38" customWidth="1"/>
    <col min="6402" max="6402" width="14.5703125" style="38" customWidth="1"/>
    <col min="6403" max="6403" width="3.85546875" style="38" customWidth="1"/>
    <col min="6404" max="6404" width="14.5703125" style="38" customWidth="1"/>
    <col min="6405" max="6405" width="3.85546875" style="38" customWidth="1"/>
    <col min="6406" max="6641" width="11.42578125" style="38"/>
    <col min="6642" max="6643" width="4.42578125" style="38" customWidth="1"/>
    <col min="6644" max="6644" width="32.42578125" style="38" customWidth="1"/>
    <col min="6645" max="6645" width="14.85546875" style="38" customWidth="1"/>
    <col min="6646" max="6646" width="3" style="38" customWidth="1"/>
    <col min="6647" max="6647" width="14.85546875" style="38" customWidth="1"/>
    <col min="6648" max="6648" width="3" style="38" customWidth="1"/>
    <col min="6649" max="6649" width="14.85546875" style="38" customWidth="1"/>
    <col min="6650" max="6650" width="3" style="38" customWidth="1"/>
    <col min="6651" max="6651" width="8.85546875" style="38" customWidth="1"/>
    <col min="6652" max="6652" width="4.5703125" style="38" customWidth="1"/>
    <col min="6653" max="6653" width="27.5703125" style="38" customWidth="1"/>
    <col min="6654" max="6654" width="4" style="38" customWidth="1"/>
    <col min="6655" max="6655" width="23.140625" style="38" customWidth="1"/>
    <col min="6656" max="6656" width="14.5703125" style="38" customWidth="1"/>
    <col min="6657" max="6657" width="4" style="38" customWidth="1"/>
    <col min="6658" max="6658" width="14.5703125" style="38" customWidth="1"/>
    <col min="6659" max="6659" width="3.85546875" style="38" customWidth="1"/>
    <col min="6660" max="6660" width="14.5703125" style="38" customWidth="1"/>
    <col min="6661" max="6661" width="3.85546875" style="38" customWidth="1"/>
    <col min="6662" max="6897" width="11.42578125" style="38"/>
    <col min="6898" max="6899" width="4.42578125" style="38" customWidth="1"/>
    <col min="6900" max="6900" width="32.42578125" style="38" customWidth="1"/>
    <col min="6901" max="6901" width="14.85546875" style="38" customWidth="1"/>
    <col min="6902" max="6902" width="3" style="38" customWidth="1"/>
    <col min="6903" max="6903" width="14.85546875" style="38" customWidth="1"/>
    <col min="6904" max="6904" width="3" style="38" customWidth="1"/>
    <col min="6905" max="6905" width="14.85546875" style="38" customWidth="1"/>
    <col min="6906" max="6906" width="3" style="38" customWidth="1"/>
    <col min="6907" max="6907" width="8.85546875" style="38" customWidth="1"/>
    <col min="6908" max="6908" width="4.5703125" style="38" customWidth="1"/>
    <col min="6909" max="6909" width="27.5703125" style="38" customWidth="1"/>
    <col min="6910" max="6910" width="4" style="38" customWidth="1"/>
    <col min="6911" max="6911" width="23.140625" style="38" customWidth="1"/>
    <col min="6912" max="6912" width="14.5703125" style="38" customWidth="1"/>
    <col min="6913" max="6913" width="4" style="38" customWidth="1"/>
    <col min="6914" max="6914" width="14.5703125" style="38" customWidth="1"/>
    <col min="6915" max="6915" width="3.85546875" style="38" customWidth="1"/>
    <col min="6916" max="6916" width="14.5703125" style="38" customWidth="1"/>
    <col min="6917" max="6917" width="3.85546875" style="38" customWidth="1"/>
    <col min="6918" max="7153" width="11.42578125" style="38"/>
    <col min="7154" max="7155" width="4.42578125" style="38" customWidth="1"/>
    <col min="7156" max="7156" width="32.42578125" style="38" customWidth="1"/>
    <col min="7157" max="7157" width="14.85546875" style="38" customWidth="1"/>
    <col min="7158" max="7158" width="3" style="38" customWidth="1"/>
    <col min="7159" max="7159" width="14.85546875" style="38" customWidth="1"/>
    <col min="7160" max="7160" width="3" style="38" customWidth="1"/>
    <col min="7161" max="7161" width="14.85546875" style="38" customWidth="1"/>
    <col min="7162" max="7162" width="3" style="38" customWidth="1"/>
    <col min="7163" max="7163" width="8.85546875" style="38" customWidth="1"/>
    <col min="7164" max="7164" width="4.5703125" style="38" customWidth="1"/>
    <col min="7165" max="7165" width="27.5703125" style="38" customWidth="1"/>
    <col min="7166" max="7166" width="4" style="38" customWidth="1"/>
    <col min="7167" max="7167" width="23.140625" style="38" customWidth="1"/>
    <col min="7168" max="7168" width="14.5703125" style="38" customWidth="1"/>
    <col min="7169" max="7169" width="4" style="38" customWidth="1"/>
    <col min="7170" max="7170" width="14.5703125" style="38" customWidth="1"/>
    <col min="7171" max="7171" width="3.85546875" style="38" customWidth="1"/>
    <col min="7172" max="7172" width="14.5703125" style="38" customWidth="1"/>
    <col min="7173" max="7173" width="3.85546875" style="38" customWidth="1"/>
    <col min="7174" max="7409" width="11.42578125" style="38"/>
    <col min="7410" max="7411" width="4.42578125" style="38" customWidth="1"/>
    <col min="7412" max="7412" width="32.42578125" style="38" customWidth="1"/>
    <col min="7413" max="7413" width="14.85546875" style="38" customWidth="1"/>
    <col min="7414" max="7414" width="3" style="38" customWidth="1"/>
    <col min="7415" max="7415" width="14.85546875" style="38" customWidth="1"/>
    <col min="7416" max="7416" width="3" style="38" customWidth="1"/>
    <col min="7417" max="7417" width="14.85546875" style="38" customWidth="1"/>
    <col min="7418" max="7418" width="3" style="38" customWidth="1"/>
    <col min="7419" max="7419" width="8.85546875" style="38" customWidth="1"/>
    <col min="7420" max="7420" width="4.5703125" style="38" customWidth="1"/>
    <col min="7421" max="7421" width="27.5703125" style="38" customWidth="1"/>
    <col min="7422" max="7422" width="4" style="38" customWidth="1"/>
    <col min="7423" max="7423" width="23.140625" style="38" customWidth="1"/>
    <col min="7424" max="7424" width="14.5703125" style="38" customWidth="1"/>
    <col min="7425" max="7425" width="4" style="38" customWidth="1"/>
    <col min="7426" max="7426" width="14.5703125" style="38" customWidth="1"/>
    <col min="7427" max="7427" width="3.85546875" style="38" customWidth="1"/>
    <col min="7428" max="7428" width="14.5703125" style="38" customWidth="1"/>
    <col min="7429" max="7429" width="3.85546875" style="38" customWidth="1"/>
    <col min="7430" max="7665" width="11.42578125" style="38"/>
    <col min="7666" max="7667" width="4.42578125" style="38" customWidth="1"/>
    <col min="7668" max="7668" width="32.42578125" style="38" customWidth="1"/>
    <col min="7669" max="7669" width="14.85546875" style="38" customWidth="1"/>
    <col min="7670" max="7670" width="3" style="38" customWidth="1"/>
    <col min="7671" max="7671" width="14.85546875" style="38" customWidth="1"/>
    <col min="7672" max="7672" width="3" style="38" customWidth="1"/>
    <col min="7673" max="7673" width="14.85546875" style="38" customWidth="1"/>
    <col min="7674" max="7674" width="3" style="38" customWidth="1"/>
    <col min="7675" max="7675" width="8.85546875" style="38" customWidth="1"/>
    <col min="7676" max="7676" width="4.5703125" style="38" customWidth="1"/>
    <col min="7677" max="7677" width="27.5703125" style="38" customWidth="1"/>
    <col min="7678" max="7678" width="4" style="38" customWidth="1"/>
    <col min="7679" max="7679" width="23.140625" style="38" customWidth="1"/>
    <col min="7680" max="7680" width="14.5703125" style="38" customWidth="1"/>
    <col min="7681" max="7681" width="4" style="38" customWidth="1"/>
    <col min="7682" max="7682" width="14.5703125" style="38" customWidth="1"/>
    <col min="7683" max="7683" width="3.85546875" style="38" customWidth="1"/>
    <col min="7684" max="7684" width="14.5703125" style="38" customWidth="1"/>
    <col min="7685" max="7685" width="3.85546875" style="38" customWidth="1"/>
    <col min="7686" max="7921" width="11.42578125" style="38"/>
    <col min="7922" max="7923" width="4.42578125" style="38" customWidth="1"/>
    <col min="7924" max="7924" width="32.42578125" style="38" customWidth="1"/>
    <col min="7925" max="7925" width="14.85546875" style="38" customWidth="1"/>
    <col min="7926" max="7926" width="3" style="38" customWidth="1"/>
    <col min="7927" max="7927" width="14.85546875" style="38" customWidth="1"/>
    <col min="7928" max="7928" width="3" style="38" customWidth="1"/>
    <col min="7929" max="7929" width="14.85546875" style="38" customWidth="1"/>
    <col min="7930" max="7930" width="3" style="38" customWidth="1"/>
    <col min="7931" max="7931" width="8.85546875" style="38" customWidth="1"/>
    <col min="7932" max="7932" width="4.5703125" style="38" customWidth="1"/>
    <col min="7933" max="7933" width="27.5703125" style="38" customWidth="1"/>
    <col min="7934" max="7934" width="4" style="38" customWidth="1"/>
    <col min="7935" max="7935" width="23.140625" style="38" customWidth="1"/>
    <col min="7936" max="7936" width="14.5703125" style="38" customWidth="1"/>
    <col min="7937" max="7937" width="4" style="38" customWidth="1"/>
    <col min="7938" max="7938" width="14.5703125" style="38" customWidth="1"/>
    <col min="7939" max="7939" width="3.85546875" style="38" customWidth="1"/>
    <col min="7940" max="7940" width="14.5703125" style="38" customWidth="1"/>
    <col min="7941" max="7941" width="3.85546875" style="38" customWidth="1"/>
    <col min="7942" max="8177" width="11.42578125" style="38"/>
    <col min="8178" max="8179" width="4.42578125" style="38" customWidth="1"/>
    <col min="8180" max="8180" width="32.42578125" style="38" customWidth="1"/>
    <col min="8181" max="8181" width="14.85546875" style="38" customWidth="1"/>
    <col min="8182" max="8182" width="3" style="38" customWidth="1"/>
    <col min="8183" max="8183" width="14.85546875" style="38" customWidth="1"/>
    <col min="8184" max="8184" width="3" style="38" customWidth="1"/>
    <col min="8185" max="8185" width="14.85546875" style="38" customWidth="1"/>
    <col min="8186" max="8186" width="3" style="38" customWidth="1"/>
    <col min="8187" max="8187" width="8.85546875" style="38" customWidth="1"/>
    <col min="8188" max="8188" width="4.5703125" style="38" customWidth="1"/>
    <col min="8189" max="8189" width="27.5703125" style="38" customWidth="1"/>
    <col min="8190" max="8190" width="4" style="38" customWidth="1"/>
    <col min="8191" max="8191" width="23.140625" style="38" customWidth="1"/>
    <col min="8192" max="8192" width="14.5703125" style="38" customWidth="1"/>
    <col min="8193" max="8193" width="4" style="38" customWidth="1"/>
    <col min="8194" max="8194" width="14.5703125" style="38" customWidth="1"/>
    <col min="8195" max="8195" width="3.85546875" style="38" customWidth="1"/>
    <col min="8196" max="8196" width="14.5703125" style="38" customWidth="1"/>
    <col min="8197" max="8197" width="3.85546875" style="38" customWidth="1"/>
    <col min="8198" max="8433" width="11.42578125" style="38"/>
    <col min="8434" max="8435" width="4.42578125" style="38" customWidth="1"/>
    <col min="8436" max="8436" width="32.42578125" style="38" customWidth="1"/>
    <col min="8437" max="8437" width="14.85546875" style="38" customWidth="1"/>
    <col min="8438" max="8438" width="3" style="38" customWidth="1"/>
    <col min="8439" max="8439" width="14.85546875" style="38" customWidth="1"/>
    <col min="8440" max="8440" width="3" style="38" customWidth="1"/>
    <col min="8441" max="8441" width="14.85546875" style="38" customWidth="1"/>
    <col min="8442" max="8442" width="3" style="38" customWidth="1"/>
    <col min="8443" max="8443" width="8.85546875" style="38" customWidth="1"/>
    <col min="8444" max="8444" width="4.5703125" style="38" customWidth="1"/>
    <col min="8445" max="8445" width="27.5703125" style="38" customWidth="1"/>
    <col min="8446" max="8446" width="4" style="38" customWidth="1"/>
    <col min="8447" max="8447" width="23.140625" style="38" customWidth="1"/>
    <col min="8448" max="8448" width="14.5703125" style="38" customWidth="1"/>
    <col min="8449" max="8449" width="4" style="38" customWidth="1"/>
    <col min="8450" max="8450" width="14.5703125" style="38" customWidth="1"/>
    <col min="8451" max="8451" width="3.85546875" style="38" customWidth="1"/>
    <col min="8452" max="8452" width="14.5703125" style="38" customWidth="1"/>
    <col min="8453" max="8453" width="3.85546875" style="38" customWidth="1"/>
    <col min="8454" max="8689" width="11.42578125" style="38"/>
    <col min="8690" max="8691" width="4.42578125" style="38" customWidth="1"/>
    <col min="8692" max="8692" width="32.42578125" style="38" customWidth="1"/>
    <col min="8693" max="8693" width="14.85546875" style="38" customWidth="1"/>
    <col min="8694" max="8694" width="3" style="38" customWidth="1"/>
    <col min="8695" max="8695" width="14.85546875" style="38" customWidth="1"/>
    <col min="8696" max="8696" width="3" style="38" customWidth="1"/>
    <col min="8697" max="8697" width="14.85546875" style="38" customWidth="1"/>
    <col min="8698" max="8698" width="3" style="38" customWidth="1"/>
    <col min="8699" max="8699" width="8.85546875" style="38" customWidth="1"/>
    <col min="8700" max="8700" width="4.5703125" style="38" customWidth="1"/>
    <col min="8701" max="8701" width="27.5703125" style="38" customWidth="1"/>
    <col min="8702" max="8702" width="4" style="38" customWidth="1"/>
    <col min="8703" max="8703" width="23.140625" style="38" customWidth="1"/>
    <col min="8704" max="8704" width="14.5703125" style="38" customWidth="1"/>
    <col min="8705" max="8705" width="4" style="38" customWidth="1"/>
    <col min="8706" max="8706" width="14.5703125" style="38" customWidth="1"/>
    <col min="8707" max="8707" width="3.85546875" style="38" customWidth="1"/>
    <col min="8708" max="8708" width="14.5703125" style="38" customWidth="1"/>
    <col min="8709" max="8709" width="3.85546875" style="38" customWidth="1"/>
    <col min="8710" max="8945" width="11.42578125" style="38"/>
    <col min="8946" max="8947" width="4.42578125" style="38" customWidth="1"/>
    <col min="8948" max="8948" width="32.42578125" style="38" customWidth="1"/>
    <col min="8949" max="8949" width="14.85546875" style="38" customWidth="1"/>
    <col min="8950" max="8950" width="3" style="38" customWidth="1"/>
    <col min="8951" max="8951" width="14.85546875" style="38" customWidth="1"/>
    <col min="8952" max="8952" width="3" style="38" customWidth="1"/>
    <col min="8953" max="8953" width="14.85546875" style="38" customWidth="1"/>
    <col min="8954" max="8954" width="3" style="38" customWidth="1"/>
    <col min="8955" max="8955" width="8.85546875" style="38" customWidth="1"/>
    <col min="8956" max="8956" width="4.5703125" style="38" customWidth="1"/>
    <col min="8957" max="8957" width="27.5703125" style="38" customWidth="1"/>
    <col min="8958" max="8958" width="4" style="38" customWidth="1"/>
    <col min="8959" max="8959" width="23.140625" style="38" customWidth="1"/>
    <col min="8960" max="8960" width="14.5703125" style="38" customWidth="1"/>
    <col min="8961" max="8961" width="4" style="38" customWidth="1"/>
    <col min="8962" max="8962" width="14.5703125" style="38" customWidth="1"/>
    <col min="8963" max="8963" width="3.85546875" style="38" customWidth="1"/>
    <col min="8964" max="8964" width="14.5703125" style="38" customWidth="1"/>
    <col min="8965" max="8965" width="3.85546875" style="38" customWidth="1"/>
    <col min="8966" max="9201" width="11.42578125" style="38"/>
    <col min="9202" max="9203" width="4.42578125" style="38" customWidth="1"/>
    <col min="9204" max="9204" width="32.42578125" style="38" customWidth="1"/>
    <col min="9205" max="9205" width="14.85546875" style="38" customWidth="1"/>
    <col min="9206" max="9206" width="3" style="38" customWidth="1"/>
    <col min="9207" max="9207" width="14.85546875" style="38" customWidth="1"/>
    <col min="9208" max="9208" width="3" style="38" customWidth="1"/>
    <col min="9209" max="9209" width="14.85546875" style="38" customWidth="1"/>
    <col min="9210" max="9210" width="3" style="38" customWidth="1"/>
    <col min="9211" max="9211" width="8.85546875" style="38" customWidth="1"/>
    <col min="9212" max="9212" width="4.5703125" style="38" customWidth="1"/>
    <col min="9213" max="9213" width="27.5703125" style="38" customWidth="1"/>
    <col min="9214" max="9214" width="4" style="38" customWidth="1"/>
    <col min="9215" max="9215" width="23.140625" style="38" customWidth="1"/>
    <col min="9216" max="9216" width="14.5703125" style="38" customWidth="1"/>
    <col min="9217" max="9217" width="4" style="38" customWidth="1"/>
    <col min="9218" max="9218" width="14.5703125" style="38" customWidth="1"/>
    <col min="9219" max="9219" width="3.85546875" style="38" customWidth="1"/>
    <col min="9220" max="9220" width="14.5703125" style="38" customWidth="1"/>
    <col min="9221" max="9221" width="3.85546875" style="38" customWidth="1"/>
    <col min="9222" max="9457" width="11.42578125" style="38"/>
    <col min="9458" max="9459" width="4.42578125" style="38" customWidth="1"/>
    <col min="9460" max="9460" width="32.42578125" style="38" customWidth="1"/>
    <col min="9461" max="9461" width="14.85546875" style="38" customWidth="1"/>
    <col min="9462" max="9462" width="3" style="38" customWidth="1"/>
    <col min="9463" max="9463" width="14.85546875" style="38" customWidth="1"/>
    <col min="9464" max="9464" width="3" style="38" customWidth="1"/>
    <col min="9465" max="9465" width="14.85546875" style="38" customWidth="1"/>
    <col min="9466" max="9466" width="3" style="38" customWidth="1"/>
    <col min="9467" max="9467" width="8.85546875" style="38" customWidth="1"/>
    <col min="9468" max="9468" width="4.5703125" style="38" customWidth="1"/>
    <col min="9469" max="9469" width="27.5703125" style="38" customWidth="1"/>
    <col min="9470" max="9470" width="4" style="38" customWidth="1"/>
    <col min="9471" max="9471" width="23.140625" style="38" customWidth="1"/>
    <col min="9472" max="9472" width="14.5703125" style="38" customWidth="1"/>
    <col min="9473" max="9473" width="4" style="38" customWidth="1"/>
    <col min="9474" max="9474" width="14.5703125" style="38" customWidth="1"/>
    <col min="9475" max="9475" width="3.85546875" style="38" customWidth="1"/>
    <col min="9476" max="9476" width="14.5703125" style="38" customWidth="1"/>
    <col min="9477" max="9477" width="3.85546875" style="38" customWidth="1"/>
    <col min="9478" max="9713" width="11.42578125" style="38"/>
    <col min="9714" max="9715" width="4.42578125" style="38" customWidth="1"/>
    <col min="9716" max="9716" width="32.42578125" style="38" customWidth="1"/>
    <col min="9717" max="9717" width="14.85546875" style="38" customWidth="1"/>
    <col min="9718" max="9718" width="3" style="38" customWidth="1"/>
    <col min="9719" max="9719" width="14.85546875" style="38" customWidth="1"/>
    <col min="9720" max="9720" width="3" style="38" customWidth="1"/>
    <col min="9721" max="9721" width="14.85546875" style="38" customWidth="1"/>
    <col min="9722" max="9722" width="3" style="38" customWidth="1"/>
    <col min="9723" max="9723" width="8.85546875" style="38" customWidth="1"/>
    <col min="9724" max="9724" width="4.5703125" style="38" customWidth="1"/>
    <col min="9725" max="9725" width="27.5703125" style="38" customWidth="1"/>
    <col min="9726" max="9726" width="4" style="38" customWidth="1"/>
    <col min="9727" max="9727" width="23.140625" style="38" customWidth="1"/>
    <col min="9728" max="9728" width="14.5703125" style="38" customWidth="1"/>
    <col min="9729" max="9729" width="4" style="38" customWidth="1"/>
    <col min="9730" max="9730" width="14.5703125" style="38" customWidth="1"/>
    <col min="9731" max="9731" width="3.85546875" style="38" customWidth="1"/>
    <col min="9732" max="9732" width="14.5703125" style="38" customWidth="1"/>
    <col min="9733" max="9733" width="3.85546875" style="38" customWidth="1"/>
    <col min="9734" max="9969" width="11.42578125" style="38"/>
    <col min="9970" max="9971" width="4.42578125" style="38" customWidth="1"/>
    <col min="9972" max="9972" width="32.42578125" style="38" customWidth="1"/>
    <col min="9973" max="9973" width="14.85546875" style="38" customWidth="1"/>
    <col min="9974" max="9974" width="3" style="38" customWidth="1"/>
    <col min="9975" max="9975" width="14.85546875" style="38" customWidth="1"/>
    <col min="9976" max="9976" width="3" style="38" customWidth="1"/>
    <col min="9977" max="9977" width="14.85546875" style="38" customWidth="1"/>
    <col min="9978" max="9978" width="3" style="38" customWidth="1"/>
    <col min="9979" max="9979" width="8.85546875" style="38" customWidth="1"/>
    <col min="9980" max="9980" width="4.5703125" style="38" customWidth="1"/>
    <col min="9981" max="9981" width="27.5703125" style="38" customWidth="1"/>
    <col min="9982" max="9982" width="4" style="38" customWidth="1"/>
    <col min="9983" max="9983" width="23.140625" style="38" customWidth="1"/>
    <col min="9984" max="9984" width="14.5703125" style="38" customWidth="1"/>
    <col min="9985" max="9985" width="4" style="38" customWidth="1"/>
    <col min="9986" max="9986" width="14.5703125" style="38" customWidth="1"/>
    <col min="9987" max="9987" width="3.85546875" style="38" customWidth="1"/>
    <col min="9988" max="9988" width="14.5703125" style="38" customWidth="1"/>
    <col min="9989" max="9989" width="3.85546875" style="38" customWidth="1"/>
    <col min="9990" max="10225" width="11.42578125" style="38"/>
    <col min="10226" max="10227" width="4.42578125" style="38" customWidth="1"/>
    <col min="10228" max="10228" width="32.42578125" style="38" customWidth="1"/>
    <col min="10229" max="10229" width="14.85546875" style="38" customWidth="1"/>
    <col min="10230" max="10230" width="3" style="38" customWidth="1"/>
    <col min="10231" max="10231" width="14.85546875" style="38" customWidth="1"/>
    <col min="10232" max="10232" width="3" style="38" customWidth="1"/>
    <col min="10233" max="10233" width="14.85546875" style="38" customWidth="1"/>
    <col min="10234" max="10234" width="3" style="38" customWidth="1"/>
    <col min="10235" max="10235" width="8.85546875" style="38" customWidth="1"/>
    <col min="10236" max="10236" width="4.5703125" style="38" customWidth="1"/>
    <col min="10237" max="10237" width="27.5703125" style="38" customWidth="1"/>
    <col min="10238" max="10238" width="4" style="38" customWidth="1"/>
    <col min="10239" max="10239" width="23.140625" style="38" customWidth="1"/>
    <col min="10240" max="10240" width="14.5703125" style="38" customWidth="1"/>
    <col min="10241" max="10241" width="4" style="38" customWidth="1"/>
    <col min="10242" max="10242" width="14.5703125" style="38" customWidth="1"/>
    <col min="10243" max="10243" width="3.85546875" style="38" customWidth="1"/>
    <col min="10244" max="10244" width="14.5703125" style="38" customWidth="1"/>
    <col min="10245" max="10245" width="3.85546875" style="38" customWidth="1"/>
    <col min="10246" max="10481" width="11.42578125" style="38"/>
    <col min="10482" max="10483" width="4.42578125" style="38" customWidth="1"/>
    <col min="10484" max="10484" width="32.42578125" style="38" customWidth="1"/>
    <col min="10485" max="10485" width="14.85546875" style="38" customWidth="1"/>
    <col min="10486" max="10486" width="3" style="38" customWidth="1"/>
    <col min="10487" max="10487" width="14.85546875" style="38" customWidth="1"/>
    <col min="10488" max="10488" width="3" style="38" customWidth="1"/>
    <col min="10489" max="10489" width="14.85546875" style="38" customWidth="1"/>
    <col min="10490" max="10490" width="3" style="38" customWidth="1"/>
    <col min="10491" max="10491" width="8.85546875" style="38" customWidth="1"/>
    <col min="10492" max="10492" width="4.5703125" style="38" customWidth="1"/>
    <col min="10493" max="10493" width="27.5703125" style="38" customWidth="1"/>
    <col min="10494" max="10494" width="4" style="38" customWidth="1"/>
    <col min="10495" max="10495" width="23.140625" style="38" customWidth="1"/>
    <col min="10496" max="10496" width="14.5703125" style="38" customWidth="1"/>
    <col min="10497" max="10497" width="4" style="38" customWidth="1"/>
    <col min="10498" max="10498" width="14.5703125" style="38" customWidth="1"/>
    <col min="10499" max="10499" width="3.85546875" style="38" customWidth="1"/>
    <col min="10500" max="10500" width="14.5703125" style="38" customWidth="1"/>
    <col min="10501" max="10501" width="3.85546875" style="38" customWidth="1"/>
    <col min="10502" max="10737" width="11.42578125" style="38"/>
    <col min="10738" max="10739" width="4.42578125" style="38" customWidth="1"/>
    <col min="10740" max="10740" width="32.42578125" style="38" customWidth="1"/>
    <col min="10741" max="10741" width="14.85546875" style="38" customWidth="1"/>
    <col min="10742" max="10742" width="3" style="38" customWidth="1"/>
    <col min="10743" max="10743" width="14.85546875" style="38" customWidth="1"/>
    <col min="10744" max="10744" width="3" style="38" customWidth="1"/>
    <col min="10745" max="10745" width="14.85546875" style="38" customWidth="1"/>
    <col min="10746" max="10746" width="3" style="38" customWidth="1"/>
    <col min="10747" max="10747" width="8.85546875" style="38" customWidth="1"/>
    <col min="10748" max="10748" width="4.5703125" style="38" customWidth="1"/>
    <col min="10749" max="10749" width="27.5703125" style="38" customWidth="1"/>
    <col min="10750" max="10750" width="4" style="38" customWidth="1"/>
    <col min="10751" max="10751" width="23.140625" style="38" customWidth="1"/>
    <col min="10752" max="10752" width="14.5703125" style="38" customWidth="1"/>
    <col min="10753" max="10753" width="4" style="38" customWidth="1"/>
    <col min="10754" max="10754" width="14.5703125" style="38" customWidth="1"/>
    <col min="10755" max="10755" width="3.85546875" style="38" customWidth="1"/>
    <col min="10756" max="10756" width="14.5703125" style="38" customWidth="1"/>
    <col min="10757" max="10757" width="3.85546875" style="38" customWidth="1"/>
    <col min="10758" max="10993" width="11.42578125" style="38"/>
    <col min="10994" max="10995" width="4.42578125" style="38" customWidth="1"/>
    <col min="10996" max="10996" width="32.42578125" style="38" customWidth="1"/>
    <col min="10997" max="10997" width="14.85546875" style="38" customWidth="1"/>
    <col min="10998" max="10998" width="3" style="38" customWidth="1"/>
    <col min="10999" max="10999" width="14.85546875" style="38" customWidth="1"/>
    <col min="11000" max="11000" width="3" style="38" customWidth="1"/>
    <col min="11001" max="11001" width="14.85546875" style="38" customWidth="1"/>
    <col min="11002" max="11002" width="3" style="38" customWidth="1"/>
    <col min="11003" max="11003" width="8.85546875" style="38" customWidth="1"/>
    <col min="11004" max="11004" width="4.5703125" style="38" customWidth="1"/>
    <col min="11005" max="11005" width="27.5703125" style="38" customWidth="1"/>
    <col min="11006" max="11006" width="4" style="38" customWidth="1"/>
    <col min="11007" max="11007" width="23.140625" style="38" customWidth="1"/>
    <col min="11008" max="11008" width="14.5703125" style="38" customWidth="1"/>
    <col min="11009" max="11009" width="4" style="38" customWidth="1"/>
    <col min="11010" max="11010" width="14.5703125" style="38" customWidth="1"/>
    <col min="11011" max="11011" width="3.85546875" style="38" customWidth="1"/>
    <col min="11012" max="11012" width="14.5703125" style="38" customWidth="1"/>
    <col min="11013" max="11013" width="3.85546875" style="38" customWidth="1"/>
    <col min="11014" max="11249" width="11.42578125" style="38"/>
    <col min="11250" max="11251" width="4.42578125" style="38" customWidth="1"/>
    <col min="11252" max="11252" width="32.42578125" style="38" customWidth="1"/>
    <col min="11253" max="11253" width="14.85546875" style="38" customWidth="1"/>
    <col min="11254" max="11254" width="3" style="38" customWidth="1"/>
    <col min="11255" max="11255" width="14.85546875" style="38" customWidth="1"/>
    <col min="11256" max="11256" width="3" style="38" customWidth="1"/>
    <col min="11257" max="11257" width="14.85546875" style="38" customWidth="1"/>
    <col min="11258" max="11258" width="3" style="38" customWidth="1"/>
    <col min="11259" max="11259" width="8.85546875" style="38" customWidth="1"/>
    <col min="11260" max="11260" width="4.5703125" style="38" customWidth="1"/>
    <col min="11261" max="11261" width="27.5703125" style="38" customWidth="1"/>
    <col min="11262" max="11262" width="4" style="38" customWidth="1"/>
    <col min="11263" max="11263" width="23.140625" style="38" customWidth="1"/>
    <col min="11264" max="11264" width="14.5703125" style="38" customWidth="1"/>
    <col min="11265" max="11265" width="4" style="38" customWidth="1"/>
    <col min="11266" max="11266" width="14.5703125" style="38" customWidth="1"/>
    <col min="11267" max="11267" width="3.85546875" style="38" customWidth="1"/>
    <col min="11268" max="11268" width="14.5703125" style="38" customWidth="1"/>
    <col min="11269" max="11269" width="3.85546875" style="38" customWidth="1"/>
    <col min="11270" max="11505" width="11.42578125" style="38"/>
    <col min="11506" max="11507" width="4.42578125" style="38" customWidth="1"/>
    <col min="11508" max="11508" width="32.42578125" style="38" customWidth="1"/>
    <col min="11509" max="11509" width="14.85546875" style="38" customWidth="1"/>
    <col min="11510" max="11510" width="3" style="38" customWidth="1"/>
    <col min="11511" max="11511" width="14.85546875" style="38" customWidth="1"/>
    <col min="11512" max="11512" width="3" style="38" customWidth="1"/>
    <col min="11513" max="11513" width="14.85546875" style="38" customWidth="1"/>
    <col min="11514" max="11514" width="3" style="38" customWidth="1"/>
    <col min="11515" max="11515" width="8.85546875" style="38" customWidth="1"/>
    <col min="11516" max="11516" width="4.5703125" style="38" customWidth="1"/>
    <col min="11517" max="11517" width="27.5703125" style="38" customWidth="1"/>
    <col min="11518" max="11518" width="4" style="38" customWidth="1"/>
    <col min="11519" max="11519" width="23.140625" style="38" customWidth="1"/>
    <col min="11520" max="11520" width="14.5703125" style="38" customWidth="1"/>
    <col min="11521" max="11521" width="4" style="38" customWidth="1"/>
    <col min="11522" max="11522" width="14.5703125" style="38" customWidth="1"/>
    <col min="11523" max="11523" width="3.85546875" style="38" customWidth="1"/>
    <col min="11524" max="11524" width="14.5703125" style="38" customWidth="1"/>
    <col min="11525" max="11525" width="3.85546875" style="38" customWidth="1"/>
    <col min="11526" max="11761" width="11.42578125" style="38"/>
    <col min="11762" max="11763" width="4.42578125" style="38" customWidth="1"/>
    <col min="11764" max="11764" width="32.42578125" style="38" customWidth="1"/>
    <col min="11765" max="11765" width="14.85546875" style="38" customWidth="1"/>
    <col min="11766" max="11766" width="3" style="38" customWidth="1"/>
    <col min="11767" max="11767" width="14.85546875" style="38" customWidth="1"/>
    <col min="11768" max="11768" width="3" style="38" customWidth="1"/>
    <col min="11769" max="11769" width="14.85546875" style="38" customWidth="1"/>
    <col min="11770" max="11770" width="3" style="38" customWidth="1"/>
    <col min="11771" max="11771" width="8.85546875" style="38" customWidth="1"/>
    <col min="11772" max="11772" width="4.5703125" style="38" customWidth="1"/>
    <col min="11773" max="11773" width="27.5703125" style="38" customWidth="1"/>
    <col min="11774" max="11774" width="4" style="38" customWidth="1"/>
    <col min="11775" max="11775" width="23.140625" style="38" customWidth="1"/>
    <col min="11776" max="11776" width="14.5703125" style="38" customWidth="1"/>
    <col min="11777" max="11777" width="4" style="38" customWidth="1"/>
    <col min="11778" max="11778" width="14.5703125" style="38" customWidth="1"/>
    <col min="11779" max="11779" width="3.85546875" style="38" customWidth="1"/>
    <col min="11780" max="11780" width="14.5703125" style="38" customWidth="1"/>
    <col min="11781" max="11781" width="3.85546875" style="38" customWidth="1"/>
    <col min="11782" max="12017" width="11.42578125" style="38"/>
    <col min="12018" max="12019" width="4.42578125" style="38" customWidth="1"/>
    <col min="12020" max="12020" width="32.42578125" style="38" customWidth="1"/>
    <col min="12021" max="12021" width="14.85546875" style="38" customWidth="1"/>
    <col min="12022" max="12022" width="3" style="38" customWidth="1"/>
    <col min="12023" max="12023" width="14.85546875" style="38" customWidth="1"/>
    <col min="12024" max="12024" width="3" style="38" customWidth="1"/>
    <col min="12025" max="12025" width="14.85546875" style="38" customWidth="1"/>
    <col min="12026" max="12026" width="3" style="38" customWidth="1"/>
    <col min="12027" max="12027" width="8.85546875" style="38" customWidth="1"/>
    <col min="12028" max="12028" width="4.5703125" style="38" customWidth="1"/>
    <col min="12029" max="12029" width="27.5703125" style="38" customWidth="1"/>
    <col min="12030" max="12030" width="4" style="38" customWidth="1"/>
    <col min="12031" max="12031" width="23.140625" style="38" customWidth="1"/>
    <col min="12032" max="12032" width="14.5703125" style="38" customWidth="1"/>
    <col min="12033" max="12033" width="4" style="38" customWidth="1"/>
    <col min="12034" max="12034" width="14.5703125" style="38" customWidth="1"/>
    <col min="12035" max="12035" width="3.85546875" style="38" customWidth="1"/>
    <col min="12036" max="12036" width="14.5703125" style="38" customWidth="1"/>
    <col min="12037" max="12037" width="3.85546875" style="38" customWidth="1"/>
    <col min="12038" max="12273" width="11.42578125" style="38"/>
    <col min="12274" max="12275" width="4.42578125" style="38" customWidth="1"/>
    <col min="12276" max="12276" width="32.42578125" style="38" customWidth="1"/>
    <col min="12277" max="12277" width="14.85546875" style="38" customWidth="1"/>
    <col min="12278" max="12278" width="3" style="38" customWidth="1"/>
    <col min="12279" max="12279" width="14.85546875" style="38" customWidth="1"/>
    <col min="12280" max="12280" width="3" style="38" customWidth="1"/>
    <col min="12281" max="12281" width="14.85546875" style="38" customWidth="1"/>
    <col min="12282" max="12282" width="3" style="38" customWidth="1"/>
    <col min="12283" max="12283" width="8.85546875" style="38" customWidth="1"/>
    <col min="12284" max="12284" width="4.5703125" style="38" customWidth="1"/>
    <col min="12285" max="12285" width="27.5703125" style="38" customWidth="1"/>
    <col min="12286" max="12286" width="4" style="38" customWidth="1"/>
    <col min="12287" max="12287" width="23.140625" style="38" customWidth="1"/>
    <col min="12288" max="12288" width="14.5703125" style="38" customWidth="1"/>
    <col min="12289" max="12289" width="4" style="38" customWidth="1"/>
    <col min="12290" max="12290" width="14.5703125" style="38" customWidth="1"/>
    <col min="12291" max="12291" width="3.85546875" style="38" customWidth="1"/>
    <col min="12292" max="12292" width="14.5703125" style="38" customWidth="1"/>
    <col min="12293" max="12293" width="3.85546875" style="38" customWidth="1"/>
    <col min="12294" max="12529" width="11.42578125" style="38"/>
    <col min="12530" max="12531" width="4.42578125" style="38" customWidth="1"/>
    <col min="12532" max="12532" width="32.42578125" style="38" customWidth="1"/>
    <col min="12533" max="12533" width="14.85546875" style="38" customWidth="1"/>
    <col min="12534" max="12534" width="3" style="38" customWidth="1"/>
    <col min="12535" max="12535" width="14.85546875" style="38" customWidth="1"/>
    <col min="12536" max="12536" width="3" style="38" customWidth="1"/>
    <col min="12537" max="12537" width="14.85546875" style="38" customWidth="1"/>
    <col min="12538" max="12538" width="3" style="38" customWidth="1"/>
    <col min="12539" max="12539" width="8.85546875" style="38" customWidth="1"/>
    <col min="12540" max="12540" width="4.5703125" style="38" customWidth="1"/>
    <col min="12541" max="12541" width="27.5703125" style="38" customWidth="1"/>
    <col min="12542" max="12542" width="4" style="38" customWidth="1"/>
    <col min="12543" max="12543" width="23.140625" style="38" customWidth="1"/>
    <col min="12544" max="12544" width="14.5703125" style="38" customWidth="1"/>
    <col min="12545" max="12545" width="4" style="38" customWidth="1"/>
    <col min="12546" max="12546" width="14.5703125" style="38" customWidth="1"/>
    <col min="12547" max="12547" width="3.85546875" style="38" customWidth="1"/>
    <col min="12548" max="12548" width="14.5703125" style="38" customWidth="1"/>
    <col min="12549" max="12549" width="3.85546875" style="38" customWidth="1"/>
    <col min="12550" max="12785" width="11.42578125" style="38"/>
    <col min="12786" max="12787" width="4.42578125" style="38" customWidth="1"/>
    <col min="12788" max="12788" width="32.42578125" style="38" customWidth="1"/>
    <col min="12789" max="12789" width="14.85546875" style="38" customWidth="1"/>
    <col min="12790" max="12790" width="3" style="38" customWidth="1"/>
    <col min="12791" max="12791" width="14.85546875" style="38" customWidth="1"/>
    <col min="12792" max="12792" width="3" style="38" customWidth="1"/>
    <col min="12793" max="12793" width="14.85546875" style="38" customWidth="1"/>
    <col min="12794" max="12794" width="3" style="38" customWidth="1"/>
    <col min="12795" max="12795" width="8.85546875" style="38" customWidth="1"/>
    <col min="12796" max="12796" width="4.5703125" style="38" customWidth="1"/>
    <col min="12797" max="12797" width="27.5703125" style="38" customWidth="1"/>
    <col min="12798" max="12798" width="4" style="38" customWidth="1"/>
    <col min="12799" max="12799" width="23.140625" style="38" customWidth="1"/>
    <col min="12800" max="12800" width="14.5703125" style="38" customWidth="1"/>
    <col min="12801" max="12801" width="4" style="38" customWidth="1"/>
    <col min="12802" max="12802" width="14.5703125" style="38" customWidth="1"/>
    <col min="12803" max="12803" width="3.85546875" style="38" customWidth="1"/>
    <col min="12804" max="12804" width="14.5703125" style="38" customWidth="1"/>
    <col min="12805" max="12805" width="3.85546875" style="38" customWidth="1"/>
    <col min="12806" max="13041" width="11.42578125" style="38"/>
    <col min="13042" max="13043" width="4.42578125" style="38" customWidth="1"/>
    <col min="13044" max="13044" width="32.42578125" style="38" customWidth="1"/>
    <col min="13045" max="13045" width="14.85546875" style="38" customWidth="1"/>
    <col min="13046" max="13046" width="3" style="38" customWidth="1"/>
    <col min="13047" max="13047" width="14.85546875" style="38" customWidth="1"/>
    <col min="13048" max="13048" width="3" style="38" customWidth="1"/>
    <col min="13049" max="13049" width="14.85546875" style="38" customWidth="1"/>
    <col min="13050" max="13050" width="3" style="38" customWidth="1"/>
    <col min="13051" max="13051" width="8.85546875" style="38" customWidth="1"/>
    <col min="13052" max="13052" width="4.5703125" style="38" customWidth="1"/>
    <col min="13053" max="13053" width="27.5703125" style="38" customWidth="1"/>
    <col min="13054" max="13054" width="4" style="38" customWidth="1"/>
    <col min="13055" max="13055" width="23.140625" style="38" customWidth="1"/>
    <col min="13056" max="13056" width="14.5703125" style="38" customWidth="1"/>
    <col min="13057" max="13057" width="4" style="38" customWidth="1"/>
    <col min="13058" max="13058" width="14.5703125" style="38" customWidth="1"/>
    <col min="13059" max="13059" width="3.85546875" style="38" customWidth="1"/>
    <col min="13060" max="13060" width="14.5703125" style="38" customWidth="1"/>
    <col min="13061" max="13061" width="3.85546875" style="38" customWidth="1"/>
    <col min="13062" max="13297" width="11.42578125" style="38"/>
    <col min="13298" max="13299" width="4.42578125" style="38" customWidth="1"/>
    <col min="13300" max="13300" width="32.42578125" style="38" customWidth="1"/>
    <col min="13301" max="13301" width="14.85546875" style="38" customWidth="1"/>
    <col min="13302" max="13302" width="3" style="38" customWidth="1"/>
    <col min="13303" max="13303" width="14.85546875" style="38" customWidth="1"/>
    <col min="13304" max="13304" width="3" style="38" customWidth="1"/>
    <col min="13305" max="13305" width="14.85546875" style="38" customWidth="1"/>
    <col min="13306" max="13306" width="3" style="38" customWidth="1"/>
    <col min="13307" max="13307" width="8.85546875" style="38" customWidth="1"/>
    <col min="13308" max="13308" width="4.5703125" style="38" customWidth="1"/>
    <col min="13309" max="13309" width="27.5703125" style="38" customWidth="1"/>
    <col min="13310" max="13310" width="4" style="38" customWidth="1"/>
    <col min="13311" max="13311" width="23.140625" style="38" customWidth="1"/>
    <col min="13312" max="13312" width="14.5703125" style="38" customWidth="1"/>
    <col min="13313" max="13313" width="4" style="38" customWidth="1"/>
    <col min="13314" max="13314" width="14.5703125" style="38" customWidth="1"/>
    <col min="13315" max="13315" width="3.85546875" style="38" customWidth="1"/>
    <col min="13316" max="13316" width="14.5703125" style="38" customWidth="1"/>
    <col min="13317" max="13317" width="3.85546875" style="38" customWidth="1"/>
    <col min="13318" max="13553" width="11.42578125" style="38"/>
    <col min="13554" max="13555" width="4.42578125" style="38" customWidth="1"/>
    <col min="13556" max="13556" width="32.42578125" style="38" customWidth="1"/>
    <col min="13557" max="13557" width="14.85546875" style="38" customWidth="1"/>
    <col min="13558" max="13558" width="3" style="38" customWidth="1"/>
    <col min="13559" max="13559" width="14.85546875" style="38" customWidth="1"/>
    <col min="13560" max="13560" width="3" style="38" customWidth="1"/>
    <col min="13561" max="13561" width="14.85546875" style="38" customWidth="1"/>
    <col min="13562" max="13562" width="3" style="38" customWidth="1"/>
    <col min="13563" max="13563" width="8.85546875" style="38" customWidth="1"/>
    <col min="13564" max="13564" width="4.5703125" style="38" customWidth="1"/>
    <col min="13565" max="13565" width="27.5703125" style="38" customWidth="1"/>
    <col min="13566" max="13566" width="4" style="38" customWidth="1"/>
    <col min="13567" max="13567" width="23.140625" style="38" customWidth="1"/>
    <col min="13568" max="13568" width="14.5703125" style="38" customWidth="1"/>
    <col min="13569" max="13569" width="4" style="38" customWidth="1"/>
    <col min="13570" max="13570" width="14.5703125" style="38" customWidth="1"/>
    <col min="13571" max="13571" width="3.85546875" style="38" customWidth="1"/>
    <col min="13572" max="13572" width="14.5703125" style="38" customWidth="1"/>
    <col min="13573" max="13573" width="3.85546875" style="38" customWidth="1"/>
    <col min="13574" max="13809" width="11.42578125" style="38"/>
    <col min="13810" max="13811" width="4.42578125" style="38" customWidth="1"/>
    <col min="13812" max="13812" width="32.42578125" style="38" customWidth="1"/>
    <col min="13813" max="13813" width="14.85546875" style="38" customWidth="1"/>
    <col min="13814" max="13814" width="3" style="38" customWidth="1"/>
    <col min="13815" max="13815" width="14.85546875" style="38" customWidth="1"/>
    <col min="13816" max="13816" width="3" style="38" customWidth="1"/>
    <col min="13817" max="13817" width="14.85546875" style="38" customWidth="1"/>
    <col min="13818" max="13818" width="3" style="38" customWidth="1"/>
    <col min="13819" max="13819" width="8.85546875" style="38" customWidth="1"/>
    <col min="13820" max="13820" width="4.5703125" style="38" customWidth="1"/>
    <col min="13821" max="13821" width="27.5703125" style="38" customWidth="1"/>
    <col min="13822" max="13822" width="4" style="38" customWidth="1"/>
    <col min="13823" max="13823" width="23.140625" style="38" customWidth="1"/>
    <col min="13824" max="13824" width="14.5703125" style="38" customWidth="1"/>
    <col min="13825" max="13825" width="4" style="38" customWidth="1"/>
    <col min="13826" max="13826" width="14.5703125" style="38" customWidth="1"/>
    <col min="13827" max="13827" width="3.85546875" style="38" customWidth="1"/>
    <col min="13828" max="13828" width="14.5703125" style="38" customWidth="1"/>
    <col min="13829" max="13829" width="3.85546875" style="38" customWidth="1"/>
    <col min="13830" max="14065" width="11.42578125" style="38"/>
    <col min="14066" max="14067" width="4.42578125" style="38" customWidth="1"/>
    <col min="14068" max="14068" width="32.42578125" style="38" customWidth="1"/>
    <col min="14069" max="14069" width="14.85546875" style="38" customWidth="1"/>
    <col min="14070" max="14070" width="3" style="38" customWidth="1"/>
    <col min="14071" max="14071" width="14.85546875" style="38" customWidth="1"/>
    <col min="14072" max="14072" width="3" style="38" customWidth="1"/>
    <col min="14073" max="14073" width="14.85546875" style="38" customWidth="1"/>
    <col min="14074" max="14074" width="3" style="38" customWidth="1"/>
    <col min="14075" max="14075" width="8.85546875" style="38" customWidth="1"/>
    <col min="14076" max="14076" width="4.5703125" style="38" customWidth="1"/>
    <col min="14077" max="14077" width="27.5703125" style="38" customWidth="1"/>
    <col min="14078" max="14078" width="4" style="38" customWidth="1"/>
    <col min="14079" max="14079" width="23.140625" style="38" customWidth="1"/>
    <col min="14080" max="14080" width="14.5703125" style="38" customWidth="1"/>
    <col min="14081" max="14081" width="4" style="38" customWidth="1"/>
    <col min="14082" max="14082" width="14.5703125" style="38" customWidth="1"/>
    <col min="14083" max="14083" width="3.85546875" style="38" customWidth="1"/>
    <col min="14084" max="14084" width="14.5703125" style="38" customWidth="1"/>
    <col min="14085" max="14085" width="3.85546875" style="38" customWidth="1"/>
    <col min="14086" max="14321" width="11.42578125" style="38"/>
    <col min="14322" max="14323" width="4.42578125" style="38" customWidth="1"/>
    <col min="14324" max="14324" width="32.42578125" style="38" customWidth="1"/>
    <col min="14325" max="14325" width="14.85546875" style="38" customWidth="1"/>
    <col min="14326" max="14326" width="3" style="38" customWidth="1"/>
    <col min="14327" max="14327" width="14.85546875" style="38" customWidth="1"/>
    <col min="14328" max="14328" width="3" style="38" customWidth="1"/>
    <col min="14329" max="14329" width="14.85546875" style="38" customWidth="1"/>
    <col min="14330" max="14330" width="3" style="38" customWidth="1"/>
    <col min="14331" max="14331" width="8.85546875" style="38" customWidth="1"/>
    <col min="14332" max="14332" width="4.5703125" style="38" customWidth="1"/>
    <col min="14333" max="14333" width="27.5703125" style="38" customWidth="1"/>
    <col min="14334" max="14334" width="4" style="38" customWidth="1"/>
    <col min="14335" max="14335" width="23.140625" style="38" customWidth="1"/>
    <col min="14336" max="14336" width="14.5703125" style="38" customWidth="1"/>
    <col min="14337" max="14337" width="4" style="38" customWidth="1"/>
    <col min="14338" max="14338" width="14.5703125" style="38" customWidth="1"/>
    <col min="14339" max="14339" width="3.85546875" style="38" customWidth="1"/>
    <col min="14340" max="14340" width="14.5703125" style="38" customWidth="1"/>
    <col min="14341" max="14341" width="3.85546875" style="38" customWidth="1"/>
    <col min="14342" max="14577" width="11.42578125" style="38"/>
    <col min="14578" max="14579" width="4.42578125" style="38" customWidth="1"/>
    <col min="14580" max="14580" width="32.42578125" style="38" customWidth="1"/>
    <col min="14581" max="14581" width="14.85546875" style="38" customWidth="1"/>
    <col min="14582" max="14582" width="3" style="38" customWidth="1"/>
    <col min="14583" max="14583" width="14.85546875" style="38" customWidth="1"/>
    <col min="14584" max="14584" width="3" style="38" customWidth="1"/>
    <col min="14585" max="14585" width="14.85546875" style="38" customWidth="1"/>
    <col min="14586" max="14586" width="3" style="38" customWidth="1"/>
    <col min="14587" max="14587" width="8.85546875" style="38" customWidth="1"/>
    <col min="14588" max="14588" width="4.5703125" style="38" customWidth="1"/>
    <col min="14589" max="14589" width="27.5703125" style="38" customWidth="1"/>
    <col min="14590" max="14590" width="4" style="38" customWidth="1"/>
    <col min="14591" max="14591" width="23.140625" style="38" customWidth="1"/>
    <col min="14592" max="14592" width="14.5703125" style="38" customWidth="1"/>
    <col min="14593" max="14593" width="4" style="38" customWidth="1"/>
    <col min="14594" max="14594" width="14.5703125" style="38" customWidth="1"/>
    <col min="14595" max="14595" width="3.85546875" style="38" customWidth="1"/>
    <col min="14596" max="14596" width="14.5703125" style="38" customWidth="1"/>
    <col min="14597" max="14597" width="3.85546875" style="38" customWidth="1"/>
    <col min="14598" max="14833" width="11.42578125" style="38"/>
    <col min="14834" max="14835" width="4.42578125" style="38" customWidth="1"/>
    <col min="14836" max="14836" width="32.42578125" style="38" customWidth="1"/>
    <col min="14837" max="14837" width="14.85546875" style="38" customWidth="1"/>
    <col min="14838" max="14838" width="3" style="38" customWidth="1"/>
    <col min="14839" max="14839" width="14.85546875" style="38" customWidth="1"/>
    <col min="14840" max="14840" width="3" style="38" customWidth="1"/>
    <col min="14841" max="14841" width="14.85546875" style="38" customWidth="1"/>
    <col min="14842" max="14842" width="3" style="38" customWidth="1"/>
    <col min="14843" max="14843" width="8.85546875" style="38" customWidth="1"/>
    <col min="14844" max="14844" width="4.5703125" style="38" customWidth="1"/>
    <col min="14845" max="14845" width="27.5703125" style="38" customWidth="1"/>
    <col min="14846" max="14846" width="4" style="38" customWidth="1"/>
    <col min="14847" max="14847" width="23.140625" style="38" customWidth="1"/>
    <col min="14848" max="14848" width="14.5703125" style="38" customWidth="1"/>
    <col min="14849" max="14849" width="4" style="38" customWidth="1"/>
    <col min="14850" max="14850" width="14.5703125" style="38" customWidth="1"/>
    <col min="14851" max="14851" width="3.85546875" style="38" customWidth="1"/>
    <col min="14852" max="14852" width="14.5703125" style="38" customWidth="1"/>
    <col min="14853" max="14853" width="3.85546875" style="38" customWidth="1"/>
    <col min="14854" max="15089" width="11.42578125" style="38"/>
    <col min="15090" max="15091" width="4.42578125" style="38" customWidth="1"/>
    <col min="15092" max="15092" width="32.42578125" style="38" customWidth="1"/>
    <col min="15093" max="15093" width="14.85546875" style="38" customWidth="1"/>
    <col min="15094" max="15094" width="3" style="38" customWidth="1"/>
    <col min="15095" max="15095" width="14.85546875" style="38" customWidth="1"/>
    <col min="15096" max="15096" width="3" style="38" customWidth="1"/>
    <col min="15097" max="15097" width="14.85546875" style="38" customWidth="1"/>
    <col min="15098" max="15098" width="3" style="38" customWidth="1"/>
    <col min="15099" max="15099" width="8.85546875" style="38" customWidth="1"/>
    <col min="15100" max="15100" width="4.5703125" style="38" customWidth="1"/>
    <col min="15101" max="15101" width="27.5703125" style="38" customWidth="1"/>
    <col min="15102" max="15102" width="4" style="38" customWidth="1"/>
    <col min="15103" max="15103" width="23.140625" style="38" customWidth="1"/>
    <col min="15104" max="15104" width="14.5703125" style="38" customWidth="1"/>
    <col min="15105" max="15105" width="4" style="38" customWidth="1"/>
    <col min="15106" max="15106" width="14.5703125" style="38" customWidth="1"/>
    <col min="15107" max="15107" width="3.85546875" style="38" customWidth="1"/>
    <col min="15108" max="15108" width="14.5703125" style="38" customWidth="1"/>
    <col min="15109" max="15109" width="3.85546875" style="38" customWidth="1"/>
    <col min="15110" max="15345" width="11.42578125" style="38"/>
    <col min="15346" max="15347" width="4.42578125" style="38" customWidth="1"/>
    <col min="15348" max="15348" width="32.42578125" style="38" customWidth="1"/>
    <col min="15349" max="15349" width="14.85546875" style="38" customWidth="1"/>
    <col min="15350" max="15350" width="3" style="38" customWidth="1"/>
    <col min="15351" max="15351" width="14.85546875" style="38" customWidth="1"/>
    <col min="15352" max="15352" width="3" style="38" customWidth="1"/>
    <col min="15353" max="15353" width="14.85546875" style="38" customWidth="1"/>
    <col min="15354" max="15354" width="3" style="38" customWidth="1"/>
    <col min="15355" max="15355" width="8.85546875" style="38" customWidth="1"/>
    <col min="15356" max="15356" width="4.5703125" style="38" customWidth="1"/>
    <col min="15357" max="15357" width="27.5703125" style="38" customWidth="1"/>
    <col min="15358" max="15358" width="4" style="38" customWidth="1"/>
    <col min="15359" max="15359" width="23.140625" style="38" customWidth="1"/>
    <col min="15360" max="15360" width="14.5703125" style="38" customWidth="1"/>
    <col min="15361" max="15361" width="4" style="38" customWidth="1"/>
    <col min="15362" max="15362" width="14.5703125" style="38" customWidth="1"/>
    <col min="15363" max="15363" width="3.85546875" style="38" customWidth="1"/>
    <col min="15364" max="15364" width="14.5703125" style="38" customWidth="1"/>
    <col min="15365" max="15365" width="3.85546875" style="38" customWidth="1"/>
    <col min="15366" max="15601" width="11.42578125" style="38"/>
    <col min="15602" max="15603" width="4.42578125" style="38" customWidth="1"/>
    <col min="15604" max="15604" width="32.42578125" style="38" customWidth="1"/>
    <col min="15605" max="15605" width="14.85546875" style="38" customWidth="1"/>
    <col min="15606" max="15606" width="3" style="38" customWidth="1"/>
    <col min="15607" max="15607" width="14.85546875" style="38" customWidth="1"/>
    <col min="15608" max="15608" width="3" style="38" customWidth="1"/>
    <col min="15609" max="15609" width="14.85546875" style="38" customWidth="1"/>
    <col min="15610" max="15610" width="3" style="38" customWidth="1"/>
    <col min="15611" max="15611" width="8.85546875" style="38" customWidth="1"/>
    <col min="15612" max="15612" width="4.5703125" style="38" customWidth="1"/>
    <col min="15613" max="15613" width="27.5703125" style="38" customWidth="1"/>
    <col min="15614" max="15614" width="4" style="38" customWidth="1"/>
    <col min="15615" max="15615" width="23.140625" style="38" customWidth="1"/>
    <col min="15616" max="15616" width="14.5703125" style="38" customWidth="1"/>
    <col min="15617" max="15617" width="4" style="38" customWidth="1"/>
    <col min="15618" max="15618" width="14.5703125" style="38" customWidth="1"/>
    <col min="15619" max="15619" width="3.85546875" style="38" customWidth="1"/>
    <col min="15620" max="15620" width="14.5703125" style="38" customWidth="1"/>
    <col min="15621" max="15621" width="3.85546875" style="38" customWidth="1"/>
    <col min="15622" max="15857" width="11.42578125" style="38"/>
    <col min="15858" max="15859" width="4.42578125" style="38" customWidth="1"/>
    <col min="15860" max="15860" width="32.42578125" style="38" customWidth="1"/>
    <col min="15861" max="15861" width="14.85546875" style="38" customWidth="1"/>
    <col min="15862" max="15862" width="3" style="38" customWidth="1"/>
    <col min="15863" max="15863" width="14.85546875" style="38" customWidth="1"/>
    <col min="15864" max="15864" width="3" style="38" customWidth="1"/>
    <col min="15865" max="15865" width="14.85546875" style="38" customWidth="1"/>
    <col min="15866" max="15866" width="3" style="38" customWidth="1"/>
    <col min="15867" max="15867" width="8.85546875" style="38" customWidth="1"/>
    <col min="15868" max="15868" width="4.5703125" style="38" customWidth="1"/>
    <col min="15869" max="15869" width="27.5703125" style="38" customWidth="1"/>
    <col min="15870" max="15870" width="4" style="38" customWidth="1"/>
    <col min="15871" max="15871" width="23.140625" style="38" customWidth="1"/>
    <col min="15872" max="15872" width="14.5703125" style="38" customWidth="1"/>
    <col min="15873" max="15873" width="4" style="38" customWidth="1"/>
    <col min="15874" max="15874" width="14.5703125" style="38" customWidth="1"/>
    <col min="15875" max="15875" width="3.85546875" style="38" customWidth="1"/>
    <col min="15876" max="15876" width="14.5703125" style="38" customWidth="1"/>
    <col min="15877" max="15877" width="3.85546875" style="38" customWidth="1"/>
    <col min="15878" max="16113" width="11.42578125" style="38"/>
    <col min="16114" max="16115" width="4.42578125" style="38" customWidth="1"/>
    <col min="16116" max="16116" width="32.42578125" style="38" customWidth="1"/>
    <col min="16117" max="16117" width="14.85546875" style="38" customWidth="1"/>
    <col min="16118" max="16118" width="3" style="38" customWidth="1"/>
    <col min="16119" max="16119" width="14.85546875" style="38" customWidth="1"/>
    <col min="16120" max="16120" width="3" style="38" customWidth="1"/>
    <col min="16121" max="16121" width="14.85546875" style="38" customWidth="1"/>
    <col min="16122" max="16122" width="3" style="38" customWidth="1"/>
    <col min="16123" max="16123" width="8.85546875" style="38" customWidth="1"/>
    <col min="16124" max="16124" width="4.5703125" style="38" customWidth="1"/>
    <col min="16125" max="16125" width="27.5703125" style="38" customWidth="1"/>
    <col min="16126" max="16126" width="4" style="38" customWidth="1"/>
    <col min="16127" max="16127" width="23.140625" style="38" customWidth="1"/>
    <col min="16128" max="16128" width="14.5703125" style="38" customWidth="1"/>
    <col min="16129" max="16129" width="4" style="38" customWidth="1"/>
    <col min="16130" max="16130" width="14.5703125" style="38" customWidth="1"/>
    <col min="16131" max="16131" width="3.85546875" style="38" customWidth="1"/>
    <col min="16132" max="16132" width="14.5703125" style="38" customWidth="1"/>
    <col min="16133" max="16133" width="3.85546875" style="38" customWidth="1"/>
    <col min="16134" max="16384" width="11.42578125" style="38"/>
  </cols>
  <sheetData>
    <row r="1" spans="1:9" s="32" customFormat="1" ht="18" customHeight="1" x14ac:dyDescent="0.25">
      <c r="A1" s="146" t="s">
        <v>321</v>
      </c>
      <c r="B1" s="146"/>
      <c r="C1" s="146"/>
      <c r="D1" s="146"/>
      <c r="E1" s="1"/>
      <c r="F1" s="1"/>
      <c r="G1" s="145"/>
      <c r="H1" s="145"/>
      <c r="I1" s="145"/>
    </row>
    <row r="2" spans="1:9" s="16" customFormat="1" ht="13.5" customHeight="1" x14ac:dyDescent="0.2">
      <c r="A2" s="288" t="s">
        <v>307</v>
      </c>
      <c r="B2" s="288"/>
      <c r="C2" s="288"/>
      <c r="D2" s="145"/>
      <c r="E2" s="145"/>
      <c r="F2" s="145"/>
    </row>
    <row r="3" spans="1:9" s="16" customFormat="1" ht="13.5" customHeight="1" x14ac:dyDescent="0.25">
      <c r="A3" s="288" t="s">
        <v>234</v>
      </c>
      <c r="B3" s="288"/>
      <c r="C3" s="288"/>
      <c r="D3" s="288"/>
      <c r="E3" s="288"/>
      <c r="F3" s="288"/>
      <c r="H3" s="147" t="s">
        <v>322</v>
      </c>
    </row>
    <row r="4" spans="1:9" s="33" customFormat="1" x14ac:dyDescent="0.2">
      <c r="A4" s="144"/>
      <c r="B4" s="144"/>
      <c r="C4" s="144"/>
      <c r="D4" s="144"/>
      <c r="E4" s="144"/>
      <c r="F4" s="144"/>
      <c r="G4" s="144"/>
      <c r="I4" s="144"/>
    </row>
    <row r="5" spans="1:9" s="16" customFormat="1" ht="12" customHeight="1" x14ac:dyDescent="0.2"/>
    <row r="6" spans="1:9" s="35" customFormat="1" ht="48" customHeight="1" x14ac:dyDescent="0.25">
      <c r="A6" s="58" t="s">
        <v>217</v>
      </c>
      <c r="B6" s="34" t="s">
        <v>218</v>
      </c>
      <c r="C6" s="63" t="s">
        <v>213</v>
      </c>
      <c r="D6" s="284" t="s">
        <v>245</v>
      </c>
      <c r="E6" s="283"/>
      <c r="F6" s="282" t="s">
        <v>246</v>
      </c>
      <c r="G6" s="283"/>
      <c r="H6" s="284" t="s">
        <v>247</v>
      </c>
      <c r="I6" s="283"/>
    </row>
    <row r="7" spans="1:9" s="35" customFormat="1" ht="12.75" customHeight="1" x14ac:dyDescent="0.25">
      <c r="A7" s="4">
        <v>84</v>
      </c>
      <c r="B7" s="10" t="s">
        <v>115</v>
      </c>
      <c r="C7" s="65" t="s">
        <v>82</v>
      </c>
      <c r="D7" s="69">
        <v>1150</v>
      </c>
      <c r="E7" s="148"/>
      <c r="F7" s="69">
        <v>105</v>
      </c>
      <c r="G7" s="149"/>
      <c r="H7" s="69">
        <v>1255</v>
      </c>
      <c r="I7" s="149" t="s">
        <v>323</v>
      </c>
    </row>
    <row r="8" spans="1:9" s="35" customFormat="1" ht="12.75" customHeight="1" x14ac:dyDescent="0.25">
      <c r="A8" s="5">
        <v>32</v>
      </c>
      <c r="B8" s="11" t="s">
        <v>116</v>
      </c>
      <c r="C8" s="23" t="s">
        <v>31</v>
      </c>
      <c r="D8" s="69">
        <v>1779</v>
      </c>
      <c r="E8" s="148"/>
      <c r="F8" s="69">
        <v>160</v>
      </c>
      <c r="G8" s="149"/>
      <c r="H8" s="69">
        <v>1939</v>
      </c>
      <c r="I8" s="149" t="s">
        <v>323</v>
      </c>
    </row>
    <row r="9" spans="1:9" s="35" customFormat="1" ht="12.75" customHeight="1" x14ac:dyDescent="0.25">
      <c r="A9" s="5">
        <v>84</v>
      </c>
      <c r="B9" s="11" t="s">
        <v>117</v>
      </c>
      <c r="C9" s="23" t="s">
        <v>84</v>
      </c>
      <c r="D9" s="69">
        <v>967</v>
      </c>
      <c r="E9" s="148"/>
      <c r="F9" s="69">
        <v>61</v>
      </c>
      <c r="G9" s="149"/>
      <c r="H9" s="69">
        <v>1028</v>
      </c>
      <c r="I9" s="149" t="s">
        <v>323</v>
      </c>
    </row>
    <row r="10" spans="1:9" s="35" customFormat="1" ht="12.75" customHeight="1" x14ac:dyDescent="0.25">
      <c r="A10" s="5">
        <v>93</v>
      </c>
      <c r="B10" s="11" t="s">
        <v>118</v>
      </c>
      <c r="C10" s="23" t="s">
        <v>98</v>
      </c>
      <c r="D10" s="69">
        <v>390</v>
      </c>
      <c r="E10" s="148"/>
      <c r="F10" s="69">
        <v>30</v>
      </c>
      <c r="G10" s="149"/>
      <c r="H10" s="69">
        <v>420</v>
      </c>
      <c r="I10" s="149" t="s">
        <v>323</v>
      </c>
    </row>
    <row r="11" spans="1:9" s="35" customFormat="1" ht="12.75" customHeight="1" x14ac:dyDescent="0.25">
      <c r="A11" s="5">
        <v>93</v>
      </c>
      <c r="B11" s="11" t="s">
        <v>119</v>
      </c>
      <c r="C11" s="23" t="s">
        <v>99</v>
      </c>
      <c r="D11" s="69">
        <v>236</v>
      </c>
      <c r="E11" s="148"/>
      <c r="F11" s="69">
        <v>12</v>
      </c>
      <c r="G11" s="149"/>
      <c r="H11" s="69">
        <v>248</v>
      </c>
      <c r="I11" s="149" t="s">
        <v>323</v>
      </c>
    </row>
    <row r="12" spans="1:9" s="35" customFormat="1" ht="12.75" customHeight="1" x14ac:dyDescent="0.25">
      <c r="A12" s="5">
        <v>93</v>
      </c>
      <c r="B12" s="11" t="s">
        <v>120</v>
      </c>
      <c r="C12" s="23" t="s">
        <v>100</v>
      </c>
      <c r="D12" s="69">
        <v>1463</v>
      </c>
      <c r="E12" s="148"/>
      <c r="F12" s="69">
        <v>206</v>
      </c>
      <c r="G12" s="149"/>
      <c r="H12" s="69">
        <v>1669</v>
      </c>
      <c r="I12" s="149" t="s">
        <v>323</v>
      </c>
    </row>
    <row r="13" spans="1:9" s="35" customFormat="1" ht="12.75" customHeight="1" x14ac:dyDescent="0.25">
      <c r="A13" s="5">
        <v>84</v>
      </c>
      <c r="B13" s="11" t="s">
        <v>121</v>
      </c>
      <c r="C13" s="23" t="s">
        <v>85</v>
      </c>
      <c r="D13" s="69">
        <v>588</v>
      </c>
      <c r="E13" s="148"/>
      <c r="F13" s="69">
        <v>47</v>
      </c>
      <c r="G13" s="149"/>
      <c r="H13" s="69">
        <v>635</v>
      </c>
      <c r="I13" s="149" t="s">
        <v>323</v>
      </c>
    </row>
    <row r="14" spans="1:9" s="35" customFormat="1" ht="12.75" customHeight="1" x14ac:dyDescent="0.25">
      <c r="A14" s="5">
        <v>44</v>
      </c>
      <c r="B14" s="11" t="s">
        <v>122</v>
      </c>
      <c r="C14" s="23" t="s">
        <v>36</v>
      </c>
      <c r="D14" s="69">
        <v>984</v>
      </c>
      <c r="E14" s="148"/>
      <c r="F14" s="69">
        <v>96</v>
      </c>
      <c r="G14" s="149"/>
      <c r="H14" s="69">
        <v>1080</v>
      </c>
      <c r="I14" s="149" t="s">
        <v>323</v>
      </c>
    </row>
    <row r="15" spans="1:9" s="35" customFormat="1" ht="12.75" customHeight="1" x14ac:dyDescent="0.25">
      <c r="A15" s="5">
        <v>76</v>
      </c>
      <c r="B15" s="11" t="s">
        <v>123</v>
      </c>
      <c r="C15" s="23" t="s">
        <v>69</v>
      </c>
      <c r="D15" s="69">
        <v>373</v>
      </c>
      <c r="E15" s="148"/>
      <c r="F15" s="69">
        <v>32</v>
      </c>
      <c r="G15" s="149"/>
      <c r="H15" s="69">
        <v>405</v>
      </c>
      <c r="I15" s="149" t="s">
        <v>323</v>
      </c>
    </row>
    <row r="16" spans="1:9" s="35" customFormat="1" ht="12.75" customHeight="1" x14ac:dyDescent="0.25">
      <c r="A16" s="5">
        <v>44</v>
      </c>
      <c r="B16" s="11" t="s">
        <v>124</v>
      </c>
      <c r="C16" s="23" t="s">
        <v>37</v>
      </c>
      <c r="D16" s="69">
        <v>980</v>
      </c>
      <c r="E16" s="148"/>
      <c r="F16" s="69">
        <v>64</v>
      </c>
      <c r="G16" s="149"/>
      <c r="H16" s="69">
        <v>1044</v>
      </c>
      <c r="I16" s="149" t="s">
        <v>323</v>
      </c>
    </row>
    <row r="17" spans="1:9" s="35" customFormat="1" ht="12.75" customHeight="1" x14ac:dyDescent="0.25">
      <c r="A17" s="5">
        <v>76</v>
      </c>
      <c r="B17" s="11" t="s">
        <v>125</v>
      </c>
      <c r="C17" s="23" t="s">
        <v>70</v>
      </c>
      <c r="D17" s="69">
        <v>1028</v>
      </c>
      <c r="E17" s="148"/>
      <c r="F17" s="69">
        <v>107</v>
      </c>
      <c r="G17" s="149"/>
      <c r="H17" s="69">
        <v>1135</v>
      </c>
      <c r="I17" s="149" t="s">
        <v>323</v>
      </c>
    </row>
    <row r="18" spans="1:9" s="35" customFormat="1" ht="12.75" customHeight="1" x14ac:dyDescent="0.25">
      <c r="A18" s="5">
        <v>76</v>
      </c>
      <c r="B18" s="11" t="s">
        <v>126</v>
      </c>
      <c r="C18" s="23" t="s">
        <v>71</v>
      </c>
      <c r="D18" s="69">
        <v>621</v>
      </c>
      <c r="E18" s="148"/>
      <c r="F18" s="69">
        <v>39</v>
      </c>
      <c r="G18" s="149"/>
      <c r="H18" s="69">
        <v>660</v>
      </c>
      <c r="I18" s="149" t="s">
        <v>323</v>
      </c>
    </row>
    <row r="19" spans="1:9" s="35" customFormat="1" ht="12.75" customHeight="1" x14ac:dyDescent="0.25">
      <c r="A19" s="5">
        <v>93</v>
      </c>
      <c r="B19" s="11" t="s">
        <v>127</v>
      </c>
      <c r="C19" s="23" t="s">
        <v>101</v>
      </c>
      <c r="D19" s="69">
        <v>3101</v>
      </c>
      <c r="E19" s="148"/>
      <c r="F19" s="69">
        <v>449</v>
      </c>
      <c r="G19" s="149"/>
      <c r="H19" s="69">
        <v>3550</v>
      </c>
      <c r="I19" s="149" t="s">
        <v>323</v>
      </c>
    </row>
    <row r="20" spans="1:9" s="35" customFormat="1" ht="12.75" customHeight="1" x14ac:dyDescent="0.25">
      <c r="A20" s="5">
        <v>28</v>
      </c>
      <c r="B20" s="11" t="s">
        <v>128</v>
      </c>
      <c r="C20" s="23" t="s">
        <v>25</v>
      </c>
      <c r="D20" s="69">
        <v>2091</v>
      </c>
      <c r="E20" s="150" t="s">
        <v>324</v>
      </c>
      <c r="F20" s="69">
        <v>155</v>
      </c>
      <c r="G20" s="150" t="s">
        <v>324</v>
      </c>
      <c r="H20" s="69">
        <v>2246</v>
      </c>
      <c r="I20" s="150" t="s">
        <v>324</v>
      </c>
    </row>
    <row r="21" spans="1:9" s="35" customFormat="1" ht="12.75" customHeight="1" x14ac:dyDescent="0.25">
      <c r="A21" s="5">
        <v>84</v>
      </c>
      <c r="B21" s="11" t="s">
        <v>129</v>
      </c>
      <c r="C21" s="23" t="s">
        <v>86</v>
      </c>
      <c r="D21" s="69">
        <v>183</v>
      </c>
      <c r="E21" s="148"/>
      <c r="F21" s="69">
        <v>63</v>
      </c>
      <c r="G21" s="149"/>
      <c r="H21" s="69">
        <v>246</v>
      </c>
      <c r="I21" s="149" t="s">
        <v>323</v>
      </c>
    </row>
    <row r="22" spans="1:9" s="35" customFormat="1" ht="12.75" customHeight="1" x14ac:dyDescent="0.25">
      <c r="A22" s="5">
        <v>75</v>
      </c>
      <c r="B22" s="11" t="s">
        <v>130</v>
      </c>
      <c r="C22" s="23" t="s">
        <v>57</v>
      </c>
      <c r="D22" s="69">
        <v>968</v>
      </c>
      <c r="E22" s="148"/>
      <c r="F22" s="69">
        <v>65</v>
      </c>
      <c r="G22" s="149"/>
      <c r="H22" s="69">
        <v>1033</v>
      </c>
      <c r="I22" s="149" t="s">
        <v>323</v>
      </c>
    </row>
    <row r="23" spans="1:9" s="35" customFormat="1" ht="12.75" customHeight="1" x14ac:dyDescent="0.25">
      <c r="A23" s="5">
        <v>75</v>
      </c>
      <c r="B23" s="11" t="s">
        <v>131</v>
      </c>
      <c r="C23" s="23" t="s">
        <v>58</v>
      </c>
      <c r="D23" s="69">
        <v>1380</v>
      </c>
      <c r="E23" s="148"/>
      <c r="F23" s="69">
        <v>144</v>
      </c>
      <c r="G23" s="149"/>
      <c r="H23" s="69">
        <v>1524</v>
      </c>
      <c r="I23" s="149" t="s">
        <v>323</v>
      </c>
    </row>
    <row r="24" spans="1:9" s="35" customFormat="1" ht="12.75" customHeight="1" x14ac:dyDescent="0.25">
      <c r="A24" s="5">
        <v>24</v>
      </c>
      <c r="B24" s="11" t="s">
        <v>132</v>
      </c>
      <c r="C24" s="23" t="s">
        <v>9</v>
      </c>
      <c r="D24" s="69">
        <v>826</v>
      </c>
      <c r="E24" s="148"/>
      <c r="F24" s="69">
        <v>43</v>
      </c>
      <c r="G24" s="149"/>
      <c r="H24" s="69">
        <v>869</v>
      </c>
      <c r="I24" s="149" t="s">
        <v>323</v>
      </c>
    </row>
    <row r="25" spans="1:9" s="35" customFormat="1" ht="12.75" customHeight="1" x14ac:dyDescent="0.25">
      <c r="A25" s="5">
        <v>75</v>
      </c>
      <c r="B25" s="11" t="s">
        <v>133</v>
      </c>
      <c r="C25" s="23" t="s">
        <v>59</v>
      </c>
      <c r="D25" s="69">
        <v>393</v>
      </c>
      <c r="E25" s="148"/>
      <c r="F25" s="69">
        <v>77</v>
      </c>
      <c r="G25" s="149"/>
      <c r="H25" s="69">
        <v>470</v>
      </c>
      <c r="I25" s="149" t="s">
        <v>323</v>
      </c>
    </row>
    <row r="26" spans="1:9" s="35" customFormat="1" ht="12.75" customHeight="1" x14ac:dyDescent="0.25">
      <c r="A26" s="5">
        <v>94</v>
      </c>
      <c r="B26" s="11" t="s">
        <v>104</v>
      </c>
      <c r="C26" s="23" t="s">
        <v>105</v>
      </c>
      <c r="D26" s="69">
        <v>129</v>
      </c>
      <c r="E26" s="148"/>
      <c r="F26" s="69">
        <v>31</v>
      </c>
      <c r="G26" s="149"/>
      <c r="H26" s="69">
        <v>160</v>
      </c>
      <c r="I26" s="149" t="s">
        <v>323</v>
      </c>
    </row>
    <row r="27" spans="1:9" s="35" customFormat="1" ht="12.75" customHeight="1" x14ac:dyDescent="0.25">
      <c r="A27" s="5">
        <v>94</v>
      </c>
      <c r="B27" s="11" t="s">
        <v>107</v>
      </c>
      <c r="C27" s="23" t="s">
        <v>108</v>
      </c>
      <c r="D27" s="69">
        <v>176</v>
      </c>
      <c r="E27" s="148"/>
      <c r="F27" s="69">
        <v>24</v>
      </c>
      <c r="G27" s="149"/>
      <c r="H27" s="69">
        <v>200</v>
      </c>
      <c r="I27" s="149" t="s">
        <v>323</v>
      </c>
    </row>
    <row r="28" spans="1:9" s="35" customFormat="1" ht="12.75" customHeight="1" x14ac:dyDescent="0.25">
      <c r="A28" s="5">
        <v>27</v>
      </c>
      <c r="B28" s="11" t="s">
        <v>134</v>
      </c>
      <c r="C28" s="23" t="s">
        <v>16</v>
      </c>
      <c r="D28" s="69">
        <v>1286</v>
      </c>
      <c r="E28" s="148"/>
      <c r="F28" s="69">
        <v>125</v>
      </c>
      <c r="G28" s="149"/>
      <c r="H28" s="69">
        <v>1411</v>
      </c>
      <c r="I28" s="149" t="s">
        <v>323</v>
      </c>
    </row>
    <row r="29" spans="1:9" s="35" customFormat="1" ht="12.75" customHeight="1" x14ac:dyDescent="0.25">
      <c r="A29" s="5">
        <v>53</v>
      </c>
      <c r="B29" s="11" t="s">
        <v>135</v>
      </c>
      <c r="C29" s="23" t="s">
        <v>52</v>
      </c>
      <c r="D29" s="69">
        <v>1650</v>
      </c>
      <c r="E29" s="148"/>
      <c r="F29" s="69">
        <v>77</v>
      </c>
      <c r="G29" s="149"/>
      <c r="H29" s="69">
        <v>1727</v>
      </c>
      <c r="I29" s="149" t="s">
        <v>323</v>
      </c>
    </row>
    <row r="30" spans="1:9" s="35" customFormat="1" ht="12.75" customHeight="1" x14ac:dyDescent="0.25">
      <c r="A30" s="5">
        <v>75</v>
      </c>
      <c r="B30" s="11" t="s">
        <v>136</v>
      </c>
      <c r="C30" s="23" t="s">
        <v>60</v>
      </c>
      <c r="D30" s="69">
        <v>344</v>
      </c>
      <c r="E30" s="148"/>
      <c r="F30" s="69">
        <v>20</v>
      </c>
      <c r="G30" s="149"/>
      <c r="H30" s="69">
        <v>364</v>
      </c>
      <c r="I30" s="149" t="s">
        <v>323</v>
      </c>
    </row>
    <row r="31" spans="1:9" s="35" customFormat="1" ht="12.75" customHeight="1" x14ac:dyDescent="0.25">
      <c r="A31" s="5">
        <v>75</v>
      </c>
      <c r="B31" s="11" t="s">
        <v>137</v>
      </c>
      <c r="C31" s="23" t="s">
        <v>61</v>
      </c>
      <c r="D31" s="69">
        <v>914</v>
      </c>
      <c r="E31" s="148"/>
      <c r="F31" s="69">
        <v>164</v>
      </c>
      <c r="G31" s="149"/>
      <c r="H31" s="69">
        <v>1078</v>
      </c>
      <c r="I31" s="149" t="s">
        <v>323</v>
      </c>
    </row>
    <row r="32" spans="1:9" s="35" customFormat="1" ht="12.75" customHeight="1" x14ac:dyDescent="0.25">
      <c r="A32" s="5">
        <v>27</v>
      </c>
      <c r="B32" s="11" t="s">
        <v>138</v>
      </c>
      <c r="C32" s="23" t="s">
        <v>18</v>
      </c>
      <c r="D32" s="69">
        <v>1063</v>
      </c>
      <c r="E32" s="148"/>
      <c r="F32" s="69">
        <v>96</v>
      </c>
      <c r="G32" s="149"/>
      <c r="H32" s="69">
        <v>1159</v>
      </c>
      <c r="I32" s="149" t="s">
        <v>323</v>
      </c>
    </row>
    <row r="33" spans="1:9" s="35" customFormat="1" ht="12.75" customHeight="1" x14ac:dyDescent="0.25">
      <c r="A33" s="5">
        <v>84</v>
      </c>
      <c r="B33" s="11" t="s">
        <v>139</v>
      </c>
      <c r="C33" s="23" t="s">
        <v>87</v>
      </c>
      <c r="D33" s="69">
        <v>1054</v>
      </c>
      <c r="E33" s="148"/>
      <c r="F33" s="69">
        <v>162</v>
      </c>
      <c r="G33" s="149"/>
      <c r="H33" s="69">
        <v>1216</v>
      </c>
      <c r="I33" s="149" t="s">
        <v>323</v>
      </c>
    </row>
    <row r="34" spans="1:9" s="35" customFormat="1" ht="12.75" customHeight="1" x14ac:dyDescent="0.25">
      <c r="A34" s="5">
        <v>28</v>
      </c>
      <c r="B34" s="11" t="s">
        <v>140</v>
      </c>
      <c r="C34" s="23" t="s">
        <v>27</v>
      </c>
      <c r="D34" s="69">
        <v>1637</v>
      </c>
      <c r="E34" s="150" t="s">
        <v>324</v>
      </c>
      <c r="F34" s="69">
        <v>125</v>
      </c>
      <c r="G34" s="150" t="s">
        <v>324</v>
      </c>
      <c r="H34" s="69">
        <v>1762</v>
      </c>
      <c r="I34" s="150" t="s">
        <v>324</v>
      </c>
    </row>
    <row r="35" spans="1:9" s="35" customFormat="1" ht="12.75" customHeight="1" x14ac:dyDescent="0.25">
      <c r="A35" s="5">
        <v>24</v>
      </c>
      <c r="B35" s="11" t="s">
        <v>141</v>
      </c>
      <c r="C35" s="23" t="s">
        <v>11</v>
      </c>
      <c r="D35" s="69">
        <v>1175</v>
      </c>
      <c r="E35" s="148"/>
      <c r="F35" s="69">
        <v>114</v>
      </c>
      <c r="G35" s="149"/>
      <c r="H35" s="69">
        <v>1289</v>
      </c>
      <c r="I35" s="149" t="s">
        <v>323</v>
      </c>
    </row>
    <row r="36" spans="1:9" s="35" customFormat="1" ht="12.75" customHeight="1" x14ac:dyDescent="0.25">
      <c r="A36" s="5">
        <v>53</v>
      </c>
      <c r="B36" s="11" t="s">
        <v>142</v>
      </c>
      <c r="C36" s="23" t="s">
        <v>54</v>
      </c>
      <c r="D36" s="69">
        <v>2388</v>
      </c>
      <c r="E36" s="148"/>
      <c r="F36" s="69">
        <v>118</v>
      </c>
      <c r="G36" s="149"/>
      <c r="H36" s="69">
        <v>2506</v>
      </c>
      <c r="I36" s="149" t="s">
        <v>323</v>
      </c>
    </row>
    <row r="37" spans="1:9" s="35" customFormat="1" ht="12.75" customHeight="1" x14ac:dyDescent="0.25">
      <c r="A37" s="5">
        <v>76</v>
      </c>
      <c r="B37" s="11" t="s">
        <v>143</v>
      </c>
      <c r="C37" s="23" t="s">
        <v>72</v>
      </c>
      <c r="D37" s="69">
        <v>1918</v>
      </c>
      <c r="E37" s="150" t="s">
        <v>324</v>
      </c>
      <c r="F37" s="69">
        <v>129</v>
      </c>
      <c r="G37" s="150" t="s">
        <v>324</v>
      </c>
      <c r="H37" s="69">
        <v>2047</v>
      </c>
      <c r="I37" s="150" t="s">
        <v>324</v>
      </c>
    </row>
    <row r="38" spans="1:9" s="35" customFormat="1" ht="12.75" customHeight="1" x14ac:dyDescent="0.25">
      <c r="A38" s="5">
        <v>76</v>
      </c>
      <c r="B38" s="11" t="s">
        <v>144</v>
      </c>
      <c r="C38" s="23" t="s">
        <v>73</v>
      </c>
      <c r="D38" s="69">
        <v>2394</v>
      </c>
      <c r="E38" s="148"/>
      <c r="F38" s="69">
        <v>264</v>
      </c>
      <c r="G38" s="149"/>
      <c r="H38" s="69">
        <v>2658</v>
      </c>
      <c r="I38" s="149" t="s">
        <v>323</v>
      </c>
    </row>
    <row r="39" spans="1:9" s="35" customFormat="1" ht="12.75" customHeight="1" x14ac:dyDescent="0.25">
      <c r="A39" s="5">
        <v>76</v>
      </c>
      <c r="B39" s="11" t="s">
        <v>145</v>
      </c>
      <c r="C39" s="23" t="s">
        <v>74</v>
      </c>
      <c r="D39" s="69">
        <v>491</v>
      </c>
      <c r="E39" s="148"/>
      <c r="F39" s="69">
        <v>37</v>
      </c>
      <c r="G39" s="149"/>
      <c r="H39" s="69">
        <v>528</v>
      </c>
      <c r="I39" s="149" t="s">
        <v>323</v>
      </c>
    </row>
    <row r="40" spans="1:9" s="35" customFormat="1" ht="12.75" customHeight="1" x14ac:dyDescent="0.25">
      <c r="A40" s="5">
        <v>75</v>
      </c>
      <c r="B40" s="11" t="s">
        <v>146</v>
      </c>
      <c r="C40" s="23" t="s">
        <v>62</v>
      </c>
      <c r="D40" s="69">
        <v>3262</v>
      </c>
      <c r="E40" s="148"/>
      <c r="F40" s="69">
        <v>431</v>
      </c>
      <c r="G40" s="149"/>
      <c r="H40" s="69">
        <v>3693</v>
      </c>
      <c r="I40" s="149" t="s">
        <v>323</v>
      </c>
    </row>
    <row r="41" spans="1:9" s="35" customFormat="1" ht="12.75" customHeight="1" x14ac:dyDescent="0.25">
      <c r="A41" s="5">
        <v>76</v>
      </c>
      <c r="B41" s="11" t="s">
        <v>147</v>
      </c>
      <c r="C41" s="23" t="s">
        <v>75</v>
      </c>
      <c r="D41" s="69">
        <v>2263</v>
      </c>
      <c r="E41" s="148"/>
      <c r="F41" s="69">
        <v>238</v>
      </c>
      <c r="G41" s="149"/>
      <c r="H41" s="69">
        <v>2501</v>
      </c>
      <c r="I41" s="149" t="s">
        <v>323</v>
      </c>
    </row>
    <row r="42" spans="1:9" s="35" customFormat="1" ht="12.75" customHeight="1" x14ac:dyDescent="0.25">
      <c r="A42" s="5">
        <v>53</v>
      </c>
      <c r="B42" s="11" t="s">
        <v>148</v>
      </c>
      <c r="C42" s="23" t="s">
        <v>55</v>
      </c>
      <c r="D42" s="69">
        <v>2654</v>
      </c>
      <c r="E42" s="148"/>
      <c r="F42" s="69">
        <v>206</v>
      </c>
      <c r="G42" s="149"/>
      <c r="H42" s="69">
        <v>2860</v>
      </c>
      <c r="I42" s="149" t="s">
        <v>323</v>
      </c>
    </row>
    <row r="43" spans="1:9" s="35" customFormat="1" ht="12.75" customHeight="1" x14ac:dyDescent="0.25">
      <c r="A43" s="5">
        <v>24</v>
      </c>
      <c r="B43" s="11" t="s">
        <v>149</v>
      </c>
      <c r="C43" s="23" t="s">
        <v>12</v>
      </c>
      <c r="D43" s="69">
        <v>470</v>
      </c>
      <c r="E43" s="148"/>
      <c r="F43" s="69">
        <v>42</v>
      </c>
      <c r="G43" s="149"/>
      <c r="H43" s="69">
        <v>512</v>
      </c>
      <c r="I43" s="149" t="s">
        <v>323</v>
      </c>
    </row>
    <row r="44" spans="1:9" s="35" customFormat="1" ht="12.75" customHeight="1" x14ac:dyDescent="0.25">
      <c r="A44" s="5">
        <v>24</v>
      </c>
      <c r="B44" s="11" t="s">
        <v>150</v>
      </c>
      <c r="C44" s="23" t="s">
        <v>13</v>
      </c>
      <c r="D44" s="69">
        <v>1158</v>
      </c>
      <c r="E44" s="148"/>
      <c r="F44" s="69">
        <v>48</v>
      </c>
      <c r="G44" s="149"/>
      <c r="H44" s="69">
        <v>1206</v>
      </c>
      <c r="I44" s="149" t="s">
        <v>323</v>
      </c>
    </row>
    <row r="45" spans="1:9" s="35" customFormat="1" ht="12.75" customHeight="1" x14ac:dyDescent="0.25">
      <c r="A45" s="5">
        <v>84</v>
      </c>
      <c r="B45" s="11" t="s">
        <v>151</v>
      </c>
      <c r="C45" s="23" t="s">
        <v>88</v>
      </c>
      <c r="D45" s="69">
        <v>2310</v>
      </c>
      <c r="E45" s="148"/>
      <c r="F45" s="69">
        <v>283</v>
      </c>
      <c r="G45" s="149"/>
      <c r="H45" s="69">
        <v>2593</v>
      </c>
      <c r="I45" s="149" t="s">
        <v>323</v>
      </c>
    </row>
    <row r="46" spans="1:9" s="35" customFormat="1" ht="12.75" customHeight="1" x14ac:dyDescent="0.25">
      <c r="A46" s="5">
        <v>27</v>
      </c>
      <c r="B46" s="11" t="s">
        <v>152</v>
      </c>
      <c r="C46" s="23" t="s">
        <v>19</v>
      </c>
      <c r="D46" s="69">
        <v>726</v>
      </c>
      <c r="E46" s="148"/>
      <c r="F46" s="69">
        <v>40</v>
      </c>
      <c r="G46" s="149"/>
      <c r="H46" s="69">
        <v>766</v>
      </c>
      <c r="I46" s="149" t="s">
        <v>323</v>
      </c>
    </row>
    <row r="47" spans="1:9" s="35" customFormat="1" ht="12.75" customHeight="1" x14ac:dyDescent="0.25">
      <c r="A47" s="5">
        <v>75</v>
      </c>
      <c r="B47" s="11" t="s">
        <v>153</v>
      </c>
      <c r="C47" s="23" t="s">
        <v>63</v>
      </c>
      <c r="D47" s="69">
        <v>1071</v>
      </c>
      <c r="E47" s="148"/>
      <c r="F47" s="69">
        <v>94</v>
      </c>
      <c r="G47" s="149"/>
      <c r="H47" s="69">
        <v>1165</v>
      </c>
      <c r="I47" s="149" t="s">
        <v>323</v>
      </c>
    </row>
    <row r="48" spans="1:9" s="35" customFormat="1" ht="12.75" customHeight="1" x14ac:dyDescent="0.25">
      <c r="A48" s="5">
        <v>24</v>
      </c>
      <c r="B48" s="11" t="s">
        <v>154</v>
      </c>
      <c r="C48" s="23" t="s">
        <v>14</v>
      </c>
      <c r="D48" s="69">
        <v>805</v>
      </c>
      <c r="E48" s="148"/>
      <c r="F48" s="69">
        <v>90</v>
      </c>
      <c r="G48" s="149"/>
      <c r="H48" s="69">
        <v>895</v>
      </c>
      <c r="I48" s="149" t="s">
        <v>323</v>
      </c>
    </row>
    <row r="49" spans="1:9" s="35" customFormat="1" ht="12.75" customHeight="1" x14ac:dyDescent="0.25">
      <c r="A49" s="5">
        <v>84</v>
      </c>
      <c r="B49" s="11" t="s">
        <v>155</v>
      </c>
      <c r="C49" s="23" t="s">
        <v>89</v>
      </c>
      <c r="D49" s="69">
        <v>1728</v>
      </c>
      <c r="E49" s="148"/>
      <c r="F49" s="69">
        <v>279</v>
      </c>
      <c r="G49" s="149"/>
      <c r="H49" s="69">
        <v>2007</v>
      </c>
      <c r="I49" s="149" t="s">
        <v>323</v>
      </c>
    </row>
    <row r="50" spans="1:9" s="35" customFormat="1" ht="12.75" customHeight="1" x14ac:dyDescent="0.25">
      <c r="A50" s="5">
        <v>84</v>
      </c>
      <c r="B50" s="11" t="s">
        <v>156</v>
      </c>
      <c r="C50" s="23" t="s">
        <v>90</v>
      </c>
      <c r="D50" s="69">
        <v>614</v>
      </c>
      <c r="E50" s="148"/>
      <c r="F50" s="69">
        <v>49</v>
      </c>
      <c r="G50" s="149"/>
      <c r="H50" s="69">
        <v>663</v>
      </c>
      <c r="I50" s="149" t="s">
        <v>323</v>
      </c>
    </row>
    <row r="51" spans="1:9" s="35" customFormat="1" ht="12.75" customHeight="1" x14ac:dyDescent="0.25">
      <c r="A51" s="5">
        <v>52</v>
      </c>
      <c r="B51" s="11" t="s">
        <v>157</v>
      </c>
      <c r="C51" s="23" t="s">
        <v>46</v>
      </c>
      <c r="D51" s="69">
        <v>2146</v>
      </c>
      <c r="E51" s="148"/>
      <c r="F51" s="69">
        <v>355</v>
      </c>
      <c r="G51" s="149"/>
      <c r="H51" s="69">
        <v>2501</v>
      </c>
      <c r="I51" s="149" t="s">
        <v>323</v>
      </c>
    </row>
    <row r="52" spans="1:9" s="35" customFormat="1" ht="12.75" customHeight="1" x14ac:dyDescent="0.25">
      <c r="A52" s="5">
        <v>24</v>
      </c>
      <c r="B52" s="11" t="s">
        <v>158</v>
      </c>
      <c r="C52" s="23" t="s">
        <v>15</v>
      </c>
      <c r="D52" s="69">
        <v>1225</v>
      </c>
      <c r="E52" s="148"/>
      <c r="F52" s="69">
        <v>93</v>
      </c>
      <c r="G52" s="149"/>
      <c r="H52" s="69">
        <v>1318</v>
      </c>
      <c r="I52" s="149" t="s">
        <v>323</v>
      </c>
    </row>
    <row r="53" spans="1:9" s="35" customFormat="1" ht="12.75" customHeight="1" x14ac:dyDescent="0.25">
      <c r="A53" s="5">
        <v>76</v>
      </c>
      <c r="B53" s="11" t="s">
        <v>159</v>
      </c>
      <c r="C53" s="23" t="s">
        <v>76</v>
      </c>
      <c r="D53" s="69">
        <v>349</v>
      </c>
      <c r="E53" s="148"/>
      <c r="F53" s="69">
        <v>33</v>
      </c>
      <c r="G53" s="149"/>
      <c r="H53" s="69">
        <v>382</v>
      </c>
      <c r="I53" s="149" t="s">
        <v>323</v>
      </c>
    </row>
    <row r="54" spans="1:9" s="35" customFormat="1" ht="12.75" customHeight="1" x14ac:dyDescent="0.25">
      <c r="A54" s="5">
        <v>75</v>
      </c>
      <c r="B54" s="11" t="s">
        <v>160</v>
      </c>
      <c r="C54" s="23" t="s">
        <v>64</v>
      </c>
      <c r="D54" s="69">
        <v>684</v>
      </c>
      <c r="E54" s="148"/>
      <c r="F54" s="69">
        <v>279</v>
      </c>
      <c r="G54" s="149"/>
      <c r="H54" s="69">
        <v>963</v>
      </c>
      <c r="I54" s="149" t="s">
        <v>323</v>
      </c>
    </row>
    <row r="55" spans="1:9" s="35" customFormat="1" ht="12.75" customHeight="1" x14ac:dyDescent="0.25">
      <c r="A55" s="5">
        <v>76</v>
      </c>
      <c r="B55" s="11" t="s">
        <v>161</v>
      </c>
      <c r="C55" s="23" t="s">
        <v>77</v>
      </c>
      <c r="D55" s="69">
        <v>118</v>
      </c>
      <c r="E55" s="148"/>
      <c r="F55" s="69">
        <v>7</v>
      </c>
      <c r="G55" s="149"/>
      <c r="H55" s="69">
        <v>125</v>
      </c>
      <c r="I55" s="149" t="s">
        <v>323</v>
      </c>
    </row>
    <row r="56" spans="1:9" s="35" customFormat="1" ht="12.75" customHeight="1" x14ac:dyDescent="0.25">
      <c r="A56" s="5">
        <v>52</v>
      </c>
      <c r="B56" s="11" t="s">
        <v>162</v>
      </c>
      <c r="C56" s="23" t="s">
        <v>48</v>
      </c>
      <c r="D56" s="69">
        <v>1908</v>
      </c>
      <c r="E56" s="148"/>
      <c r="F56" s="69">
        <v>138</v>
      </c>
      <c r="G56" s="149"/>
      <c r="H56" s="69">
        <v>2046</v>
      </c>
      <c r="I56" s="149" t="s">
        <v>323</v>
      </c>
    </row>
    <row r="57" spans="1:9" s="35" customFormat="1" ht="12.75" customHeight="1" x14ac:dyDescent="0.25">
      <c r="A57" s="5">
        <v>28</v>
      </c>
      <c r="B57" s="11" t="s">
        <v>163</v>
      </c>
      <c r="C57" s="23" t="s">
        <v>28</v>
      </c>
      <c r="D57" s="69">
        <v>1296</v>
      </c>
      <c r="E57" s="148"/>
      <c r="F57" s="69">
        <v>104</v>
      </c>
      <c r="G57" s="149"/>
      <c r="H57" s="69">
        <v>1400</v>
      </c>
      <c r="I57" s="149" t="s">
        <v>323</v>
      </c>
    </row>
    <row r="58" spans="1:9" s="35" customFormat="1" ht="12.75" customHeight="1" x14ac:dyDescent="0.25">
      <c r="A58" s="5">
        <v>44</v>
      </c>
      <c r="B58" s="11" t="s">
        <v>164</v>
      </c>
      <c r="C58" s="23" t="s">
        <v>38</v>
      </c>
      <c r="D58" s="69">
        <v>1472</v>
      </c>
      <c r="E58" s="148"/>
      <c r="F58" s="69">
        <v>87</v>
      </c>
      <c r="G58" s="149"/>
      <c r="H58" s="69">
        <v>1559</v>
      </c>
      <c r="I58" s="149" t="s">
        <v>323</v>
      </c>
    </row>
    <row r="59" spans="1:9" s="35" customFormat="1" ht="12.75" customHeight="1" x14ac:dyDescent="0.25">
      <c r="A59" s="5">
        <v>44</v>
      </c>
      <c r="B59" s="11" t="s">
        <v>165</v>
      </c>
      <c r="C59" s="23" t="s">
        <v>39</v>
      </c>
      <c r="D59" s="69">
        <v>568</v>
      </c>
      <c r="E59" s="148"/>
      <c r="F59" s="69">
        <v>49</v>
      </c>
      <c r="G59" s="149"/>
      <c r="H59" s="69">
        <v>617</v>
      </c>
      <c r="I59" s="149" t="s">
        <v>323</v>
      </c>
    </row>
    <row r="60" spans="1:9" s="35" customFormat="1" ht="12.75" customHeight="1" x14ac:dyDescent="0.25">
      <c r="A60" s="5">
        <v>52</v>
      </c>
      <c r="B60" s="11" t="s">
        <v>166</v>
      </c>
      <c r="C60" s="23" t="s">
        <v>49</v>
      </c>
      <c r="D60" s="69">
        <v>909</v>
      </c>
      <c r="E60" s="148"/>
      <c r="F60" s="69">
        <v>37</v>
      </c>
      <c r="G60" s="149"/>
      <c r="H60" s="69">
        <v>946</v>
      </c>
      <c r="I60" s="149"/>
    </row>
    <row r="61" spans="1:9" s="35" customFormat="1" ht="12.75" customHeight="1" x14ac:dyDescent="0.25">
      <c r="A61" s="5">
        <v>44</v>
      </c>
      <c r="B61" s="11" t="s">
        <v>167</v>
      </c>
      <c r="C61" s="23" t="s">
        <v>40</v>
      </c>
      <c r="D61" s="69">
        <v>1629</v>
      </c>
      <c r="E61" s="148"/>
      <c r="F61" s="69">
        <v>282</v>
      </c>
      <c r="G61" s="149"/>
      <c r="H61" s="69">
        <v>1911</v>
      </c>
      <c r="I61" s="149" t="s">
        <v>323</v>
      </c>
    </row>
    <row r="62" spans="1:9" s="35" customFormat="1" ht="12.75" customHeight="1" x14ac:dyDescent="0.25">
      <c r="A62" s="5">
        <v>44</v>
      </c>
      <c r="B62" s="11" t="s">
        <v>168</v>
      </c>
      <c r="C62" s="23" t="s">
        <v>41</v>
      </c>
      <c r="D62" s="69">
        <v>614</v>
      </c>
      <c r="E62" s="148"/>
      <c r="F62" s="69">
        <v>37</v>
      </c>
      <c r="G62" s="149"/>
      <c r="H62" s="69">
        <v>651</v>
      </c>
      <c r="I62" s="149" t="s">
        <v>323</v>
      </c>
    </row>
    <row r="63" spans="1:9" s="35" customFormat="1" ht="12.75" customHeight="1" x14ac:dyDescent="0.25">
      <c r="A63" s="5">
        <v>53</v>
      </c>
      <c r="B63" s="11" t="s">
        <v>169</v>
      </c>
      <c r="C63" s="23" t="s">
        <v>56</v>
      </c>
      <c r="D63" s="69">
        <v>1212</v>
      </c>
      <c r="E63" s="148"/>
      <c r="F63" s="69">
        <v>110</v>
      </c>
      <c r="G63" s="149"/>
      <c r="H63" s="69">
        <v>1322</v>
      </c>
      <c r="I63" s="149" t="s">
        <v>323</v>
      </c>
    </row>
    <row r="64" spans="1:9" s="35" customFormat="1" ht="12.75" customHeight="1" x14ac:dyDescent="0.25">
      <c r="A64" s="5">
        <v>44</v>
      </c>
      <c r="B64" s="11" t="s">
        <v>170</v>
      </c>
      <c r="C64" s="23" t="s">
        <v>42</v>
      </c>
      <c r="D64" s="69">
        <v>1984</v>
      </c>
      <c r="E64" s="148"/>
      <c r="F64" s="69">
        <v>292</v>
      </c>
      <c r="G64" s="149"/>
      <c r="H64" s="69">
        <v>2276</v>
      </c>
      <c r="I64" s="149" t="s">
        <v>323</v>
      </c>
    </row>
    <row r="65" spans="1:9" s="35" customFormat="1" ht="12.75" customHeight="1" x14ac:dyDescent="0.25">
      <c r="A65" s="5">
        <v>27</v>
      </c>
      <c r="B65" s="11" t="s">
        <v>171</v>
      </c>
      <c r="C65" s="23" t="s">
        <v>20</v>
      </c>
      <c r="D65" s="69">
        <v>782</v>
      </c>
      <c r="E65" s="148"/>
      <c r="F65" s="69">
        <v>51</v>
      </c>
      <c r="G65" s="149"/>
      <c r="H65" s="69">
        <v>833</v>
      </c>
      <c r="I65" s="149" t="s">
        <v>323</v>
      </c>
    </row>
    <row r="66" spans="1:9" s="35" customFormat="1" ht="12.75" customHeight="1" x14ac:dyDescent="0.25">
      <c r="A66" s="5">
        <v>32</v>
      </c>
      <c r="B66" s="11" t="s">
        <v>172</v>
      </c>
      <c r="C66" s="23" t="s">
        <v>32</v>
      </c>
      <c r="D66" s="69">
        <v>10938</v>
      </c>
      <c r="E66" s="148"/>
      <c r="F66" s="69">
        <v>940</v>
      </c>
      <c r="G66" s="149"/>
      <c r="H66" s="69">
        <v>11878</v>
      </c>
      <c r="I66" s="149" t="s">
        <v>323</v>
      </c>
    </row>
    <row r="67" spans="1:9" s="35" customFormat="1" ht="12.75" customHeight="1" x14ac:dyDescent="0.25">
      <c r="A67" s="5">
        <v>32</v>
      </c>
      <c r="B67" s="11" t="s">
        <v>173</v>
      </c>
      <c r="C67" s="23" t="s">
        <v>33</v>
      </c>
      <c r="D67" s="69">
        <v>1560</v>
      </c>
      <c r="E67" s="148"/>
      <c r="F67" s="69">
        <v>289</v>
      </c>
      <c r="G67" s="149"/>
      <c r="H67" s="69">
        <v>1849</v>
      </c>
      <c r="I67" s="149" t="s">
        <v>323</v>
      </c>
    </row>
    <row r="68" spans="1:9" s="35" customFormat="1" ht="12.75" customHeight="1" x14ac:dyDescent="0.25">
      <c r="A68" s="5">
        <v>28</v>
      </c>
      <c r="B68" s="11" t="s">
        <v>174</v>
      </c>
      <c r="C68" s="23" t="s">
        <v>29</v>
      </c>
      <c r="D68" s="69">
        <v>998</v>
      </c>
      <c r="E68" s="148"/>
      <c r="F68" s="69">
        <v>59</v>
      </c>
      <c r="G68" s="149"/>
      <c r="H68" s="69">
        <v>1057</v>
      </c>
      <c r="I68" s="149" t="s">
        <v>323</v>
      </c>
    </row>
    <row r="69" spans="1:9" s="35" customFormat="1" ht="12.75" customHeight="1" x14ac:dyDescent="0.25">
      <c r="A69" s="5">
        <v>32</v>
      </c>
      <c r="B69" s="11" t="s">
        <v>175</v>
      </c>
      <c r="C69" s="23" t="s">
        <v>34</v>
      </c>
      <c r="D69" s="69">
        <v>5925</v>
      </c>
      <c r="E69" s="148"/>
      <c r="F69" s="69">
        <v>365</v>
      </c>
      <c r="G69" s="149"/>
      <c r="H69" s="69">
        <v>6290</v>
      </c>
      <c r="I69" s="149" t="s">
        <v>323</v>
      </c>
    </row>
    <row r="70" spans="1:9" s="35" customFormat="1" ht="12.75" customHeight="1" x14ac:dyDescent="0.25">
      <c r="A70" s="5">
        <v>84</v>
      </c>
      <c r="B70" s="11" t="s">
        <v>176</v>
      </c>
      <c r="C70" s="23" t="s">
        <v>91</v>
      </c>
      <c r="D70" s="69">
        <v>963</v>
      </c>
      <c r="E70" s="148"/>
      <c r="F70" s="69">
        <v>209</v>
      </c>
      <c r="G70" s="149"/>
      <c r="H70" s="69">
        <v>1172</v>
      </c>
      <c r="I70" s="149" t="s">
        <v>323</v>
      </c>
    </row>
    <row r="71" spans="1:9" s="35" customFormat="1" ht="12.75" customHeight="1" x14ac:dyDescent="0.25">
      <c r="A71" s="5">
        <v>75</v>
      </c>
      <c r="B71" s="11" t="s">
        <v>177</v>
      </c>
      <c r="C71" s="23" t="s">
        <v>65</v>
      </c>
      <c r="D71" s="69">
        <v>1339</v>
      </c>
      <c r="E71" s="148"/>
      <c r="F71" s="69">
        <v>366</v>
      </c>
      <c r="G71" s="149"/>
      <c r="H71" s="69">
        <v>1705</v>
      </c>
      <c r="I71" s="149" t="s">
        <v>323</v>
      </c>
    </row>
    <row r="72" spans="1:9" s="35" customFormat="1" ht="12.75" customHeight="1" x14ac:dyDescent="0.25">
      <c r="A72" s="5">
        <v>76</v>
      </c>
      <c r="B72" s="11" t="s">
        <v>178</v>
      </c>
      <c r="C72" s="23" t="s">
        <v>78</v>
      </c>
      <c r="D72" s="69">
        <v>473</v>
      </c>
      <c r="E72" s="150" t="s">
        <v>324</v>
      </c>
      <c r="F72" s="69">
        <v>1</v>
      </c>
      <c r="G72" s="150" t="s">
        <v>324</v>
      </c>
      <c r="H72" s="69">
        <v>474</v>
      </c>
      <c r="I72" s="150" t="s">
        <v>324</v>
      </c>
    </row>
    <row r="73" spans="1:9" s="35" customFormat="1" ht="12.75" customHeight="1" x14ac:dyDescent="0.25">
      <c r="A73" s="5">
        <v>76</v>
      </c>
      <c r="B73" s="11" t="s">
        <v>179</v>
      </c>
      <c r="C73" s="23" t="s">
        <v>79</v>
      </c>
      <c r="D73" s="69">
        <v>1105</v>
      </c>
      <c r="E73" s="148"/>
      <c r="F73" s="69">
        <v>122</v>
      </c>
      <c r="G73" s="149"/>
      <c r="H73" s="69">
        <v>1227</v>
      </c>
      <c r="I73" s="149" t="s">
        <v>323</v>
      </c>
    </row>
    <row r="74" spans="1:9" s="35" customFormat="1" ht="12.75" customHeight="1" x14ac:dyDescent="0.25">
      <c r="A74" s="5">
        <v>44</v>
      </c>
      <c r="B74" s="11" t="s">
        <v>180</v>
      </c>
      <c r="C74" s="23" t="s">
        <v>43</v>
      </c>
      <c r="D74" s="69">
        <v>2616</v>
      </c>
      <c r="E74" s="148"/>
      <c r="F74" s="69">
        <v>248</v>
      </c>
      <c r="G74" s="149"/>
      <c r="H74" s="69">
        <v>2864</v>
      </c>
      <c r="I74" s="149" t="s">
        <v>323</v>
      </c>
    </row>
    <row r="75" spans="1:9" s="35" customFormat="1" ht="12.75" customHeight="1" x14ac:dyDescent="0.25">
      <c r="A75" s="5">
        <v>44</v>
      </c>
      <c r="B75" s="11" t="s">
        <v>181</v>
      </c>
      <c r="C75" s="23" t="s">
        <v>44</v>
      </c>
      <c r="D75" s="69">
        <v>1521</v>
      </c>
      <c r="E75" s="148"/>
      <c r="F75" s="69">
        <v>194</v>
      </c>
      <c r="G75" s="149"/>
      <c r="H75" s="69">
        <v>1715</v>
      </c>
      <c r="I75" s="149" t="s">
        <v>323</v>
      </c>
    </row>
    <row r="76" spans="1:9" s="35" customFormat="1" ht="12.75" customHeight="1" x14ac:dyDescent="0.25">
      <c r="A76" s="5">
        <v>84</v>
      </c>
      <c r="B76" s="11" t="s">
        <v>182</v>
      </c>
      <c r="C76" s="23" t="s">
        <v>93</v>
      </c>
      <c r="D76" s="69">
        <v>2696</v>
      </c>
      <c r="E76" s="148"/>
      <c r="F76" s="69">
        <v>341</v>
      </c>
      <c r="G76" s="149"/>
      <c r="H76" s="69">
        <v>3037</v>
      </c>
      <c r="I76" s="149" t="s">
        <v>323</v>
      </c>
    </row>
    <row r="77" spans="1:9" s="35" customFormat="1" ht="12.75" customHeight="1" x14ac:dyDescent="0.25">
      <c r="A77" s="14">
        <v>84</v>
      </c>
      <c r="B77" s="15" t="s">
        <v>92</v>
      </c>
      <c r="C77" s="24" t="s">
        <v>114</v>
      </c>
      <c r="D77" s="72">
        <v>524</v>
      </c>
      <c r="E77" s="151"/>
      <c r="F77" s="72">
        <v>71</v>
      </c>
      <c r="G77" s="152"/>
      <c r="H77" s="72">
        <v>595</v>
      </c>
      <c r="I77" s="149"/>
    </row>
    <row r="78" spans="1:9" s="35" customFormat="1" ht="12.75" customHeight="1" x14ac:dyDescent="0.25">
      <c r="A78" s="14">
        <v>84</v>
      </c>
      <c r="B78" s="15" t="s">
        <v>94</v>
      </c>
      <c r="C78" s="24" t="s">
        <v>95</v>
      </c>
      <c r="D78" s="72">
        <v>2172</v>
      </c>
      <c r="E78" s="151"/>
      <c r="F78" s="72">
        <v>270</v>
      </c>
      <c r="G78" s="152"/>
      <c r="H78" s="72">
        <v>2442</v>
      </c>
      <c r="I78" s="149"/>
    </row>
    <row r="79" spans="1:9" s="35" customFormat="1" ht="12.75" customHeight="1" x14ac:dyDescent="0.25">
      <c r="A79" s="5">
        <v>27</v>
      </c>
      <c r="B79" s="11" t="s">
        <v>183</v>
      </c>
      <c r="C79" s="23" t="s">
        <v>21</v>
      </c>
      <c r="D79" s="69">
        <v>720</v>
      </c>
      <c r="E79" s="148"/>
      <c r="F79" s="69">
        <v>37</v>
      </c>
      <c r="G79" s="149"/>
      <c r="H79" s="69">
        <v>757</v>
      </c>
      <c r="I79" s="149" t="s">
        <v>323</v>
      </c>
    </row>
    <row r="80" spans="1:9" s="35" customFormat="1" ht="12.75" customHeight="1" x14ac:dyDescent="0.25">
      <c r="A80" s="5">
        <v>27</v>
      </c>
      <c r="B80" s="11" t="s">
        <v>184</v>
      </c>
      <c r="C80" s="23" t="s">
        <v>22</v>
      </c>
      <c r="D80" s="69">
        <v>1034</v>
      </c>
      <c r="E80" s="148"/>
      <c r="F80" s="69">
        <v>194</v>
      </c>
      <c r="G80" s="149"/>
      <c r="H80" s="69">
        <v>1228</v>
      </c>
      <c r="I80" s="149" t="s">
        <v>323</v>
      </c>
    </row>
    <row r="81" spans="1:9" s="35" customFormat="1" ht="12.75" customHeight="1" x14ac:dyDescent="0.25">
      <c r="A81" s="5">
        <v>52</v>
      </c>
      <c r="B81" s="11" t="s">
        <v>185</v>
      </c>
      <c r="C81" s="23" t="s">
        <v>50</v>
      </c>
      <c r="D81" s="69">
        <v>1259</v>
      </c>
      <c r="E81" s="148"/>
      <c r="F81" s="69">
        <v>208</v>
      </c>
      <c r="G81" s="149"/>
      <c r="H81" s="69">
        <v>1467</v>
      </c>
      <c r="I81" s="149" t="s">
        <v>323</v>
      </c>
    </row>
    <row r="82" spans="1:9" s="35" customFormat="1" ht="12.75" customHeight="1" x14ac:dyDescent="0.25">
      <c r="A82" s="5">
        <v>84</v>
      </c>
      <c r="B82" s="11" t="s">
        <v>186</v>
      </c>
      <c r="C82" s="23" t="s">
        <v>96</v>
      </c>
      <c r="D82" s="69">
        <v>931</v>
      </c>
      <c r="E82" s="148"/>
      <c r="F82" s="69">
        <v>76</v>
      </c>
      <c r="G82" s="149"/>
      <c r="H82" s="69">
        <v>1007</v>
      </c>
      <c r="I82" s="149" t="s">
        <v>323</v>
      </c>
    </row>
    <row r="83" spans="1:9" s="35" customFormat="1" ht="12.75" customHeight="1" x14ac:dyDescent="0.25">
      <c r="A83" s="5">
        <v>84</v>
      </c>
      <c r="B83" s="11" t="s">
        <v>187</v>
      </c>
      <c r="C83" s="23" t="s">
        <v>97</v>
      </c>
      <c r="D83" s="69">
        <v>917</v>
      </c>
      <c r="E83" s="148"/>
      <c r="F83" s="69">
        <v>100</v>
      </c>
      <c r="G83" s="149"/>
      <c r="H83" s="69">
        <v>1017</v>
      </c>
      <c r="I83" s="149" t="s">
        <v>323</v>
      </c>
    </row>
    <row r="84" spans="1:9" s="35" customFormat="1" ht="12.75" customHeight="1" x14ac:dyDescent="0.25">
      <c r="A84" s="5">
        <v>11</v>
      </c>
      <c r="B84" s="11" t="s">
        <v>188</v>
      </c>
      <c r="C84" s="23" t="s">
        <v>0</v>
      </c>
      <c r="D84" s="69">
        <v>4614</v>
      </c>
      <c r="E84" s="148"/>
      <c r="F84" s="69">
        <v>211</v>
      </c>
      <c r="G84" s="149"/>
      <c r="H84" s="69">
        <v>4825</v>
      </c>
      <c r="I84" s="149" t="s">
        <v>323</v>
      </c>
    </row>
    <row r="85" spans="1:9" s="35" customFormat="1" ht="12.75" customHeight="1" x14ac:dyDescent="0.25">
      <c r="A85" s="5">
        <v>28</v>
      </c>
      <c r="B85" s="11" t="s">
        <v>189</v>
      </c>
      <c r="C85" s="23" t="s">
        <v>30</v>
      </c>
      <c r="D85" s="69">
        <v>3569</v>
      </c>
      <c r="E85" s="148"/>
      <c r="F85" s="69">
        <v>353</v>
      </c>
      <c r="G85" s="149"/>
      <c r="H85" s="69">
        <v>3922</v>
      </c>
      <c r="I85" s="149" t="s">
        <v>323</v>
      </c>
    </row>
    <row r="86" spans="1:9" s="35" customFormat="1" ht="12.75" customHeight="1" x14ac:dyDescent="0.25">
      <c r="A86" s="5">
        <v>11</v>
      </c>
      <c r="B86" s="11" t="s">
        <v>190</v>
      </c>
      <c r="C86" s="23" t="s">
        <v>2</v>
      </c>
      <c r="D86" s="69">
        <v>2796</v>
      </c>
      <c r="E86" s="148"/>
      <c r="F86" s="69">
        <v>254</v>
      </c>
      <c r="G86" s="149"/>
      <c r="H86" s="69">
        <v>3050</v>
      </c>
      <c r="I86" s="149" t="s">
        <v>323</v>
      </c>
    </row>
    <row r="87" spans="1:9" s="35" customFormat="1" ht="12.75" customHeight="1" x14ac:dyDescent="0.25">
      <c r="A87" s="5">
        <v>11</v>
      </c>
      <c r="B87" s="11" t="s">
        <v>191</v>
      </c>
      <c r="C87" s="23" t="s">
        <v>3</v>
      </c>
      <c r="D87" s="69">
        <v>2077</v>
      </c>
      <c r="E87" s="148"/>
      <c r="F87" s="69">
        <v>188</v>
      </c>
      <c r="G87" s="149"/>
      <c r="H87" s="69">
        <v>2265</v>
      </c>
      <c r="I87" s="149" t="s">
        <v>323</v>
      </c>
    </row>
    <row r="88" spans="1:9" s="35" customFormat="1" ht="12.75" customHeight="1" x14ac:dyDescent="0.25">
      <c r="A88" s="5">
        <v>75</v>
      </c>
      <c r="B88" s="11" t="s">
        <v>192</v>
      </c>
      <c r="C88" s="23" t="s">
        <v>66</v>
      </c>
      <c r="D88" s="69">
        <v>893</v>
      </c>
      <c r="E88" s="148"/>
      <c r="F88" s="69">
        <v>41</v>
      </c>
      <c r="G88" s="150" t="s">
        <v>324</v>
      </c>
      <c r="H88" s="69">
        <v>934</v>
      </c>
      <c r="I88" s="150" t="s">
        <v>324</v>
      </c>
    </row>
    <row r="89" spans="1:9" s="35" customFormat="1" ht="12.75" customHeight="1" x14ac:dyDescent="0.25">
      <c r="A89" s="5">
        <v>32</v>
      </c>
      <c r="B89" s="11" t="s">
        <v>193</v>
      </c>
      <c r="C89" s="23" t="s">
        <v>35</v>
      </c>
      <c r="D89" s="69">
        <v>1573</v>
      </c>
      <c r="E89" s="148"/>
      <c r="F89" s="69">
        <v>254</v>
      </c>
      <c r="G89" s="149"/>
      <c r="H89" s="69">
        <v>1827</v>
      </c>
      <c r="I89" s="149" t="s">
        <v>323</v>
      </c>
    </row>
    <row r="90" spans="1:9" s="35" customFormat="1" ht="12.75" customHeight="1" x14ac:dyDescent="0.25">
      <c r="A90" s="5">
        <v>76</v>
      </c>
      <c r="B90" s="11" t="s">
        <v>194</v>
      </c>
      <c r="C90" s="23" t="s">
        <v>80</v>
      </c>
      <c r="D90" s="69">
        <v>875</v>
      </c>
      <c r="E90" s="148"/>
      <c r="F90" s="69">
        <v>93</v>
      </c>
      <c r="G90" s="149"/>
      <c r="H90" s="69">
        <v>968</v>
      </c>
      <c r="I90" s="149" t="s">
        <v>323</v>
      </c>
    </row>
    <row r="91" spans="1:9" s="35" customFormat="1" ht="12.75" customHeight="1" x14ac:dyDescent="0.25">
      <c r="A91" s="5">
        <v>76</v>
      </c>
      <c r="B91" s="11" t="s">
        <v>195</v>
      </c>
      <c r="C91" s="23" t="s">
        <v>81</v>
      </c>
      <c r="D91" s="69">
        <v>610</v>
      </c>
      <c r="E91" s="148"/>
      <c r="F91" s="69">
        <v>122</v>
      </c>
      <c r="G91" s="149"/>
      <c r="H91" s="69">
        <v>732</v>
      </c>
      <c r="I91" s="149" t="s">
        <v>323</v>
      </c>
    </row>
    <row r="92" spans="1:9" s="35" customFormat="1" ht="12.75" customHeight="1" x14ac:dyDescent="0.25">
      <c r="A92" s="5">
        <v>93</v>
      </c>
      <c r="B92" s="11" t="s">
        <v>196</v>
      </c>
      <c r="C92" s="23" t="s">
        <v>102</v>
      </c>
      <c r="D92" s="69">
        <v>1163</v>
      </c>
      <c r="E92" s="148"/>
      <c r="F92" s="69">
        <v>198</v>
      </c>
      <c r="G92" s="149"/>
      <c r="H92" s="69">
        <v>1361</v>
      </c>
      <c r="I92" s="149" t="s">
        <v>323</v>
      </c>
    </row>
    <row r="93" spans="1:9" s="35" customFormat="1" ht="12.75" customHeight="1" x14ac:dyDescent="0.25">
      <c r="A93" s="5">
        <v>93</v>
      </c>
      <c r="B93" s="11" t="s">
        <v>197</v>
      </c>
      <c r="C93" s="23" t="s">
        <v>103</v>
      </c>
      <c r="D93" s="69">
        <v>1139</v>
      </c>
      <c r="E93" s="148"/>
      <c r="F93" s="69">
        <v>154</v>
      </c>
      <c r="G93" s="149"/>
      <c r="H93" s="69">
        <v>1293</v>
      </c>
      <c r="I93" s="149" t="s">
        <v>323</v>
      </c>
    </row>
    <row r="94" spans="1:9" s="35" customFormat="1" ht="12.75" customHeight="1" x14ac:dyDescent="0.25">
      <c r="A94" s="5">
        <v>52</v>
      </c>
      <c r="B94" s="11" t="s">
        <v>198</v>
      </c>
      <c r="C94" s="23" t="s">
        <v>51</v>
      </c>
      <c r="D94" s="69">
        <v>1019</v>
      </c>
      <c r="E94" s="148"/>
      <c r="F94" s="69">
        <v>121</v>
      </c>
      <c r="G94" s="149"/>
      <c r="H94" s="69">
        <v>1140</v>
      </c>
      <c r="I94" s="149" t="s">
        <v>323</v>
      </c>
    </row>
    <row r="95" spans="1:9" s="35" customFormat="1" ht="12.75" customHeight="1" x14ac:dyDescent="0.25">
      <c r="A95" s="5">
        <v>75</v>
      </c>
      <c r="B95" s="11" t="s">
        <v>199</v>
      </c>
      <c r="C95" s="23" t="s">
        <v>67</v>
      </c>
      <c r="D95" s="69">
        <v>1108</v>
      </c>
      <c r="E95" s="148"/>
      <c r="F95" s="69">
        <v>63</v>
      </c>
      <c r="G95" s="149"/>
      <c r="H95" s="69">
        <v>1171</v>
      </c>
      <c r="I95" s="149" t="s">
        <v>323</v>
      </c>
    </row>
    <row r="96" spans="1:9" s="35" customFormat="1" ht="12.75" customHeight="1" x14ac:dyDescent="0.25">
      <c r="A96" s="5">
        <v>75</v>
      </c>
      <c r="B96" s="11" t="s">
        <v>200</v>
      </c>
      <c r="C96" s="23" t="s">
        <v>68</v>
      </c>
      <c r="D96" s="69">
        <v>635</v>
      </c>
      <c r="E96" s="148"/>
      <c r="F96" s="69">
        <v>89</v>
      </c>
      <c r="G96" s="149"/>
      <c r="H96" s="69">
        <v>724</v>
      </c>
      <c r="I96" s="149" t="s">
        <v>323</v>
      </c>
    </row>
    <row r="97" spans="1:9" s="35" customFormat="1" ht="15" x14ac:dyDescent="0.25">
      <c r="A97" s="5">
        <v>44</v>
      </c>
      <c r="B97" s="11" t="s">
        <v>201</v>
      </c>
      <c r="C97" s="23" t="s">
        <v>45</v>
      </c>
      <c r="D97" s="69">
        <v>841</v>
      </c>
      <c r="E97" s="148"/>
      <c r="F97" s="69">
        <v>100</v>
      </c>
      <c r="G97" s="149"/>
      <c r="H97" s="69">
        <v>941</v>
      </c>
      <c r="I97" s="149" t="s">
        <v>323</v>
      </c>
    </row>
    <row r="98" spans="1:9" s="35" customFormat="1" ht="12.75" customHeight="1" x14ac:dyDescent="0.25">
      <c r="A98" s="5">
        <v>27</v>
      </c>
      <c r="B98" s="11" t="s">
        <v>202</v>
      </c>
      <c r="C98" s="23" t="s">
        <v>23</v>
      </c>
      <c r="D98" s="69">
        <v>1281</v>
      </c>
      <c r="E98" s="148"/>
      <c r="F98" s="69">
        <v>84</v>
      </c>
      <c r="G98" s="149"/>
      <c r="H98" s="69">
        <v>1365</v>
      </c>
      <c r="I98" s="149" t="s">
        <v>323</v>
      </c>
    </row>
    <row r="99" spans="1:9" s="35" customFormat="1" ht="12.75" customHeight="1" x14ac:dyDescent="0.25">
      <c r="A99" s="5">
        <v>27</v>
      </c>
      <c r="B99" s="11" t="s">
        <v>203</v>
      </c>
      <c r="C99" s="23" t="s">
        <v>24</v>
      </c>
      <c r="D99" s="69">
        <v>323</v>
      </c>
      <c r="E99" s="148"/>
      <c r="F99" s="69">
        <v>11</v>
      </c>
      <c r="G99" s="149"/>
      <c r="H99" s="69">
        <v>334</v>
      </c>
      <c r="I99" s="149" t="s">
        <v>323</v>
      </c>
    </row>
    <row r="100" spans="1:9" s="35" customFormat="1" ht="12.75" customHeight="1" x14ac:dyDescent="0.25">
      <c r="A100" s="5">
        <v>11</v>
      </c>
      <c r="B100" s="11" t="s">
        <v>204</v>
      </c>
      <c r="C100" s="23" t="s">
        <v>4</v>
      </c>
      <c r="D100" s="69">
        <v>2521</v>
      </c>
      <c r="E100" s="148"/>
      <c r="F100" s="69">
        <v>145</v>
      </c>
      <c r="G100" s="149"/>
      <c r="H100" s="69">
        <v>2666</v>
      </c>
      <c r="I100" s="149" t="s">
        <v>323</v>
      </c>
    </row>
    <row r="101" spans="1:9" s="35" customFormat="1" ht="12.75" customHeight="1" x14ac:dyDescent="0.25">
      <c r="A101" s="5">
        <v>11</v>
      </c>
      <c r="B101" s="11" t="s">
        <v>205</v>
      </c>
      <c r="C101" s="23" t="s">
        <v>5</v>
      </c>
      <c r="D101" s="69">
        <v>2460</v>
      </c>
      <c r="E101" s="148"/>
      <c r="F101" s="69">
        <v>208</v>
      </c>
      <c r="G101" s="149"/>
      <c r="H101" s="69">
        <v>2668</v>
      </c>
      <c r="I101" s="149" t="s">
        <v>323</v>
      </c>
    </row>
    <row r="102" spans="1:9" s="35" customFormat="1" ht="12.75" customHeight="1" x14ac:dyDescent="0.25">
      <c r="A102" s="5">
        <v>11</v>
      </c>
      <c r="B102" s="11" t="s">
        <v>206</v>
      </c>
      <c r="C102" s="23" t="s">
        <v>6</v>
      </c>
      <c r="D102" s="69">
        <v>4204</v>
      </c>
      <c r="E102" s="148"/>
      <c r="F102" s="69">
        <v>462</v>
      </c>
      <c r="G102" s="149"/>
      <c r="H102" s="69">
        <v>4666</v>
      </c>
      <c r="I102" s="149" t="s">
        <v>323</v>
      </c>
    </row>
    <row r="103" spans="1:9" s="35" customFormat="1" ht="12.75" customHeight="1" x14ac:dyDescent="0.25">
      <c r="A103" s="5">
        <v>11</v>
      </c>
      <c r="B103" s="11" t="s">
        <v>207</v>
      </c>
      <c r="C103" s="23" t="s">
        <v>7</v>
      </c>
      <c r="D103" s="69">
        <v>2497</v>
      </c>
      <c r="E103" s="148"/>
      <c r="F103" s="69">
        <v>229</v>
      </c>
      <c r="G103" s="149"/>
      <c r="H103" s="69">
        <v>2726</v>
      </c>
      <c r="I103" s="149" t="s">
        <v>323</v>
      </c>
    </row>
    <row r="104" spans="1:9" s="35" customFormat="1" ht="12.75" customHeight="1" x14ac:dyDescent="0.25">
      <c r="A104" s="5">
        <v>11</v>
      </c>
      <c r="B104" s="11" t="s">
        <v>208</v>
      </c>
      <c r="C104" s="23" t="s">
        <v>8</v>
      </c>
      <c r="D104" s="69">
        <v>2031</v>
      </c>
      <c r="E104" s="148"/>
      <c r="F104" s="69">
        <v>159</v>
      </c>
      <c r="G104" s="149"/>
      <c r="H104" s="69">
        <v>2190</v>
      </c>
      <c r="I104" s="149" t="s">
        <v>323</v>
      </c>
    </row>
    <row r="105" spans="1:9" s="35" customFormat="1" ht="12.75" customHeight="1" x14ac:dyDescent="0.25">
      <c r="A105" s="5">
        <v>101</v>
      </c>
      <c r="B105" s="11" t="s">
        <v>209</v>
      </c>
      <c r="C105" s="23" t="s">
        <v>109</v>
      </c>
      <c r="D105" s="69">
        <v>1040</v>
      </c>
      <c r="E105" s="148"/>
      <c r="F105" s="69">
        <v>264</v>
      </c>
      <c r="G105" s="149"/>
      <c r="H105" s="69">
        <v>1304</v>
      </c>
      <c r="I105" s="149" t="s">
        <v>323</v>
      </c>
    </row>
    <row r="106" spans="1:9" s="35" customFormat="1" ht="12.75" customHeight="1" x14ac:dyDescent="0.25">
      <c r="A106" s="5">
        <v>102</v>
      </c>
      <c r="B106" s="11" t="s">
        <v>210</v>
      </c>
      <c r="C106" s="23" t="s">
        <v>110</v>
      </c>
      <c r="D106" s="69">
        <v>1295</v>
      </c>
      <c r="E106" s="148"/>
      <c r="F106" s="69">
        <v>241</v>
      </c>
      <c r="G106" s="149"/>
      <c r="H106" s="69">
        <v>1536</v>
      </c>
      <c r="I106" s="149" t="s">
        <v>323</v>
      </c>
    </row>
    <row r="107" spans="1:9" s="35" customFormat="1" ht="12.75" customHeight="1" x14ac:dyDescent="0.25">
      <c r="A107" s="5">
        <v>103</v>
      </c>
      <c r="B107" s="11" t="s">
        <v>211</v>
      </c>
      <c r="C107" s="23" t="s">
        <v>111</v>
      </c>
      <c r="D107" s="69">
        <v>417</v>
      </c>
      <c r="E107" s="148"/>
      <c r="F107" s="69">
        <v>231</v>
      </c>
      <c r="G107" s="149"/>
      <c r="H107" s="69">
        <v>648</v>
      </c>
      <c r="I107" s="149"/>
    </row>
    <row r="108" spans="1:9" s="35" customFormat="1" ht="12.75" customHeight="1" x14ac:dyDescent="0.25">
      <c r="A108" s="6">
        <v>104</v>
      </c>
      <c r="B108" s="6" t="s">
        <v>212</v>
      </c>
      <c r="C108" s="2" t="s">
        <v>112</v>
      </c>
      <c r="D108" s="69">
        <v>2016</v>
      </c>
      <c r="E108" s="148"/>
      <c r="F108" s="69">
        <v>504</v>
      </c>
      <c r="G108" s="149"/>
      <c r="H108" s="69">
        <v>2520</v>
      </c>
      <c r="I108" s="149" t="s">
        <v>323</v>
      </c>
    </row>
    <row r="109" spans="1:9" s="35" customFormat="1" ht="15" x14ac:dyDescent="0.25">
      <c r="A109" s="289" t="s">
        <v>224</v>
      </c>
      <c r="B109" s="290"/>
      <c r="C109" s="291"/>
      <c r="D109" s="153">
        <v>143301</v>
      </c>
      <c r="E109" s="154"/>
      <c r="F109" s="153">
        <v>14483</v>
      </c>
      <c r="G109" s="155"/>
      <c r="H109" s="156">
        <v>157784</v>
      </c>
      <c r="I109" s="155"/>
    </row>
    <row r="110" spans="1:9" s="35" customFormat="1" ht="15" x14ac:dyDescent="0.25">
      <c r="A110" s="292" t="s">
        <v>225</v>
      </c>
      <c r="B110" s="293"/>
      <c r="C110" s="294"/>
      <c r="D110" s="157">
        <v>4768</v>
      </c>
      <c r="E110" s="158"/>
      <c r="F110" s="157">
        <v>1240</v>
      </c>
      <c r="G110" s="159"/>
      <c r="H110" s="160">
        <v>6008</v>
      </c>
      <c r="I110" s="159"/>
    </row>
    <row r="111" spans="1:9" s="35" customFormat="1" ht="15" x14ac:dyDescent="0.25">
      <c r="A111" s="285" t="s">
        <v>226</v>
      </c>
      <c r="B111" s="286"/>
      <c r="C111" s="287"/>
      <c r="D111" s="161">
        <v>148069</v>
      </c>
      <c r="E111" s="162"/>
      <c r="F111" s="161">
        <v>15723</v>
      </c>
      <c r="G111" s="163"/>
      <c r="H111" s="164">
        <v>163792</v>
      </c>
      <c r="I111" s="163"/>
    </row>
    <row r="112" spans="1:9" s="35" customFormat="1" ht="12.75" customHeight="1" x14ac:dyDescent="0.25">
      <c r="A112" s="36" t="s">
        <v>287</v>
      </c>
      <c r="F112" s="165"/>
    </row>
    <row r="113" spans="1:9" s="35" customFormat="1" ht="12.75" customHeight="1" x14ac:dyDescent="0.25">
      <c r="B113" s="37"/>
      <c r="C113" s="37"/>
      <c r="D113" s="166"/>
      <c r="E113" s="166"/>
    </row>
    <row r="114" spans="1:9" s="35" customFormat="1" x14ac:dyDescent="0.25"/>
    <row r="115" spans="1:9" x14ac:dyDescent="0.2">
      <c r="A115" s="35"/>
      <c r="B115" s="35"/>
      <c r="C115" s="35"/>
    </row>
    <row r="116" spans="1:9" ht="15" x14ac:dyDescent="0.2">
      <c r="A116" s="295" t="s">
        <v>325</v>
      </c>
      <c r="B116" s="295"/>
      <c r="C116" s="295"/>
      <c r="D116" s="295"/>
    </row>
    <row r="117" spans="1:9" ht="30" x14ac:dyDescent="0.2">
      <c r="A117" s="34" t="s">
        <v>217</v>
      </c>
      <c r="B117" s="296" t="s">
        <v>214</v>
      </c>
      <c r="C117" s="297"/>
      <c r="D117" s="282" t="s">
        <v>245</v>
      </c>
      <c r="E117" s="283"/>
      <c r="F117" s="282" t="s">
        <v>246</v>
      </c>
      <c r="G117" s="283"/>
      <c r="H117" s="282" t="s">
        <v>247</v>
      </c>
      <c r="I117" s="283"/>
    </row>
    <row r="118" spans="1:9" ht="15" x14ac:dyDescent="0.25">
      <c r="A118" s="39">
        <v>84</v>
      </c>
      <c r="B118" s="12" t="s">
        <v>83</v>
      </c>
      <c r="C118" s="40"/>
      <c r="D118" s="52">
        <v>14101</v>
      </c>
      <c r="E118" s="167"/>
      <c r="F118" s="52">
        <v>1775</v>
      </c>
      <c r="G118" s="167"/>
      <c r="H118" s="53">
        <v>15876</v>
      </c>
      <c r="I118" s="168"/>
    </row>
    <row r="119" spans="1:9" ht="15" x14ac:dyDescent="0.25">
      <c r="A119" s="41">
        <v>27</v>
      </c>
      <c r="B119" s="13" t="s">
        <v>17</v>
      </c>
      <c r="C119" s="42"/>
      <c r="D119" s="53">
        <v>7215</v>
      </c>
      <c r="E119" s="167"/>
      <c r="F119" s="53">
        <v>638</v>
      </c>
      <c r="G119" s="167"/>
      <c r="H119" s="53">
        <v>7853</v>
      </c>
      <c r="I119" s="168"/>
    </row>
    <row r="120" spans="1:9" ht="15" x14ac:dyDescent="0.25">
      <c r="A120" s="41">
        <v>53</v>
      </c>
      <c r="B120" s="13" t="s">
        <v>53</v>
      </c>
      <c r="C120" s="42"/>
      <c r="D120" s="53">
        <v>7904</v>
      </c>
      <c r="E120" s="167"/>
      <c r="F120" s="53">
        <v>511</v>
      </c>
      <c r="G120" s="167"/>
      <c r="H120" s="53">
        <v>8415</v>
      </c>
      <c r="I120" s="168"/>
    </row>
    <row r="121" spans="1:9" ht="15" x14ac:dyDescent="0.25">
      <c r="A121" s="41">
        <v>24</v>
      </c>
      <c r="B121" s="13" t="s">
        <v>10</v>
      </c>
      <c r="C121" s="42"/>
      <c r="D121" s="169">
        <v>5659</v>
      </c>
      <c r="E121" s="170"/>
      <c r="F121" s="169">
        <v>430</v>
      </c>
      <c r="G121" s="170"/>
      <c r="H121" s="169">
        <v>6089</v>
      </c>
      <c r="I121" s="171"/>
    </row>
    <row r="122" spans="1:9" ht="15" x14ac:dyDescent="0.25">
      <c r="A122" s="41">
        <v>94</v>
      </c>
      <c r="B122" s="13" t="s">
        <v>106</v>
      </c>
      <c r="C122" s="42"/>
      <c r="D122" s="169">
        <v>305</v>
      </c>
      <c r="E122" s="170"/>
      <c r="F122" s="169">
        <v>55</v>
      </c>
      <c r="G122" s="170"/>
      <c r="H122" s="169">
        <v>360</v>
      </c>
      <c r="I122" s="171"/>
    </row>
    <row r="123" spans="1:9" ht="15" x14ac:dyDescent="0.25">
      <c r="A123" s="41">
        <v>44</v>
      </c>
      <c r="B123" s="13" t="s">
        <v>219</v>
      </c>
      <c r="C123" s="42"/>
      <c r="D123" s="169">
        <v>13209</v>
      </c>
      <c r="E123" s="170"/>
      <c r="F123" s="169">
        <v>1449</v>
      </c>
      <c r="G123" s="170"/>
      <c r="H123" s="169">
        <v>14658</v>
      </c>
      <c r="I123" s="171"/>
    </row>
    <row r="124" spans="1:9" ht="15" x14ac:dyDescent="0.25">
      <c r="A124" s="41">
        <v>32</v>
      </c>
      <c r="B124" s="13" t="s">
        <v>220</v>
      </c>
      <c r="C124" s="42"/>
      <c r="D124" s="169">
        <v>21775</v>
      </c>
      <c r="E124" s="170"/>
      <c r="F124" s="169">
        <v>2008</v>
      </c>
      <c r="G124" s="170"/>
      <c r="H124" s="169">
        <v>23783</v>
      </c>
      <c r="I124" s="171"/>
    </row>
    <row r="125" spans="1:9" ht="15" x14ac:dyDescent="0.25">
      <c r="A125" s="41">
        <v>11</v>
      </c>
      <c r="B125" s="13" t="s">
        <v>1</v>
      </c>
      <c r="C125" s="42"/>
      <c r="D125" s="169">
        <v>23200</v>
      </c>
      <c r="E125" s="170"/>
      <c r="F125" s="169">
        <v>1856</v>
      </c>
      <c r="G125" s="170"/>
      <c r="H125" s="169">
        <v>25056</v>
      </c>
      <c r="I125" s="171"/>
    </row>
    <row r="126" spans="1:9" ht="15" x14ac:dyDescent="0.25">
      <c r="A126" s="41">
        <v>28</v>
      </c>
      <c r="B126" s="13" t="s">
        <v>26</v>
      </c>
      <c r="C126" s="42"/>
      <c r="D126" s="169">
        <v>9591</v>
      </c>
      <c r="E126" s="170"/>
      <c r="F126" s="169">
        <v>796</v>
      </c>
      <c r="G126" s="170"/>
      <c r="H126" s="169">
        <v>10387</v>
      </c>
      <c r="I126" s="171"/>
    </row>
    <row r="127" spans="1:9" ht="15" x14ac:dyDescent="0.25">
      <c r="A127" s="41">
        <v>75</v>
      </c>
      <c r="B127" s="13" t="s">
        <v>221</v>
      </c>
      <c r="C127" s="42"/>
      <c r="D127" s="169">
        <v>12991</v>
      </c>
      <c r="E127" s="170"/>
      <c r="F127" s="169">
        <v>1833</v>
      </c>
      <c r="G127" s="170"/>
      <c r="H127" s="169">
        <v>14824</v>
      </c>
      <c r="I127" s="171"/>
    </row>
    <row r="128" spans="1:9" ht="15" x14ac:dyDescent="0.25">
      <c r="A128" s="41">
        <v>76</v>
      </c>
      <c r="B128" s="13" t="s">
        <v>222</v>
      </c>
      <c r="C128" s="42"/>
      <c r="D128" s="169">
        <v>12618</v>
      </c>
      <c r="E128" s="170"/>
      <c r="F128" s="169">
        <v>1224</v>
      </c>
      <c r="G128" s="170"/>
      <c r="H128" s="169">
        <v>13842</v>
      </c>
      <c r="I128" s="171"/>
    </row>
    <row r="129" spans="1:9" ht="15" x14ac:dyDescent="0.25">
      <c r="A129" s="41">
        <v>52</v>
      </c>
      <c r="B129" s="13" t="s">
        <v>47</v>
      </c>
      <c r="C129" s="42"/>
      <c r="D129" s="169">
        <v>7241</v>
      </c>
      <c r="E129" s="170"/>
      <c r="F129" s="169">
        <v>859</v>
      </c>
      <c r="G129" s="170"/>
      <c r="H129" s="169">
        <v>8100</v>
      </c>
      <c r="I129" s="171"/>
    </row>
    <row r="130" spans="1:9" ht="15" x14ac:dyDescent="0.25">
      <c r="A130" s="43">
        <v>93</v>
      </c>
      <c r="B130" s="13" t="s">
        <v>113</v>
      </c>
      <c r="C130" s="42"/>
      <c r="D130" s="169">
        <v>7492</v>
      </c>
      <c r="E130" s="170"/>
      <c r="F130" s="169">
        <v>1049</v>
      </c>
      <c r="G130" s="170"/>
      <c r="H130" s="169">
        <v>8541</v>
      </c>
      <c r="I130" s="171"/>
    </row>
    <row r="131" spans="1:9" ht="15" x14ac:dyDescent="0.25">
      <c r="A131" s="44" t="s">
        <v>224</v>
      </c>
      <c r="B131" s="45"/>
      <c r="C131" s="46"/>
      <c r="D131" s="172">
        <v>143301</v>
      </c>
      <c r="E131" s="173"/>
      <c r="F131" s="172">
        <v>14483</v>
      </c>
      <c r="G131" s="173"/>
      <c r="H131" s="172">
        <v>157784</v>
      </c>
      <c r="I131" s="174"/>
    </row>
    <row r="132" spans="1:9" ht="15" x14ac:dyDescent="0.25">
      <c r="A132" s="7">
        <v>101</v>
      </c>
      <c r="B132" s="47" t="s">
        <v>215</v>
      </c>
      <c r="C132" s="48"/>
      <c r="D132" s="53">
        <v>1040</v>
      </c>
      <c r="E132" s="167"/>
      <c r="F132" s="53">
        <v>264</v>
      </c>
      <c r="G132" s="167"/>
      <c r="H132" s="53">
        <v>1304</v>
      </c>
      <c r="I132" s="168"/>
    </row>
    <row r="133" spans="1:9" ht="15" x14ac:dyDescent="0.25">
      <c r="A133" s="7">
        <v>102</v>
      </c>
      <c r="B133" s="47" t="s">
        <v>216</v>
      </c>
      <c r="C133" s="48"/>
      <c r="D133" s="53">
        <v>1295</v>
      </c>
      <c r="E133" s="167"/>
      <c r="F133" s="53">
        <v>241</v>
      </c>
      <c r="G133" s="167"/>
      <c r="H133" s="53">
        <v>1536</v>
      </c>
      <c r="I133" s="168"/>
    </row>
    <row r="134" spans="1:9" ht="15" x14ac:dyDescent="0.25">
      <c r="A134" s="7">
        <v>103</v>
      </c>
      <c r="B134" s="47" t="s">
        <v>111</v>
      </c>
      <c r="C134" s="48"/>
      <c r="D134" s="53">
        <v>417</v>
      </c>
      <c r="E134" s="167"/>
      <c r="F134" s="53">
        <v>231</v>
      </c>
      <c r="G134" s="167"/>
      <c r="H134" s="53">
        <v>648</v>
      </c>
      <c r="I134" s="168"/>
    </row>
    <row r="135" spans="1:9" ht="15" x14ac:dyDescent="0.25">
      <c r="A135" s="7">
        <v>104</v>
      </c>
      <c r="B135" s="47" t="s">
        <v>112</v>
      </c>
      <c r="C135" s="48"/>
      <c r="D135" s="53">
        <v>2016</v>
      </c>
      <c r="E135" s="167"/>
      <c r="F135" s="53">
        <v>504</v>
      </c>
      <c r="G135" s="167"/>
      <c r="H135" s="53">
        <v>2520</v>
      </c>
      <c r="I135" s="168"/>
    </row>
    <row r="136" spans="1:9" ht="15" x14ac:dyDescent="0.25">
      <c r="A136" s="8" t="s">
        <v>223</v>
      </c>
      <c r="B136" s="49"/>
      <c r="C136" s="50"/>
      <c r="D136" s="172">
        <v>4768</v>
      </c>
      <c r="E136" s="173"/>
      <c r="F136" s="172">
        <v>1240</v>
      </c>
      <c r="G136" s="173"/>
      <c r="H136" s="172">
        <v>6008</v>
      </c>
      <c r="I136" s="174"/>
    </row>
    <row r="137" spans="1:9" ht="15" x14ac:dyDescent="0.25">
      <c r="A137" s="285" t="s">
        <v>226</v>
      </c>
      <c r="B137" s="286"/>
      <c r="C137" s="287"/>
      <c r="D137" s="175">
        <v>148069</v>
      </c>
      <c r="E137" s="176"/>
      <c r="F137" s="175">
        <v>15723</v>
      </c>
      <c r="G137" s="176"/>
      <c r="H137" s="175">
        <v>163792</v>
      </c>
      <c r="I137" s="177"/>
    </row>
    <row r="141" spans="1:9" ht="12.75" customHeight="1" x14ac:dyDescent="0.2"/>
    <row r="142" spans="1:9" ht="12.75" customHeight="1" x14ac:dyDescent="0.2"/>
    <row r="144" spans="1:9" ht="12.75" customHeight="1" x14ac:dyDescent="0.2"/>
    <row r="146" ht="12.75" customHeight="1" x14ac:dyDescent="0.2"/>
    <row r="148" ht="12.75" customHeight="1" x14ac:dyDescent="0.2"/>
    <row r="150" ht="12.75" customHeight="1" x14ac:dyDescent="0.2"/>
  </sheetData>
  <mergeCells count="14">
    <mergeCell ref="H117:I117"/>
    <mergeCell ref="F6:G6"/>
    <mergeCell ref="H6:I6"/>
    <mergeCell ref="A137:C137"/>
    <mergeCell ref="A2:C2"/>
    <mergeCell ref="A109:C109"/>
    <mergeCell ref="A110:C110"/>
    <mergeCell ref="D6:E6"/>
    <mergeCell ref="A111:C111"/>
    <mergeCell ref="A116:D116"/>
    <mergeCell ref="A3:F3"/>
    <mergeCell ref="B117:C117"/>
    <mergeCell ref="D117:E117"/>
    <mergeCell ref="F117:G117"/>
  </mergeCells>
  <hyperlinks>
    <hyperlink ref="H3" location="Sommaire!A1" display="RETOUR AU SOMMAIRE"/>
  </hyperlinks>
  <printOptions horizontalCentered="1"/>
  <pageMargins left="0.17" right="0.17" top="0.4" bottom="0.4" header="0.24" footer="0.23"/>
  <pageSetup paperSize="9" scale="76"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T137"/>
  <sheetViews>
    <sheetView topLeftCell="A6" workbookViewId="0">
      <selection activeCell="A6" sqref="A6:I6"/>
    </sheetView>
  </sheetViews>
  <sheetFormatPr baseColWidth="10" defaultRowHeight="15" x14ac:dyDescent="0.25"/>
  <cols>
    <col min="1" max="1" width="7.42578125" style="38" customWidth="1"/>
    <col min="2" max="2" width="12.7109375" style="38" bestFit="1" customWidth="1"/>
    <col min="3" max="3" width="24.85546875" style="38" customWidth="1"/>
    <col min="4" max="4" width="13.140625" style="38" customWidth="1"/>
    <col min="5" max="5" width="3" style="38" customWidth="1"/>
    <col min="6" max="6" width="13.140625" style="38" customWidth="1"/>
    <col min="7" max="7" width="3" style="38" customWidth="1"/>
    <col min="8" max="8" width="13.140625" style="38" customWidth="1"/>
    <col min="9" max="9" width="3" style="38" customWidth="1"/>
    <col min="10" max="46" width="11.42578125" style="55"/>
  </cols>
  <sheetData>
    <row r="1" spans="1:46" ht="15" customHeight="1" x14ac:dyDescent="0.25">
      <c r="A1" s="9" t="s">
        <v>326</v>
      </c>
      <c r="B1" s="3"/>
      <c r="C1" s="1"/>
      <c r="D1" s="1"/>
      <c r="E1" s="1"/>
      <c r="F1" s="1"/>
      <c r="G1" s="145"/>
      <c r="H1" s="145"/>
      <c r="I1" s="145"/>
      <c r="AD1"/>
      <c r="AE1"/>
      <c r="AF1"/>
      <c r="AG1"/>
      <c r="AH1"/>
      <c r="AI1"/>
      <c r="AJ1"/>
      <c r="AK1"/>
      <c r="AL1"/>
      <c r="AM1"/>
      <c r="AN1"/>
      <c r="AO1"/>
      <c r="AP1"/>
      <c r="AQ1"/>
      <c r="AR1"/>
      <c r="AS1"/>
      <c r="AT1"/>
    </row>
    <row r="2" spans="1:46" s="16" customFormat="1" ht="13.5" customHeight="1" x14ac:dyDescent="0.2">
      <c r="A2" s="288" t="s">
        <v>307</v>
      </c>
      <c r="B2" s="288"/>
      <c r="C2" s="288"/>
      <c r="D2" s="145"/>
      <c r="E2" s="145"/>
      <c r="F2" s="145"/>
    </row>
    <row r="3" spans="1:46" s="16" customFormat="1" ht="13.5" customHeight="1" x14ac:dyDescent="0.25">
      <c r="A3" s="288" t="s">
        <v>234</v>
      </c>
      <c r="B3" s="288"/>
      <c r="C3" s="288"/>
      <c r="D3" s="288"/>
      <c r="E3" s="288"/>
      <c r="F3" s="288"/>
      <c r="H3" s="147" t="s">
        <v>322</v>
      </c>
    </row>
    <row r="4" spans="1:46" x14ac:dyDescent="0.25">
      <c r="A4" s="144"/>
      <c r="B4" s="144"/>
      <c r="C4" s="144"/>
      <c r="D4" s="144"/>
      <c r="E4" s="144"/>
      <c r="F4" s="144"/>
      <c r="G4" s="144"/>
      <c r="H4" s="144"/>
      <c r="I4" s="144"/>
      <c r="AD4"/>
      <c r="AE4"/>
      <c r="AF4"/>
      <c r="AG4"/>
      <c r="AH4"/>
      <c r="AI4"/>
      <c r="AJ4"/>
      <c r="AK4"/>
      <c r="AL4"/>
      <c r="AM4"/>
      <c r="AN4"/>
      <c r="AO4"/>
      <c r="AP4"/>
      <c r="AQ4"/>
      <c r="AR4"/>
      <c r="AS4"/>
      <c r="AT4"/>
    </row>
    <row r="5" spans="1:46" x14ac:dyDescent="0.25">
      <c r="A5" s="16"/>
      <c r="B5" s="16"/>
      <c r="C5" s="16"/>
      <c r="D5" s="16"/>
      <c r="E5" s="16"/>
      <c r="F5" s="16"/>
      <c r="G5" s="16"/>
      <c r="H5" s="16"/>
      <c r="I5" s="16"/>
      <c r="AD5"/>
      <c r="AE5"/>
      <c r="AF5"/>
      <c r="AG5"/>
      <c r="AH5"/>
      <c r="AI5"/>
      <c r="AJ5"/>
      <c r="AK5"/>
      <c r="AL5"/>
      <c r="AM5"/>
      <c r="AN5"/>
      <c r="AO5"/>
      <c r="AP5"/>
      <c r="AQ5"/>
      <c r="AR5"/>
      <c r="AS5"/>
      <c r="AT5"/>
    </row>
    <row r="6" spans="1:46" ht="30" customHeight="1" x14ac:dyDescent="0.25">
      <c r="A6" s="58" t="s">
        <v>217</v>
      </c>
      <c r="B6" s="34" t="s">
        <v>218</v>
      </c>
      <c r="C6" s="63" t="s">
        <v>248</v>
      </c>
      <c r="D6" s="284" t="s">
        <v>249</v>
      </c>
      <c r="E6" s="283"/>
      <c r="F6" s="282" t="s">
        <v>250</v>
      </c>
      <c r="G6" s="283"/>
      <c r="H6" s="284" t="s">
        <v>251</v>
      </c>
      <c r="I6" s="283"/>
      <c r="AD6"/>
      <c r="AE6"/>
      <c r="AF6"/>
      <c r="AG6"/>
      <c r="AH6"/>
      <c r="AI6"/>
      <c r="AJ6"/>
      <c r="AK6"/>
      <c r="AL6"/>
      <c r="AM6"/>
      <c r="AN6"/>
      <c r="AO6"/>
      <c r="AP6"/>
      <c r="AQ6"/>
      <c r="AR6"/>
      <c r="AS6"/>
      <c r="AT6"/>
    </row>
    <row r="7" spans="1:46" x14ac:dyDescent="0.25">
      <c r="A7" s="4">
        <v>84</v>
      </c>
      <c r="B7" s="10" t="s">
        <v>115</v>
      </c>
      <c r="C7" s="65" t="s">
        <v>82</v>
      </c>
      <c r="D7" s="69">
        <v>328</v>
      </c>
      <c r="E7" s="148"/>
      <c r="F7" s="69">
        <v>822</v>
      </c>
      <c r="G7" s="149"/>
      <c r="H7" s="69">
        <v>1150</v>
      </c>
      <c r="I7" s="149" t="s">
        <v>323</v>
      </c>
      <c r="AD7"/>
      <c r="AE7"/>
      <c r="AF7"/>
      <c r="AG7"/>
      <c r="AH7"/>
      <c r="AI7"/>
      <c r="AJ7"/>
      <c r="AK7"/>
      <c r="AL7"/>
      <c r="AM7"/>
      <c r="AN7"/>
      <c r="AO7"/>
      <c r="AP7"/>
      <c r="AQ7"/>
      <c r="AR7"/>
      <c r="AS7"/>
      <c r="AT7"/>
    </row>
    <row r="8" spans="1:46" x14ac:dyDescent="0.25">
      <c r="A8" s="5">
        <v>32</v>
      </c>
      <c r="B8" s="11" t="s">
        <v>116</v>
      </c>
      <c r="C8" s="23" t="s">
        <v>31</v>
      </c>
      <c r="D8" s="69">
        <v>280</v>
      </c>
      <c r="E8" s="148"/>
      <c r="F8" s="69">
        <v>1499</v>
      </c>
      <c r="G8" s="149"/>
      <c r="H8" s="69">
        <v>1779</v>
      </c>
      <c r="I8" s="149" t="s">
        <v>323</v>
      </c>
      <c r="AD8"/>
      <c r="AE8"/>
      <c r="AF8"/>
      <c r="AG8"/>
      <c r="AH8"/>
      <c r="AI8"/>
      <c r="AJ8"/>
      <c r="AK8"/>
      <c r="AL8"/>
      <c r="AM8"/>
      <c r="AN8"/>
      <c r="AO8"/>
      <c r="AP8"/>
      <c r="AQ8"/>
      <c r="AR8"/>
      <c r="AS8"/>
      <c r="AT8"/>
    </row>
    <row r="9" spans="1:46" x14ac:dyDescent="0.25">
      <c r="A9" s="5">
        <v>84</v>
      </c>
      <c r="B9" s="11" t="s">
        <v>117</v>
      </c>
      <c r="C9" s="23" t="s">
        <v>84</v>
      </c>
      <c r="D9" s="69">
        <v>195</v>
      </c>
      <c r="E9" s="148"/>
      <c r="F9" s="69">
        <v>772</v>
      </c>
      <c r="G9" s="149"/>
      <c r="H9" s="69">
        <v>967</v>
      </c>
      <c r="I9" s="149" t="s">
        <v>323</v>
      </c>
      <c r="AD9"/>
      <c r="AE9"/>
      <c r="AF9"/>
      <c r="AG9"/>
      <c r="AH9"/>
      <c r="AI9"/>
      <c r="AJ9"/>
      <c r="AK9"/>
      <c r="AL9"/>
      <c r="AM9"/>
      <c r="AN9"/>
      <c r="AO9"/>
      <c r="AP9"/>
      <c r="AQ9"/>
      <c r="AR9"/>
      <c r="AS9"/>
      <c r="AT9"/>
    </row>
    <row r="10" spans="1:46" x14ac:dyDescent="0.25">
      <c r="A10" s="5">
        <v>93</v>
      </c>
      <c r="B10" s="11" t="s">
        <v>118</v>
      </c>
      <c r="C10" s="23" t="s">
        <v>252</v>
      </c>
      <c r="D10" s="69">
        <v>148</v>
      </c>
      <c r="E10" s="148"/>
      <c r="F10" s="69">
        <v>242</v>
      </c>
      <c r="G10" s="149"/>
      <c r="H10" s="69">
        <v>390</v>
      </c>
      <c r="I10" s="149" t="s">
        <v>323</v>
      </c>
      <c r="AD10"/>
      <c r="AE10"/>
      <c r="AF10"/>
      <c r="AG10"/>
      <c r="AH10"/>
      <c r="AI10"/>
      <c r="AJ10"/>
      <c r="AK10"/>
      <c r="AL10"/>
      <c r="AM10"/>
      <c r="AN10"/>
      <c r="AO10"/>
      <c r="AP10"/>
      <c r="AQ10"/>
      <c r="AR10"/>
      <c r="AS10"/>
      <c r="AT10"/>
    </row>
    <row r="11" spans="1:46" x14ac:dyDescent="0.25">
      <c r="A11" s="5">
        <v>93</v>
      </c>
      <c r="B11" s="11" t="s">
        <v>119</v>
      </c>
      <c r="C11" s="23" t="s">
        <v>99</v>
      </c>
      <c r="D11" s="69">
        <v>83</v>
      </c>
      <c r="E11" s="148"/>
      <c r="F11" s="69">
        <v>153</v>
      </c>
      <c r="G11" s="149"/>
      <c r="H11" s="69">
        <v>236</v>
      </c>
      <c r="I11" s="149" t="s">
        <v>323</v>
      </c>
      <c r="AD11"/>
      <c r="AE11"/>
      <c r="AF11"/>
      <c r="AG11"/>
      <c r="AH11"/>
      <c r="AI11"/>
      <c r="AJ11"/>
      <c r="AK11"/>
      <c r="AL11"/>
      <c r="AM11"/>
      <c r="AN11"/>
      <c r="AO11"/>
      <c r="AP11"/>
      <c r="AQ11"/>
      <c r="AR11"/>
      <c r="AS11"/>
      <c r="AT11"/>
    </row>
    <row r="12" spans="1:46" x14ac:dyDescent="0.25">
      <c r="A12" s="5">
        <v>93</v>
      </c>
      <c r="B12" s="11" t="s">
        <v>120</v>
      </c>
      <c r="C12" s="23" t="s">
        <v>100</v>
      </c>
      <c r="D12" s="69">
        <v>328</v>
      </c>
      <c r="E12" s="148"/>
      <c r="F12" s="69">
        <v>1135</v>
      </c>
      <c r="G12" s="149"/>
      <c r="H12" s="69">
        <v>1463</v>
      </c>
      <c r="I12" s="149" t="s">
        <v>323</v>
      </c>
      <c r="AD12"/>
      <c r="AE12"/>
      <c r="AF12"/>
      <c r="AG12"/>
      <c r="AH12"/>
      <c r="AI12"/>
      <c r="AJ12"/>
      <c r="AK12"/>
      <c r="AL12"/>
      <c r="AM12"/>
      <c r="AN12"/>
      <c r="AO12"/>
      <c r="AP12"/>
      <c r="AQ12"/>
      <c r="AR12"/>
      <c r="AS12"/>
      <c r="AT12"/>
    </row>
    <row r="13" spans="1:46" x14ac:dyDescent="0.25">
      <c r="A13" s="5">
        <v>84</v>
      </c>
      <c r="B13" s="11" t="s">
        <v>121</v>
      </c>
      <c r="C13" s="23" t="s">
        <v>85</v>
      </c>
      <c r="D13" s="69">
        <v>174</v>
      </c>
      <c r="E13" s="148"/>
      <c r="F13" s="69">
        <v>414</v>
      </c>
      <c r="G13" s="149"/>
      <c r="H13" s="69">
        <v>588</v>
      </c>
      <c r="I13" s="149" t="s">
        <v>323</v>
      </c>
      <c r="AD13"/>
      <c r="AE13"/>
      <c r="AF13"/>
      <c r="AG13"/>
      <c r="AH13"/>
      <c r="AI13"/>
      <c r="AJ13"/>
      <c r="AK13"/>
      <c r="AL13"/>
      <c r="AM13"/>
      <c r="AN13"/>
      <c r="AO13"/>
      <c r="AP13"/>
      <c r="AQ13"/>
      <c r="AR13"/>
      <c r="AS13"/>
      <c r="AT13"/>
    </row>
    <row r="14" spans="1:46" x14ac:dyDescent="0.25">
      <c r="A14" s="5">
        <v>44</v>
      </c>
      <c r="B14" s="11" t="s">
        <v>122</v>
      </c>
      <c r="C14" s="23" t="s">
        <v>36</v>
      </c>
      <c r="D14" s="69">
        <v>126</v>
      </c>
      <c r="E14" s="148"/>
      <c r="F14" s="69">
        <v>858</v>
      </c>
      <c r="G14" s="149"/>
      <c r="H14" s="69">
        <v>984</v>
      </c>
      <c r="I14" s="149" t="s">
        <v>323</v>
      </c>
      <c r="AD14"/>
      <c r="AE14"/>
      <c r="AF14"/>
      <c r="AG14"/>
      <c r="AH14"/>
      <c r="AI14"/>
      <c r="AJ14"/>
      <c r="AK14"/>
      <c r="AL14"/>
      <c r="AM14"/>
      <c r="AN14"/>
      <c r="AO14"/>
      <c r="AP14"/>
      <c r="AQ14"/>
      <c r="AR14"/>
      <c r="AS14"/>
      <c r="AT14"/>
    </row>
    <row r="15" spans="1:46" x14ac:dyDescent="0.25">
      <c r="A15" s="5">
        <v>76</v>
      </c>
      <c r="B15" s="11" t="s">
        <v>123</v>
      </c>
      <c r="C15" s="23" t="s">
        <v>69</v>
      </c>
      <c r="D15" s="69">
        <v>79</v>
      </c>
      <c r="E15" s="148"/>
      <c r="F15" s="69">
        <v>294</v>
      </c>
      <c r="G15" s="149"/>
      <c r="H15" s="69">
        <v>373</v>
      </c>
      <c r="I15" s="149" t="s">
        <v>323</v>
      </c>
      <c r="AD15"/>
      <c r="AE15"/>
      <c r="AF15"/>
      <c r="AG15"/>
      <c r="AH15"/>
      <c r="AI15"/>
      <c r="AJ15"/>
      <c r="AK15"/>
      <c r="AL15"/>
      <c r="AM15"/>
      <c r="AN15"/>
      <c r="AO15"/>
      <c r="AP15"/>
      <c r="AQ15"/>
      <c r="AR15"/>
      <c r="AS15"/>
      <c r="AT15"/>
    </row>
    <row r="16" spans="1:46" x14ac:dyDescent="0.25">
      <c r="A16" s="5">
        <v>44</v>
      </c>
      <c r="B16" s="11">
        <v>10</v>
      </c>
      <c r="C16" s="23" t="s">
        <v>37</v>
      </c>
      <c r="D16" s="69">
        <v>206</v>
      </c>
      <c r="E16" s="148"/>
      <c r="F16" s="69">
        <v>774</v>
      </c>
      <c r="G16" s="149"/>
      <c r="H16" s="69">
        <v>980</v>
      </c>
      <c r="I16" s="149" t="s">
        <v>323</v>
      </c>
      <c r="AD16"/>
      <c r="AE16"/>
      <c r="AF16"/>
      <c r="AG16"/>
      <c r="AH16"/>
      <c r="AI16"/>
      <c r="AJ16"/>
      <c r="AK16"/>
      <c r="AL16"/>
      <c r="AM16"/>
      <c r="AN16"/>
      <c r="AO16"/>
      <c r="AP16"/>
      <c r="AQ16"/>
      <c r="AR16"/>
      <c r="AS16"/>
      <c r="AT16"/>
    </row>
    <row r="17" spans="1:29" customFormat="1" x14ac:dyDescent="0.25">
      <c r="A17" s="5">
        <v>76</v>
      </c>
      <c r="B17" s="11">
        <v>11</v>
      </c>
      <c r="C17" s="23" t="s">
        <v>70</v>
      </c>
      <c r="D17" s="69">
        <v>297</v>
      </c>
      <c r="E17" s="148"/>
      <c r="F17" s="69">
        <v>731</v>
      </c>
      <c r="G17" s="149"/>
      <c r="H17" s="69">
        <v>1028</v>
      </c>
      <c r="I17" s="149" t="s">
        <v>323</v>
      </c>
      <c r="J17" s="55"/>
      <c r="K17" s="55"/>
      <c r="L17" s="55"/>
      <c r="M17" s="55"/>
      <c r="N17" s="55"/>
      <c r="O17" s="55"/>
      <c r="P17" s="55"/>
      <c r="Q17" s="55"/>
      <c r="R17" s="55"/>
      <c r="S17" s="55"/>
      <c r="T17" s="55"/>
      <c r="U17" s="55"/>
      <c r="V17" s="55"/>
      <c r="W17" s="55"/>
      <c r="X17" s="55"/>
      <c r="Y17" s="55"/>
      <c r="Z17" s="55"/>
      <c r="AA17" s="55"/>
      <c r="AB17" s="55"/>
      <c r="AC17" s="55"/>
    </row>
    <row r="18" spans="1:29" customFormat="1" x14ac:dyDescent="0.25">
      <c r="A18" s="5">
        <v>76</v>
      </c>
      <c r="B18" s="11">
        <v>12</v>
      </c>
      <c r="C18" s="23" t="s">
        <v>71</v>
      </c>
      <c r="D18" s="69">
        <v>173</v>
      </c>
      <c r="E18" s="148"/>
      <c r="F18" s="69">
        <v>448</v>
      </c>
      <c r="G18" s="149"/>
      <c r="H18" s="69">
        <v>621</v>
      </c>
      <c r="I18" s="149" t="s">
        <v>323</v>
      </c>
      <c r="J18" s="55"/>
      <c r="K18" s="55"/>
      <c r="L18" s="55"/>
      <c r="M18" s="55"/>
      <c r="N18" s="55"/>
      <c r="O18" s="55"/>
      <c r="P18" s="55"/>
      <c r="Q18" s="55"/>
      <c r="R18" s="55"/>
      <c r="S18" s="55"/>
      <c r="T18" s="55"/>
      <c r="U18" s="55"/>
      <c r="V18" s="55"/>
      <c r="W18" s="55"/>
      <c r="X18" s="55"/>
      <c r="Y18" s="55"/>
      <c r="Z18" s="55"/>
      <c r="AA18" s="55"/>
      <c r="AB18" s="55"/>
      <c r="AC18" s="55"/>
    </row>
    <row r="19" spans="1:29" customFormat="1" x14ac:dyDescent="0.25">
      <c r="A19" s="5">
        <v>93</v>
      </c>
      <c r="B19" s="11">
        <v>13</v>
      </c>
      <c r="C19" s="23" t="s">
        <v>101</v>
      </c>
      <c r="D19" s="69">
        <v>694</v>
      </c>
      <c r="E19" s="148"/>
      <c r="F19" s="69">
        <v>2407</v>
      </c>
      <c r="G19" s="149"/>
      <c r="H19" s="69">
        <v>3101</v>
      </c>
      <c r="I19" s="149" t="s">
        <v>323</v>
      </c>
      <c r="J19" s="55"/>
      <c r="K19" s="55"/>
      <c r="L19" s="55"/>
      <c r="M19" s="55"/>
      <c r="N19" s="55"/>
      <c r="O19" s="55"/>
      <c r="P19" s="55"/>
      <c r="Q19" s="55"/>
      <c r="R19" s="55"/>
      <c r="S19" s="55"/>
      <c r="T19" s="55"/>
      <c r="U19" s="55"/>
      <c r="V19" s="55"/>
      <c r="W19" s="55"/>
      <c r="X19" s="55"/>
      <c r="Y19" s="55"/>
      <c r="Z19" s="55"/>
      <c r="AA19" s="55"/>
      <c r="AB19" s="55"/>
      <c r="AC19" s="55"/>
    </row>
    <row r="20" spans="1:29" customFormat="1" x14ac:dyDescent="0.25">
      <c r="A20" s="5">
        <v>28</v>
      </c>
      <c r="B20" s="11">
        <v>14</v>
      </c>
      <c r="C20" s="23" t="s">
        <v>25</v>
      </c>
      <c r="D20" s="69">
        <v>453</v>
      </c>
      <c r="E20" s="150" t="s">
        <v>324</v>
      </c>
      <c r="F20" s="69">
        <v>1638</v>
      </c>
      <c r="G20" s="150" t="s">
        <v>324</v>
      </c>
      <c r="H20" s="69">
        <v>2091</v>
      </c>
      <c r="I20" s="150" t="s">
        <v>324</v>
      </c>
      <c r="J20" s="55"/>
      <c r="K20" s="55"/>
      <c r="L20" s="55"/>
      <c r="M20" s="55"/>
      <c r="N20" s="55"/>
      <c r="O20" s="55"/>
      <c r="P20" s="55"/>
      <c r="Q20" s="55"/>
      <c r="R20" s="55"/>
      <c r="S20" s="55"/>
      <c r="T20" s="55"/>
      <c r="U20" s="55"/>
      <c r="V20" s="55"/>
      <c r="W20" s="55"/>
      <c r="X20" s="55"/>
      <c r="Y20" s="55"/>
      <c r="Z20" s="55"/>
      <c r="AA20" s="55"/>
      <c r="AB20" s="55"/>
      <c r="AC20" s="55"/>
    </row>
    <row r="21" spans="1:29" customFormat="1" x14ac:dyDescent="0.25">
      <c r="A21" s="5">
        <v>84</v>
      </c>
      <c r="B21" s="11">
        <v>15</v>
      </c>
      <c r="C21" s="23" t="s">
        <v>86</v>
      </c>
      <c r="D21" s="69">
        <v>22</v>
      </c>
      <c r="E21" s="148"/>
      <c r="F21" s="69">
        <v>161</v>
      </c>
      <c r="G21" s="149"/>
      <c r="H21" s="69">
        <v>183</v>
      </c>
      <c r="I21" s="149" t="s">
        <v>323</v>
      </c>
      <c r="J21" s="55"/>
      <c r="K21" s="55"/>
      <c r="L21" s="55"/>
      <c r="M21" s="55"/>
      <c r="N21" s="55"/>
      <c r="O21" s="55"/>
      <c r="P21" s="55"/>
      <c r="Q21" s="55"/>
      <c r="R21" s="55"/>
      <c r="S21" s="55"/>
      <c r="T21" s="55"/>
      <c r="U21" s="55"/>
      <c r="V21" s="55"/>
      <c r="W21" s="55"/>
      <c r="X21" s="55"/>
      <c r="Y21" s="55"/>
      <c r="Z21" s="55"/>
      <c r="AA21" s="55"/>
      <c r="AB21" s="55"/>
      <c r="AC21" s="55"/>
    </row>
    <row r="22" spans="1:29" customFormat="1" x14ac:dyDescent="0.25">
      <c r="A22" s="5">
        <v>75</v>
      </c>
      <c r="B22" s="11">
        <v>16</v>
      </c>
      <c r="C22" s="23" t="s">
        <v>57</v>
      </c>
      <c r="D22" s="69">
        <v>265</v>
      </c>
      <c r="E22" s="148"/>
      <c r="F22" s="69">
        <v>703</v>
      </c>
      <c r="G22" s="149"/>
      <c r="H22" s="69">
        <v>968</v>
      </c>
      <c r="I22" s="149" t="s">
        <v>323</v>
      </c>
      <c r="J22" s="55"/>
      <c r="K22" s="55"/>
      <c r="L22" s="55"/>
      <c r="M22" s="55"/>
      <c r="N22" s="55"/>
      <c r="O22" s="55"/>
      <c r="P22" s="55"/>
      <c r="Q22" s="55"/>
      <c r="R22" s="55"/>
      <c r="S22" s="55"/>
      <c r="T22" s="55"/>
      <c r="U22" s="55"/>
      <c r="V22" s="55"/>
      <c r="W22" s="55"/>
      <c r="X22" s="55"/>
      <c r="Y22" s="55"/>
      <c r="Z22" s="55"/>
      <c r="AA22" s="55"/>
      <c r="AB22" s="55"/>
      <c r="AC22" s="55"/>
    </row>
    <row r="23" spans="1:29" customFormat="1" x14ac:dyDescent="0.25">
      <c r="A23" s="5">
        <v>75</v>
      </c>
      <c r="B23" s="11">
        <v>17</v>
      </c>
      <c r="C23" s="23" t="s">
        <v>58</v>
      </c>
      <c r="D23" s="69">
        <v>370</v>
      </c>
      <c r="E23" s="148"/>
      <c r="F23" s="69">
        <v>1010</v>
      </c>
      <c r="G23" s="149"/>
      <c r="H23" s="69">
        <v>1380</v>
      </c>
      <c r="I23" s="149" t="s">
        <v>323</v>
      </c>
      <c r="J23" s="55"/>
      <c r="K23" s="55"/>
      <c r="L23" s="55"/>
      <c r="M23" s="55"/>
      <c r="N23" s="55"/>
      <c r="O23" s="55"/>
      <c r="P23" s="55"/>
      <c r="Q23" s="55"/>
      <c r="R23" s="55"/>
      <c r="S23" s="55"/>
      <c r="T23" s="55"/>
      <c r="U23" s="55"/>
      <c r="V23" s="55"/>
      <c r="W23" s="55"/>
      <c r="X23" s="55"/>
      <c r="Y23" s="55"/>
      <c r="Z23" s="55"/>
      <c r="AA23" s="55"/>
      <c r="AB23" s="55"/>
      <c r="AC23" s="55"/>
    </row>
    <row r="24" spans="1:29" customFormat="1" x14ac:dyDescent="0.25">
      <c r="A24" s="5">
        <v>24</v>
      </c>
      <c r="B24" s="11">
        <v>18</v>
      </c>
      <c r="C24" s="23" t="s">
        <v>9</v>
      </c>
      <c r="D24" s="69">
        <v>284</v>
      </c>
      <c r="E24" s="148"/>
      <c r="F24" s="69">
        <v>542</v>
      </c>
      <c r="G24" s="149"/>
      <c r="H24" s="69">
        <v>826</v>
      </c>
      <c r="I24" s="149" t="s">
        <v>323</v>
      </c>
      <c r="J24" s="55"/>
      <c r="K24" s="55"/>
      <c r="L24" s="55"/>
      <c r="M24" s="55"/>
      <c r="N24" s="55"/>
      <c r="O24" s="55"/>
      <c r="P24" s="55"/>
      <c r="Q24" s="55"/>
      <c r="R24" s="55"/>
      <c r="S24" s="55"/>
      <c r="T24" s="55"/>
      <c r="U24" s="55"/>
      <c r="V24" s="55"/>
      <c r="W24" s="55"/>
      <c r="X24" s="55"/>
      <c r="Y24" s="55"/>
      <c r="Z24" s="55"/>
      <c r="AA24" s="55"/>
      <c r="AB24" s="55"/>
      <c r="AC24" s="55"/>
    </row>
    <row r="25" spans="1:29" customFormat="1" x14ac:dyDescent="0.25">
      <c r="A25" s="5">
        <v>75</v>
      </c>
      <c r="B25" s="11">
        <v>19</v>
      </c>
      <c r="C25" s="23" t="s">
        <v>59</v>
      </c>
      <c r="D25" s="69">
        <v>47</v>
      </c>
      <c r="E25" s="148"/>
      <c r="F25" s="69">
        <v>346</v>
      </c>
      <c r="G25" s="149"/>
      <c r="H25" s="69">
        <v>393</v>
      </c>
      <c r="I25" s="149" t="s">
        <v>323</v>
      </c>
      <c r="J25" s="55"/>
      <c r="K25" s="55"/>
      <c r="L25" s="55"/>
      <c r="M25" s="55"/>
      <c r="N25" s="55"/>
      <c r="O25" s="55"/>
      <c r="P25" s="55"/>
      <c r="Q25" s="55"/>
      <c r="R25" s="55"/>
      <c r="S25" s="55"/>
      <c r="T25" s="55"/>
      <c r="U25" s="55"/>
      <c r="V25" s="55"/>
      <c r="W25" s="55"/>
      <c r="X25" s="55"/>
      <c r="Y25" s="55"/>
      <c r="Z25" s="55"/>
      <c r="AA25" s="55"/>
      <c r="AB25" s="55"/>
      <c r="AC25" s="55"/>
    </row>
    <row r="26" spans="1:29" customFormat="1" x14ac:dyDescent="0.25">
      <c r="A26" s="5">
        <v>94</v>
      </c>
      <c r="B26" s="11" t="s">
        <v>104</v>
      </c>
      <c r="C26" s="23" t="s">
        <v>253</v>
      </c>
      <c r="D26" s="69">
        <v>33</v>
      </c>
      <c r="E26" s="148"/>
      <c r="F26" s="69">
        <v>96</v>
      </c>
      <c r="G26" s="149"/>
      <c r="H26" s="69">
        <v>129</v>
      </c>
      <c r="I26" s="149" t="s">
        <v>323</v>
      </c>
      <c r="J26" s="55"/>
      <c r="K26" s="55"/>
      <c r="L26" s="55"/>
      <c r="M26" s="55"/>
      <c r="N26" s="55"/>
      <c r="O26" s="55"/>
      <c r="P26" s="55"/>
      <c r="Q26" s="55"/>
      <c r="R26" s="55"/>
      <c r="S26" s="55"/>
      <c r="T26" s="55"/>
      <c r="U26" s="55"/>
      <c r="V26" s="55"/>
      <c r="W26" s="55"/>
      <c r="X26" s="55"/>
      <c r="Y26" s="55"/>
      <c r="Z26" s="55"/>
      <c r="AA26" s="55"/>
      <c r="AB26" s="55"/>
      <c r="AC26" s="55"/>
    </row>
    <row r="27" spans="1:29" customFormat="1" x14ac:dyDescent="0.25">
      <c r="A27" s="5">
        <v>94</v>
      </c>
      <c r="B27" s="11" t="s">
        <v>107</v>
      </c>
      <c r="C27" s="23" t="s">
        <v>108</v>
      </c>
      <c r="D27" s="69">
        <v>55</v>
      </c>
      <c r="E27" s="148"/>
      <c r="F27" s="69">
        <v>121</v>
      </c>
      <c r="G27" s="149"/>
      <c r="H27" s="69">
        <v>176</v>
      </c>
      <c r="I27" s="149" t="s">
        <v>323</v>
      </c>
      <c r="J27" s="55"/>
      <c r="K27" s="55"/>
      <c r="L27" s="55"/>
      <c r="M27" s="55"/>
      <c r="N27" s="55"/>
      <c r="O27" s="55"/>
      <c r="P27" s="55"/>
      <c r="Q27" s="55"/>
      <c r="R27" s="55"/>
      <c r="S27" s="55"/>
      <c r="T27" s="55"/>
      <c r="U27" s="55"/>
      <c r="V27" s="55"/>
      <c r="W27" s="55"/>
      <c r="X27" s="55"/>
      <c r="Y27" s="55"/>
      <c r="Z27" s="55"/>
      <c r="AA27" s="55"/>
      <c r="AB27" s="55"/>
      <c r="AC27" s="55"/>
    </row>
    <row r="28" spans="1:29" customFormat="1" x14ac:dyDescent="0.25">
      <c r="A28" s="5">
        <v>27</v>
      </c>
      <c r="B28" s="11">
        <v>21</v>
      </c>
      <c r="C28" s="23" t="s">
        <v>16</v>
      </c>
      <c r="D28" s="69">
        <v>241</v>
      </c>
      <c r="E28" s="148"/>
      <c r="F28" s="69">
        <v>1045</v>
      </c>
      <c r="G28" s="149"/>
      <c r="H28" s="69">
        <v>1286</v>
      </c>
      <c r="I28" s="149" t="s">
        <v>323</v>
      </c>
      <c r="J28" s="55"/>
      <c r="K28" s="55"/>
      <c r="L28" s="55"/>
      <c r="M28" s="55"/>
      <c r="N28" s="55"/>
      <c r="O28" s="55"/>
      <c r="P28" s="55"/>
      <c r="Q28" s="55"/>
      <c r="R28" s="55"/>
      <c r="S28" s="55"/>
      <c r="T28" s="55"/>
      <c r="U28" s="55"/>
      <c r="V28" s="55"/>
      <c r="W28" s="55"/>
      <c r="X28" s="55"/>
      <c r="Y28" s="55"/>
      <c r="Z28" s="55"/>
      <c r="AA28" s="55"/>
      <c r="AB28" s="55"/>
      <c r="AC28" s="55"/>
    </row>
    <row r="29" spans="1:29" customFormat="1" x14ac:dyDescent="0.25">
      <c r="A29" s="5">
        <v>53</v>
      </c>
      <c r="B29" s="11">
        <v>22</v>
      </c>
      <c r="C29" s="23" t="s">
        <v>52</v>
      </c>
      <c r="D29" s="69">
        <v>351</v>
      </c>
      <c r="E29" s="148"/>
      <c r="F29" s="69">
        <v>1299</v>
      </c>
      <c r="G29" s="149"/>
      <c r="H29" s="69">
        <v>1650</v>
      </c>
      <c r="I29" s="149" t="s">
        <v>323</v>
      </c>
      <c r="J29" s="55"/>
      <c r="K29" s="55"/>
      <c r="L29" s="55"/>
      <c r="M29" s="55"/>
      <c r="N29" s="55"/>
      <c r="O29" s="55"/>
      <c r="P29" s="55"/>
      <c r="Q29" s="55"/>
      <c r="R29" s="55"/>
      <c r="S29" s="55"/>
      <c r="T29" s="55"/>
      <c r="U29" s="55"/>
      <c r="V29" s="55"/>
      <c r="W29" s="55"/>
      <c r="X29" s="55"/>
      <c r="Y29" s="55"/>
      <c r="Z29" s="55"/>
      <c r="AA29" s="55"/>
      <c r="AB29" s="55"/>
      <c r="AC29" s="55"/>
    </row>
    <row r="30" spans="1:29" customFormat="1" x14ac:dyDescent="0.25">
      <c r="A30" s="5">
        <v>75</v>
      </c>
      <c r="B30" s="11">
        <v>23</v>
      </c>
      <c r="C30" s="23" t="s">
        <v>60</v>
      </c>
      <c r="D30" s="69">
        <v>31</v>
      </c>
      <c r="E30" s="148"/>
      <c r="F30" s="69">
        <v>313</v>
      </c>
      <c r="G30" s="149"/>
      <c r="H30" s="69">
        <v>344</v>
      </c>
      <c r="I30" s="149" t="s">
        <v>323</v>
      </c>
      <c r="J30" s="55"/>
      <c r="K30" s="55"/>
      <c r="L30" s="55"/>
      <c r="M30" s="55"/>
      <c r="N30" s="55"/>
      <c r="O30" s="55"/>
      <c r="P30" s="55"/>
      <c r="Q30" s="55"/>
      <c r="R30" s="55"/>
      <c r="S30" s="55"/>
      <c r="T30" s="55"/>
      <c r="U30" s="55"/>
      <c r="V30" s="55"/>
      <c r="W30" s="55"/>
      <c r="X30" s="55"/>
      <c r="Y30" s="55"/>
      <c r="Z30" s="55"/>
      <c r="AA30" s="55"/>
      <c r="AB30" s="55"/>
      <c r="AC30" s="55"/>
    </row>
    <row r="31" spans="1:29" customFormat="1" x14ac:dyDescent="0.25">
      <c r="A31" s="5">
        <v>75</v>
      </c>
      <c r="B31" s="11">
        <v>24</v>
      </c>
      <c r="C31" s="23" t="s">
        <v>61</v>
      </c>
      <c r="D31" s="69">
        <v>210</v>
      </c>
      <c r="E31" s="148"/>
      <c r="F31" s="69">
        <v>704</v>
      </c>
      <c r="G31" s="149"/>
      <c r="H31" s="69">
        <v>914</v>
      </c>
      <c r="I31" s="149" t="s">
        <v>323</v>
      </c>
      <c r="J31" s="55"/>
      <c r="K31" s="55"/>
      <c r="L31" s="55"/>
      <c r="M31" s="55"/>
      <c r="N31" s="55"/>
      <c r="O31" s="55"/>
      <c r="P31" s="55"/>
      <c r="Q31" s="55"/>
      <c r="R31" s="55"/>
      <c r="S31" s="55"/>
      <c r="T31" s="55"/>
      <c r="U31" s="55"/>
      <c r="V31" s="55"/>
      <c r="W31" s="55"/>
      <c r="X31" s="55"/>
      <c r="Y31" s="55"/>
      <c r="Z31" s="55"/>
      <c r="AA31" s="55"/>
      <c r="AB31" s="55"/>
      <c r="AC31" s="55"/>
    </row>
    <row r="32" spans="1:29" customFormat="1" x14ac:dyDescent="0.25">
      <c r="A32" s="5">
        <v>27</v>
      </c>
      <c r="B32" s="11">
        <v>25</v>
      </c>
      <c r="C32" s="23" t="s">
        <v>18</v>
      </c>
      <c r="D32" s="69">
        <v>246</v>
      </c>
      <c r="E32" s="148"/>
      <c r="F32" s="69">
        <v>817</v>
      </c>
      <c r="G32" s="149"/>
      <c r="H32" s="69">
        <v>1063</v>
      </c>
      <c r="I32" s="149" t="s">
        <v>323</v>
      </c>
      <c r="J32" s="55"/>
      <c r="K32" s="55"/>
      <c r="L32" s="55"/>
      <c r="M32" s="55"/>
      <c r="N32" s="55"/>
      <c r="O32" s="55"/>
      <c r="P32" s="55"/>
      <c r="Q32" s="55"/>
      <c r="R32" s="55"/>
      <c r="S32" s="55"/>
      <c r="T32" s="55"/>
      <c r="U32" s="55"/>
      <c r="V32" s="55"/>
      <c r="W32" s="55"/>
      <c r="X32" s="55"/>
      <c r="Y32" s="55"/>
      <c r="Z32" s="55"/>
      <c r="AA32" s="55"/>
      <c r="AB32" s="55"/>
      <c r="AC32" s="55"/>
    </row>
    <row r="33" spans="1:29" customFormat="1" x14ac:dyDescent="0.25">
      <c r="A33" s="5">
        <v>84</v>
      </c>
      <c r="B33" s="11">
        <v>26</v>
      </c>
      <c r="C33" s="23" t="s">
        <v>87</v>
      </c>
      <c r="D33" s="69">
        <v>193</v>
      </c>
      <c r="E33" s="148"/>
      <c r="F33" s="69">
        <v>861</v>
      </c>
      <c r="G33" s="149"/>
      <c r="H33" s="69">
        <v>1054</v>
      </c>
      <c r="I33" s="149" t="s">
        <v>323</v>
      </c>
      <c r="J33" s="55"/>
      <c r="K33" s="55"/>
      <c r="L33" s="55"/>
      <c r="M33" s="55"/>
      <c r="N33" s="55"/>
      <c r="O33" s="55"/>
      <c r="P33" s="55"/>
      <c r="Q33" s="55"/>
      <c r="R33" s="55"/>
      <c r="S33" s="55"/>
      <c r="T33" s="55"/>
      <c r="U33" s="55"/>
      <c r="V33" s="55"/>
      <c r="W33" s="55"/>
      <c r="X33" s="55"/>
      <c r="Y33" s="55"/>
      <c r="Z33" s="55"/>
      <c r="AA33" s="55"/>
      <c r="AB33" s="55"/>
      <c r="AC33" s="55"/>
    </row>
    <row r="34" spans="1:29" customFormat="1" x14ac:dyDescent="0.25">
      <c r="A34" s="5">
        <v>28</v>
      </c>
      <c r="B34" s="11">
        <v>27</v>
      </c>
      <c r="C34" s="23" t="s">
        <v>27</v>
      </c>
      <c r="D34" s="69">
        <v>355</v>
      </c>
      <c r="E34" s="150" t="s">
        <v>324</v>
      </c>
      <c r="F34" s="69">
        <v>1282</v>
      </c>
      <c r="G34" s="150" t="s">
        <v>324</v>
      </c>
      <c r="H34" s="69">
        <v>1637</v>
      </c>
      <c r="I34" s="150" t="s">
        <v>324</v>
      </c>
      <c r="J34" s="55"/>
      <c r="K34" s="55"/>
      <c r="L34" s="55"/>
      <c r="M34" s="55"/>
      <c r="N34" s="55"/>
      <c r="O34" s="55"/>
      <c r="P34" s="55"/>
      <c r="Q34" s="55"/>
      <c r="R34" s="55"/>
      <c r="S34" s="55"/>
      <c r="T34" s="55"/>
      <c r="U34" s="55"/>
      <c r="V34" s="55"/>
      <c r="W34" s="55"/>
      <c r="X34" s="55"/>
      <c r="Y34" s="55"/>
      <c r="Z34" s="55"/>
      <c r="AA34" s="55"/>
      <c r="AB34" s="55"/>
      <c r="AC34" s="55"/>
    </row>
    <row r="35" spans="1:29" customFormat="1" x14ac:dyDescent="0.25">
      <c r="A35" s="5">
        <v>24</v>
      </c>
      <c r="B35" s="11">
        <v>28</v>
      </c>
      <c r="C35" s="23" t="s">
        <v>254</v>
      </c>
      <c r="D35" s="69">
        <v>280</v>
      </c>
      <c r="E35" s="148"/>
      <c r="F35" s="69">
        <v>895</v>
      </c>
      <c r="G35" s="149"/>
      <c r="H35" s="69">
        <v>1175</v>
      </c>
      <c r="I35" s="149" t="s">
        <v>323</v>
      </c>
      <c r="J35" s="55"/>
      <c r="K35" s="55"/>
      <c r="L35" s="55"/>
      <c r="M35" s="55"/>
      <c r="N35" s="55"/>
      <c r="O35" s="55"/>
      <c r="P35" s="55"/>
      <c r="Q35" s="55"/>
      <c r="R35" s="55"/>
      <c r="S35" s="55"/>
      <c r="T35" s="55"/>
      <c r="U35" s="55"/>
      <c r="V35" s="55"/>
      <c r="W35" s="55"/>
      <c r="X35" s="55"/>
      <c r="Y35" s="55"/>
      <c r="Z35" s="55"/>
      <c r="AA35" s="55"/>
      <c r="AB35" s="55"/>
      <c r="AC35" s="55"/>
    </row>
    <row r="36" spans="1:29" customFormat="1" x14ac:dyDescent="0.25">
      <c r="A36" s="5">
        <v>53</v>
      </c>
      <c r="B36" s="11">
        <v>29</v>
      </c>
      <c r="C36" s="23" t="s">
        <v>54</v>
      </c>
      <c r="D36" s="69">
        <v>591</v>
      </c>
      <c r="E36" s="148"/>
      <c r="F36" s="69">
        <v>1797</v>
      </c>
      <c r="G36" s="149"/>
      <c r="H36" s="69">
        <v>2388</v>
      </c>
      <c r="I36" s="149" t="s">
        <v>323</v>
      </c>
      <c r="J36" s="55"/>
      <c r="K36" s="55"/>
      <c r="L36" s="55"/>
      <c r="M36" s="55"/>
      <c r="N36" s="55"/>
      <c r="O36" s="55"/>
      <c r="P36" s="55"/>
      <c r="Q36" s="55"/>
      <c r="R36" s="55"/>
      <c r="S36" s="55"/>
      <c r="T36" s="55"/>
      <c r="U36" s="55"/>
      <c r="V36" s="55"/>
      <c r="W36" s="55"/>
      <c r="X36" s="55"/>
      <c r="Y36" s="55"/>
      <c r="Z36" s="55"/>
      <c r="AA36" s="55"/>
      <c r="AB36" s="55"/>
      <c r="AC36" s="55"/>
    </row>
    <row r="37" spans="1:29" customFormat="1" x14ac:dyDescent="0.25">
      <c r="A37" s="5">
        <v>76</v>
      </c>
      <c r="B37" s="11">
        <v>30</v>
      </c>
      <c r="C37" s="23" t="s">
        <v>72</v>
      </c>
      <c r="D37" s="69">
        <v>434</v>
      </c>
      <c r="E37" s="150" t="s">
        <v>324</v>
      </c>
      <c r="F37" s="69">
        <v>1484</v>
      </c>
      <c r="G37" s="150" t="s">
        <v>324</v>
      </c>
      <c r="H37" s="69">
        <v>1918</v>
      </c>
      <c r="I37" s="150" t="s">
        <v>324</v>
      </c>
      <c r="J37" s="55"/>
      <c r="K37" s="55"/>
      <c r="L37" s="55"/>
      <c r="M37" s="55"/>
      <c r="N37" s="55"/>
      <c r="O37" s="55"/>
      <c r="P37" s="55"/>
      <c r="Q37" s="55"/>
      <c r="R37" s="55"/>
      <c r="S37" s="55"/>
      <c r="T37" s="55"/>
      <c r="U37" s="55"/>
      <c r="V37" s="55"/>
      <c r="W37" s="55"/>
      <c r="X37" s="55"/>
      <c r="Y37" s="55"/>
      <c r="Z37" s="55"/>
      <c r="AA37" s="55"/>
      <c r="AB37" s="55"/>
      <c r="AC37" s="55"/>
    </row>
    <row r="38" spans="1:29" customFormat="1" x14ac:dyDescent="0.25">
      <c r="A38" s="5">
        <v>76</v>
      </c>
      <c r="B38" s="11">
        <v>31</v>
      </c>
      <c r="C38" s="23" t="s">
        <v>73</v>
      </c>
      <c r="D38" s="69">
        <v>604</v>
      </c>
      <c r="E38" s="148"/>
      <c r="F38" s="69">
        <v>1790</v>
      </c>
      <c r="G38" s="149"/>
      <c r="H38" s="69">
        <v>2394</v>
      </c>
      <c r="I38" s="149" t="s">
        <v>323</v>
      </c>
      <c r="J38" s="55"/>
      <c r="K38" s="55"/>
      <c r="L38" s="55"/>
      <c r="M38" s="55"/>
      <c r="N38" s="55"/>
      <c r="O38" s="55"/>
      <c r="P38" s="55"/>
      <c r="Q38" s="55"/>
      <c r="R38" s="55"/>
      <c r="S38" s="55"/>
      <c r="T38" s="55"/>
      <c r="U38" s="55"/>
      <c r="V38" s="55"/>
      <c r="W38" s="55"/>
      <c r="X38" s="55"/>
      <c r="Y38" s="55"/>
      <c r="Z38" s="55"/>
      <c r="AA38" s="55"/>
      <c r="AB38" s="55"/>
      <c r="AC38" s="55"/>
    </row>
    <row r="39" spans="1:29" customFormat="1" x14ac:dyDescent="0.25">
      <c r="A39" s="5">
        <v>76</v>
      </c>
      <c r="B39" s="11">
        <v>32</v>
      </c>
      <c r="C39" s="23" t="s">
        <v>74</v>
      </c>
      <c r="D39" s="69">
        <v>127</v>
      </c>
      <c r="E39" s="148"/>
      <c r="F39" s="69">
        <v>364</v>
      </c>
      <c r="G39" s="149"/>
      <c r="H39" s="69">
        <v>491</v>
      </c>
      <c r="I39" s="149" t="s">
        <v>323</v>
      </c>
      <c r="J39" s="55"/>
      <c r="K39" s="55"/>
      <c r="L39" s="55"/>
      <c r="M39" s="55"/>
      <c r="N39" s="55"/>
      <c r="O39" s="55"/>
      <c r="P39" s="55"/>
      <c r="Q39" s="55"/>
      <c r="R39" s="55"/>
      <c r="S39" s="55"/>
      <c r="T39" s="55"/>
      <c r="U39" s="55"/>
      <c r="V39" s="55"/>
      <c r="W39" s="55"/>
      <c r="X39" s="55"/>
      <c r="Y39" s="55"/>
      <c r="Z39" s="55"/>
      <c r="AA39" s="55"/>
      <c r="AB39" s="55"/>
      <c r="AC39" s="55"/>
    </row>
    <row r="40" spans="1:29" customFormat="1" x14ac:dyDescent="0.25">
      <c r="A40" s="5">
        <v>75</v>
      </c>
      <c r="B40" s="11">
        <v>33</v>
      </c>
      <c r="C40" s="23" t="s">
        <v>62</v>
      </c>
      <c r="D40" s="69">
        <v>1026</v>
      </c>
      <c r="E40" s="148"/>
      <c r="F40" s="69">
        <v>2236</v>
      </c>
      <c r="G40" s="149"/>
      <c r="H40" s="69">
        <v>3262</v>
      </c>
      <c r="I40" s="149" t="s">
        <v>323</v>
      </c>
      <c r="J40" s="55"/>
      <c r="K40" s="55"/>
      <c r="L40" s="55"/>
      <c r="M40" s="55"/>
      <c r="N40" s="55"/>
      <c r="O40" s="55"/>
      <c r="P40" s="55"/>
      <c r="Q40" s="55"/>
      <c r="R40" s="55"/>
      <c r="S40" s="55"/>
      <c r="T40" s="55"/>
      <c r="U40" s="55"/>
      <c r="V40" s="55"/>
      <c r="W40" s="55"/>
      <c r="X40" s="55"/>
      <c r="Y40" s="55"/>
      <c r="Z40" s="55"/>
      <c r="AA40" s="55"/>
      <c r="AB40" s="55"/>
      <c r="AC40" s="55"/>
    </row>
    <row r="41" spans="1:29" customFormat="1" x14ac:dyDescent="0.25">
      <c r="A41" s="5">
        <v>76</v>
      </c>
      <c r="B41" s="11">
        <v>34</v>
      </c>
      <c r="C41" s="23" t="s">
        <v>75</v>
      </c>
      <c r="D41" s="69">
        <v>519</v>
      </c>
      <c r="E41" s="148"/>
      <c r="F41" s="69">
        <v>1744</v>
      </c>
      <c r="G41" s="149"/>
      <c r="H41" s="69">
        <v>2263</v>
      </c>
      <c r="I41" s="149" t="s">
        <v>323</v>
      </c>
      <c r="J41" s="55"/>
      <c r="K41" s="55"/>
      <c r="L41" s="55"/>
      <c r="M41" s="55"/>
      <c r="N41" s="55"/>
      <c r="O41" s="55"/>
      <c r="P41" s="55"/>
      <c r="Q41" s="55"/>
      <c r="R41" s="55"/>
      <c r="S41" s="55"/>
      <c r="T41" s="55"/>
      <c r="U41" s="55"/>
      <c r="V41" s="55"/>
      <c r="W41" s="55"/>
      <c r="X41" s="55"/>
      <c r="Y41" s="55"/>
      <c r="Z41" s="55"/>
      <c r="AA41" s="55"/>
      <c r="AB41" s="55"/>
      <c r="AC41" s="55"/>
    </row>
    <row r="42" spans="1:29" customFormat="1" x14ac:dyDescent="0.25">
      <c r="A42" s="5">
        <v>53</v>
      </c>
      <c r="B42" s="11">
        <v>35</v>
      </c>
      <c r="C42" s="23" t="s">
        <v>55</v>
      </c>
      <c r="D42" s="69">
        <v>646</v>
      </c>
      <c r="E42" s="148"/>
      <c r="F42" s="69">
        <v>2008</v>
      </c>
      <c r="G42" s="149"/>
      <c r="H42" s="69">
        <v>2654</v>
      </c>
      <c r="I42" s="149" t="s">
        <v>323</v>
      </c>
      <c r="J42" s="55"/>
      <c r="K42" s="55"/>
      <c r="L42" s="55"/>
      <c r="M42" s="55"/>
      <c r="N42" s="55"/>
      <c r="O42" s="55"/>
      <c r="P42" s="55"/>
      <c r="Q42" s="55"/>
      <c r="R42" s="55"/>
      <c r="S42" s="55"/>
      <c r="T42" s="55"/>
      <c r="U42" s="55"/>
      <c r="V42" s="55"/>
      <c r="W42" s="55"/>
      <c r="X42" s="55"/>
      <c r="Y42" s="55"/>
      <c r="Z42" s="55"/>
      <c r="AA42" s="55"/>
      <c r="AB42" s="55"/>
      <c r="AC42" s="55"/>
    </row>
    <row r="43" spans="1:29" customFormat="1" x14ac:dyDescent="0.25">
      <c r="A43" s="5">
        <v>24</v>
      </c>
      <c r="B43" s="11">
        <v>36</v>
      </c>
      <c r="C43" s="23" t="s">
        <v>12</v>
      </c>
      <c r="D43" s="69">
        <v>84</v>
      </c>
      <c r="E43" s="148"/>
      <c r="F43" s="69">
        <v>386</v>
      </c>
      <c r="G43" s="149"/>
      <c r="H43" s="69">
        <v>470</v>
      </c>
      <c r="I43" s="149" t="s">
        <v>323</v>
      </c>
      <c r="J43" s="55"/>
      <c r="K43" s="55"/>
      <c r="L43" s="55"/>
      <c r="M43" s="55"/>
      <c r="N43" s="55"/>
      <c r="O43" s="55"/>
      <c r="P43" s="55"/>
      <c r="Q43" s="55"/>
      <c r="R43" s="55"/>
      <c r="S43" s="55"/>
      <c r="T43" s="55"/>
      <c r="U43" s="55"/>
      <c r="V43" s="55"/>
      <c r="W43" s="55"/>
      <c r="X43" s="55"/>
      <c r="Y43" s="55"/>
      <c r="Z43" s="55"/>
      <c r="AA43" s="55"/>
      <c r="AB43" s="55"/>
      <c r="AC43" s="55"/>
    </row>
    <row r="44" spans="1:29" customFormat="1" x14ac:dyDescent="0.25">
      <c r="A44" s="5">
        <v>24</v>
      </c>
      <c r="B44" s="11">
        <v>37</v>
      </c>
      <c r="C44" s="23" t="s">
        <v>13</v>
      </c>
      <c r="D44" s="69">
        <v>232</v>
      </c>
      <c r="E44" s="148"/>
      <c r="F44" s="69">
        <v>926</v>
      </c>
      <c r="G44" s="149"/>
      <c r="H44" s="69">
        <v>1158</v>
      </c>
      <c r="I44" s="149" t="s">
        <v>323</v>
      </c>
      <c r="J44" s="55"/>
      <c r="K44" s="55"/>
      <c r="L44" s="55"/>
      <c r="M44" s="55"/>
      <c r="N44" s="55"/>
      <c r="O44" s="55"/>
      <c r="P44" s="55"/>
      <c r="Q44" s="55"/>
      <c r="R44" s="55"/>
      <c r="S44" s="55"/>
      <c r="T44" s="55"/>
      <c r="U44" s="55"/>
      <c r="V44" s="55"/>
      <c r="W44" s="55"/>
      <c r="X44" s="55"/>
      <c r="Y44" s="55"/>
      <c r="Z44" s="55"/>
      <c r="AA44" s="55"/>
      <c r="AB44" s="55"/>
      <c r="AC44" s="55"/>
    </row>
    <row r="45" spans="1:29" customFormat="1" x14ac:dyDescent="0.25">
      <c r="A45" s="5">
        <v>84</v>
      </c>
      <c r="B45" s="11">
        <v>38</v>
      </c>
      <c r="C45" s="23" t="s">
        <v>88</v>
      </c>
      <c r="D45" s="69">
        <v>711</v>
      </c>
      <c r="E45" s="148"/>
      <c r="F45" s="69">
        <v>1599</v>
      </c>
      <c r="G45" s="149"/>
      <c r="H45" s="69">
        <v>2310</v>
      </c>
      <c r="I45" s="149" t="s">
        <v>323</v>
      </c>
      <c r="J45" s="55"/>
      <c r="K45" s="55"/>
      <c r="L45" s="55"/>
      <c r="M45" s="55"/>
      <c r="N45" s="55"/>
      <c r="O45" s="55"/>
      <c r="P45" s="55"/>
      <c r="Q45" s="55"/>
      <c r="R45" s="55"/>
      <c r="S45" s="55"/>
      <c r="T45" s="55"/>
      <c r="U45" s="55"/>
      <c r="V45" s="55"/>
      <c r="W45" s="55"/>
      <c r="X45" s="55"/>
      <c r="Y45" s="55"/>
      <c r="Z45" s="55"/>
      <c r="AA45" s="55"/>
      <c r="AB45" s="55"/>
      <c r="AC45" s="55"/>
    </row>
    <row r="46" spans="1:29" customFormat="1" x14ac:dyDescent="0.25">
      <c r="A46" s="5">
        <v>27</v>
      </c>
      <c r="B46" s="11">
        <v>39</v>
      </c>
      <c r="C46" s="23" t="s">
        <v>19</v>
      </c>
      <c r="D46" s="69">
        <v>141</v>
      </c>
      <c r="E46" s="148"/>
      <c r="F46" s="69">
        <v>585</v>
      </c>
      <c r="G46" s="149"/>
      <c r="H46" s="69">
        <v>726</v>
      </c>
      <c r="I46" s="149" t="s">
        <v>323</v>
      </c>
      <c r="J46" s="55"/>
      <c r="K46" s="55"/>
      <c r="L46" s="55"/>
      <c r="M46" s="55"/>
      <c r="N46" s="55"/>
      <c r="O46" s="55"/>
      <c r="P46" s="55"/>
      <c r="Q46" s="55"/>
      <c r="R46" s="55"/>
      <c r="S46" s="55"/>
      <c r="T46" s="55"/>
      <c r="U46" s="55"/>
      <c r="V46" s="55"/>
      <c r="W46" s="55"/>
      <c r="X46" s="55"/>
      <c r="Y46" s="55"/>
      <c r="Z46" s="55"/>
      <c r="AA46" s="55"/>
      <c r="AB46" s="55"/>
      <c r="AC46" s="55"/>
    </row>
    <row r="47" spans="1:29" customFormat="1" x14ac:dyDescent="0.25">
      <c r="A47" s="5">
        <v>75</v>
      </c>
      <c r="B47" s="11">
        <v>40</v>
      </c>
      <c r="C47" s="23" t="s">
        <v>63</v>
      </c>
      <c r="D47" s="69">
        <v>341</v>
      </c>
      <c r="E47" s="148"/>
      <c r="F47" s="69">
        <v>730</v>
      </c>
      <c r="G47" s="149"/>
      <c r="H47" s="69">
        <v>1071</v>
      </c>
      <c r="I47" s="149" t="s">
        <v>323</v>
      </c>
      <c r="J47" s="55"/>
      <c r="K47" s="55"/>
      <c r="L47" s="55"/>
      <c r="M47" s="55"/>
      <c r="N47" s="55"/>
      <c r="O47" s="55"/>
      <c r="P47" s="55"/>
      <c r="Q47" s="55"/>
      <c r="R47" s="55"/>
      <c r="S47" s="55"/>
      <c r="T47" s="55"/>
      <c r="U47" s="55"/>
      <c r="V47" s="55"/>
      <c r="W47" s="55"/>
      <c r="X47" s="55"/>
      <c r="Y47" s="55"/>
      <c r="Z47" s="55"/>
      <c r="AA47" s="55"/>
      <c r="AB47" s="55"/>
      <c r="AC47" s="55"/>
    </row>
    <row r="48" spans="1:29" customFormat="1" x14ac:dyDescent="0.25">
      <c r="A48" s="5">
        <v>24</v>
      </c>
      <c r="B48" s="11">
        <v>41</v>
      </c>
      <c r="C48" s="23" t="s">
        <v>14</v>
      </c>
      <c r="D48" s="69">
        <v>174</v>
      </c>
      <c r="E48" s="148"/>
      <c r="F48" s="69">
        <v>631</v>
      </c>
      <c r="G48" s="149"/>
      <c r="H48" s="69">
        <v>805</v>
      </c>
      <c r="I48" s="149" t="s">
        <v>323</v>
      </c>
      <c r="J48" s="55"/>
      <c r="K48" s="55"/>
      <c r="L48" s="55"/>
      <c r="M48" s="55"/>
      <c r="N48" s="55"/>
      <c r="O48" s="55"/>
      <c r="P48" s="55"/>
      <c r="Q48" s="55"/>
      <c r="R48" s="55"/>
      <c r="S48" s="55"/>
      <c r="T48" s="55"/>
      <c r="U48" s="55"/>
      <c r="V48" s="55"/>
      <c r="W48" s="55"/>
      <c r="X48" s="55"/>
      <c r="Y48" s="55"/>
      <c r="Z48" s="55"/>
      <c r="AA48" s="55"/>
      <c r="AB48" s="55"/>
      <c r="AC48" s="55"/>
    </row>
    <row r="49" spans="1:29" customFormat="1" x14ac:dyDescent="0.25">
      <c r="A49" s="5">
        <v>84</v>
      </c>
      <c r="B49" s="11">
        <v>42</v>
      </c>
      <c r="C49" s="23" t="s">
        <v>89</v>
      </c>
      <c r="D49" s="69">
        <v>237</v>
      </c>
      <c r="E49" s="148"/>
      <c r="F49" s="69">
        <v>1491</v>
      </c>
      <c r="G49" s="149"/>
      <c r="H49" s="69">
        <v>1728</v>
      </c>
      <c r="I49" s="149" t="s">
        <v>323</v>
      </c>
      <c r="J49" s="55"/>
      <c r="K49" s="55"/>
      <c r="L49" s="55"/>
      <c r="M49" s="55"/>
      <c r="N49" s="55"/>
      <c r="O49" s="55"/>
      <c r="P49" s="55"/>
      <c r="Q49" s="55"/>
      <c r="R49" s="55"/>
      <c r="S49" s="55"/>
      <c r="T49" s="55"/>
      <c r="U49" s="55"/>
      <c r="V49" s="55"/>
      <c r="W49" s="55"/>
      <c r="X49" s="55"/>
      <c r="Y49" s="55"/>
      <c r="Z49" s="55"/>
      <c r="AA49" s="55"/>
      <c r="AB49" s="55"/>
      <c r="AC49" s="55"/>
    </row>
    <row r="50" spans="1:29" customFormat="1" x14ac:dyDescent="0.25">
      <c r="A50" s="5">
        <v>84</v>
      </c>
      <c r="B50" s="11">
        <v>43</v>
      </c>
      <c r="C50" s="23" t="s">
        <v>90</v>
      </c>
      <c r="D50" s="69">
        <v>62</v>
      </c>
      <c r="E50" s="148"/>
      <c r="F50" s="69">
        <v>552</v>
      </c>
      <c r="G50" s="149"/>
      <c r="H50" s="69">
        <v>614</v>
      </c>
      <c r="I50" s="149" t="s">
        <v>323</v>
      </c>
      <c r="J50" s="55"/>
      <c r="K50" s="55"/>
      <c r="L50" s="55"/>
      <c r="M50" s="55"/>
      <c r="N50" s="55"/>
      <c r="O50" s="55"/>
      <c r="P50" s="55"/>
      <c r="Q50" s="55"/>
      <c r="R50" s="55"/>
      <c r="S50" s="55"/>
      <c r="T50" s="55"/>
      <c r="U50" s="55"/>
      <c r="V50" s="55"/>
      <c r="W50" s="55"/>
      <c r="X50" s="55"/>
      <c r="Y50" s="55"/>
      <c r="Z50" s="55"/>
      <c r="AA50" s="55"/>
      <c r="AB50" s="55"/>
      <c r="AC50" s="55"/>
    </row>
    <row r="51" spans="1:29" customFormat="1" x14ac:dyDescent="0.25">
      <c r="A51" s="5">
        <v>52</v>
      </c>
      <c r="B51" s="11">
        <v>44</v>
      </c>
      <c r="C51" s="23" t="s">
        <v>46</v>
      </c>
      <c r="D51" s="69">
        <v>364</v>
      </c>
      <c r="E51" s="148"/>
      <c r="F51" s="69">
        <v>1782</v>
      </c>
      <c r="G51" s="149"/>
      <c r="H51" s="69">
        <v>2146</v>
      </c>
      <c r="I51" s="149" t="s">
        <v>323</v>
      </c>
      <c r="J51" s="55"/>
      <c r="K51" s="55"/>
      <c r="L51" s="55"/>
      <c r="M51" s="55"/>
      <c r="N51" s="55"/>
      <c r="O51" s="55"/>
      <c r="P51" s="55"/>
      <c r="Q51" s="55"/>
      <c r="R51" s="55"/>
      <c r="S51" s="55"/>
      <c r="T51" s="55"/>
      <c r="U51" s="55"/>
      <c r="V51" s="55"/>
      <c r="W51" s="55"/>
      <c r="X51" s="55"/>
      <c r="Y51" s="55"/>
      <c r="Z51" s="55"/>
      <c r="AA51" s="55"/>
      <c r="AB51" s="55"/>
      <c r="AC51" s="55"/>
    </row>
    <row r="52" spans="1:29" customFormat="1" x14ac:dyDescent="0.25">
      <c r="A52" s="5">
        <v>24</v>
      </c>
      <c r="B52" s="11">
        <v>45</v>
      </c>
      <c r="C52" s="23" t="s">
        <v>15</v>
      </c>
      <c r="D52" s="69">
        <v>94</v>
      </c>
      <c r="E52" s="148"/>
      <c r="F52" s="69">
        <v>1131</v>
      </c>
      <c r="G52" s="149"/>
      <c r="H52" s="69">
        <v>1225</v>
      </c>
      <c r="I52" s="149" t="s">
        <v>323</v>
      </c>
      <c r="J52" s="55"/>
      <c r="K52" s="55"/>
      <c r="L52" s="55"/>
      <c r="M52" s="55"/>
      <c r="N52" s="55"/>
      <c r="O52" s="55"/>
      <c r="P52" s="55"/>
      <c r="Q52" s="55"/>
      <c r="R52" s="55"/>
      <c r="S52" s="55"/>
      <c r="T52" s="55"/>
      <c r="U52" s="55"/>
      <c r="V52" s="55"/>
      <c r="W52" s="55"/>
      <c r="X52" s="55"/>
      <c r="Y52" s="55"/>
      <c r="Z52" s="55"/>
      <c r="AA52" s="55"/>
      <c r="AB52" s="55"/>
      <c r="AC52" s="55"/>
    </row>
    <row r="53" spans="1:29" customFormat="1" x14ac:dyDescent="0.25">
      <c r="A53" s="5">
        <v>76</v>
      </c>
      <c r="B53" s="11">
        <v>46</v>
      </c>
      <c r="C53" s="23" t="s">
        <v>76</v>
      </c>
      <c r="D53" s="69">
        <v>64</v>
      </c>
      <c r="E53" s="148"/>
      <c r="F53" s="69">
        <v>285</v>
      </c>
      <c r="G53" s="149"/>
      <c r="H53" s="69">
        <v>349</v>
      </c>
      <c r="I53" s="149" t="s">
        <v>323</v>
      </c>
      <c r="J53" s="55"/>
      <c r="K53" s="55"/>
      <c r="L53" s="55"/>
      <c r="M53" s="55"/>
      <c r="N53" s="55"/>
      <c r="O53" s="55"/>
      <c r="P53" s="55"/>
      <c r="Q53" s="55"/>
      <c r="R53" s="55"/>
      <c r="S53" s="55"/>
      <c r="T53" s="55"/>
      <c r="U53" s="55"/>
      <c r="V53" s="55"/>
      <c r="W53" s="55"/>
      <c r="X53" s="55"/>
      <c r="Y53" s="55"/>
      <c r="Z53" s="55"/>
      <c r="AA53" s="55"/>
      <c r="AB53" s="55"/>
      <c r="AC53" s="55"/>
    </row>
    <row r="54" spans="1:29" customFormat="1" x14ac:dyDescent="0.25">
      <c r="A54" s="5">
        <v>75</v>
      </c>
      <c r="B54" s="11">
        <v>47</v>
      </c>
      <c r="C54" s="23" t="s">
        <v>64</v>
      </c>
      <c r="D54" s="69">
        <v>147</v>
      </c>
      <c r="E54" s="148"/>
      <c r="F54" s="69">
        <v>537</v>
      </c>
      <c r="G54" s="149"/>
      <c r="H54" s="69">
        <v>684</v>
      </c>
      <c r="I54" s="149" t="s">
        <v>323</v>
      </c>
      <c r="J54" s="55"/>
      <c r="K54" s="55"/>
      <c r="L54" s="55"/>
      <c r="M54" s="55"/>
      <c r="N54" s="55"/>
      <c r="O54" s="55"/>
      <c r="P54" s="55"/>
      <c r="Q54" s="55"/>
      <c r="R54" s="55"/>
      <c r="S54" s="55"/>
      <c r="T54" s="55"/>
      <c r="U54" s="55"/>
      <c r="V54" s="55"/>
      <c r="W54" s="55"/>
      <c r="X54" s="55"/>
      <c r="Y54" s="55"/>
      <c r="Z54" s="55"/>
      <c r="AA54" s="55"/>
      <c r="AB54" s="55"/>
      <c r="AC54" s="55"/>
    </row>
    <row r="55" spans="1:29" customFormat="1" x14ac:dyDescent="0.25">
      <c r="A55" s="5">
        <v>76</v>
      </c>
      <c r="B55" s="11">
        <v>48</v>
      </c>
      <c r="C55" s="23" t="s">
        <v>77</v>
      </c>
      <c r="D55" s="69">
        <v>19</v>
      </c>
      <c r="E55" s="148"/>
      <c r="F55" s="69">
        <v>99</v>
      </c>
      <c r="G55" s="149"/>
      <c r="H55" s="69">
        <v>118</v>
      </c>
      <c r="I55" s="149" t="s">
        <v>323</v>
      </c>
      <c r="J55" s="55"/>
      <c r="K55" s="55"/>
      <c r="L55" s="55"/>
      <c r="M55" s="55"/>
      <c r="N55" s="55"/>
      <c r="O55" s="55"/>
      <c r="P55" s="55"/>
      <c r="Q55" s="55"/>
      <c r="R55" s="55"/>
      <c r="S55" s="55"/>
      <c r="T55" s="55"/>
      <c r="U55" s="55"/>
      <c r="V55" s="55"/>
      <c r="W55" s="55"/>
      <c r="X55" s="55"/>
      <c r="Y55" s="55"/>
      <c r="Z55" s="55"/>
      <c r="AA55" s="55"/>
      <c r="AB55" s="55"/>
      <c r="AC55" s="55"/>
    </row>
    <row r="56" spans="1:29" customFormat="1" x14ac:dyDescent="0.25">
      <c r="A56" s="5">
        <v>52</v>
      </c>
      <c r="B56" s="11">
        <v>49</v>
      </c>
      <c r="C56" s="23" t="s">
        <v>48</v>
      </c>
      <c r="D56" s="69">
        <v>217</v>
      </c>
      <c r="E56" s="148"/>
      <c r="F56" s="69">
        <v>1691</v>
      </c>
      <c r="G56" s="149"/>
      <c r="H56" s="69">
        <v>1908</v>
      </c>
      <c r="I56" s="149" t="s">
        <v>323</v>
      </c>
      <c r="J56" s="55"/>
      <c r="K56" s="55"/>
      <c r="L56" s="55"/>
      <c r="M56" s="55"/>
      <c r="N56" s="55"/>
      <c r="O56" s="55"/>
      <c r="P56" s="55"/>
      <c r="Q56" s="55"/>
      <c r="R56" s="55"/>
      <c r="S56" s="55"/>
      <c r="T56" s="55"/>
      <c r="U56" s="55"/>
      <c r="V56" s="55"/>
      <c r="W56" s="55"/>
      <c r="X56" s="55"/>
      <c r="Y56" s="55"/>
      <c r="Z56" s="55"/>
      <c r="AA56" s="55"/>
      <c r="AB56" s="55"/>
      <c r="AC56" s="55"/>
    </row>
    <row r="57" spans="1:29" customFormat="1" x14ac:dyDescent="0.25">
      <c r="A57" s="5">
        <v>28</v>
      </c>
      <c r="B57" s="11">
        <v>50</v>
      </c>
      <c r="C57" s="23" t="s">
        <v>28</v>
      </c>
      <c r="D57" s="69">
        <v>370</v>
      </c>
      <c r="E57" s="148"/>
      <c r="F57" s="69">
        <v>926</v>
      </c>
      <c r="G57" s="149"/>
      <c r="H57" s="69">
        <v>1296</v>
      </c>
      <c r="I57" s="149" t="s">
        <v>323</v>
      </c>
      <c r="J57" s="55"/>
      <c r="K57" s="55"/>
      <c r="L57" s="55"/>
      <c r="M57" s="55"/>
      <c r="N57" s="55"/>
      <c r="O57" s="55"/>
      <c r="P57" s="55"/>
      <c r="Q57" s="55"/>
      <c r="R57" s="55"/>
      <c r="S57" s="55"/>
      <c r="T57" s="55"/>
      <c r="U57" s="55"/>
      <c r="V57" s="55"/>
      <c r="W57" s="55"/>
      <c r="X57" s="55"/>
      <c r="Y57" s="55"/>
      <c r="Z57" s="55"/>
      <c r="AA57" s="55"/>
      <c r="AB57" s="55"/>
      <c r="AC57" s="55"/>
    </row>
    <row r="58" spans="1:29" customFormat="1" x14ac:dyDescent="0.25">
      <c r="A58" s="5">
        <v>44</v>
      </c>
      <c r="B58" s="11">
        <v>51</v>
      </c>
      <c r="C58" s="23" t="s">
        <v>38</v>
      </c>
      <c r="D58" s="69">
        <v>328</v>
      </c>
      <c r="E58" s="148"/>
      <c r="F58" s="69">
        <v>1144</v>
      </c>
      <c r="G58" s="149"/>
      <c r="H58" s="69">
        <v>1472</v>
      </c>
      <c r="I58" s="149" t="s">
        <v>323</v>
      </c>
      <c r="J58" s="55"/>
      <c r="K58" s="55"/>
      <c r="L58" s="55"/>
      <c r="M58" s="55"/>
      <c r="N58" s="55"/>
      <c r="O58" s="55"/>
      <c r="P58" s="55"/>
      <c r="Q58" s="55"/>
      <c r="R58" s="55"/>
      <c r="S58" s="55"/>
      <c r="T58" s="55"/>
      <c r="U58" s="55"/>
      <c r="V58" s="55"/>
      <c r="W58" s="55"/>
      <c r="X58" s="55"/>
      <c r="Y58" s="55"/>
      <c r="Z58" s="55"/>
      <c r="AA58" s="55"/>
      <c r="AB58" s="55"/>
      <c r="AC58" s="55"/>
    </row>
    <row r="59" spans="1:29" customFormat="1" x14ac:dyDescent="0.25">
      <c r="A59" s="5">
        <v>44</v>
      </c>
      <c r="B59" s="11">
        <v>52</v>
      </c>
      <c r="C59" s="23" t="s">
        <v>39</v>
      </c>
      <c r="D59" s="69">
        <v>63</v>
      </c>
      <c r="E59" s="148"/>
      <c r="F59" s="69">
        <v>505</v>
      </c>
      <c r="G59" s="149"/>
      <c r="H59" s="69">
        <v>568</v>
      </c>
      <c r="I59" s="149" t="s">
        <v>323</v>
      </c>
      <c r="J59" s="55"/>
      <c r="K59" s="55"/>
      <c r="L59" s="55"/>
      <c r="M59" s="55"/>
      <c r="N59" s="55"/>
      <c r="O59" s="55"/>
      <c r="P59" s="55"/>
      <c r="Q59" s="55"/>
      <c r="R59" s="55"/>
      <c r="S59" s="55"/>
      <c r="T59" s="55"/>
      <c r="U59" s="55"/>
      <c r="V59" s="55"/>
      <c r="W59" s="55"/>
      <c r="X59" s="55"/>
      <c r="Y59" s="55"/>
      <c r="Z59" s="55"/>
      <c r="AA59" s="55"/>
      <c r="AB59" s="55"/>
      <c r="AC59" s="55"/>
    </row>
    <row r="60" spans="1:29" customFormat="1" x14ac:dyDescent="0.25">
      <c r="A60" s="5">
        <v>52</v>
      </c>
      <c r="B60" s="11">
        <v>53</v>
      </c>
      <c r="C60" s="23" t="s">
        <v>49</v>
      </c>
      <c r="D60" s="69">
        <v>138</v>
      </c>
      <c r="E60" s="148"/>
      <c r="F60" s="69">
        <v>771</v>
      </c>
      <c r="G60" s="149"/>
      <c r="H60" s="69">
        <v>909</v>
      </c>
      <c r="I60" s="149" t="s">
        <v>323</v>
      </c>
      <c r="J60" s="55"/>
      <c r="K60" s="55"/>
      <c r="L60" s="55"/>
      <c r="M60" s="55"/>
      <c r="N60" s="55"/>
      <c r="O60" s="55"/>
      <c r="P60" s="55"/>
      <c r="Q60" s="55"/>
      <c r="R60" s="55"/>
      <c r="S60" s="55"/>
      <c r="T60" s="55"/>
      <c r="U60" s="55"/>
      <c r="V60" s="55"/>
      <c r="W60" s="55"/>
      <c r="X60" s="55"/>
      <c r="Y60" s="55"/>
      <c r="Z60" s="55"/>
      <c r="AA60" s="55"/>
      <c r="AB60" s="55"/>
      <c r="AC60" s="55"/>
    </row>
    <row r="61" spans="1:29" customFormat="1" x14ac:dyDescent="0.25">
      <c r="A61" s="5">
        <v>44</v>
      </c>
      <c r="B61" s="11">
        <v>54</v>
      </c>
      <c r="C61" s="23" t="s">
        <v>40</v>
      </c>
      <c r="D61" s="69">
        <v>298</v>
      </c>
      <c r="E61" s="148"/>
      <c r="F61" s="69">
        <v>1331</v>
      </c>
      <c r="G61" s="149"/>
      <c r="H61" s="69">
        <v>1629</v>
      </c>
      <c r="I61" s="149" t="s">
        <v>323</v>
      </c>
      <c r="J61" s="55"/>
      <c r="K61" s="55"/>
      <c r="L61" s="55"/>
      <c r="M61" s="55"/>
      <c r="N61" s="55"/>
      <c r="O61" s="55"/>
      <c r="P61" s="55"/>
      <c r="Q61" s="55"/>
      <c r="R61" s="55"/>
      <c r="S61" s="55"/>
      <c r="T61" s="55"/>
      <c r="U61" s="55"/>
      <c r="V61" s="55"/>
      <c r="W61" s="55"/>
      <c r="X61" s="55"/>
      <c r="Y61" s="55"/>
      <c r="Z61" s="55"/>
      <c r="AA61" s="55"/>
      <c r="AB61" s="55"/>
      <c r="AC61" s="55"/>
    </row>
    <row r="62" spans="1:29" customFormat="1" x14ac:dyDescent="0.25">
      <c r="A62" s="5">
        <v>44</v>
      </c>
      <c r="B62" s="11">
        <v>55</v>
      </c>
      <c r="C62" s="23" t="s">
        <v>41</v>
      </c>
      <c r="D62" s="69">
        <v>92</v>
      </c>
      <c r="E62" s="148"/>
      <c r="F62" s="69">
        <v>522</v>
      </c>
      <c r="G62" s="149"/>
      <c r="H62" s="69">
        <v>614</v>
      </c>
      <c r="I62" s="149" t="s">
        <v>323</v>
      </c>
      <c r="J62" s="55"/>
      <c r="K62" s="55"/>
      <c r="L62" s="55"/>
      <c r="M62" s="55"/>
      <c r="N62" s="55"/>
      <c r="O62" s="55"/>
      <c r="P62" s="55"/>
      <c r="Q62" s="55"/>
      <c r="R62" s="55"/>
      <c r="S62" s="55"/>
      <c r="T62" s="55"/>
      <c r="U62" s="55"/>
      <c r="V62" s="55"/>
      <c r="W62" s="55"/>
      <c r="X62" s="55"/>
      <c r="Y62" s="55"/>
      <c r="Z62" s="55"/>
      <c r="AA62" s="55"/>
      <c r="AB62" s="55"/>
      <c r="AC62" s="55"/>
    </row>
    <row r="63" spans="1:29" customFormat="1" x14ac:dyDescent="0.25">
      <c r="A63" s="5">
        <v>53</v>
      </c>
      <c r="B63" s="11">
        <v>56</v>
      </c>
      <c r="C63" s="23" t="s">
        <v>56</v>
      </c>
      <c r="D63" s="69">
        <v>233</v>
      </c>
      <c r="E63" s="148"/>
      <c r="F63" s="69">
        <v>979</v>
      </c>
      <c r="G63" s="149"/>
      <c r="H63" s="69">
        <v>1212</v>
      </c>
      <c r="I63" s="149" t="s">
        <v>323</v>
      </c>
      <c r="J63" s="55"/>
      <c r="K63" s="55"/>
      <c r="L63" s="55"/>
      <c r="M63" s="55"/>
      <c r="N63" s="55"/>
      <c r="O63" s="55"/>
      <c r="P63" s="55"/>
      <c r="Q63" s="55"/>
      <c r="R63" s="55"/>
      <c r="S63" s="55"/>
      <c r="T63" s="55"/>
      <c r="U63" s="55"/>
      <c r="V63" s="55"/>
      <c r="W63" s="55"/>
      <c r="X63" s="55"/>
      <c r="Y63" s="55"/>
      <c r="Z63" s="55"/>
      <c r="AA63" s="55"/>
      <c r="AB63" s="55"/>
      <c r="AC63" s="55"/>
    </row>
    <row r="64" spans="1:29" customFormat="1" x14ac:dyDescent="0.25">
      <c r="A64" s="5">
        <v>44</v>
      </c>
      <c r="B64" s="11">
        <v>57</v>
      </c>
      <c r="C64" s="23" t="s">
        <v>42</v>
      </c>
      <c r="D64" s="69">
        <v>346</v>
      </c>
      <c r="E64" s="148"/>
      <c r="F64" s="69">
        <v>1638</v>
      </c>
      <c r="G64" s="149"/>
      <c r="H64" s="69">
        <v>1984</v>
      </c>
      <c r="I64" s="149" t="s">
        <v>323</v>
      </c>
      <c r="J64" s="55"/>
      <c r="K64" s="55"/>
      <c r="L64" s="55"/>
      <c r="M64" s="55"/>
      <c r="N64" s="55"/>
      <c r="O64" s="55"/>
      <c r="P64" s="55"/>
      <c r="Q64" s="55"/>
      <c r="R64" s="55"/>
      <c r="S64" s="55"/>
      <c r="T64" s="55"/>
      <c r="U64" s="55"/>
      <c r="V64" s="55"/>
      <c r="W64" s="55"/>
      <c r="X64" s="55"/>
      <c r="Y64" s="55"/>
      <c r="Z64" s="55"/>
      <c r="AA64" s="55"/>
      <c r="AB64" s="55"/>
      <c r="AC64" s="55"/>
    </row>
    <row r="65" spans="1:29" customFormat="1" x14ac:dyDescent="0.25">
      <c r="A65" s="5">
        <v>27</v>
      </c>
      <c r="B65" s="11">
        <v>58</v>
      </c>
      <c r="C65" s="23" t="s">
        <v>20</v>
      </c>
      <c r="D65" s="69">
        <v>206</v>
      </c>
      <c r="E65" s="148"/>
      <c r="F65" s="69">
        <v>576</v>
      </c>
      <c r="G65" s="149"/>
      <c r="H65" s="69">
        <v>782</v>
      </c>
      <c r="I65" s="149" t="s">
        <v>323</v>
      </c>
      <c r="J65" s="55"/>
      <c r="K65" s="55"/>
      <c r="L65" s="55"/>
      <c r="M65" s="55"/>
      <c r="N65" s="55"/>
      <c r="O65" s="55"/>
      <c r="P65" s="55"/>
      <c r="Q65" s="55"/>
      <c r="R65" s="55"/>
      <c r="S65" s="55"/>
      <c r="T65" s="55"/>
      <c r="U65" s="55"/>
      <c r="V65" s="55"/>
      <c r="W65" s="55"/>
      <c r="X65" s="55"/>
      <c r="Y65" s="55"/>
      <c r="Z65" s="55"/>
      <c r="AA65" s="55"/>
      <c r="AB65" s="55"/>
      <c r="AC65" s="55"/>
    </row>
    <row r="66" spans="1:29" customFormat="1" x14ac:dyDescent="0.25">
      <c r="A66" s="5">
        <v>32</v>
      </c>
      <c r="B66" s="11">
        <v>59</v>
      </c>
      <c r="C66" s="23" t="s">
        <v>32</v>
      </c>
      <c r="D66" s="69">
        <v>2237</v>
      </c>
      <c r="E66" s="148"/>
      <c r="F66" s="69">
        <v>8701</v>
      </c>
      <c r="G66" s="149"/>
      <c r="H66" s="69">
        <v>10938</v>
      </c>
      <c r="I66" s="149" t="s">
        <v>323</v>
      </c>
      <c r="J66" s="55"/>
      <c r="K66" s="55"/>
      <c r="L66" s="55"/>
      <c r="M66" s="55"/>
      <c r="N66" s="55"/>
      <c r="O66" s="55"/>
      <c r="P66" s="55"/>
      <c r="Q66" s="55"/>
      <c r="R66" s="55"/>
      <c r="S66" s="55"/>
      <c r="T66" s="55"/>
      <c r="U66" s="55"/>
      <c r="V66" s="55"/>
      <c r="W66" s="55"/>
      <c r="X66" s="55"/>
      <c r="Y66" s="55"/>
      <c r="Z66" s="55"/>
      <c r="AA66" s="55"/>
      <c r="AB66" s="55"/>
      <c r="AC66" s="55"/>
    </row>
    <row r="67" spans="1:29" customFormat="1" x14ac:dyDescent="0.25">
      <c r="A67" s="5">
        <v>32</v>
      </c>
      <c r="B67" s="11">
        <v>60</v>
      </c>
      <c r="C67" s="23" t="s">
        <v>33</v>
      </c>
      <c r="D67" s="69">
        <v>309</v>
      </c>
      <c r="E67" s="148"/>
      <c r="F67" s="69">
        <v>1251</v>
      </c>
      <c r="G67" s="149"/>
      <c r="H67" s="69">
        <v>1560</v>
      </c>
      <c r="I67" s="149" t="s">
        <v>323</v>
      </c>
      <c r="J67" s="55"/>
      <c r="K67" s="55"/>
      <c r="L67" s="55"/>
      <c r="M67" s="55"/>
      <c r="N67" s="55"/>
      <c r="O67" s="55"/>
      <c r="P67" s="55"/>
      <c r="Q67" s="55"/>
      <c r="R67" s="55"/>
      <c r="S67" s="55"/>
      <c r="T67" s="55"/>
      <c r="U67" s="55"/>
      <c r="V67" s="55"/>
      <c r="W67" s="55"/>
      <c r="X67" s="55"/>
      <c r="Y67" s="55"/>
      <c r="Z67" s="55"/>
      <c r="AA67" s="55"/>
      <c r="AB67" s="55"/>
      <c r="AC67" s="55"/>
    </row>
    <row r="68" spans="1:29" customFormat="1" x14ac:dyDescent="0.25">
      <c r="A68" s="5">
        <v>28</v>
      </c>
      <c r="B68" s="11">
        <v>61</v>
      </c>
      <c r="C68" s="23" t="s">
        <v>29</v>
      </c>
      <c r="D68" s="69">
        <v>173</v>
      </c>
      <c r="E68" s="148"/>
      <c r="F68" s="69">
        <v>825</v>
      </c>
      <c r="G68" s="149"/>
      <c r="H68" s="69">
        <v>998</v>
      </c>
      <c r="I68" s="149" t="s">
        <v>323</v>
      </c>
      <c r="J68" s="55"/>
      <c r="K68" s="55"/>
      <c r="L68" s="55"/>
      <c r="M68" s="55"/>
      <c r="N68" s="55"/>
      <c r="O68" s="55"/>
      <c r="P68" s="55"/>
      <c r="Q68" s="55"/>
      <c r="R68" s="55"/>
      <c r="S68" s="55"/>
      <c r="T68" s="55"/>
      <c r="U68" s="55"/>
      <c r="V68" s="55"/>
      <c r="W68" s="55"/>
      <c r="X68" s="55"/>
      <c r="Y68" s="55"/>
      <c r="Z68" s="55"/>
      <c r="AA68" s="55"/>
      <c r="AB68" s="55"/>
      <c r="AC68" s="55"/>
    </row>
    <row r="69" spans="1:29" customFormat="1" x14ac:dyDescent="0.25">
      <c r="A69" s="5">
        <v>32</v>
      </c>
      <c r="B69" s="11">
        <v>62</v>
      </c>
      <c r="C69" s="23" t="s">
        <v>34</v>
      </c>
      <c r="D69" s="69">
        <v>1214</v>
      </c>
      <c r="E69" s="148"/>
      <c r="F69" s="69">
        <v>4711</v>
      </c>
      <c r="G69" s="149"/>
      <c r="H69" s="69">
        <v>5925</v>
      </c>
      <c r="I69" s="149" t="s">
        <v>323</v>
      </c>
      <c r="J69" s="55"/>
      <c r="K69" s="55"/>
      <c r="L69" s="55"/>
      <c r="M69" s="55"/>
      <c r="N69" s="55"/>
      <c r="O69" s="55"/>
      <c r="P69" s="55"/>
      <c r="Q69" s="55"/>
      <c r="R69" s="55"/>
      <c r="S69" s="55"/>
      <c r="T69" s="55"/>
      <c r="U69" s="55"/>
      <c r="V69" s="55"/>
      <c r="W69" s="55"/>
      <c r="X69" s="55"/>
      <c r="Y69" s="55"/>
      <c r="Z69" s="55"/>
      <c r="AA69" s="55"/>
      <c r="AB69" s="55"/>
      <c r="AC69" s="55"/>
    </row>
    <row r="70" spans="1:29" customFormat="1" x14ac:dyDescent="0.25">
      <c r="A70" s="5">
        <v>84</v>
      </c>
      <c r="B70" s="11">
        <v>63</v>
      </c>
      <c r="C70" s="23" t="s">
        <v>91</v>
      </c>
      <c r="D70" s="69">
        <v>271</v>
      </c>
      <c r="E70" s="148"/>
      <c r="F70" s="69">
        <v>692</v>
      </c>
      <c r="G70" s="149"/>
      <c r="H70" s="69">
        <v>963</v>
      </c>
      <c r="I70" s="149" t="s">
        <v>323</v>
      </c>
      <c r="J70" s="55"/>
      <c r="K70" s="55"/>
      <c r="L70" s="55"/>
      <c r="M70" s="55"/>
      <c r="N70" s="55"/>
      <c r="O70" s="55"/>
      <c r="P70" s="55"/>
      <c r="Q70" s="55"/>
      <c r="R70" s="55"/>
      <c r="S70" s="55"/>
      <c r="T70" s="55"/>
      <c r="U70" s="55"/>
      <c r="V70" s="55"/>
      <c r="W70" s="55"/>
      <c r="X70" s="55"/>
      <c r="Y70" s="55"/>
      <c r="Z70" s="55"/>
      <c r="AA70" s="55"/>
      <c r="AB70" s="55"/>
      <c r="AC70" s="55"/>
    </row>
    <row r="71" spans="1:29" customFormat="1" x14ac:dyDescent="0.25">
      <c r="A71" s="5">
        <v>75</v>
      </c>
      <c r="B71" s="11">
        <v>64</v>
      </c>
      <c r="C71" s="23" t="s">
        <v>65</v>
      </c>
      <c r="D71" s="69">
        <v>391</v>
      </c>
      <c r="E71" s="148"/>
      <c r="F71" s="69">
        <v>948</v>
      </c>
      <c r="G71" s="149"/>
      <c r="H71" s="69">
        <v>1339</v>
      </c>
      <c r="I71" s="149" t="s">
        <v>323</v>
      </c>
      <c r="J71" s="55"/>
      <c r="K71" s="55"/>
      <c r="L71" s="55"/>
      <c r="M71" s="55"/>
      <c r="N71" s="55"/>
      <c r="O71" s="55"/>
      <c r="P71" s="55"/>
      <c r="Q71" s="55"/>
      <c r="R71" s="55"/>
      <c r="S71" s="55"/>
      <c r="T71" s="55"/>
      <c r="U71" s="55"/>
      <c r="V71" s="55"/>
      <c r="W71" s="55"/>
      <c r="X71" s="55"/>
      <c r="Y71" s="55"/>
      <c r="Z71" s="55"/>
      <c r="AA71" s="55"/>
      <c r="AB71" s="55"/>
      <c r="AC71" s="55"/>
    </row>
    <row r="72" spans="1:29" customFormat="1" x14ac:dyDescent="0.25">
      <c r="A72" s="5">
        <v>76</v>
      </c>
      <c r="B72" s="11">
        <v>65</v>
      </c>
      <c r="C72" s="23" t="s">
        <v>78</v>
      </c>
      <c r="D72" s="69">
        <v>44</v>
      </c>
      <c r="E72" s="150" t="s">
        <v>324</v>
      </c>
      <c r="F72" s="69">
        <v>429</v>
      </c>
      <c r="G72" s="150" t="s">
        <v>324</v>
      </c>
      <c r="H72" s="69">
        <v>473</v>
      </c>
      <c r="I72" s="150" t="s">
        <v>324</v>
      </c>
      <c r="J72" s="55"/>
      <c r="K72" s="55"/>
      <c r="L72" s="55"/>
      <c r="M72" s="55"/>
      <c r="N72" s="55"/>
      <c r="O72" s="55"/>
      <c r="P72" s="55"/>
      <c r="Q72" s="55"/>
      <c r="R72" s="55"/>
      <c r="S72" s="55"/>
      <c r="T72" s="55"/>
      <c r="U72" s="55"/>
      <c r="V72" s="55"/>
      <c r="W72" s="55"/>
      <c r="X72" s="55"/>
      <c r="Y72" s="55"/>
      <c r="Z72" s="55"/>
      <c r="AA72" s="55"/>
      <c r="AB72" s="55"/>
      <c r="AC72" s="55"/>
    </row>
    <row r="73" spans="1:29" customFormat="1" x14ac:dyDescent="0.25">
      <c r="A73" s="5">
        <v>76</v>
      </c>
      <c r="B73" s="11">
        <v>66</v>
      </c>
      <c r="C73" s="23" t="s">
        <v>79</v>
      </c>
      <c r="D73" s="69">
        <v>210</v>
      </c>
      <c r="E73" s="148"/>
      <c r="F73" s="69">
        <v>895</v>
      </c>
      <c r="G73" s="149"/>
      <c r="H73" s="69">
        <v>1105</v>
      </c>
      <c r="I73" s="149" t="s">
        <v>323</v>
      </c>
      <c r="J73" s="55"/>
      <c r="K73" s="55"/>
      <c r="L73" s="55"/>
      <c r="M73" s="55"/>
      <c r="N73" s="55"/>
      <c r="O73" s="55"/>
      <c r="P73" s="55"/>
      <c r="Q73" s="55"/>
      <c r="R73" s="55"/>
      <c r="S73" s="55"/>
      <c r="T73" s="55"/>
      <c r="U73" s="55"/>
      <c r="V73" s="55"/>
      <c r="W73" s="55"/>
      <c r="X73" s="55"/>
      <c r="Y73" s="55"/>
      <c r="Z73" s="55"/>
      <c r="AA73" s="55"/>
      <c r="AB73" s="55"/>
      <c r="AC73" s="55"/>
    </row>
    <row r="74" spans="1:29" customFormat="1" x14ac:dyDescent="0.25">
      <c r="A74" s="5">
        <v>44</v>
      </c>
      <c r="B74" s="11">
        <v>67</v>
      </c>
      <c r="C74" s="23" t="s">
        <v>43</v>
      </c>
      <c r="D74" s="69">
        <v>385</v>
      </c>
      <c r="E74" s="148"/>
      <c r="F74" s="69">
        <v>2231</v>
      </c>
      <c r="G74" s="149"/>
      <c r="H74" s="69">
        <v>2616</v>
      </c>
      <c r="I74" s="149" t="s">
        <v>323</v>
      </c>
      <c r="J74" s="55"/>
      <c r="K74" s="55"/>
      <c r="L74" s="55"/>
      <c r="M74" s="55"/>
      <c r="N74" s="55"/>
      <c r="O74" s="55"/>
      <c r="P74" s="55"/>
      <c r="Q74" s="55"/>
      <c r="R74" s="55"/>
      <c r="S74" s="55"/>
      <c r="T74" s="55"/>
      <c r="U74" s="55"/>
      <c r="V74" s="55"/>
      <c r="W74" s="55"/>
      <c r="X74" s="55"/>
      <c r="Y74" s="55"/>
      <c r="Z74" s="55"/>
      <c r="AA74" s="55"/>
      <c r="AB74" s="55"/>
      <c r="AC74" s="55"/>
    </row>
    <row r="75" spans="1:29" customFormat="1" x14ac:dyDescent="0.25">
      <c r="A75" s="5">
        <v>44</v>
      </c>
      <c r="B75" s="11">
        <v>68</v>
      </c>
      <c r="C75" s="23" t="s">
        <v>44</v>
      </c>
      <c r="D75" s="69">
        <v>291</v>
      </c>
      <c r="E75" s="148"/>
      <c r="F75" s="69">
        <v>1230</v>
      </c>
      <c r="G75" s="149"/>
      <c r="H75" s="69">
        <v>1521</v>
      </c>
      <c r="I75" s="149" t="s">
        <v>323</v>
      </c>
      <c r="J75" s="55"/>
      <c r="K75" s="55"/>
      <c r="L75" s="55"/>
      <c r="M75" s="55"/>
      <c r="N75" s="55"/>
      <c r="O75" s="55"/>
      <c r="P75" s="55"/>
      <c r="Q75" s="55"/>
      <c r="R75" s="55"/>
      <c r="S75" s="55"/>
      <c r="T75" s="55"/>
      <c r="U75" s="55"/>
      <c r="V75" s="55"/>
      <c r="W75" s="55"/>
      <c r="X75" s="55"/>
      <c r="Y75" s="55"/>
      <c r="Z75" s="55"/>
      <c r="AA75" s="55"/>
      <c r="AB75" s="55"/>
      <c r="AC75" s="55"/>
    </row>
    <row r="76" spans="1:29" customFormat="1" x14ac:dyDescent="0.25">
      <c r="A76" s="5">
        <v>84</v>
      </c>
      <c r="B76" s="11">
        <v>69</v>
      </c>
      <c r="C76" s="23" t="s">
        <v>255</v>
      </c>
      <c r="D76" s="69">
        <v>646</v>
      </c>
      <c r="E76" s="148"/>
      <c r="F76" s="69">
        <v>2050</v>
      </c>
      <c r="G76" s="149"/>
      <c r="H76" s="69">
        <v>2696</v>
      </c>
      <c r="I76" s="149"/>
      <c r="J76" s="55"/>
      <c r="K76" s="55"/>
      <c r="L76" s="55"/>
      <c r="M76" s="55"/>
      <c r="N76" s="55"/>
      <c r="O76" s="55"/>
      <c r="P76" s="55"/>
      <c r="Q76" s="55"/>
      <c r="R76" s="55"/>
      <c r="S76" s="55"/>
      <c r="T76" s="55"/>
      <c r="U76" s="55"/>
      <c r="V76" s="55"/>
      <c r="W76" s="55"/>
      <c r="X76" s="55"/>
      <c r="Y76" s="55"/>
      <c r="Z76" s="55"/>
      <c r="AA76" s="55"/>
      <c r="AB76" s="55"/>
      <c r="AC76" s="55"/>
    </row>
    <row r="77" spans="1:29" customFormat="1" x14ac:dyDescent="0.25">
      <c r="A77" s="14">
        <v>84</v>
      </c>
      <c r="B77" s="15" t="s">
        <v>92</v>
      </c>
      <c r="C77" s="24" t="s">
        <v>255</v>
      </c>
      <c r="D77" s="72">
        <v>157</v>
      </c>
      <c r="E77" s="151"/>
      <c r="F77" s="72">
        <v>367</v>
      </c>
      <c r="G77" s="152"/>
      <c r="H77" s="72">
        <v>524</v>
      </c>
      <c r="I77" s="149"/>
      <c r="J77" s="55"/>
      <c r="K77" s="55"/>
      <c r="L77" s="55"/>
      <c r="M77" s="55"/>
      <c r="N77" s="55"/>
      <c r="O77" s="55"/>
      <c r="P77" s="55"/>
      <c r="Q77" s="55"/>
      <c r="R77" s="55"/>
      <c r="S77" s="55"/>
      <c r="T77" s="55"/>
      <c r="U77" s="55"/>
      <c r="V77" s="55"/>
      <c r="W77" s="55"/>
      <c r="X77" s="55"/>
      <c r="Y77" s="55"/>
      <c r="Z77" s="55"/>
      <c r="AA77" s="55"/>
      <c r="AB77" s="55"/>
      <c r="AC77" s="55"/>
    </row>
    <row r="78" spans="1:29" customFormat="1" x14ac:dyDescent="0.25">
      <c r="A78" s="14">
        <v>84</v>
      </c>
      <c r="B78" s="15" t="s">
        <v>94</v>
      </c>
      <c r="C78" s="24" t="s">
        <v>256</v>
      </c>
      <c r="D78" s="72">
        <v>489</v>
      </c>
      <c r="E78" s="151"/>
      <c r="F78" s="72">
        <v>1683</v>
      </c>
      <c r="G78" s="152"/>
      <c r="H78" s="72">
        <v>2172</v>
      </c>
      <c r="I78" s="149"/>
      <c r="J78" s="55"/>
      <c r="K78" s="55"/>
      <c r="L78" s="55"/>
      <c r="M78" s="55"/>
      <c r="N78" s="55"/>
      <c r="O78" s="55"/>
      <c r="P78" s="55"/>
      <c r="Q78" s="55"/>
      <c r="R78" s="55"/>
      <c r="S78" s="55"/>
      <c r="T78" s="55"/>
      <c r="U78" s="55"/>
      <c r="V78" s="55"/>
      <c r="W78" s="55"/>
      <c r="X78" s="55"/>
      <c r="Y78" s="55"/>
      <c r="Z78" s="55"/>
      <c r="AA78" s="55"/>
      <c r="AB78" s="55"/>
      <c r="AC78" s="55"/>
    </row>
    <row r="79" spans="1:29" customFormat="1" x14ac:dyDescent="0.25">
      <c r="A79" s="5">
        <v>27</v>
      </c>
      <c r="B79" s="11">
        <v>70</v>
      </c>
      <c r="C79" s="23" t="s">
        <v>21</v>
      </c>
      <c r="D79" s="69">
        <v>159</v>
      </c>
      <c r="E79" s="148"/>
      <c r="F79" s="69">
        <v>561</v>
      </c>
      <c r="G79" s="149"/>
      <c r="H79" s="69">
        <v>720</v>
      </c>
      <c r="I79" s="149" t="s">
        <v>323</v>
      </c>
      <c r="J79" s="55"/>
      <c r="K79" s="55"/>
      <c r="L79" s="55"/>
      <c r="M79" s="55"/>
      <c r="N79" s="55"/>
      <c r="O79" s="55"/>
      <c r="P79" s="55"/>
      <c r="Q79" s="55"/>
      <c r="R79" s="55"/>
      <c r="S79" s="55"/>
      <c r="T79" s="55"/>
      <c r="U79" s="55"/>
      <c r="V79" s="55"/>
      <c r="W79" s="55"/>
      <c r="X79" s="55"/>
      <c r="Y79" s="55"/>
      <c r="Z79" s="55"/>
      <c r="AA79" s="55"/>
      <c r="AB79" s="55"/>
      <c r="AC79" s="55"/>
    </row>
    <row r="80" spans="1:29" customFormat="1" x14ac:dyDescent="0.25">
      <c r="A80" s="5">
        <v>27</v>
      </c>
      <c r="B80" s="11">
        <v>71</v>
      </c>
      <c r="C80" s="23" t="s">
        <v>22</v>
      </c>
      <c r="D80" s="69">
        <v>190</v>
      </c>
      <c r="E80" s="148"/>
      <c r="F80" s="69">
        <v>844</v>
      </c>
      <c r="G80" s="149"/>
      <c r="H80" s="69">
        <v>1034</v>
      </c>
      <c r="I80" s="149" t="s">
        <v>323</v>
      </c>
      <c r="J80" s="55"/>
      <c r="K80" s="55"/>
      <c r="L80" s="55"/>
      <c r="M80" s="55"/>
      <c r="N80" s="55"/>
      <c r="O80" s="55"/>
      <c r="P80" s="55"/>
      <c r="Q80" s="55"/>
      <c r="R80" s="55"/>
      <c r="S80" s="55"/>
      <c r="T80" s="55"/>
      <c r="U80" s="55"/>
      <c r="V80" s="55"/>
      <c r="W80" s="55"/>
      <c r="X80" s="55"/>
      <c r="Y80" s="55"/>
      <c r="Z80" s="55"/>
      <c r="AA80" s="55"/>
      <c r="AB80" s="55"/>
      <c r="AC80" s="55"/>
    </row>
    <row r="81" spans="1:29" customFormat="1" x14ac:dyDescent="0.25">
      <c r="A81" s="5">
        <v>52</v>
      </c>
      <c r="B81" s="11">
        <v>72</v>
      </c>
      <c r="C81" s="23" t="s">
        <v>50</v>
      </c>
      <c r="D81" s="69">
        <v>260</v>
      </c>
      <c r="E81" s="148"/>
      <c r="F81" s="69">
        <v>999</v>
      </c>
      <c r="G81" s="149"/>
      <c r="H81" s="69">
        <v>1259</v>
      </c>
      <c r="I81" s="149" t="s">
        <v>323</v>
      </c>
      <c r="J81" s="55"/>
      <c r="K81" s="55"/>
      <c r="L81" s="55"/>
      <c r="M81" s="55"/>
      <c r="N81" s="55"/>
      <c r="O81" s="55"/>
      <c r="P81" s="55"/>
      <c r="Q81" s="55"/>
      <c r="R81" s="55"/>
      <c r="S81" s="55"/>
      <c r="T81" s="55"/>
      <c r="U81" s="55"/>
      <c r="V81" s="55"/>
      <c r="W81" s="55"/>
      <c r="X81" s="55"/>
      <c r="Y81" s="55"/>
      <c r="Z81" s="55"/>
      <c r="AA81" s="55"/>
      <c r="AB81" s="55"/>
      <c r="AC81" s="55"/>
    </row>
    <row r="82" spans="1:29" customFormat="1" x14ac:dyDescent="0.25">
      <c r="A82" s="5">
        <v>84</v>
      </c>
      <c r="B82" s="11">
        <v>73</v>
      </c>
      <c r="C82" s="23" t="s">
        <v>96</v>
      </c>
      <c r="D82" s="69">
        <v>248</v>
      </c>
      <c r="E82" s="148"/>
      <c r="F82" s="69">
        <v>683</v>
      </c>
      <c r="G82" s="149"/>
      <c r="H82" s="69">
        <v>931</v>
      </c>
      <c r="I82" s="149" t="s">
        <v>323</v>
      </c>
      <c r="J82" s="55"/>
      <c r="K82" s="55"/>
      <c r="L82" s="55"/>
      <c r="M82" s="55"/>
      <c r="N82" s="55"/>
      <c r="O82" s="55"/>
      <c r="P82" s="55"/>
      <c r="Q82" s="55"/>
      <c r="R82" s="55"/>
      <c r="S82" s="55"/>
      <c r="T82" s="55"/>
      <c r="U82" s="55"/>
      <c r="V82" s="55"/>
      <c r="W82" s="55"/>
      <c r="X82" s="55"/>
      <c r="Y82" s="55"/>
      <c r="Z82" s="55"/>
      <c r="AA82" s="55"/>
      <c r="AB82" s="55"/>
      <c r="AC82" s="55"/>
    </row>
    <row r="83" spans="1:29" customFormat="1" x14ac:dyDescent="0.25">
      <c r="A83" s="5">
        <v>84</v>
      </c>
      <c r="B83" s="11">
        <v>74</v>
      </c>
      <c r="C83" s="23" t="s">
        <v>97</v>
      </c>
      <c r="D83" s="69">
        <v>167</v>
      </c>
      <c r="E83" s="148"/>
      <c r="F83" s="69">
        <v>750</v>
      </c>
      <c r="G83" s="149"/>
      <c r="H83" s="69">
        <v>917</v>
      </c>
      <c r="I83" s="149" t="s">
        <v>323</v>
      </c>
      <c r="J83" s="55"/>
      <c r="K83" s="55"/>
      <c r="L83" s="55"/>
      <c r="M83" s="55"/>
      <c r="N83" s="55"/>
      <c r="O83" s="55"/>
      <c r="P83" s="55"/>
      <c r="Q83" s="55"/>
      <c r="R83" s="55"/>
      <c r="S83" s="55"/>
      <c r="T83" s="55"/>
      <c r="U83" s="55"/>
      <c r="V83" s="55"/>
      <c r="W83" s="55"/>
      <c r="X83" s="55"/>
      <c r="Y83" s="55"/>
      <c r="Z83" s="55"/>
      <c r="AA83" s="55"/>
      <c r="AB83" s="55"/>
      <c r="AC83" s="55"/>
    </row>
    <row r="84" spans="1:29" customFormat="1" x14ac:dyDescent="0.25">
      <c r="A84" s="5">
        <v>11</v>
      </c>
      <c r="B84" s="11">
        <v>75</v>
      </c>
      <c r="C84" s="23" t="s">
        <v>0</v>
      </c>
      <c r="D84" s="69">
        <v>1755</v>
      </c>
      <c r="E84" s="148"/>
      <c r="F84" s="69">
        <v>2859</v>
      </c>
      <c r="G84" s="149"/>
      <c r="H84" s="69">
        <v>4614</v>
      </c>
      <c r="I84" s="149" t="s">
        <v>323</v>
      </c>
      <c r="J84" s="55"/>
      <c r="K84" s="55"/>
      <c r="L84" s="55"/>
      <c r="M84" s="55"/>
      <c r="N84" s="55"/>
      <c r="O84" s="55"/>
      <c r="P84" s="55"/>
      <c r="Q84" s="55"/>
      <c r="R84" s="55"/>
      <c r="S84" s="55"/>
      <c r="T84" s="55"/>
      <c r="U84" s="55"/>
      <c r="V84" s="55"/>
      <c r="W84" s="55"/>
      <c r="X84" s="55"/>
      <c r="Y84" s="55"/>
      <c r="Z84" s="55"/>
      <c r="AA84" s="55"/>
      <c r="AB84" s="55"/>
      <c r="AC84" s="55"/>
    </row>
    <row r="85" spans="1:29" customFormat="1" x14ac:dyDescent="0.25">
      <c r="A85" s="5">
        <v>28</v>
      </c>
      <c r="B85" s="11">
        <v>76</v>
      </c>
      <c r="C85" s="23" t="s">
        <v>30</v>
      </c>
      <c r="D85" s="69">
        <v>695</v>
      </c>
      <c r="E85" s="148"/>
      <c r="F85" s="69">
        <v>2874</v>
      </c>
      <c r="G85" s="149"/>
      <c r="H85" s="69">
        <v>3569</v>
      </c>
      <c r="I85" s="149" t="s">
        <v>323</v>
      </c>
      <c r="J85" s="55"/>
      <c r="K85" s="55"/>
      <c r="L85" s="55"/>
      <c r="M85" s="55"/>
      <c r="N85" s="55"/>
      <c r="O85" s="55"/>
      <c r="P85" s="55"/>
      <c r="Q85" s="55"/>
      <c r="R85" s="55"/>
      <c r="S85" s="55"/>
      <c r="T85" s="55"/>
      <c r="U85" s="55"/>
      <c r="V85" s="55"/>
      <c r="W85" s="55"/>
      <c r="X85" s="55"/>
      <c r="Y85" s="55"/>
      <c r="Z85" s="55"/>
      <c r="AA85" s="55"/>
      <c r="AB85" s="55"/>
      <c r="AC85" s="55"/>
    </row>
    <row r="86" spans="1:29" customFormat="1" x14ac:dyDescent="0.25">
      <c r="A86" s="5">
        <v>11</v>
      </c>
      <c r="B86" s="11">
        <v>77</v>
      </c>
      <c r="C86" s="23" t="s">
        <v>2</v>
      </c>
      <c r="D86" s="69">
        <v>695</v>
      </c>
      <c r="E86" s="148"/>
      <c r="F86" s="69">
        <v>2101</v>
      </c>
      <c r="G86" s="149"/>
      <c r="H86" s="69">
        <v>2796</v>
      </c>
      <c r="I86" s="149" t="s">
        <v>323</v>
      </c>
      <c r="J86" s="55"/>
      <c r="K86" s="55"/>
      <c r="L86" s="55"/>
      <c r="M86" s="55"/>
      <c r="N86" s="55"/>
      <c r="O86" s="55"/>
      <c r="P86" s="55"/>
      <c r="Q86" s="55"/>
      <c r="R86" s="55"/>
      <c r="S86" s="55"/>
      <c r="T86" s="55"/>
      <c r="U86" s="55"/>
      <c r="V86" s="55"/>
      <c r="W86" s="55"/>
      <c r="X86" s="55"/>
      <c r="Y86" s="55"/>
      <c r="Z86" s="55"/>
      <c r="AA86" s="55"/>
      <c r="AB86" s="55"/>
      <c r="AC86" s="55"/>
    </row>
    <row r="87" spans="1:29" customFormat="1" x14ac:dyDescent="0.25">
      <c r="A87" s="5">
        <v>11</v>
      </c>
      <c r="B87" s="11">
        <v>78</v>
      </c>
      <c r="C87" s="23" t="s">
        <v>3</v>
      </c>
      <c r="D87" s="69">
        <v>585</v>
      </c>
      <c r="E87" s="148"/>
      <c r="F87" s="69">
        <v>1492</v>
      </c>
      <c r="G87" s="149"/>
      <c r="H87" s="69">
        <v>2077</v>
      </c>
      <c r="I87" s="149" t="s">
        <v>323</v>
      </c>
      <c r="J87" s="55"/>
      <c r="K87" s="55"/>
      <c r="L87" s="55"/>
      <c r="M87" s="55"/>
      <c r="N87" s="55"/>
      <c r="O87" s="55"/>
      <c r="P87" s="55"/>
      <c r="Q87" s="55"/>
      <c r="R87" s="55"/>
      <c r="S87" s="55"/>
      <c r="T87" s="55"/>
      <c r="U87" s="55"/>
      <c r="V87" s="55"/>
      <c r="W87" s="55"/>
      <c r="X87" s="55"/>
      <c r="Y87" s="55"/>
      <c r="Z87" s="55"/>
      <c r="AA87" s="55"/>
      <c r="AB87" s="55"/>
      <c r="AC87" s="55"/>
    </row>
    <row r="88" spans="1:29" customFormat="1" x14ac:dyDescent="0.25">
      <c r="A88" s="5">
        <v>75</v>
      </c>
      <c r="B88" s="11">
        <v>79</v>
      </c>
      <c r="C88" s="23" t="s">
        <v>66</v>
      </c>
      <c r="D88" s="69">
        <v>129</v>
      </c>
      <c r="E88" s="148"/>
      <c r="F88" s="69">
        <v>764</v>
      </c>
      <c r="G88" s="150"/>
      <c r="H88" s="69">
        <v>893</v>
      </c>
      <c r="I88" s="150" t="s">
        <v>323</v>
      </c>
      <c r="J88" s="55"/>
      <c r="K88" s="55"/>
      <c r="L88" s="55"/>
      <c r="M88" s="55"/>
      <c r="N88" s="55"/>
      <c r="O88" s="55"/>
      <c r="P88" s="55"/>
      <c r="Q88" s="55"/>
      <c r="R88" s="55"/>
      <c r="S88" s="55"/>
      <c r="T88" s="55"/>
      <c r="U88" s="55"/>
      <c r="V88" s="55"/>
      <c r="W88" s="55"/>
      <c r="X88" s="55"/>
      <c r="Y88" s="55"/>
      <c r="Z88" s="55"/>
      <c r="AA88" s="55"/>
      <c r="AB88" s="55"/>
      <c r="AC88" s="55"/>
    </row>
    <row r="89" spans="1:29" customFormat="1" x14ac:dyDescent="0.25">
      <c r="A89" s="5">
        <v>32</v>
      </c>
      <c r="B89" s="11">
        <v>80</v>
      </c>
      <c r="C89" s="23" t="s">
        <v>35</v>
      </c>
      <c r="D89" s="69">
        <v>371</v>
      </c>
      <c r="E89" s="148"/>
      <c r="F89" s="69">
        <v>1202</v>
      </c>
      <c r="G89" s="149"/>
      <c r="H89" s="69">
        <v>1573</v>
      </c>
      <c r="I89" s="149" t="s">
        <v>323</v>
      </c>
      <c r="J89" s="55"/>
      <c r="K89" s="55"/>
      <c r="L89" s="55"/>
      <c r="M89" s="55"/>
      <c r="N89" s="55"/>
      <c r="O89" s="55"/>
      <c r="P89" s="55"/>
      <c r="Q89" s="55"/>
      <c r="R89" s="55"/>
      <c r="S89" s="55"/>
      <c r="T89" s="55"/>
      <c r="U89" s="55"/>
      <c r="V89" s="55"/>
      <c r="W89" s="55"/>
      <c r="X89" s="55"/>
      <c r="Y89" s="55"/>
      <c r="Z89" s="55"/>
      <c r="AA89" s="55"/>
      <c r="AB89" s="55"/>
      <c r="AC89" s="55"/>
    </row>
    <row r="90" spans="1:29" customFormat="1" x14ac:dyDescent="0.25">
      <c r="A90" s="5">
        <v>76</v>
      </c>
      <c r="B90" s="11">
        <v>81</v>
      </c>
      <c r="C90" s="23" t="s">
        <v>80</v>
      </c>
      <c r="D90" s="69">
        <v>258</v>
      </c>
      <c r="E90" s="148"/>
      <c r="F90" s="69">
        <v>617</v>
      </c>
      <c r="G90" s="149"/>
      <c r="H90" s="69">
        <v>875</v>
      </c>
      <c r="I90" s="149" t="s">
        <v>323</v>
      </c>
      <c r="J90" s="55"/>
      <c r="K90" s="55"/>
      <c r="L90" s="55"/>
      <c r="M90" s="55"/>
      <c r="N90" s="55"/>
      <c r="O90" s="55"/>
      <c r="P90" s="55"/>
      <c r="Q90" s="55"/>
      <c r="R90" s="55"/>
      <c r="S90" s="55"/>
      <c r="T90" s="55"/>
      <c r="U90" s="55"/>
      <c r="V90" s="55"/>
      <c r="W90" s="55"/>
      <c r="X90" s="55"/>
      <c r="Y90" s="55"/>
      <c r="Z90" s="55"/>
      <c r="AA90" s="55"/>
      <c r="AB90" s="55"/>
      <c r="AC90" s="55"/>
    </row>
    <row r="91" spans="1:29" customFormat="1" x14ac:dyDescent="0.25">
      <c r="A91" s="5">
        <v>76</v>
      </c>
      <c r="B91" s="11">
        <v>82</v>
      </c>
      <c r="C91" s="23" t="s">
        <v>81</v>
      </c>
      <c r="D91" s="69">
        <v>132</v>
      </c>
      <c r="E91" s="148"/>
      <c r="F91" s="69">
        <v>478</v>
      </c>
      <c r="G91" s="149"/>
      <c r="H91" s="69">
        <v>610</v>
      </c>
      <c r="I91" s="149" t="s">
        <v>323</v>
      </c>
      <c r="J91" s="55"/>
      <c r="K91" s="55"/>
      <c r="L91" s="55"/>
      <c r="M91" s="55"/>
      <c r="N91" s="55"/>
      <c r="O91" s="55"/>
      <c r="P91" s="55"/>
      <c r="Q91" s="55"/>
      <c r="R91" s="55"/>
      <c r="S91" s="55"/>
      <c r="T91" s="55"/>
      <c r="U91" s="55"/>
      <c r="V91" s="55"/>
      <c r="W91" s="55"/>
      <c r="X91" s="55"/>
      <c r="Y91" s="55"/>
      <c r="Z91" s="55"/>
      <c r="AA91" s="55"/>
      <c r="AB91" s="55"/>
      <c r="AC91" s="55"/>
    </row>
    <row r="92" spans="1:29" customFormat="1" x14ac:dyDescent="0.25">
      <c r="A92" s="5">
        <v>93</v>
      </c>
      <c r="B92" s="11">
        <v>83</v>
      </c>
      <c r="C92" s="23" t="s">
        <v>102</v>
      </c>
      <c r="D92" s="69">
        <v>247</v>
      </c>
      <c r="E92" s="148"/>
      <c r="F92" s="69">
        <v>916</v>
      </c>
      <c r="G92" s="149"/>
      <c r="H92" s="69">
        <v>1163</v>
      </c>
      <c r="I92" s="149" t="s">
        <v>323</v>
      </c>
      <c r="J92" s="55"/>
      <c r="K92" s="55"/>
      <c r="L92" s="55"/>
      <c r="M92" s="55"/>
      <c r="N92" s="55"/>
      <c r="O92" s="55"/>
      <c r="P92" s="55"/>
      <c r="Q92" s="55"/>
      <c r="R92" s="55"/>
      <c r="S92" s="55"/>
      <c r="T92" s="55"/>
      <c r="U92" s="55"/>
      <c r="V92" s="55"/>
      <c r="W92" s="55"/>
      <c r="X92" s="55"/>
      <c r="Y92" s="55"/>
      <c r="Z92" s="55"/>
      <c r="AA92" s="55"/>
      <c r="AB92" s="55"/>
      <c r="AC92" s="55"/>
    </row>
    <row r="93" spans="1:29" customFormat="1" x14ac:dyDescent="0.25">
      <c r="A93" s="5">
        <v>93</v>
      </c>
      <c r="B93" s="11">
        <v>84</v>
      </c>
      <c r="C93" s="23" t="s">
        <v>103</v>
      </c>
      <c r="D93" s="69">
        <v>246</v>
      </c>
      <c r="E93" s="148"/>
      <c r="F93" s="69">
        <v>893</v>
      </c>
      <c r="G93" s="149"/>
      <c r="H93" s="69">
        <v>1139</v>
      </c>
      <c r="I93" s="149" t="s">
        <v>323</v>
      </c>
      <c r="J93" s="55"/>
      <c r="K93" s="55"/>
      <c r="L93" s="55"/>
      <c r="M93" s="55"/>
      <c r="N93" s="55"/>
      <c r="O93" s="55"/>
      <c r="P93" s="55"/>
      <c r="Q93" s="55"/>
      <c r="R93" s="55"/>
      <c r="S93" s="55"/>
      <c r="T93" s="55"/>
      <c r="U93" s="55"/>
      <c r="V93" s="55"/>
      <c r="W93" s="55"/>
      <c r="X93" s="55"/>
      <c r="Y93" s="55"/>
      <c r="Z93" s="55"/>
      <c r="AA93" s="55"/>
      <c r="AB93" s="55"/>
      <c r="AC93" s="55"/>
    </row>
    <row r="94" spans="1:29" customFormat="1" x14ac:dyDescent="0.25">
      <c r="A94" s="5">
        <v>52</v>
      </c>
      <c r="B94" s="11">
        <v>85</v>
      </c>
      <c r="C94" s="23" t="s">
        <v>51</v>
      </c>
      <c r="D94" s="69">
        <v>185</v>
      </c>
      <c r="E94" s="148"/>
      <c r="F94" s="69">
        <v>834</v>
      </c>
      <c r="G94" s="149"/>
      <c r="H94" s="69">
        <v>1019</v>
      </c>
      <c r="I94" s="149" t="s">
        <v>323</v>
      </c>
      <c r="J94" s="55"/>
      <c r="K94" s="55"/>
      <c r="L94" s="55"/>
      <c r="M94" s="55"/>
      <c r="N94" s="55"/>
      <c r="O94" s="55"/>
      <c r="P94" s="55"/>
      <c r="Q94" s="55"/>
      <c r="R94" s="55"/>
      <c r="S94" s="55"/>
      <c r="T94" s="55"/>
      <c r="U94" s="55"/>
      <c r="V94" s="55"/>
      <c r="W94" s="55"/>
      <c r="X94" s="55"/>
      <c r="Y94" s="55"/>
      <c r="Z94" s="55"/>
      <c r="AA94" s="55"/>
      <c r="AB94" s="55"/>
      <c r="AC94" s="55"/>
    </row>
    <row r="95" spans="1:29" customFormat="1" x14ac:dyDescent="0.25">
      <c r="A95" s="5">
        <v>75</v>
      </c>
      <c r="B95" s="11">
        <v>86</v>
      </c>
      <c r="C95" s="23" t="s">
        <v>67</v>
      </c>
      <c r="D95" s="69">
        <v>342</v>
      </c>
      <c r="E95" s="148"/>
      <c r="F95" s="69">
        <v>766</v>
      </c>
      <c r="G95" s="149"/>
      <c r="H95" s="69">
        <v>1108</v>
      </c>
      <c r="I95" s="149" t="s">
        <v>323</v>
      </c>
      <c r="J95" s="55"/>
      <c r="K95" s="55"/>
      <c r="L95" s="55"/>
      <c r="M95" s="55"/>
      <c r="N95" s="55"/>
      <c r="O95" s="55"/>
      <c r="P95" s="55"/>
      <c r="Q95" s="55"/>
      <c r="R95" s="55"/>
      <c r="S95" s="55"/>
      <c r="T95" s="55"/>
      <c r="U95" s="55"/>
      <c r="V95" s="55"/>
      <c r="W95" s="55"/>
      <c r="X95" s="55"/>
      <c r="Y95" s="55"/>
      <c r="Z95" s="55"/>
      <c r="AA95" s="55"/>
      <c r="AB95" s="55"/>
      <c r="AC95" s="55"/>
    </row>
    <row r="96" spans="1:29" customFormat="1" x14ac:dyDescent="0.25">
      <c r="A96" s="5">
        <v>75</v>
      </c>
      <c r="B96" s="11">
        <v>87</v>
      </c>
      <c r="C96" s="23" t="s">
        <v>68</v>
      </c>
      <c r="D96" s="69">
        <v>121</v>
      </c>
      <c r="E96" s="148"/>
      <c r="F96" s="69">
        <v>514</v>
      </c>
      <c r="G96" s="149"/>
      <c r="H96" s="69">
        <v>635</v>
      </c>
      <c r="I96" s="149" t="s">
        <v>323</v>
      </c>
      <c r="J96" s="55"/>
      <c r="K96" s="55"/>
      <c r="L96" s="55"/>
      <c r="M96" s="55"/>
      <c r="N96" s="55"/>
      <c r="O96" s="55"/>
      <c r="P96" s="55"/>
      <c r="Q96" s="55"/>
      <c r="R96" s="55"/>
      <c r="S96" s="55"/>
      <c r="T96" s="55"/>
      <c r="U96" s="55"/>
      <c r="V96" s="55"/>
      <c r="W96" s="55"/>
      <c r="X96" s="55"/>
      <c r="Y96" s="55"/>
      <c r="Z96" s="55"/>
      <c r="AA96" s="55"/>
      <c r="AB96" s="55"/>
      <c r="AC96" s="55"/>
    </row>
    <row r="97" spans="1:29" customFormat="1" x14ac:dyDescent="0.25">
      <c r="A97" s="5">
        <v>44</v>
      </c>
      <c r="B97" s="11">
        <v>88</v>
      </c>
      <c r="C97" s="23" t="s">
        <v>45</v>
      </c>
      <c r="D97" s="69">
        <v>202</v>
      </c>
      <c r="E97" s="148"/>
      <c r="F97" s="69">
        <v>639</v>
      </c>
      <c r="G97" s="149"/>
      <c r="H97" s="69">
        <v>841</v>
      </c>
      <c r="I97" s="149" t="s">
        <v>323</v>
      </c>
      <c r="J97" s="55"/>
      <c r="K97" s="55"/>
      <c r="L97" s="55"/>
      <c r="M97" s="55"/>
      <c r="N97" s="55"/>
      <c r="O97" s="55"/>
      <c r="P97" s="55"/>
      <c r="Q97" s="55"/>
      <c r="R97" s="55"/>
      <c r="S97" s="55"/>
      <c r="T97" s="55"/>
      <c r="U97" s="55"/>
      <c r="V97" s="55"/>
      <c r="W97" s="55"/>
      <c r="X97" s="55"/>
      <c r="Y97" s="55"/>
      <c r="Z97" s="55"/>
      <c r="AA97" s="55"/>
      <c r="AB97" s="55"/>
      <c r="AC97" s="55"/>
    </row>
    <row r="98" spans="1:29" customFormat="1" x14ac:dyDescent="0.25">
      <c r="A98" s="5">
        <v>27</v>
      </c>
      <c r="B98" s="11">
        <v>89</v>
      </c>
      <c r="C98" s="23" t="s">
        <v>23</v>
      </c>
      <c r="D98" s="69">
        <v>218</v>
      </c>
      <c r="E98" s="148"/>
      <c r="F98" s="69">
        <v>1063</v>
      </c>
      <c r="G98" s="149"/>
      <c r="H98" s="69">
        <v>1281</v>
      </c>
      <c r="I98" s="149" t="s">
        <v>323</v>
      </c>
      <c r="J98" s="55"/>
      <c r="K98" s="55"/>
      <c r="L98" s="55"/>
      <c r="M98" s="55"/>
      <c r="N98" s="55"/>
      <c r="O98" s="55"/>
      <c r="P98" s="55"/>
      <c r="Q98" s="55"/>
      <c r="R98" s="55"/>
      <c r="S98" s="55"/>
      <c r="T98" s="55"/>
      <c r="U98" s="55"/>
      <c r="V98" s="55"/>
      <c r="W98" s="55"/>
      <c r="X98" s="55"/>
      <c r="Y98" s="55"/>
      <c r="Z98" s="55"/>
      <c r="AA98" s="55"/>
      <c r="AB98" s="55"/>
      <c r="AC98" s="55"/>
    </row>
    <row r="99" spans="1:29" customFormat="1" x14ac:dyDescent="0.25">
      <c r="A99" s="5">
        <v>27</v>
      </c>
      <c r="B99" s="11">
        <v>90</v>
      </c>
      <c r="C99" s="23" t="s">
        <v>24</v>
      </c>
      <c r="D99" s="69">
        <v>41</v>
      </c>
      <c r="E99" s="148"/>
      <c r="F99" s="69">
        <v>282</v>
      </c>
      <c r="G99" s="149"/>
      <c r="H99" s="69">
        <v>323</v>
      </c>
      <c r="I99" s="149" t="s">
        <v>323</v>
      </c>
      <c r="J99" s="55"/>
      <c r="K99" s="55"/>
      <c r="L99" s="55"/>
      <c r="M99" s="55"/>
      <c r="N99" s="55"/>
      <c r="O99" s="55"/>
      <c r="P99" s="55"/>
      <c r="Q99" s="55"/>
      <c r="R99" s="55"/>
      <c r="S99" s="55"/>
      <c r="T99" s="55"/>
      <c r="U99" s="55"/>
      <c r="V99" s="55"/>
      <c r="W99" s="55"/>
      <c r="X99" s="55"/>
      <c r="Y99" s="55"/>
      <c r="Z99" s="55"/>
      <c r="AA99" s="55"/>
      <c r="AB99" s="55"/>
      <c r="AC99" s="55"/>
    </row>
    <row r="100" spans="1:29" customFormat="1" x14ac:dyDescent="0.25">
      <c r="A100" s="5">
        <v>11</v>
      </c>
      <c r="B100" s="11">
        <v>91</v>
      </c>
      <c r="C100" s="23" t="s">
        <v>4</v>
      </c>
      <c r="D100" s="69">
        <v>719</v>
      </c>
      <c r="E100" s="148"/>
      <c r="F100" s="69">
        <v>1802</v>
      </c>
      <c r="G100" s="149"/>
      <c r="H100" s="69">
        <v>2521</v>
      </c>
      <c r="I100" s="149" t="s">
        <v>323</v>
      </c>
      <c r="J100" s="55"/>
      <c r="K100" s="55"/>
      <c r="L100" s="55"/>
      <c r="M100" s="55"/>
      <c r="N100" s="55"/>
      <c r="O100" s="55"/>
      <c r="P100" s="55"/>
      <c r="Q100" s="55"/>
      <c r="R100" s="55"/>
      <c r="S100" s="55"/>
      <c r="T100" s="55"/>
      <c r="U100" s="55"/>
      <c r="V100" s="55"/>
      <c r="W100" s="55"/>
      <c r="X100" s="55"/>
      <c r="Y100" s="55"/>
      <c r="Z100" s="55"/>
      <c r="AA100" s="55"/>
      <c r="AB100" s="55"/>
      <c r="AC100" s="55"/>
    </row>
    <row r="101" spans="1:29" customFormat="1" x14ac:dyDescent="0.25">
      <c r="A101" s="5">
        <v>11</v>
      </c>
      <c r="B101" s="11">
        <v>92</v>
      </c>
      <c r="C101" s="23" t="s">
        <v>5</v>
      </c>
      <c r="D101" s="69">
        <v>736</v>
      </c>
      <c r="E101" s="148"/>
      <c r="F101" s="69">
        <v>1724</v>
      </c>
      <c r="G101" s="149"/>
      <c r="H101" s="69">
        <v>2460</v>
      </c>
      <c r="I101" s="149" t="s">
        <v>323</v>
      </c>
      <c r="J101" s="55"/>
      <c r="K101" s="55"/>
      <c r="L101" s="55"/>
      <c r="M101" s="55"/>
      <c r="N101" s="55"/>
      <c r="O101" s="55"/>
      <c r="P101" s="55"/>
      <c r="Q101" s="55"/>
      <c r="R101" s="55"/>
      <c r="S101" s="55"/>
      <c r="T101" s="55"/>
      <c r="U101" s="55"/>
      <c r="V101" s="55"/>
      <c r="W101" s="55"/>
      <c r="X101" s="55"/>
      <c r="Y101" s="55"/>
      <c r="Z101" s="55"/>
      <c r="AA101" s="55"/>
      <c r="AB101" s="55"/>
      <c r="AC101" s="55"/>
    </row>
    <row r="102" spans="1:29" customFormat="1" x14ac:dyDescent="0.25">
      <c r="A102" s="5">
        <v>11</v>
      </c>
      <c r="B102" s="11">
        <v>93</v>
      </c>
      <c r="C102" s="23" t="s">
        <v>6</v>
      </c>
      <c r="D102" s="69">
        <v>1224</v>
      </c>
      <c r="E102" s="148"/>
      <c r="F102" s="69">
        <v>2980</v>
      </c>
      <c r="G102" s="149"/>
      <c r="H102" s="69">
        <v>4204</v>
      </c>
      <c r="I102" s="149" t="s">
        <v>323</v>
      </c>
      <c r="J102" s="55"/>
      <c r="K102" s="55"/>
      <c r="L102" s="55"/>
      <c r="M102" s="55"/>
      <c r="N102" s="55"/>
      <c r="O102" s="55"/>
      <c r="P102" s="55"/>
      <c r="Q102" s="55"/>
      <c r="R102" s="55"/>
      <c r="S102" s="55"/>
      <c r="T102" s="55"/>
      <c r="U102" s="55"/>
      <c r="V102" s="55"/>
      <c r="W102" s="55"/>
      <c r="X102" s="55"/>
      <c r="Y102" s="55"/>
      <c r="Z102" s="55"/>
      <c r="AA102" s="55"/>
      <c r="AB102" s="55"/>
      <c r="AC102" s="55"/>
    </row>
    <row r="103" spans="1:29" customFormat="1" x14ac:dyDescent="0.25">
      <c r="A103" s="5">
        <v>11</v>
      </c>
      <c r="B103" s="11">
        <v>94</v>
      </c>
      <c r="C103" s="23" t="s">
        <v>7</v>
      </c>
      <c r="D103" s="69">
        <v>699</v>
      </c>
      <c r="E103" s="148"/>
      <c r="F103" s="69">
        <v>1798</v>
      </c>
      <c r="G103" s="149"/>
      <c r="H103" s="69">
        <v>2497</v>
      </c>
      <c r="I103" s="149" t="s">
        <v>323</v>
      </c>
      <c r="J103" s="55"/>
      <c r="K103" s="55"/>
      <c r="L103" s="55"/>
      <c r="M103" s="55"/>
      <c r="N103" s="55"/>
      <c r="O103" s="55"/>
      <c r="P103" s="55"/>
      <c r="Q103" s="55"/>
      <c r="R103" s="55"/>
      <c r="S103" s="55"/>
      <c r="T103" s="55"/>
      <c r="U103" s="55"/>
      <c r="V103" s="55"/>
      <c r="W103" s="55"/>
      <c r="X103" s="55"/>
      <c r="Y103" s="55"/>
      <c r="Z103" s="55"/>
      <c r="AA103" s="55"/>
      <c r="AB103" s="55"/>
      <c r="AC103" s="55"/>
    </row>
    <row r="104" spans="1:29" customFormat="1" x14ac:dyDescent="0.25">
      <c r="A104" s="5">
        <v>11</v>
      </c>
      <c r="B104" s="11">
        <v>95</v>
      </c>
      <c r="C104" s="23" t="s">
        <v>8</v>
      </c>
      <c r="D104" s="69">
        <v>462</v>
      </c>
      <c r="E104" s="148"/>
      <c r="F104" s="69">
        <v>1569</v>
      </c>
      <c r="G104" s="149"/>
      <c r="H104" s="69">
        <v>2031</v>
      </c>
      <c r="I104" s="149" t="s">
        <v>323</v>
      </c>
      <c r="J104" s="55"/>
      <c r="K104" s="55"/>
      <c r="L104" s="55"/>
      <c r="M104" s="55"/>
      <c r="N104" s="55"/>
      <c r="O104" s="55"/>
      <c r="P104" s="55"/>
      <c r="Q104" s="55"/>
      <c r="R104" s="55"/>
      <c r="S104" s="55"/>
      <c r="T104" s="55"/>
      <c r="U104" s="55"/>
      <c r="V104" s="55"/>
      <c r="W104" s="55"/>
      <c r="X104" s="55"/>
      <c r="Y104" s="55"/>
      <c r="Z104" s="55"/>
      <c r="AA104" s="55"/>
      <c r="AB104" s="55"/>
      <c r="AC104" s="55"/>
    </row>
    <row r="105" spans="1:29" customFormat="1" x14ac:dyDescent="0.25">
      <c r="A105" s="5">
        <v>101</v>
      </c>
      <c r="B105" s="11">
        <v>971</v>
      </c>
      <c r="C105" s="23" t="s">
        <v>109</v>
      </c>
      <c r="D105" s="69">
        <v>343</v>
      </c>
      <c r="E105" s="148"/>
      <c r="F105" s="69">
        <v>697</v>
      </c>
      <c r="G105" s="149"/>
      <c r="H105" s="69">
        <v>1040</v>
      </c>
      <c r="I105" s="149" t="s">
        <v>323</v>
      </c>
      <c r="J105" s="55"/>
      <c r="K105" s="55"/>
      <c r="L105" s="55"/>
      <c r="M105" s="55"/>
      <c r="N105" s="55"/>
      <c r="O105" s="55"/>
      <c r="P105" s="55"/>
      <c r="Q105" s="55"/>
      <c r="R105" s="55"/>
      <c r="S105" s="55"/>
      <c r="T105" s="55"/>
      <c r="U105" s="55"/>
      <c r="V105" s="55"/>
      <c r="W105" s="55"/>
      <c r="X105" s="55"/>
      <c r="Y105" s="55"/>
      <c r="Z105" s="55"/>
      <c r="AA105" s="55"/>
      <c r="AB105" s="55"/>
      <c r="AC105" s="55"/>
    </row>
    <row r="106" spans="1:29" customFormat="1" x14ac:dyDescent="0.25">
      <c r="A106" s="5">
        <v>102</v>
      </c>
      <c r="B106" s="11">
        <v>972</v>
      </c>
      <c r="C106" s="23" t="s">
        <v>110</v>
      </c>
      <c r="D106" s="69">
        <v>278</v>
      </c>
      <c r="E106" s="148"/>
      <c r="F106" s="69">
        <v>1017</v>
      </c>
      <c r="G106" s="149"/>
      <c r="H106" s="69">
        <v>1295</v>
      </c>
      <c r="I106" s="149" t="s">
        <v>323</v>
      </c>
      <c r="J106" s="55"/>
      <c r="K106" s="55"/>
      <c r="L106" s="55"/>
      <c r="M106" s="55"/>
      <c r="N106" s="55"/>
      <c r="O106" s="55"/>
      <c r="P106" s="55"/>
      <c r="Q106" s="55"/>
      <c r="R106" s="55"/>
      <c r="S106" s="55"/>
      <c r="T106" s="55"/>
      <c r="U106" s="55"/>
      <c r="V106" s="55"/>
      <c r="W106" s="55"/>
      <c r="X106" s="55"/>
      <c r="Y106" s="55"/>
      <c r="Z106" s="55"/>
      <c r="AA106" s="55"/>
      <c r="AB106" s="55"/>
      <c r="AC106" s="55"/>
    </row>
    <row r="107" spans="1:29" customFormat="1" x14ac:dyDescent="0.25">
      <c r="A107" s="5">
        <v>103</v>
      </c>
      <c r="B107" s="11">
        <v>973</v>
      </c>
      <c r="C107" s="23" t="s">
        <v>111</v>
      </c>
      <c r="D107" s="69">
        <v>38</v>
      </c>
      <c r="E107" s="148"/>
      <c r="F107" s="69">
        <v>379</v>
      </c>
      <c r="G107" s="149"/>
      <c r="H107" s="69">
        <v>417</v>
      </c>
      <c r="I107" s="149" t="s">
        <v>323</v>
      </c>
      <c r="J107" s="55"/>
      <c r="K107" s="55"/>
      <c r="L107" s="55"/>
      <c r="M107" s="55"/>
      <c r="N107" s="55"/>
      <c r="O107" s="55"/>
      <c r="P107" s="55"/>
      <c r="Q107" s="55"/>
      <c r="R107" s="55"/>
      <c r="S107" s="55"/>
      <c r="T107" s="55"/>
      <c r="U107" s="55"/>
      <c r="V107" s="55"/>
      <c r="W107" s="55"/>
      <c r="X107" s="55"/>
      <c r="Y107" s="55"/>
      <c r="Z107" s="55"/>
      <c r="AA107" s="55"/>
      <c r="AB107" s="55"/>
      <c r="AC107" s="55"/>
    </row>
    <row r="108" spans="1:29" customFormat="1" x14ac:dyDescent="0.25">
      <c r="A108" s="6">
        <v>104</v>
      </c>
      <c r="B108" s="6">
        <v>974</v>
      </c>
      <c r="C108" s="2" t="s">
        <v>257</v>
      </c>
      <c r="D108" s="69">
        <v>385</v>
      </c>
      <c r="E108" s="148"/>
      <c r="F108" s="69">
        <v>1631</v>
      </c>
      <c r="G108" s="149"/>
      <c r="H108" s="69">
        <v>2016</v>
      </c>
      <c r="I108" s="149" t="s">
        <v>323</v>
      </c>
      <c r="J108" s="55"/>
      <c r="K108" s="55"/>
      <c r="L108" s="55"/>
      <c r="M108" s="55"/>
      <c r="N108" s="55"/>
      <c r="O108" s="55"/>
      <c r="P108" s="55"/>
      <c r="Q108" s="55"/>
      <c r="R108" s="55"/>
      <c r="S108" s="55"/>
      <c r="T108" s="55"/>
      <c r="U108" s="55"/>
      <c r="V108" s="55"/>
      <c r="W108" s="55"/>
      <c r="X108" s="55"/>
      <c r="Y108" s="55"/>
      <c r="Z108" s="55"/>
      <c r="AA108" s="55"/>
      <c r="AB108" s="55"/>
      <c r="AC108" s="55"/>
    </row>
    <row r="109" spans="1:29" customFormat="1" ht="15" customHeight="1" x14ac:dyDescent="0.25">
      <c r="A109" s="289" t="s">
        <v>224</v>
      </c>
      <c r="B109" s="290"/>
      <c r="C109" s="291"/>
      <c r="D109" s="153">
        <v>32712</v>
      </c>
      <c r="E109" s="154"/>
      <c r="F109" s="153">
        <v>110589</v>
      </c>
      <c r="G109" s="155"/>
      <c r="H109" s="156">
        <v>143301</v>
      </c>
      <c r="I109" s="155"/>
      <c r="J109" s="55"/>
      <c r="K109" s="55"/>
      <c r="L109" s="55"/>
      <c r="M109" s="55"/>
      <c r="N109" s="55"/>
      <c r="O109" s="55"/>
      <c r="P109" s="55"/>
      <c r="Q109" s="55"/>
      <c r="R109" s="55"/>
      <c r="S109" s="55"/>
      <c r="T109" s="55"/>
      <c r="U109" s="55"/>
      <c r="V109" s="55"/>
      <c r="W109" s="55"/>
      <c r="X109" s="55"/>
      <c r="Y109" s="55"/>
      <c r="Z109" s="55"/>
      <c r="AA109" s="55"/>
      <c r="AB109" s="55"/>
      <c r="AC109" s="55"/>
    </row>
    <row r="110" spans="1:29" customFormat="1" ht="15" customHeight="1" x14ac:dyDescent="0.25">
      <c r="A110" s="292" t="s">
        <v>225</v>
      </c>
      <c r="B110" s="293"/>
      <c r="C110" s="294"/>
      <c r="D110" s="157">
        <v>1044</v>
      </c>
      <c r="E110" s="158"/>
      <c r="F110" s="157">
        <v>3724</v>
      </c>
      <c r="G110" s="159"/>
      <c r="H110" s="160">
        <v>4768</v>
      </c>
      <c r="I110" s="159"/>
      <c r="J110" s="55"/>
      <c r="K110" s="55"/>
      <c r="L110" s="55"/>
      <c r="M110" s="55"/>
      <c r="N110" s="55"/>
      <c r="O110" s="55"/>
      <c r="P110" s="55"/>
      <c r="Q110" s="55"/>
      <c r="R110" s="55"/>
      <c r="S110" s="55"/>
      <c r="T110" s="55"/>
      <c r="U110" s="55"/>
      <c r="V110" s="55"/>
      <c r="W110" s="55"/>
      <c r="X110" s="55"/>
      <c r="Y110" s="55"/>
      <c r="Z110" s="55"/>
      <c r="AA110" s="55"/>
      <c r="AB110" s="55"/>
      <c r="AC110" s="55"/>
    </row>
    <row r="111" spans="1:29" customFormat="1" ht="15" customHeight="1" x14ac:dyDescent="0.25">
      <c r="A111" s="285" t="s">
        <v>226</v>
      </c>
      <c r="B111" s="286"/>
      <c r="C111" s="287"/>
      <c r="D111" s="161">
        <v>33756</v>
      </c>
      <c r="E111" s="162"/>
      <c r="F111" s="161">
        <v>114313</v>
      </c>
      <c r="G111" s="163"/>
      <c r="H111" s="164">
        <v>148069</v>
      </c>
      <c r="I111" s="163"/>
      <c r="J111" s="55"/>
      <c r="K111" s="55"/>
      <c r="L111" s="55"/>
      <c r="M111" s="55"/>
      <c r="N111" s="55"/>
      <c r="O111" s="55"/>
      <c r="P111" s="55"/>
      <c r="Q111" s="55"/>
      <c r="R111" s="55"/>
      <c r="S111" s="55"/>
      <c r="T111" s="55"/>
      <c r="U111" s="55"/>
      <c r="V111" s="55"/>
      <c r="W111" s="55"/>
      <c r="X111" s="55"/>
      <c r="Y111" s="55"/>
      <c r="Z111" s="55"/>
      <c r="AA111" s="55"/>
      <c r="AB111" s="55"/>
      <c r="AC111" s="55"/>
    </row>
    <row r="112" spans="1:29" customFormat="1" x14ac:dyDescent="0.25">
      <c r="A112" s="36" t="s">
        <v>287</v>
      </c>
      <c r="B112" s="35"/>
      <c r="C112" s="35"/>
      <c r="D112" s="35"/>
      <c r="E112" s="35"/>
      <c r="F112" s="165"/>
      <c r="G112" s="35"/>
      <c r="H112" s="35"/>
      <c r="I112" s="35"/>
      <c r="J112" s="55"/>
      <c r="K112" s="55"/>
      <c r="L112" s="55"/>
      <c r="M112" s="55"/>
      <c r="N112" s="55"/>
      <c r="O112" s="55"/>
      <c r="P112" s="55"/>
      <c r="Q112" s="55"/>
      <c r="R112" s="55"/>
      <c r="S112" s="55"/>
      <c r="T112" s="55"/>
      <c r="U112" s="55"/>
      <c r="V112" s="55"/>
      <c r="W112" s="55"/>
      <c r="X112" s="55"/>
      <c r="Y112" s="55"/>
      <c r="Z112" s="55"/>
      <c r="AA112" s="55"/>
      <c r="AB112" s="55"/>
      <c r="AC112" s="55"/>
    </row>
    <row r="113" spans="1:29" customFormat="1" x14ac:dyDescent="0.25">
      <c r="A113" s="35"/>
      <c r="B113" s="37"/>
      <c r="C113" s="37"/>
      <c r="D113" s="166"/>
      <c r="E113" s="166"/>
      <c r="F113" s="35"/>
      <c r="G113" s="35"/>
      <c r="H113" s="35"/>
      <c r="I113" s="35"/>
      <c r="J113" s="55"/>
      <c r="K113" s="55"/>
      <c r="L113" s="55"/>
      <c r="M113" s="55"/>
      <c r="N113" s="55"/>
      <c r="O113" s="55"/>
      <c r="P113" s="55"/>
      <c r="Q113" s="55"/>
      <c r="R113" s="55"/>
      <c r="S113" s="55"/>
      <c r="T113" s="55"/>
      <c r="U113" s="55"/>
      <c r="V113" s="55"/>
      <c r="W113" s="55"/>
      <c r="X113" s="55"/>
      <c r="Y113" s="55"/>
      <c r="Z113" s="55"/>
      <c r="AA113" s="55"/>
      <c r="AB113" s="55"/>
      <c r="AC113" s="55"/>
    </row>
    <row r="114" spans="1:29" customFormat="1" x14ac:dyDescent="0.25">
      <c r="A114" s="35"/>
      <c r="B114" s="35"/>
      <c r="C114" s="35"/>
      <c r="D114" s="35"/>
      <c r="E114" s="35"/>
      <c r="F114" s="35"/>
      <c r="G114" s="35"/>
      <c r="H114" s="35"/>
      <c r="I114" s="35"/>
      <c r="J114" s="55"/>
      <c r="K114" s="55"/>
      <c r="L114" s="55"/>
      <c r="M114" s="55"/>
      <c r="N114" s="55"/>
      <c r="O114" s="55"/>
      <c r="P114" s="55"/>
      <c r="Q114" s="55"/>
      <c r="R114" s="55"/>
      <c r="S114" s="55"/>
      <c r="T114" s="55"/>
      <c r="U114" s="55"/>
      <c r="V114" s="55"/>
      <c r="W114" s="55"/>
      <c r="X114" s="55"/>
      <c r="Y114" s="55"/>
      <c r="Z114" s="55"/>
      <c r="AA114" s="55"/>
      <c r="AB114" s="55"/>
      <c r="AC114" s="55"/>
    </row>
    <row r="115" spans="1:29" customFormat="1" x14ac:dyDescent="0.25">
      <c r="A115" s="35"/>
      <c r="B115" s="35"/>
      <c r="C115" s="35"/>
      <c r="D115" s="38"/>
      <c r="E115" s="38"/>
      <c r="F115" s="38"/>
      <c r="G115" s="38"/>
      <c r="H115" s="38"/>
      <c r="I115" s="38"/>
      <c r="J115" s="55"/>
      <c r="K115" s="55"/>
      <c r="L115" s="55"/>
      <c r="M115" s="55"/>
      <c r="N115" s="55"/>
      <c r="O115" s="55"/>
      <c r="P115" s="55"/>
      <c r="Q115" s="55"/>
      <c r="R115" s="55"/>
      <c r="S115" s="55"/>
      <c r="T115" s="55"/>
      <c r="U115" s="55"/>
      <c r="V115" s="55"/>
      <c r="W115" s="55"/>
      <c r="X115" s="55"/>
      <c r="Y115" s="55"/>
      <c r="Z115" s="55"/>
      <c r="AA115" s="55"/>
      <c r="AB115" s="55"/>
      <c r="AC115" s="55"/>
    </row>
    <row r="116" spans="1:29" customFormat="1" x14ac:dyDescent="0.25">
      <c r="A116" s="51" t="s">
        <v>327</v>
      </c>
      <c r="B116" s="38"/>
      <c r="C116" s="38"/>
      <c r="D116" s="38"/>
      <c r="E116" s="38"/>
      <c r="F116" s="38"/>
      <c r="G116" s="38"/>
      <c r="H116" s="38"/>
      <c r="I116" s="38"/>
      <c r="J116" s="55"/>
      <c r="K116" s="55"/>
      <c r="L116" s="55"/>
      <c r="M116" s="55"/>
      <c r="N116" s="55"/>
      <c r="O116" s="55"/>
      <c r="P116" s="55"/>
      <c r="Q116" s="55"/>
      <c r="R116" s="55"/>
      <c r="S116" s="55"/>
      <c r="T116" s="55"/>
      <c r="U116" s="55"/>
      <c r="V116" s="55"/>
      <c r="W116" s="55"/>
      <c r="X116" s="55"/>
      <c r="Y116" s="55"/>
      <c r="Z116" s="55"/>
      <c r="AA116" s="55"/>
      <c r="AB116" s="55"/>
      <c r="AC116" s="55"/>
    </row>
    <row r="117" spans="1:29" customFormat="1" ht="30" customHeight="1" x14ac:dyDescent="0.25">
      <c r="A117" s="34" t="s">
        <v>217</v>
      </c>
      <c r="B117" s="296" t="s">
        <v>214</v>
      </c>
      <c r="C117" s="297"/>
      <c r="D117" s="282" t="s">
        <v>245</v>
      </c>
      <c r="E117" s="283"/>
      <c r="F117" s="282" t="s">
        <v>246</v>
      </c>
      <c r="G117" s="283"/>
      <c r="H117" s="282" t="s">
        <v>247</v>
      </c>
      <c r="I117" s="283"/>
      <c r="J117" s="55"/>
      <c r="K117" s="55"/>
      <c r="L117" s="55"/>
      <c r="M117" s="55"/>
      <c r="N117" s="55"/>
      <c r="O117" s="55"/>
      <c r="P117" s="55"/>
      <c r="Q117" s="55"/>
      <c r="R117" s="55"/>
      <c r="S117" s="55"/>
      <c r="T117" s="55"/>
      <c r="U117" s="55"/>
      <c r="V117" s="55"/>
      <c r="W117" s="55"/>
      <c r="X117" s="55"/>
      <c r="Y117" s="55"/>
      <c r="Z117" s="55"/>
      <c r="AA117" s="55"/>
      <c r="AB117" s="55"/>
      <c r="AC117" s="55"/>
    </row>
    <row r="118" spans="1:29" customFormat="1" x14ac:dyDescent="0.25">
      <c r="A118" s="39">
        <v>84</v>
      </c>
      <c r="B118" s="12" t="s">
        <v>83</v>
      </c>
      <c r="C118" s="40"/>
      <c r="D118" s="52">
        <v>3254</v>
      </c>
      <c r="E118" s="167"/>
      <c r="F118" s="52">
        <v>10847</v>
      </c>
      <c r="G118" s="167"/>
      <c r="H118" s="53">
        <v>14101</v>
      </c>
      <c r="I118" s="168"/>
      <c r="J118" s="55"/>
      <c r="K118" s="55"/>
      <c r="L118" s="55"/>
      <c r="M118" s="55"/>
      <c r="N118" s="55"/>
      <c r="O118" s="55"/>
      <c r="P118" s="55"/>
      <c r="Q118" s="55"/>
      <c r="R118" s="55"/>
      <c r="S118" s="55"/>
      <c r="T118" s="55"/>
      <c r="U118" s="55"/>
      <c r="V118" s="55"/>
      <c r="W118" s="55"/>
      <c r="X118" s="55"/>
      <c r="Y118" s="55"/>
      <c r="Z118" s="55"/>
      <c r="AA118" s="55"/>
      <c r="AB118" s="55"/>
      <c r="AC118" s="55"/>
    </row>
    <row r="119" spans="1:29" customFormat="1" x14ac:dyDescent="0.25">
      <c r="A119" s="41">
        <v>27</v>
      </c>
      <c r="B119" s="13" t="s">
        <v>17</v>
      </c>
      <c r="C119" s="42"/>
      <c r="D119" s="53">
        <v>1442</v>
      </c>
      <c r="E119" s="167"/>
      <c r="F119" s="53">
        <v>5773</v>
      </c>
      <c r="G119" s="167"/>
      <c r="H119" s="53">
        <v>7215</v>
      </c>
      <c r="I119" s="168"/>
      <c r="J119" s="55"/>
      <c r="K119" s="55"/>
      <c r="L119" s="55"/>
      <c r="M119" s="55"/>
      <c r="N119" s="55"/>
      <c r="O119" s="55"/>
      <c r="P119" s="55"/>
      <c r="Q119" s="55"/>
      <c r="R119" s="55"/>
      <c r="S119" s="55"/>
      <c r="T119" s="55"/>
      <c r="U119" s="55"/>
      <c r="V119" s="55"/>
      <c r="W119" s="55"/>
      <c r="X119" s="55"/>
      <c r="Y119" s="55"/>
      <c r="Z119" s="55"/>
      <c r="AA119" s="55"/>
      <c r="AB119" s="55"/>
      <c r="AC119" s="55"/>
    </row>
    <row r="120" spans="1:29" customFormat="1" x14ac:dyDescent="0.25">
      <c r="A120" s="41">
        <v>53</v>
      </c>
      <c r="B120" s="13" t="s">
        <v>53</v>
      </c>
      <c r="C120" s="42"/>
      <c r="D120" s="53">
        <v>1821</v>
      </c>
      <c r="E120" s="167"/>
      <c r="F120" s="53">
        <v>6083</v>
      </c>
      <c r="G120" s="167"/>
      <c r="H120" s="53">
        <v>7904</v>
      </c>
      <c r="I120" s="168"/>
      <c r="J120" s="55"/>
      <c r="K120" s="55"/>
      <c r="L120" s="55"/>
      <c r="M120" s="55"/>
      <c r="N120" s="55"/>
      <c r="O120" s="55"/>
      <c r="P120" s="55"/>
      <c r="Q120" s="55"/>
      <c r="R120" s="55"/>
      <c r="S120" s="55"/>
      <c r="T120" s="55"/>
      <c r="U120" s="55"/>
      <c r="V120" s="55"/>
      <c r="W120" s="55"/>
      <c r="X120" s="55"/>
      <c r="Y120" s="55"/>
      <c r="Z120" s="55"/>
      <c r="AA120" s="55"/>
      <c r="AB120" s="55"/>
      <c r="AC120" s="55"/>
    </row>
    <row r="121" spans="1:29" customFormat="1" x14ac:dyDescent="0.25">
      <c r="A121" s="41">
        <v>24</v>
      </c>
      <c r="B121" s="13" t="s">
        <v>10</v>
      </c>
      <c r="C121" s="42"/>
      <c r="D121" s="53">
        <v>1148</v>
      </c>
      <c r="E121" s="167"/>
      <c r="F121" s="53">
        <v>4511</v>
      </c>
      <c r="G121" s="167"/>
      <c r="H121" s="53">
        <v>5659</v>
      </c>
      <c r="I121" s="171"/>
      <c r="J121" s="55"/>
      <c r="K121" s="55"/>
      <c r="L121" s="55"/>
      <c r="M121" s="55"/>
      <c r="N121" s="55"/>
      <c r="O121" s="55"/>
      <c r="P121" s="55"/>
      <c r="Q121" s="55"/>
      <c r="R121" s="55"/>
      <c r="S121" s="55"/>
      <c r="T121" s="55"/>
      <c r="U121" s="55"/>
      <c r="V121" s="55"/>
      <c r="W121" s="55"/>
      <c r="X121" s="55"/>
      <c r="Y121" s="55"/>
      <c r="Z121" s="55"/>
      <c r="AA121" s="55"/>
      <c r="AB121" s="55"/>
      <c r="AC121" s="55"/>
    </row>
    <row r="122" spans="1:29" customFormat="1" x14ac:dyDescent="0.25">
      <c r="A122" s="41">
        <v>94</v>
      </c>
      <c r="B122" s="13" t="s">
        <v>106</v>
      </c>
      <c r="C122" s="42"/>
      <c r="D122" s="53">
        <v>88</v>
      </c>
      <c r="E122" s="167"/>
      <c r="F122" s="53">
        <v>217</v>
      </c>
      <c r="G122" s="167"/>
      <c r="H122" s="53">
        <v>305</v>
      </c>
      <c r="I122" s="171"/>
      <c r="J122" s="55"/>
      <c r="K122" s="55"/>
      <c r="L122" s="55"/>
      <c r="M122" s="55"/>
      <c r="N122" s="55"/>
      <c r="O122" s="55"/>
      <c r="P122" s="55"/>
      <c r="Q122" s="55"/>
      <c r="R122" s="55"/>
      <c r="S122" s="55"/>
      <c r="T122" s="55"/>
      <c r="U122" s="55"/>
      <c r="V122" s="55"/>
      <c r="W122" s="55"/>
      <c r="X122" s="55"/>
      <c r="Y122" s="55"/>
      <c r="Z122" s="55"/>
      <c r="AA122" s="55"/>
      <c r="AB122" s="55"/>
      <c r="AC122" s="55"/>
    </row>
    <row r="123" spans="1:29" customFormat="1" x14ac:dyDescent="0.25">
      <c r="A123" s="41">
        <v>44</v>
      </c>
      <c r="B123" s="13" t="s">
        <v>219</v>
      </c>
      <c r="C123" s="42"/>
      <c r="D123" s="53">
        <v>2337</v>
      </c>
      <c r="E123" s="167"/>
      <c r="F123" s="53">
        <v>10872</v>
      </c>
      <c r="G123" s="167"/>
      <c r="H123" s="53">
        <v>13209</v>
      </c>
      <c r="I123" s="171"/>
      <c r="J123" s="55"/>
      <c r="K123" s="55"/>
      <c r="L123" s="55"/>
      <c r="M123" s="55"/>
      <c r="N123" s="55"/>
      <c r="O123" s="55"/>
      <c r="P123" s="55"/>
      <c r="Q123" s="55"/>
      <c r="R123" s="55"/>
      <c r="S123" s="55"/>
      <c r="T123" s="55"/>
      <c r="U123" s="55"/>
      <c r="V123" s="55"/>
      <c r="W123" s="55"/>
      <c r="X123" s="55"/>
      <c r="Y123" s="55"/>
      <c r="Z123" s="55"/>
      <c r="AA123" s="55"/>
      <c r="AB123" s="55"/>
      <c r="AC123" s="55"/>
    </row>
    <row r="124" spans="1:29" customFormat="1" x14ac:dyDescent="0.25">
      <c r="A124" s="41">
        <v>32</v>
      </c>
      <c r="B124" s="13" t="s">
        <v>220</v>
      </c>
      <c r="C124" s="42"/>
      <c r="D124" s="53">
        <v>4411</v>
      </c>
      <c r="E124" s="167"/>
      <c r="F124" s="53">
        <v>17364</v>
      </c>
      <c r="G124" s="167"/>
      <c r="H124" s="53">
        <v>21775</v>
      </c>
      <c r="I124" s="171"/>
      <c r="J124" s="55"/>
      <c r="K124" s="55"/>
      <c r="L124" s="55"/>
      <c r="M124" s="55"/>
      <c r="N124" s="55"/>
      <c r="O124" s="55"/>
      <c r="P124" s="55"/>
      <c r="Q124" s="55"/>
      <c r="R124" s="55"/>
      <c r="S124" s="55"/>
      <c r="T124" s="55"/>
      <c r="U124" s="55"/>
      <c r="V124" s="55"/>
      <c r="W124" s="55"/>
      <c r="X124" s="55"/>
      <c r="Y124" s="55"/>
      <c r="Z124" s="55"/>
      <c r="AA124" s="55"/>
      <c r="AB124" s="55"/>
      <c r="AC124" s="55"/>
    </row>
    <row r="125" spans="1:29" customFormat="1" x14ac:dyDescent="0.25">
      <c r="A125" s="41">
        <v>11</v>
      </c>
      <c r="B125" s="13" t="s">
        <v>1</v>
      </c>
      <c r="C125" s="42"/>
      <c r="D125" s="53">
        <v>6875</v>
      </c>
      <c r="E125" s="167"/>
      <c r="F125" s="53">
        <v>16325</v>
      </c>
      <c r="G125" s="167"/>
      <c r="H125" s="53">
        <v>23200</v>
      </c>
      <c r="I125" s="171"/>
      <c r="J125" s="55"/>
      <c r="K125" s="55"/>
      <c r="L125" s="55"/>
      <c r="M125" s="55"/>
      <c r="N125" s="55"/>
      <c r="O125" s="55"/>
      <c r="P125" s="55"/>
      <c r="Q125" s="55"/>
      <c r="R125" s="55"/>
      <c r="S125" s="55"/>
      <c r="T125" s="55"/>
      <c r="U125" s="55"/>
      <c r="V125" s="55"/>
      <c r="W125" s="55"/>
      <c r="X125" s="55"/>
      <c r="Y125" s="55"/>
      <c r="Z125" s="55"/>
      <c r="AA125" s="55"/>
      <c r="AB125" s="55"/>
      <c r="AC125" s="55"/>
    </row>
    <row r="126" spans="1:29" customFormat="1" x14ac:dyDescent="0.25">
      <c r="A126" s="41">
        <v>28</v>
      </c>
      <c r="B126" s="13" t="s">
        <v>26</v>
      </c>
      <c r="C126" s="42"/>
      <c r="D126" s="53">
        <v>2046</v>
      </c>
      <c r="E126" s="167"/>
      <c r="F126" s="53">
        <v>7545</v>
      </c>
      <c r="G126" s="167"/>
      <c r="H126" s="53">
        <v>9591</v>
      </c>
      <c r="I126" s="171"/>
      <c r="J126" s="55"/>
      <c r="K126" s="55"/>
      <c r="L126" s="55"/>
      <c r="M126" s="55"/>
      <c r="N126" s="55"/>
      <c r="O126" s="55"/>
      <c r="P126" s="55"/>
      <c r="Q126" s="55"/>
      <c r="R126" s="55"/>
      <c r="S126" s="55"/>
      <c r="T126" s="55"/>
      <c r="U126" s="55"/>
      <c r="V126" s="55"/>
      <c r="W126" s="55"/>
      <c r="X126" s="55"/>
      <c r="Y126" s="55"/>
      <c r="Z126" s="55"/>
      <c r="AA126" s="55"/>
      <c r="AB126" s="55"/>
      <c r="AC126" s="55"/>
    </row>
    <row r="127" spans="1:29" customFormat="1" x14ac:dyDescent="0.25">
      <c r="A127" s="41">
        <v>75</v>
      </c>
      <c r="B127" s="13" t="s">
        <v>221</v>
      </c>
      <c r="C127" s="42"/>
      <c r="D127" s="53">
        <v>3420</v>
      </c>
      <c r="E127" s="167"/>
      <c r="F127" s="53">
        <v>9571</v>
      </c>
      <c r="G127" s="167"/>
      <c r="H127" s="53">
        <v>12991</v>
      </c>
      <c r="I127" s="171"/>
      <c r="J127" s="55"/>
      <c r="K127" s="55"/>
      <c r="L127" s="55"/>
      <c r="M127" s="55"/>
      <c r="N127" s="55"/>
      <c r="O127" s="55"/>
      <c r="P127" s="55"/>
      <c r="Q127" s="55"/>
      <c r="R127" s="55"/>
      <c r="S127" s="55"/>
      <c r="T127" s="55"/>
      <c r="U127" s="55"/>
      <c r="V127" s="55"/>
      <c r="W127" s="55"/>
      <c r="X127" s="55"/>
      <c r="Y127" s="55"/>
      <c r="Z127" s="55"/>
      <c r="AA127" s="55"/>
      <c r="AB127" s="55"/>
      <c r="AC127" s="55"/>
    </row>
    <row r="128" spans="1:29" customFormat="1" x14ac:dyDescent="0.25">
      <c r="A128" s="41">
        <v>76</v>
      </c>
      <c r="B128" s="13" t="s">
        <v>222</v>
      </c>
      <c r="C128" s="42"/>
      <c r="D128" s="53">
        <v>2960</v>
      </c>
      <c r="E128" s="167"/>
      <c r="F128" s="53">
        <v>9658</v>
      </c>
      <c r="G128" s="167"/>
      <c r="H128" s="53">
        <v>12618</v>
      </c>
      <c r="I128" s="171"/>
      <c r="J128" s="55"/>
      <c r="K128" s="55"/>
      <c r="L128" s="55"/>
      <c r="M128" s="55"/>
      <c r="N128" s="55"/>
      <c r="O128" s="55"/>
      <c r="P128" s="55"/>
      <c r="Q128" s="55"/>
      <c r="R128" s="55"/>
      <c r="S128" s="55"/>
      <c r="T128" s="55"/>
      <c r="U128" s="55"/>
      <c r="V128" s="55"/>
      <c r="W128" s="55"/>
      <c r="X128" s="55"/>
      <c r="Y128" s="55"/>
      <c r="Z128" s="55"/>
      <c r="AA128" s="55"/>
      <c r="AB128" s="55"/>
      <c r="AC128" s="55"/>
    </row>
    <row r="129" spans="1:29" customFormat="1" x14ac:dyDescent="0.25">
      <c r="A129" s="41">
        <v>52</v>
      </c>
      <c r="B129" s="13" t="s">
        <v>47</v>
      </c>
      <c r="C129" s="42"/>
      <c r="D129" s="53">
        <v>1164</v>
      </c>
      <c r="E129" s="167"/>
      <c r="F129" s="53">
        <v>6077</v>
      </c>
      <c r="G129" s="167"/>
      <c r="H129" s="53">
        <v>7241</v>
      </c>
      <c r="I129" s="171"/>
      <c r="J129" s="55"/>
      <c r="K129" s="55"/>
      <c r="L129" s="55"/>
      <c r="M129" s="55"/>
      <c r="N129" s="55"/>
      <c r="O129" s="55"/>
      <c r="P129" s="55"/>
      <c r="Q129" s="55"/>
      <c r="R129" s="55"/>
      <c r="S129" s="55"/>
      <c r="T129" s="55"/>
      <c r="U129" s="55"/>
      <c r="V129" s="55"/>
      <c r="W129" s="55"/>
      <c r="X129" s="55"/>
      <c r="Y129" s="55"/>
      <c r="Z129" s="55"/>
      <c r="AA129" s="55"/>
      <c r="AB129" s="55"/>
      <c r="AC129" s="55"/>
    </row>
    <row r="130" spans="1:29" customFormat="1" x14ac:dyDescent="0.25">
      <c r="A130" s="43">
        <v>93</v>
      </c>
      <c r="B130" s="13" t="s">
        <v>113</v>
      </c>
      <c r="C130" s="42"/>
      <c r="D130" s="53">
        <v>1746</v>
      </c>
      <c r="E130" s="167"/>
      <c r="F130" s="53">
        <v>5746</v>
      </c>
      <c r="G130" s="167"/>
      <c r="H130" s="53">
        <v>7492</v>
      </c>
      <c r="I130" s="171"/>
      <c r="J130" s="55"/>
      <c r="K130" s="55"/>
      <c r="L130" s="55"/>
      <c r="M130" s="55"/>
      <c r="N130" s="55"/>
      <c r="O130" s="55"/>
      <c r="P130" s="55"/>
      <c r="Q130" s="55"/>
      <c r="R130" s="55"/>
      <c r="S130" s="55"/>
      <c r="T130" s="55"/>
      <c r="U130" s="55"/>
      <c r="V130" s="55"/>
      <c r="W130" s="55"/>
      <c r="X130" s="55"/>
      <c r="Y130" s="55"/>
      <c r="Z130" s="55"/>
      <c r="AA130" s="55"/>
      <c r="AB130" s="55"/>
      <c r="AC130" s="55"/>
    </row>
    <row r="131" spans="1:29" customFormat="1" x14ac:dyDescent="0.25">
      <c r="A131" s="44" t="s">
        <v>224</v>
      </c>
      <c r="B131" s="45"/>
      <c r="C131" s="46"/>
      <c r="D131" s="172">
        <v>32712</v>
      </c>
      <c r="E131" s="173"/>
      <c r="F131" s="172">
        <v>110589</v>
      </c>
      <c r="G131" s="173"/>
      <c r="H131" s="172">
        <v>143301</v>
      </c>
      <c r="I131" s="174"/>
      <c r="J131" s="143"/>
      <c r="K131" s="55"/>
      <c r="L131" s="55"/>
      <c r="M131" s="55"/>
      <c r="N131" s="55"/>
      <c r="O131" s="55"/>
      <c r="P131" s="55"/>
      <c r="Q131" s="55"/>
      <c r="R131" s="55"/>
      <c r="S131" s="55"/>
      <c r="T131" s="55"/>
      <c r="U131" s="55"/>
      <c r="V131" s="55"/>
      <c r="W131" s="55"/>
      <c r="X131" s="55"/>
      <c r="Y131" s="55"/>
      <c r="Z131" s="55"/>
      <c r="AA131" s="55"/>
      <c r="AB131" s="55"/>
      <c r="AC131" s="55"/>
    </row>
    <row r="132" spans="1:29" customFormat="1" x14ac:dyDescent="0.25">
      <c r="A132" s="7">
        <v>101</v>
      </c>
      <c r="B132" s="47" t="s">
        <v>215</v>
      </c>
      <c r="C132" s="48"/>
      <c r="D132" s="53">
        <v>343</v>
      </c>
      <c r="E132" s="167"/>
      <c r="F132" s="53">
        <v>697</v>
      </c>
      <c r="G132" s="167"/>
      <c r="H132" s="53">
        <v>1040</v>
      </c>
      <c r="I132" s="168"/>
      <c r="J132" s="55"/>
      <c r="K132" s="55"/>
      <c r="L132" s="55"/>
      <c r="M132" s="55"/>
      <c r="N132" s="55"/>
      <c r="O132" s="55"/>
      <c r="P132" s="55"/>
      <c r="Q132" s="55"/>
      <c r="R132" s="55"/>
      <c r="S132" s="55"/>
      <c r="T132" s="55"/>
      <c r="U132" s="55"/>
      <c r="V132" s="55"/>
      <c r="W132" s="55"/>
      <c r="X132" s="55"/>
      <c r="Y132" s="55"/>
      <c r="Z132" s="55"/>
      <c r="AA132" s="55"/>
      <c r="AB132" s="55"/>
      <c r="AC132" s="55"/>
    </row>
    <row r="133" spans="1:29" customFormat="1" x14ac:dyDescent="0.25">
      <c r="A133" s="7">
        <v>102</v>
      </c>
      <c r="B133" s="47" t="s">
        <v>216</v>
      </c>
      <c r="C133" s="48"/>
      <c r="D133" s="53">
        <v>278</v>
      </c>
      <c r="E133" s="167"/>
      <c r="F133" s="53">
        <v>1017</v>
      </c>
      <c r="G133" s="167"/>
      <c r="H133" s="53">
        <v>1295</v>
      </c>
      <c r="I133" s="168"/>
      <c r="J133" s="55"/>
      <c r="K133" s="55"/>
      <c r="L133" s="55"/>
      <c r="M133" s="55"/>
      <c r="N133" s="55"/>
      <c r="O133" s="55"/>
      <c r="P133" s="55"/>
      <c r="Q133" s="55"/>
      <c r="R133" s="55"/>
      <c r="S133" s="55"/>
      <c r="T133" s="55"/>
      <c r="U133" s="55"/>
      <c r="V133" s="55"/>
      <c r="W133" s="55"/>
      <c r="X133" s="55"/>
      <c r="Y133" s="55"/>
      <c r="Z133" s="55"/>
      <c r="AA133" s="55"/>
      <c r="AB133" s="55"/>
      <c r="AC133" s="55"/>
    </row>
    <row r="134" spans="1:29" customFormat="1" x14ac:dyDescent="0.25">
      <c r="A134" s="7">
        <v>103</v>
      </c>
      <c r="B134" s="47" t="s">
        <v>111</v>
      </c>
      <c r="C134" s="48"/>
      <c r="D134" s="53">
        <v>38</v>
      </c>
      <c r="E134" s="167"/>
      <c r="F134" s="53">
        <v>379</v>
      </c>
      <c r="G134" s="167"/>
      <c r="H134" s="53">
        <v>417</v>
      </c>
      <c r="I134" s="168"/>
      <c r="J134" s="55"/>
      <c r="K134" s="55"/>
      <c r="L134" s="55"/>
      <c r="M134" s="55"/>
      <c r="N134" s="55"/>
      <c r="O134" s="55"/>
      <c r="P134" s="55"/>
      <c r="Q134" s="55"/>
      <c r="R134" s="55"/>
      <c r="S134" s="55"/>
      <c r="T134" s="55"/>
      <c r="U134" s="55"/>
      <c r="V134" s="55"/>
      <c r="W134" s="55"/>
      <c r="X134" s="55"/>
      <c r="Y134" s="55"/>
      <c r="Z134" s="55"/>
      <c r="AA134" s="55"/>
      <c r="AB134" s="55"/>
      <c r="AC134" s="55"/>
    </row>
    <row r="135" spans="1:29" customFormat="1" x14ac:dyDescent="0.25">
      <c r="A135" s="7">
        <v>104</v>
      </c>
      <c r="B135" s="47" t="s">
        <v>112</v>
      </c>
      <c r="C135" s="48"/>
      <c r="D135" s="53">
        <v>385</v>
      </c>
      <c r="E135" s="167"/>
      <c r="F135" s="53">
        <v>1631</v>
      </c>
      <c r="G135" s="167"/>
      <c r="H135" s="53">
        <v>2016</v>
      </c>
      <c r="I135" s="168"/>
      <c r="J135" s="55"/>
      <c r="K135" s="55"/>
      <c r="L135" s="55"/>
      <c r="M135" s="55"/>
      <c r="N135" s="55"/>
      <c r="O135" s="55"/>
      <c r="P135" s="55"/>
      <c r="Q135" s="55"/>
      <c r="R135" s="55"/>
      <c r="S135" s="55"/>
      <c r="T135" s="55"/>
      <c r="U135" s="55"/>
      <c r="V135" s="55"/>
      <c r="W135" s="55"/>
      <c r="X135" s="55"/>
      <c r="Y135" s="55"/>
      <c r="Z135" s="55"/>
      <c r="AA135" s="55"/>
      <c r="AB135" s="55"/>
      <c r="AC135" s="55"/>
    </row>
    <row r="136" spans="1:29" customFormat="1" x14ac:dyDescent="0.25">
      <c r="A136" s="8" t="s">
        <v>223</v>
      </c>
      <c r="B136" s="49"/>
      <c r="C136" s="50"/>
      <c r="D136" s="172">
        <v>1044</v>
      </c>
      <c r="E136" s="173"/>
      <c r="F136" s="172">
        <v>3724</v>
      </c>
      <c r="G136" s="173"/>
      <c r="H136" s="172">
        <v>4768</v>
      </c>
      <c r="I136" s="174"/>
      <c r="J136" s="55"/>
      <c r="K136" s="55"/>
      <c r="L136" s="55"/>
      <c r="M136" s="55"/>
      <c r="N136" s="55"/>
      <c r="O136" s="55"/>
      <c r="P136" s="55"/>
      <c r="Q136" s="55"/>
      <c r="R136" s="55"/>
      <c r="S136" s="55"/>
      <c r="T136" s="55"/>
      <c r="U136" s="55"/>
      <c r="V136" s="55"/>
      <c r="W136" s="55"/>
      <c r="X136" s="55"/>
      <c r="Y136" s="55"/>
      <c r="Z136" s="55"/>
      <c r="AA136" s="55"/>
      <c r="AB136" s="55"/>
      <c r="AC136" s="55"/>
    </row>
    <row r="137" spans="1:29" customFormat="1" ht="15" customHeight="1" x14ac:dyDescent="0.25">
      <c r="A137" s="298" t="s">
        <v>226</v>
      </c>
      <c r="B137" s="299"/>
      <c r="C137" s="300"/>
      <c r="D137" s="175">
        <v>33756</v>
      </c>
      <c r="E137" s="176"/>
      <c r="F137" s="175">
        <v>114313</v>
      </c>
      <c r="G137" s="176"/>
      <c r="H137" s="175">
        <v>148069</v>
      </c>
      <c r="I137" s="177"/>
      <c r="J137" s="55"/>
      <c r="K137" s="55"/>
      <c r="L137" s="55"/>
      <c r="M137" s="55"/>
      <c r="N137" s="55"/>
      <c r="O137" s="55"/>
      <c r="P137" s="55"/>
      <c r="Q137" s="55"/>
      <c r="R137" s="55"/>
      <c r="S137" s="55"/>
      <c r="T137" s="55"/>
      <c r="U137" s="55"/>
      <c r="V137" s="55"/>
      <c r="W137" s="55"/>
      <c r="X137" s="55"/>
      <c r="Y137" s="55"/>
      <c r="Z137" s="55"/>
      <c r="AA137" s="55"/>
      <c r="AB137" s="55"/>
      <c r="AC137" s="55"/>
    </row>
  </sheetData>
  <mergeCells count="13">
    <mergeCell ref="H6:I6"/>
    <mergeCell ref="A111:C111"/>
    <mergeCell ref="B117:C117"/>
    <mergeCell ref="D117:E117"/>
    <mergeCell ref="F117:G117"/>
    <mergeCell ref="H117:I117"/>
    <mergeCell ref="A137:C137"/>
    <mergeCell ref="A2:C2"/>
    <mergeCell ref="A3:F3"/>
    <mergeCell ref="A109:C109"/>
    <mergeCell ref="A110:C110"/>
    <mergeCell ref="D6:E6"/>
    <mergeCell ref="F6:G6"/>
  </mergeCells>
  <hyperlinks>
    <hyperlink ref="H3" location="Sommaire!A1" display="RETOUR AU SOMMAIRE"/>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T474"/>
  <sheetViews>
    <sheetView workbookViewId="0">
      <selection activeCell="V13" sqref="V13"/>
    </sheetView>
  </sheetViews>
  <sheetFormatPr baseColWidth="10" defaultRowHeight="15" x14ac:dyDescent="0.25"/>
  <cols>
    <col min="1" max="1" width="7.5703125" customWidth="1"/>
    <col min="2" max="2" width="12.7109375" customWidth="1"/>
    <col min="3" max="3" width="25.140625" customWidth="1"/>
    <col min="4" max="4" width="8.7109375" customWidth="1"/>
    <col min="5" max="5" width="3" bestFit="1" customWidth="1"/>
    <col min="6" max="6" width="8" customWidth="1"/>
    <col min="7" max="7" width="3" bestFit="1" customWidth="1"/>
    <col min="8" max="8" width="8.5703125" customWidth="1"/>
    <col min="9" max="9" width="3" bestFit="1" customWidth="1"/>
    <col min="10" max="10" width="5.7109375" customWidth="1"/>
    <col min="11" max="11" width="3" bestFit="1" customWidth="1"/>
    <col min="12" max="12" width="5.7109375" customWidth="1"/>
    <col min="13" max="13" width="3" bestFit="1" customWidth="1"/>
    <col min="14" max="14" width="5.7109375" customWidth="1"/>
    <col min="15" max="15" width="3" bestFit="1" customWidth="1"/>
    <col min="16" max="16" width="7.85546875" customWidth="1"/>
    <col min="17" max="17" width="3" bestFit="1" customWidth="1"/>
    <col min="18" max="18" width="11.28515625" customWidth="1"/>
    <col min="19" max="19" width="3" bestFit="1" customWidth="1"/>
    <col min="20" max="46" width="11.42578125" style="55"/>
  </cols>
  <sheetData>
    <row r="1" spans="1:46" x14ac:dyDescent="0.25">
      <c r="A1" s="54" t="s">
        <v>328</v>
      </c>
      <c r="B1" s="55"/>
      <c r="C1" s="55"/>
      <c r="D1" s="55"/>
      <c r="E1" s="55"/>
      <c r="F1" s="55"/>
      <c r="G1" s="55"/>
      <c r="H1" s="55"/>
      <c r="I1" s="55"/>
      <c r="J1" s="55"/>
      <c r="K1" s="55"/>
      <c r="L1" s="55"/>
      <c r="M1" s="55"/>
      <c r="N1" s="55"/>
      <c r="O1" s="55"/>
      <c r="P1" s="55"/>
      <c r="Q1" s="55"/>
      <c r="R1" s="55"/>
      <c r="S1" s="55"/>
    </row>
    <row r="2" spans="1:46" s="16" customFormat="1" ht="13.5" customHeight="1" x14ac:dyDescent="0.2">
      <c r="A2" s="288" t="s">
        <v>307</v>
      </c>
      <c r="B2" s="288"/>
      <c r="C2" s="288"/>
      <c r="D2" s="145"/>
      <c r="E2" s="145"/>
      <c r="F2" s="145"/>
    </row>
    <row r="3" spans="1:46" s="16" customFormat="1" ht="13.5" customHeight="1" x14ac:dyDescent="0.25">
      <c r="A3" s="288" t="s">
        <v>234</v>
      </c>
      <c r="B3" s="288"/>
      <c r="C3" s="288"/>
      <c r="D3" s="288"/>
      <c r="E3" s="288"/>
      <c r="F3" s="288"/>
      <c r="H3" s="147" t="s">
        <v>322</v>
      </c>
    </row>
    <row r="4" spans="1:46" x14ac:dyDescent="0.25">
      <c r="A4" s="55"/>
      <c r="B4" s="55"/>
      <c r="C4" s="55"/>
      <c r="D4" s="55"/>
      <c r="E4" s="55"/>
      <c r="F4" s="55"/>
      <c r="G4" s="55"/>
      <c r="H4" s="55"/>
      <c r="I4" s="55"/>
      <c r="J4" s="55"/>
      <c r="K4" s="55"/>
      <c r="L4" s="55"/>
      <c r="M4" s="55"/>
      <c r="N4" s="55"/>
      <c r="O4" s="55"/>
      <c r="P4" s="55"/>
      <c r="Q4" s="55"/>
      <c r="R4" s="55"/>
      <c r="S4" s="55"/>
    </row>
    <row r="5" spans="1:46" x14ac:dyDescent="0.25">
      <c r="A5" s="55"/>
      <c r="B5" s="55"/>
      <c r="C5" s="55"/>
      <c r="D5" s="55"/>
      <c r="E5" s="55"/>
      <c r="F5" s="55"/>
      <c r="G5" s="55"/>
      <c r="H5" s="55"/>
      <c r="I5" s="55"/>
      <c r="J5" s="55"/>
      <c r="K5" s="55"/>
      <c r="L5" s="55"/>
      <c r="M5" s="55"/>
      <c r="N5" s="55"/>
      <c r="O5" s="55"/>
      <c r="P5" s="55"/>
      <c r="Q5" s="55"/>
      <c r="R5" s="55"/>
      <c r="S5" s="55"/>
    </row>
    <row r="6" spans="1:46" x14ac:dyDescent="0.25">
      <c r="A6" s="317" t="s">
        <v>217</v>
      </c>
      <c r="B6" s="317" t="s">
        <v>218</v>
      </c>
      <c r="C6" s="319" t="s">
        <v>248</v>
      </c>
      <c r="D6" s="314" t="s">
        <v>249</v>
      </c>
      <c r="E6" s="315"/>
      <c r="F6" s="315"/>
      <c r="G6" s="315"/>
      <c r="H6" s="315"/>
      <c r="I6" s="316"/>
      <c r="J6" s="314" t="s">
        <v>250</v>
      </c>
      <c r="K6" s="315"/>
      <c r="L6" s="315"/>
      <c r="M6" s="315"/>
      <c r="N6" s="315"/>
      <c r="O6" s="315"/>
      <c r="P6" s="315"/>
      <c r="Q6" s="316"/>
      <c r="R6" s="301" t="s">
        <v>251</v>
      </c>
      <c r="S6" s="302"/>
    </row>
    <row r="7" spans="1:46" ht="46.5" customHeight="1" x14ac:dyDescent="0.25">
      <c r="A7" s="318"/>
      <c r="B7" s="318"/>
      <c r="C7" s="320"/>
      <c r="D7" s="282" t="s">
        <v>229</v>
      </c>
      <c r="E7" s="283"/>
      <c r="F7" s="284" t="s">
        <v>258</v>
      </c>
      <c r="G7" s="283"/>
      <c r="H7" s="284" t="s">
        <v>259</v>
      </c>
      <c r="I7" s="283"/>
      <c r="J7" s="284" t="s">
        <v>260</v>
      </c>
      <c r="K7" s="283"/>
      <c r="L7" s="284" t="s">
        <v>230</v>
      </c>
      <c r="M7" s="283"/>
      <c r="N7" s="284" t="s">
        <v>261</v>
      </c>
      <c r="O7" s="283"/>
      <c r="P7" s="284" t="s">
        <v>262</v>
      </c>
      <c r="Q7" s="283"/>
      <c r="R7" s="303"/>
      <c r="S7" s="304"/>
    </row>
    <row r="8" spans="1:46" x14ac:dyDescent="0.25">
      <c r="A8" s="178">
        <v>84</v>
      </c>
      <c r="B8" s="179" t="s">
        <v>115</v>
      </c>
      <c r="C8" s="180" t="s">
        <v>82</v>
      </c>
      <c r="D8" s="69">
        <v>11</v>
      </c>
      <c r="E8" s="148"/>
      <c r="F8" s="69">
        <v>192</v>
      </c>
      <c r="G8" s="148"/>
      <c r="H8" s="69">
        <v>125</v>
      </c>
      <c r="I8" s="148"/>
      <c r="J8" s="69">
        <v>10</v>
      </c>
      <c r="K8" s="148"/>
      <c r="L8" s="69">
        <v>22</v>
      </c>
      <c r="M8" s="148"/>
      <c r="N8" s="69">
        <v>0</v>
      </c>
      <c r="O8" s="148"/>
      <c r="P8" s="69">
        <v>790</v>
      </c>
      <c r="Q8" s="148"/>
      <c r="R8" s="181">
        <v>1150</v>
      </c>
      <c r="S8" s="148" t="s">
        <v>323</v>
      </c>
    </row>
    <row r="9" spans="1:46" x14ac:dyDescent="0.25">
      <c r="A9" s="59">
        <v>32</v>
      </c>
      <c r="B9" s="60" t="s">
        <v>116</v>
      </c>
      <c r="C9" s="61" t="s">
        <v>31</v>
      </c>
      <c r="D9" s="69">
        <v>37</v>
      </c>
      <c r="E9" s="148"/>
      <c r="F9" s="69">
        <v>70</v>
      </c>
      <c r="G9" s="148"/>
      <c r="H9" s="69">
        <v>173</v>
      </c>
      <c r="I9" s="148"/>
      <c r="J9" s="69">
        <v>42</v>
      </c>
      <c r="K9" s="148"/>
      <c r="L9" s="69">
        <v>61</v>
      </c>
      <c r="M9" s="148"/>
      <c r="N9" s="69">
        <v>0</v>
      </c>
      <c r="O9" s="148"/>
      <c r="P9" s="69">
        <v>1396</v>
      </c>
      <c r="Q9" s="148"/>
      <c r="R9" s="181">
        <v>1779</v>
      </c>
      <c r="S9" s="148" t="s">
        <v>323</v>
      </c>
    </row>
    <row r="10" spans="1:46" x14ac:dyDescent="0.25">
      <c r="A10" s="59">
        <v>84</v>
      </c>
      <c r="B10" s="60" t="s">
        <v>117</v>
      </c>
      <c r="C10" s="61" t="s">
        <v>84</v>
      </c>
      <c r="D10" s="69">
        <v>11</v>
      </c>
      <c r="E10" s="148"/>
      <c r="F10" s="69">
        <v>106</v>
      </c>
      <c r="G10" s="148"/>
      <c r="H10" s="69">
        <v>78</v>
      </c>
      <c r="I10" s="148"/>
      <c r="J10" s="69">
        <v>16</v>
      </c>
      <c r="K10" s="148"/>
      <c r="L10" s="69">
        <v>43</v>
      </c>
      <c r="M10" s="148"/>
      <c r="N10" s="69">
        <v>0</v>
      </c>
      <c r="O10" s="148"/>
      <c r="P10" s="69">
        <v>713</v>
      </c>
      <c r="Q10" s="148"/>
      <c r="R10" s="181">
        <v>967</v>
      </c>
      <c r="S10" s="148" t="s">
        <v>323</v>
      </c>
    </row>
    <row r="11" spans="1:46" s="182" customFormat="1" x14ac:dyDescent="0.25">
      <c r="A11" s="59">
        <v>93</v>
      </c>
      <c r="B11" s="60" t="s">
        <v>118</v>
      </c>
      <c r="C11" s="61" t="s">
        <v>252</v>
      </c>
      <c r="D11" s="69">
        <v>5</v>
      </c>
      <c r="E11" s="148"/>
      <c r="F11" s="69">
        <v>99</v>
      </c>
      <c r="G11" s="148"/>
      <c r="H11" s="69">
        <v>44</v>
      </c>
      <c r="I11" s="148"/>
      <c r="J11" s="69">
        <v>0</v>
      </c>
      <c r="K11" s="148"/>
      <c r="L11" s="69">
        <v>13</v>
      </c>
      <c r="M11" s="148"/>
      <c r="N11" s="69">
        <v>0</v>
      </c>
      <c r="O11" s="148"/>
      <c r="P11" s="69">
        <v>229</v>
      </c>
      <c r="Q11" s="148"/>
      <c r="R11" s="181">
        <v>390</v>
      </c>
      <c r="S11" s="148" t="s">
        <v>323</v>
      </c>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6"/>
    </row>
    <row r="12" spans="1:46" x14ac:dyDescent="0.25">
      <c r="A12" s="59">
        <v>93</v>
      </c>
      <c r="B12" s="60" t="s">
        <v>119</v>
      </c>
      <c r="C12" s="61" t="s">
        <v>99</v>
      </c>
      <c r="D12" s="69">
        <v>0</v>
      </c>
      <c r="E12" s="148"/>
      <c r="F12" s="69">
        <v>43</v>
      </c>
      <c r="G12" s="148"/>
      <c r="H12" s="69">
        <v>40</v>
      </c>
      <c r="I12" s="148"/>
      <c r="J12" s="69">
        <v>0</v>
      </c>
      <c r="K12" s="148"/>
      <c r="L12" s="69">
        <v>20</v>
      </c>
      <c r="M12" s="148"/>
      <c r="N12" s="69">
        <v>0</v>
      </c>
      <c r="O12" s="148"/>
      <c r="P12" s="69">
        <v>133</v>
      </c>
      <c r="Q12" s="148"/>
      <c r="R12" s="181">
        <v>236</v>
      </c>
      <c r="S12" s="148" t="s">
        <v>323</v>
      </c>
    </row>
    <row r="13" spans="1:46" x14ac:dyDescent="0.25">
      <c r="A13" s="59">
        <v>93</v>
      </c>
      <c r="B13" s="60" t="s">
        <v>120</v>
      </c>
      <c r="C13" s="61" t="s">
        <v>100</v>
      </c>
      <c r="D13" s="69">
        <v>5</v>
      </c>
      <c r="E13" s="148"/>
      <c r="F13" s="69">
        <v>152</v>
      </c>
      <c r="G13" s="148"/>
      <c r="H13" s="69">
        <v>171</v>
      </c>
      <c r="I13" s="148"/>
      <c r="J13" s="69">
        <v>42</v>
      </c>
      <c r="K13" s="148"/>
      <c r="L13" s="69">
        <v>25</v>
      </c>
      <c r="M13" s="148"/>
      <c r="N13" s="69">
        <v>0</v>
      </c>
      <c r="O13" s="148"/>
      <c r="P13" s="69">
        <v>1068</v>
      </c>
      <c r="Q13" s="148"/>
      <c r="R13" s="181">
        <v>1463</v>
      </c>
      <c r="S13" s="148" t="s">
        <v>323</v>
      </c>
    </row>
    <row r="14" spans="1:46" x14ac:dyDescent="0.25">
      <c r="A14" s="59">
        <v>84</v>
      </c>
      <c r="B14" s="60" t="s">
        <v>121</v>
      </c>
      <c r="C14" s="61" t="s">
        <v>85</v>
      </c>
      <c r="D14" s="69">
        <v>1</v>
      </c>
      <c r="E14" s="148"/>
      <c r="F14" s="69">
        <v>87</v>
      </c>
      <c r="G14" s="148"/>
      <c r="H14" s="69">
        <v>86</v>
      </c>
      <c r="I14" s="148"/>
      <c r="J14" s="69">
        <v>5</v>
      </c>
      <c r="K14" s="148"/>
      <c r="L14" s="69">
        <v>30</v>
      </c>
      <c r="M14" s="148"/>
      <c r="N14" s="69">
        <v>3</v>
      </c>
      <c r="O14" s="148"/>
      <c r="P14" s="69">
        <v>376</v>
      </c>
      <c r="Q14" s="148"/>
      <c r="R14" s="181">
        <v>588</v>
      </c>
      <c r="S14" s="148" t="s">
        <v>323</v>
      </c>
    </row>
    <row r="15" spans="1:46" x14ac:dyDescent="0.25">
      <c r="A15" s="59">
        <v>44</v>
      </c>
      <c r="B15" s="60" t="s">
        <v>122</v>
      </c>
      <c r="C15" s="61" t="s">
        <v>36</v>
      </c>
      <c r="D15" s="69">
        <v>12</v>
      </c>
      <c r="E15" s="148"/>
      <c r="F15" s="69">
        <v>48</v>
      </c>
      <c r="G15" s="148"/>
      <c r="H15" s="69">
        <v>66</v>
      </c>
      <c r="I15" s="148"/>
      <c r="J15" s="69">
        <v>26</v>
      </c>
      <c r="K15" s="148"/>
      <c r="L15" s="69">
        <v>8</v>
      </c>
      <c r="M15" s="148"/>
      <c r="N15" s="69">
        <v>0</v>
      </c>
      <c r="O15" s="148"/>
      <c r="P15" s="69">
        <v>824</v>
      </c>
      <c r="Q15" s="148"/>
      <c r="R15" s="181">
        <v>984</v>
      </c>
      <c r="S15" s="148" t="s">
        <v>323</v>
      </c>
    </row>
    <row r="16" spans="1:46" x14ac:dyDescent="0.25">
      <c r="A16" s="59">
        <v>76</v>
      </c>
      <c r="B16" s="60" t="s">
        <v>123</v>
      </c>
      <c r="C16" s="61" t="s">
        <v>69</v>
      </c>
      <c r="D16" s="69">
        <v>1</v>
      </c>
      <c r="E16" s="148"/>
      <c r="F16" s="69">
        <v>56</v>
      </c>
      <c r="G16" s="148"/>
      <c r="H16" s="69">
        <v>22</v>
      </c>
      <c r="I16" s="148"/>
      <c r="J16" s="69">
        <v>5</v>
      </c>
      <c r="K16" s="148"/>
      <c r="L16" s="69">
        <v>34</v>
      </c>
      <c r="M16" s="148"/>
      <c r="N16" s="69">
        <v>0</v>
      </c>
      <c r="O16" s="148"/>
      <c r="P16" s="69">
        <v>255</v>
      </c>
      <c r="Q16" s="148"/>
      <c r="R16" s="181">
        <v>373</v>
      </c>
      <c r="S16" s="148" t="s">
        <v>323</v>
      </c>
    </row>
    <row r="17" spans="1:45" customFormat="1" x14ac:dyDescent="0.25">
      <c r="A17" s="59">
        <v>44</v>
      </c>
      <c r="B17" s="60">
        <v>10</v>
      </c>
      <c r="C17" s="61" t="s">
        <v>37</v>
      </c>
      <c r="D17" s="69">
        <v>21</v>
      </c>
      <c r="E17" s="148"/>
      <c r="F17" s="69">
        <v>51</v>
      </c>
      <c r="G17" s="148"/>
      <c r="H17" s="69">
        <v>134</v>
      </c>
      <c r="I17" s="148"/>
      <c r="J17" s="69">
        <v>32</v>
      </c>
      <c r="K17" s="148"/>
      <c r="L17" s="69">
        <v>20</v>
      </c>
      <c r="M17" s="148"/>
      <c r="N17" s="69">
        <v>0</v>
      </c>
      <c r="O17" s="148"/>
      <c r="P17" s="69">
        <v>722</v>
      </c>
      <c r="Q17" s="148"/>
      <c r="R17" s="181">
        <v>980</v>
      </c>
      <c r="S17" s="148" t="s">
        <v>323</v>
      </c>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row>
    <row r="18" spans="1:45" customFormat="1" x14ac:dyDescent="0.25">
      <c r="A18" s="59">
        <v>76</v>
      </c>
      <c r="B18" s="60">
        <v>11</v>
      </c>
      <c r="C18" s="61" t="s">
        <v>70</v>
      </c>
      <c r="D18" s="69">
        <v>17</v>
      </c>
      <c r="E18" s="148"/>
      <c r="F18" s="69">
        <v>171</v>
      </c>
      <c r="G18" s="148"/>
      <c r="H18" s="69">
        <v>109</v>
      </c>
      <c r="I18" s="148"/>
      <c r="J18" s="69">
        <v>83</v>
      </c>
      <c r="K18" s="148"/>
      <c r="L18" s="69">
        <v>0</v>
      </c>
      <c r="M18" s="148"/>
      <c r="N18" s="69">
        <v>0</v>
      </c>
      <c r="O18" s="148"/>
      <c r="P18" s="69">
        <v>648</v>
      </c>
      <c r="Q18" s="148"/>
      <c r="R18" s="181">
        <v>1028</v>
      </c>
      <c r="S18" s="148" t="s">
        <v>323</v>
      </c>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row>
    <row r="19" spans="1:45" customFormat="1" x14ac:dyDescent="0.25">
      <c r="A19" s="59">
        <v>76</v>
      </c>
      <c r="B19" s="60">
        <v>12</v>
      </c>
      <c r="C19" s="61" t="s">
        <v>71</v>
      </c>
      <c r="D19" s="69">
        <v>9</v>
      </c>
      <c r="E19" s="148"/>
      <c r="F19" s="69">
        <v>100</v>
      </c>
      <c r="G19" s="148"/>
      <c r="H19" s="69">
        <v>64</v>
      </c>
      <c r="I19" s="148"/>
      <c r="J19" s="69">
        <v>20</v>
      </c>
      <c r="K19" s="148"/>
      <c r="L19" s="69">
        <v>13</v>
      </c>
      <c r="M19" s="148"/>
      <c r="N19" s="69">
        <v>0</v>
      </c>
      <c r="O19" s="148"/>
      <c r="P19" s="69">
        <v>415</v>
      </c>
      <c r="Q19" s="148"/>
      <c r="R19" s="181">
        <v>621</v>
      </c>
      <c r="S19" s="148" t="s">
        <v>323</v>
      </c>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row>
    <row r="20" spans="1:45" customFormat="1" x14ac:dyDescent="0.25">
      <c r="A20" s="59">
        <v>93</v>
      </c>
      <c r="B20" s="60">
        <v>13</v>
      </c>
      <c r="C20" s="61" t="s">
        <v>101</v>
      </c>
      <c r="D20" s="69">
        <v>94</v>
      </c>
      <c r="E20" s="148"/>
      <c r="F20" s="69">
        <v>158</v>
      </c>
      <c r="G20" s="148"/>
      <c r="H20" s="69">
        <v>442</v>
      </c>
      <c r="I20" s="148"/>
      <c r="J20" s="69">
        <v>60</v>
      </c>
      <c r="K20" s="148"/>
      <c r="L20" s="69">
        <v>59</v>
      </c>
      <c r="M20" s="148"/>
      <c r="N20" s="69">
        <v>0</v>
      </c>
      <c r="O20" s="148"/>
      <c r="P20" s="69">
        <v>2288</v>
      </c>
      <c r="Q20" s="148"/>
      <c r="R20" s="181">
        <v>3101</v>
      </c>
      <c r="S20" s="148" t="s">
        <v>323</v>
      </c>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row>
    <row r="21" spans="1:45" customFormat="1" x14ac:dyDescent="0.25">
      <c r="A21" s="59">
        <v>28</v>
      </c>
      <c r="B21" s="60">
        <v>14</v>
      </c>
      <c r="C21" s="61" t="s">
        <v>25</v>
      </c>
      <c r="D21" s="69">
        <v>25</v>
      </c>
      <c r="E21" s="150" t="s">
        <v>324</v>
      </c>
      <c r="F21" s="69">
        <v>148</v>
      </c>
      <c r="G21" s="150" t="s">
        <v>324</v>
      </c>
      <c r="H21" s="69">
        <v>280</v>
      </c>
      <c r="I21" s="150" t="s">
        <v>324</v>
      </c>
      <c r="J21" s="69">
        <v>40</v>
      </c>
      <c r="K21" s="150" t="s">
        <v>324</v>
      </c>
      <c r="L21" s="69">
        <v>75</v>
      </c>
      <c r="M21" s="150" t="s">
        <v>324</v>
      </c>
      <c r="N21" s="69">
        <v>0</v>
      </c>
      <c r="O21" s="150" t="s">
        <v>324</v>
      </c>
      <c r="P21" s="69">
        <v>1523</v>
      </c>
      <c r="Q21" s="150" t="s">
        <v>324</v>
      </c>
      <c r="R21" s="181">
        <v>2091</v>
      </c>
      <c r="S21" s="150" t="s">
        <v>324</v>
      </c>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row>
    <row r="22" spans="1:45" customFormat="1" x14ac:dyDescent="0.25">
      <c r="A22" s="59">
        <v>84</v>
      </c>
      <c r="B22" s="60">
        <v>15</v>
      </c>
      <c r="C22" s="61" t="s">
        <v>86</v>
      </c>
      <c r="D22" s="69">
        <v>2</v>
      </c>
      <c r="E22" s="148"/>
      <c r="F22" s="69">
        <v>6</v>
      </c>
      <c r="G22" s="148"/>
      <c r="H22" s="69">
        <v>14</v>
      </c>
      <c r="I22" s="148"/>
      <c r="J22" s="69">
        <v>1</v>
      </c>
      <c r="K22" s="148"/>
      <c r="L22" s="69">
        <v>16</v>
      </c>
      <c r="M22" s="148"/>
      <c r="N22" s="69">
        <v>0</v>
      </c>
      <c r="O22" s="148"/>
      <c r="P22" s="69">
        <v>144</v>
      </c>
      <c r="Q22" s="148"/>
      <c r="R22" s="181">
        <v>183</v>
      </c>
      <c r="S22" s="148" t="s">
        <v>323</v>
      </c>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row>
    <row r="23" spans="1:45" customFormat="1" x14ac:dyDescent="0.25">
      <c r="A23" s="59">
        <v>75</v>
      </c>
      <c r="B23" s="60">
        <v>16</v>
      </c>
      <c r="C23" s="61" t="s">
        <v>57</v>
      </c>
      <c r="D23" s="69">
        <v>14</v>
      </c>
      <c r="E23" s="148"/>
      <c r="F23" s="69">
        <v>129</v>
      </c>
      <c r="G23" s="148"/>
      <c r="H23" s="69">
        <v>122</v>
      </c>
      <c r="I23" s="148"/>
      <c r="J23" s="69">
        <v>27</v>
      </c>
      <c r="K23" s="148"/>
      <c r="L23" s="69">
        <v>56</v>
      </c>
      <c r="M23" s="148"/>
      <c r="N23" s="69">
        <v>0</v>
      </c>
      <c r="O23" s="148"/>
      <c r="P23" s="69">
        <v>620</v>
      </c>
      <c r="Q23" s="148"/>
      <c r="R23" s="181">
        <v>968</v>
      </c>
      <c r="S23" s="148" t="s">
        <v>323</v>
      </c>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row>
    <row r="24" spans="1:45" customFormat="1" x14ac:dyDescent="0.25">
      <c r="A24" s="59">
        <v>75</v>
      </c>
      <c r="B24" s="60">
        <v>17</v>
      </c>
      <c r="C24" s="61" t="s">
        <v>58</v>
      </c>
      <c r="D24" s="69">
        <v>21</v>
      </c>
      <c r="E24" s="148"/>
      <c r="F24" s="69">
        <v>173</v>
      </c>
      <c r="G24" s="148"/>
      <c r="H24" s="69">
        <v>176</v>
      </c>
      <c r="I24" s="148"/>
      <c r="J24" s="69">
        <v>23</v>
      </c>
      <c r="K24" s="148"/>
      <c r="L24" s="69">
        <v>50</v>
      </c>
      <c r="M24" s="148"/>
      <c r="N24" s="69">
        <v>0</v>
      </c>
      <c r="O24" s="148"/>
      <c r="P24" s="69">
        <v>937</v>
      </c>
      <c r="Q24" s="148"/>
      <c r="R24" s="181">
        <v>1380</v>
      </c>
      <c r="S24" s="148" t="s">
        <v>323</v>
      </c>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row>
    <row r="25" spans="1:45" customFormat="1" x14ac:dyDescent="0.25">
      <c r="A25" s="59">
        <v>24</v>
      </c>
      <c r="B25" s="60">
        <v>18</v>
      </c>
      <c r="C25" s="61" t="s">
        <v>9</v>
      </c>
      <c r="D25" s="69">
        <v>3</v>
      </c>
      <c r="E25" s="148"/>
      <c r="F25" s="69">
        <v>188</v>
      </c>
      <c r="G25" s="148"/>
      <c r="H25" s="69">
        <v>93</v>
      </c>
      <c r="I25" s="148"/>
      <c r="J25" s="69">
        <v>32</v>
      </c>
      <c r="K25" s="148"/>
      <c r="L25" s="69">
        <v>64</v>
      </c>
      <c r="M25" s="148"/>
      <c r="N25" s="69">
        <v>0</v>
      </c>
      <c r="O25" s="148"/>
      <c r="P25" s="69">
        <v>446</v>
      </c>
      <c r="Q25" s="148"/>
      <c r="R25" s="181">
        <v>826</v>
      </c>
      <c r="S25" s="148" t="s">
        <v>323</v>
      </c>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row>
    <row r="26" spans="1:45" customFormat="1" x14ac:dyDescent="0.25">
      <c r="A26" s="59">
        <v>75</v>
      </c>
      <c r="B26" s="60">
        <v>19</v>
      </c>
      <c r="C26" s="61" t="s">
        <v>59</v>
      </c>
      <c r="D26" s="69">
        <v>3</v>
      </c>
      <c r="E26" s="148"/>
      <c r="F26" s="69">
        <v>20</v>
      </c>
      <c r="G26" s="148"/>
      <c r="H26" s="69">
        <v>24</v>
      </c>
      <c r="I26" s="148"/>
      <c r="J26" s="69">
        <v>15</v>
      </c>
      <c r="K26" s="148"/>
      <c r="L26" s="69">
        <v>37</v>
      </c>
      <c r="M26" s="148"/>
      <c r="N26" s="69">
        <v>0</v>
      </c>
      <c r="O26" s="148"/>
      <c r="P26" s="69">
        <v>294</v>
      </c>
      <c r="Q26" s="148"/>
      <c r="R26" s="181">
        <v>393</v>
      </c>
      <c r="S26" s="148" t="s">
        <v>323</v>
      </c>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row>
    <row r="27" spans="1:45" customFormat="1" x14ac:dyDescent="0.25">
      <c r="A27" s="59">
        <v>94</v>
      </c>
      <c r="B27" s="60" t="s">
        <v>104</v>
      </c>
      <c r="C27" s="61" t="s">
        <v>253</v>
      </c>
      <c r="D27" s="69">
        <v>1</v>
      </c>
      <c r="E27" s="148"/>
      <c r="F27" s="69">
        <v>16</v>
      </c>
      <c r="G27" s="148"/>
      <c r="H27" s="69">
        <v>16</v>
      </c>
      <c r="I27" s="148"/>
      <c r="J27" s="69">
        <v>0</v>
      </c>
      <c r="K27" s="148"/>
      <c r="L27" s="69">
        <v>9</v>
      </c>
      <c r="M27" s="148"/>
      <c r="N27" s="69">
        <v>0</v>
      </c>
      <c r="O27" s="148"/>
      <c r="P27" s="69">
        <v>87</v>
      </c>
      <c r="Q27" s="148"/>
      <c r="R27" s="181">
        <v>129</v>
      </c>
      <c r="S27" s="148" t="s">
        <v>323</v>
      </c>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row>
    <row r="28" spans="1:45" customFormat="1" x14ac:dyDescent="0.25">
      <c r="A28" s="59">
        <v>94</v>
      </c>
      <c r="B28" s="60" t="s">
        <v>107</v>
      </c>
      <c r="C28" s="61" t="s">
        <v>108</v>
      </c>
      <c r="D28" s="69">
        <v>5</v>
      </c>
      <c r="E28" s="148"/>
      <c r="F28" s="69">
        <v>32</v>
      </c>
      <c r="G28" s="148"/>
      <c r="H28" s="69">
        <v>18</v>
      </c>
      <c r="I28" s="148"/>
      <c r="J28" s="69">
        <v>4</v>
      </c>
      <c r="K28" s="148"/>
      <c r="L28" s="69">
        <v>0</v>
      </c>
      <c r="M28" s="148"/>
      <c r="N28" s="69">
        <v>0</v>
      </c>
      <c r="O28" s="148"/>
      <c r="P28" s="69">
        <v>117</v>
      </c>
      <c r="Q28" s="148"/>
      <c r="R28" s="181">
        <v>176</v>
      </c>
      <c r="S28" s="148"/>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row>
    <row r="29" spans="1:45" customFormat="1" x14ac:dyDescent="0.25">
      <c r="A29" s="59">
        <v>27</v>
      </c>
      <c r="B29" s="60">
        <v>21</v>
      </c>
      <c r="C29" s="61" t="s">
        <v>16</v>
      </c>
      <c r="D29" s="69">
        <v>13</v>
      </c>
      <c r="E29" s="148"/>
      <c r="F29" s="69">
        <v>139</v>
      </c>
      <c r="G29" s="148"/>
      <c r="H29" s="69">
        <v>89</v>
      </c>
      <c r="I29" s="148"/>
      <c r="J29" s="69">
        <v>30</v>
      </c>
      <c r="K29" s="148"/>
      <c r="L29" s="69">
        <v>92</v>
      </c>
      <c r="M29" s="148"/>
      <c r="N29" s="69">
        <v>0</v>
      </c>
      <c r="O29" s="148"/>
      <c r="P29" s="69">
        <v>923</v>
      </c>
      <c r="Q29" s="148"/>
      <c r="R29" s="181">
        <v>1286</v>
      </c>
      <c r="S29" s="148" t="s">
        <v>323</v>
      </c>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row>
    <row r="30" spans="1:45" customFormat="1" x14ac:dyDescent="0.25">
      <c r="A30" s="59">
        <v>53</v>
      </c>
      <c r="B30" s="60">
        <v>22</v>
      </c>
      <c r="C30" s="61" t="s">
        <v>52</v>
      </c>
      <c r="D30" s="69">
        <v>25</v>
      </c>
      <c r="E30" s="148"/>
      <c r="F30" s="69">
        <v>156</v>
      </c>
      <c r="G30" s="148"/>
      <c r="H30" s="69">
        <v>170</v>
      </c>
      <c r="I30" s="148"/>
      <c r="J30" s="69">
        <v>23</v>
      </c>
      <c r="K30" s="148"/>
      <c r="L30" s="69">
        <v>143</v>
      </c>
      <c r="M30" s="148"/>
      <c r="N30" s="69">
        <v>0</v>
      </c>
      <c r="O30" s="148"/>
      <c r="P30" s="69">
        <v>1133</v>
      </c>
      <c r="Q30" s="148"/>
      <c r="R30" s="181">
        <v>1650</v>
      </c>
      <c r="S30" s="148" t="s">
        <v>323</v>
      </c>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row>
    <row r="31" spans="1:45" customFormat="1" x14ac:dyDescent="0.25">
      <c r="A31" s="59">
        <v>75</v>
      </c>
      <c r="B31" s="60">
        <v>23</v>
      </c>
      <c r="C31" s="61" t="s">
        <v>60</v>
      </c>
      <c r="D31" s="69">
        <v>0</v>
      </c>
      <c r="E31" s="148"/>
      <c r="F31" s="69">
        <v>5</v>
      </c>
      <c r="G31" s="148"/>
      <c r="H31" s="69">
        <v>26</v>
      </c>
      <c r="I31" s="148"/>
      <c r="J31" s="69">
        <v>6</v>
      </c>
      <c r="K31" s="148"/>
      <c r="L31" s="69">
        <v>10</v>
      </c>
      <c r="M31" s="148"/>
      <c r="N31" s="69">
        <v>0</v>
      </c>
      <c r="O31" s="148"/>
      <c r="P31" s="69">
        <v>297</v>
      </c>
      <c r="Q31" s="148"/>
      <c r="R31" s="181">
        <v>344</v>
      </c>
      <c r="S31" s="148" t="s">
        <v>323</v>
      </c>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row>
    <row r="32" spans="1:45" customFormat="1" x14ac:dyDescent="0.25">
      <c r="A32" s="59">
        <v>75</v>
      </c>
      <c r="B32" s="60">
        <v>24</v>
      </c>
      <c r="C32" s="61" t="s">
        <v>61</v>
      </c>
      <c r="D32" s="69">
        <v>13</v>
      </c>
      <c r="E32" s="148"/>
      <c r="F32" s="69">
        <v>79</v>
      </c>
      <c r="G32" s="148"/>
      <c r="H32" s="69">
        <v>118</v>
      </c>
      <c r="I32" s="148"/>
      <c r="J32" s="69">
        <v>13</v>
      </c>
      <c r="K32" s="148"/>
      <c r="L32" s="69">
        <v>12</v>
      </c>
      <c r="M32" s="148"/>
      <c r="N32" s="69">
        <v>0</v>
      </c>
      <c r="O32" s="148"/>
      <c r="P32" s="69">
        <v>679</v>
      </c>
      <c r="Q32" s="148"/>
      <c r="R32" s="181">
        <v>914</v>
      </c>
      <c r="S32" s="148" t="s">
        <v>323</v>
      </c>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row>
    <row r="33" spans="1:45" customFormat="1" x14ac:dyDescent="0.25">
      <c r="A33" s="59">
        <v>27</v>
      </c>
      <c r="B33" s="60">
        <v>25</v>
      </c>
      <c r="C33" s="61" t="s">
        <v>18</v>
      </c>
      <c r="D33" s="69">
        <v>4</v>
      </c>
      <c r="E33" s="148"/>
      <c r="F33" s="69">
        <v>100</v>
      </c>
      <c r="G33" s="148"/>
      <c r="H33" s="69">
        <v>142</v>
      </c>
      <c r="I33" s="148"/>
      <c r="J33" s="69">
        <v>48</v>
      </c>
      <c r="K33" s="148"/>
      <c r="L33" s="69">
        <v>72</v>
      </c>
      <c r="M33" s="148"/>
      <c r="N33" s="69">
        <v>0</v>
      </c>
      <c r="O33" s="148"/>
      <c r="P33" s="69">
        <v>697</v>
      </c>
      <c r="Q33" s="148"/>
      <c r="R33" s="181">
        <v>1063</v>
      </c>
      <c r="S33" s="148" t="s">
        <v>323</v>
      </c>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row>
    <row r="34" spans="1:45" customFormat="1" x14ac:dyDescent="0.25">
      <c r="A34" s="59">
        <v>84</v>
      </c>
      <c r="B34" s="60">
        <v>26</v>
      </c>
      <c r="C34" s="61" t="s">
        <v>87</v>
      </c>
      <c r="D34" s="69">
        <v>7</v>
      </c>
      <c r="E34" s="148"/>
      <c r="F34" s="69">
        <v>101</v>
      </c>
      <c r="G34" s="148"/>
      <c r="H34" s="69">
        <v>85</v>
      </c>
      <c r="I34" s="148"/>
      <c r="J34" s="69">
        <v>4</v>
      </c>
      <c r="K34" s="148"/>
      <c r="L34" s="69">
        <v>19</v>
      </c>
      <c r="M34" s="148"/>
      <c r="N34" s="69">
        <v>0</v>
      </c>
      <c r="O34" s="148"/>
      <c r="P34" s="69">
        <v>838</v>
      </c>
      <c r="Q34" s="148"/>
      <c r="R34" s="181">
        <v>1054</v>
      </c>
      <c r="S34" s="148" t="s">
        <v>323</v>
      </c>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row>
    <row r="35" spans="1:45" customFormat="1" x14ac:dyDescent="0.25">
      <c r="A35" s="59">
        <v>28</v>
      </c>
      <c r="B35" s="60">
        <v>27</v>
      </c>
      <c r="C35" s="61" t="s">
        <v>27</v>
      </c>
      <c r="D35" s="69">
        <v>30</v>
      </c>
      <c r="E35" s="150" t="s">
        <v>324</v>
      </c>
      <c r="F35" s="69">
        <v>154</v>
      </c>
      <c r="G35" s="150" t="s">
        <v>324</v>
      </c>
      <c r="H35" s="69">
        <v>171</v>
      </c>
      <c r="I35" s="150" t="s">
        <v>324</v>
      </c>
      <c r="J35" s="69">
        <v>13</v>
      </c>
      <c r="K35" s="150" t="s">
        <v>324</v>
      </c>
      <c r="L35" s="69">
        <v>73</v>
      </c>
      <c r="M35" s="150" t="s">
        <v>324</v>
      </c>
      <c r="N35" s="69">
        <v>0</v>
      </c>
      <c r="O35" s="150" t="s">
        <v>324</v>
      </c>
      <c r="P35" s="69">
        <v>1196</v>
      </c>
      <c r="Q35" s="150" t="s">
        <v>324</v>
      </c>
      <c r="R35" s="181">
        <v>1637</v>
      </c>
      <c r="S35" s="150" t="s">
        <v>324</v>
      </c>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row>
    <row r="36" spans="1:45" customFormat="1" x14ac:dyDescent="0.25">
      <c r="A36" s="59">
        <v>24</v>
      </c>
      <c r="B36" s="60">
        <v>28</v>
      </c>
      <c r="C36" s="61" t="s">
        <v>254</v>
      </c>
      <c r="D36" s="69">
        <v>20</v>
      </c>
      <c r="E36" s="148"/>
      <c r="F36" s="69">
        <v>156</v>
      </c>
      <c r="G36" s="148"/>
      <c r="H36" s="69">
        <v>104</v>
      </c>
      <c r="I36" s="148"/>
      <c r="J36" s="69">
        <v>31</v>
      </c>
      <c r="K36" s="148"/>
      <c r="L36" s="69">
        <v>36</v>
      </c>
      <c r="M36" s="148"/>
      <c r="N36" s="69">
        <v>0</v>
      </c>
      <c r="O36" s="148"/>
      <c r="P36" s="69">
        <v>828</v>
      </c>
      <c r="Q36" s="148"/>
      <c r="R36" s="181">
        <v>1175</v>
      </c>
      <c r="S36" s="148" t="s">
        <v>323</v>
      </c>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row>
    <row r="37" spans="1:45" customFormat="1" x14ac:dyDescent="0.25">
      <c r="A37" s="59">
        <v>53</v>
      </c>
      <c r="B37" s="60">
        <v>29</v>
      </c>
      <c r="C37" s="61" t="s">
        <v>54</v>
      </c>
      <c r="D37" s="69">
        <v>5</v>
      </c>
      <c r="E37" s="148"/>
      <c r="F37" s="69">
        <v>137</v>
      </c>
      <c r="G37" s="148"/>
      <c r="H37" s="69">
        <v>449</v>
      </c>
      <c r="I37" s="148"/>
      <c r="J37" s="69">
        <v>65</v>
      </c>
      <c r="K37" s="148"/>
      <c r="L37" s="69">
        <v>20</v>
      </c>
      <c r="M37" s="148"/>
      <c r="N37" s="69">
        <v>0</v>
      </c>
      <c r="O37" s="148"/>
      <c r="P37" s="69">
        <v>1712</v>
      </c>
      <c r="Q37" s="148"/>
      <c r="R37" s="181">
        <v>2388</v>
      </c>
      <c r="S37" s="148" t="s">
        <v>323</v>
      </c>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row>
    <row r="38" spans="1:45" customFormat="1" x14ac:dyDescent="0.25">
      <c r="A38" s="59">
        <v>76</v>
      </c>
      <c r="B38" s="60">
        <v>30</v>
      </c>
      <c r="C38" s="61" t="s">
        <v>72</v>
      </c>
      <c r="D38" s="69">
        <v>13</v>
      </c>
      <c r="E38" s="150" t="s">
        <v>324</v>
      </c>
      <c r="F38" s="69">
        <v>258</v>
      </c>
      <c r="G38" s="150" t="s">
        <v>324</v>
      </c>
      <c r="H38" s="69">
        <v>163</v>
      </c>
      <c r="I38" s="150" t="s">
        <v>324</v>
      </c>
      <c r="J38" s="69">
        <v>18</v>
      </c>
      <c r="K38" s="150" t="s">
        <v>324</v>
      </c>
      <c r="L38" s="69">
        <v>12</v>
      </c>
      <c r="M38" s="150" t="s">
        <v>324</v>
      </c>
      <c r="N38" s="69">
        <v>0</v>
      </c>
      <c r="O38" s="150" t="s">
        <v>324</v>
      </c>
      <c r="P38" s="69">
        <v>1454</v>
      </c>
      <c r="Q38" s="150" t="s">
        <v>324</v>
      </c>
      <c r="R38" s="181">
        <v>1918</v>
      </c>
      <c r="S38" s="150" t="s">
        <v>324</v>
      </c>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row>
    <row r="39" spans="1:45" customFormat="1" x14ac:dyDescent="0.25">
      <c r="A39" s="59">
        <v>76</v>
      </c>
      <c r="B39" s="60">
        <v>31</v>
      </c>
      <c r="C39" s="61" t="s">
        <v>73</v>
      </c>
      <c r="D39" s="69">
        <v>44</v>
      </c>
      <c r="E39" s="148"/>
      <c r="F39" s="69">
        <v>222</v>
      </c>
      <c r="G39" s="148"/>
      <c r="H39" s="69">
        <v>338</v>
      </c>
      <c r="I39" s="148"/>
      <c r="J39" s="69">
        <v>68</v>
      </c>
      <c r="K39" s="148"/>
      <c r="L39" s="69">
        <v>67</v>
      </c>
      <c r="M39" s="148"/>
      <c r="N39" s="69">
        <v>0</v>
      </c>
      <c r="O39" s="148"/>
      <c r="P39" s="69">
        <v>1655</v>
      </c>
      <c r="Q39" s="148"/>
      <c r="R39" s="181">
        <v>2394</v>
      </c>
      <c r="S39" s="148" t="s">
        <v>323</v>
      </c>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row>
    <row r="40" spans="1:45" customFormat="1" x14ac:dyDescent="0.25">
      <c r="A40" s="59">
        <v>76</v>
      </c>
      <c r="B40" s="60">
        <v>32</v>
      </c>
      <c r="C40" s="61" t="s">
        <v>74</v>
      </c>
      <c r="D40" s="69">
        <v>6</v>
      </c>
      <c r="E40" s="148"/>
      <c r="F40" s="69">
        <v>81</v>
      </c>
      <c r="G40" s="148"/>
      <c r="H40" s="69">
        <v>40</v>
      </c>
      <c r="I40" s="148"/>
      <c r="J40" s="69">
        <v>9</v>
      </c>
      <c r="K40" s="148"/>
      <c r="L40" s="69">
        <v>4</v>
      </c>
      <c r="M40" s="148"/>
      <c r="N40" s="69">
        <v>0</v>
      </c>
      <c r="O40" s="148"/>
      <c r="P40" s="69">
        <v>351</v>
      </c>
      <c r="Q40" s="148"/>
      <c r="R40" s="181">
        <v>491</v>
      </c>
      <c r="S40" s="148" t="s">
        <v>323</v>
      </c>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row>
    <row r="41" spans="1:45" customFormat="1" x14ac:dyDescent="0.25">
      <c r="A41" s="59">
        <v>75</v>
      </c>
      <c r="B41" s="60">
        <v>33</v>
      </c>
      <c r="C41" s="61" t="s">
        <v>62</v>
      </c>
      <c r="D41" s="69">
        <v>25</v>
      </c>
      <c r="E41" s="148"/>
      <c r="F41" s="69">
        <v>410</v>
      </c>
      <c r="G41" s="148"/>
      <c r="H41" s="69">
        <v>591</v>
      </c>
      <c r="I41" s="148"/>
      <c r="J41" s="69">
        <v>51</v>
      </c>
      <c r="K41" s="148"/>
      <c r="L41" s="69">
        <v>100</v>
      </c>
      <c r="M41" s="148"/>
      <c r="N41" s="69">
        <v>0</v>
      </c>
      <c r="O41" s="148"/>
      <c r="P41" s="69">
        <v>2085</v>
      </c>
      <c r="Q41" s="148"/>
      <c r="R41" s="181">
        <v>3262</v>
      </c>
      <c r="S41" s="148" t="s">
        <v>323</v>
      </c>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row>
    <row r="42" spans="1:45" customFormat="1" x14ac:dyDescent="0.25">
      <c r="A42" s="59">
        <v>76</v>
      </c>
      <c r="B42" s="60">
        <v>34</v>
      </c>
      <c r="C42" s="61" t="s">
        <v>75</v>
      </c>
      <c r="D42" s="69">
        <v>15</v>
      </c>
      <c r="E42" s="148"/>
      <c r="F42" s="69">
        <v>204</v>
      </c>
      <c r="G42" s="148"/>
      <c r="H42" s="69">
        <v>300</v>
      </c>
      <c r="I42" s="148"/>
      <c r="J42" s="69">
        <v>53</v>
      </c>
      <c r="K42" s="148"/>
      <c r="L42" s="69">
        <v>29</v>
      </c>
      <c r="M42" s="148"/>
      <c r="N42" s="69">
        <v>0</v>
      </c>
      <c r="O42" s="148"/>
      <c r="P42" s="69">
        <v>1662</v>
      </c>
      <c r="Q42" s="148"/>
      <c r="R42" s="181">
        <v>2263</v>
      </c>
      <c r="S42" s="148" t="s">
        <v>323</v>
      </c>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row>
    <row r="43" spans="1:45" customFormat="1" x14ac:dyDescent="0.25">
      <c r="A43" s="59">
        <v>53</v>
      </c>
      <c r="B43" s="60">
        <v>35</v>
      </c>
      <c r="C43" s="61" t="s">
        <v>55</v>
      </c>
      <c r="D43" s="69">
        <v>22</v>
      </c>
      <c r="E43" s="148"/>
      <c r="F43" s="69">
        <v>253</v>
      </c>
      <c r="G43" s="148"/>
      <c r="H43" s="69">
        <v>371</v>
      </c>
      <c r="I43" s="148"/>
      <c r="J43" s="69">
        <v>74</v>
      </c>
      <c r="K43" s="148"/>
      <c r="L43" s="69">
        <v>136</v>
      </c>
      <c r="M43" s="148"/>
      <c r="N43" s="69">
        <v>0</v>
      </c>
      <c r="O43" s="148"/>
      <c r="P43" s="69">
        <v>1798</v>
      </c>
      <c r="Q43" s="148"/>
      <c r="R43" s="181">
        <v>2654</v>
      </c>
      <c r="S43" s="148" t="s">
        <v>323</v>
      </c>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row>
    <row r="44" spans="1:45" customFormat="1" x14ac:dyDescent="0.25">
      <c r="A44" s="59">
        <v>24</v>
      </c>
      <c r="B44" s="60">
        <v>36</v>
      </c>
      <c r="C44" s="61" t="s">
        <v>12</v>
      </c>
      <c r="D44" s="69">
        <v>10</v>
      </c>
      <c r="E44" s="148"/>
      <c r="F44" s="69">
        <v>36</v>
      </c>
      <c r="G44" s="148"/>
      <c r="H44" s="69">
        <v>38</v>
      </c>
      <c r="I44" s="148"/>
      <c r="J44" s="69">
        <v>8</v>
      </c>
      <c r="K44" s="148"/>
      <c r="L44" s="69">
        <v>17</v>
      </c>
      <c r="M44" s="148"/>
      <c r="N44" s="69">
        <v>0</v>
      </c>
      <c r="O44" s="148"/>
      <c r="P44" s="69">
        <v>361</v>
      </c>
      <c r="Q44" s="148"/>
      <c r="R44" s="181">
        <v>470</v>
      </c>
      <c r="S44" s="148" t="s">
        <v>323</v>
      </c>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row>
    <row r="45" spans="1:45" customFormat="1" x14ac:dyDescent="0.25">
      <c r="A45" s="59">
        <v>24</v>
      </c>
      <c r="B45" s="60">
        <v>37</v>
      </c>
      <c r="C45" s="61" t="s">
        <v>13</v>
      </c>
      <c r="D45" s="69">
        <v>11</v>
      </c>
      <c r="E45" s="148"/>
      <c r="F45" s="69">
        <v>101</v>
      </c>
      <c r="G45" s="148"/>
      <c r="H45" s="69">
        <v>120</v>
      </c>
      <c r="I45" s="148"/>
      <c r="J45" s="69">
        <v>28</v>
      </c>
      <c r="K45" s="148"/>
      <c r="L45" s="69">
        <v>80</v>
      </c>
      <c r="M45" s="148"/>
      <c r="N45" s="69">
        <v>0</v>
      </c>
      <c r="O45" s="148"/>
      <c r="P45" s="69">
        <v>818</v>
      </c>
      <c r="Q45" s="148"/>
      <c r="R45" s="181">
        <v>1158</v>
      </c>
      <c r="S45" s="148" t="s">
        <v>323</v>
      </c>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row>
    <row r="46" spans="1:45" customFormat="1" x14ac:dyDescent="0.25">
      <c r="A46" s="59">
        <v>84</v>
      </c>
      <c r="B46" s="60">
        <v>38</v>
      </c>
      <c r="C46" s="61" t="s">
        <v>88</v>
      </c>
      <c r="D46" s="69">
        <v>35</v>
      </c>
      <c r="E46" s="148"/>
      <c r="F46" s="69">
        <v>241</v>
      </c>
      <c r="G46" s="148"/>
      <c r="H46" s="69">
        <v>435</v>
      </c>
      <c r="I46" s="148"/>
      <c r="J46" s="69">
        <v>49</v>
      </c>
      <c r="K46" s="148"/>
      <c r="L46" s="69">
        <v>19</v>
      </c>
      <c r="M46" s="148"/>
      <c r="N46" s="69">
        <v>0</v>
      </c>
      <c r="O46" s="148"/>
      <c r="P46" s="69">
        <v>1531</v>
      </c>
      <c r="Q46" s="148"/>
      <c r="R46" s="181">
        <v>2310</v>
      </c>
      <c r="S46" s="148"/>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row>
    <row r="47" spans="1:45" customFormat="1" x14ac:dyDescent="0.25">
      <c r="A47" s="59">
        <v>27</v>
      </c>
      <c r="B47" s="60">
        <v>39</v>
      </c>
      <c r="C47" s="61" t="s">
        <v>19</v>
      </c>
      <c r="D47" s="69">
        <v>4</v>
      </c>
      <c r="E47" s="148"/>
      <c r="F47" s="69">
        <v>89</v>
      </c>
      <c r="G47" s="148"/>
      <c r="H47" s="69">
        <v>48</v>
      </c>
      <c r="I47" s="148"/>
      <c r="J47" s="69">
        <v>17</v>
      </c>
      <c r="K47" s="148"/>
      <c r="L47" s="69">
        <v>30</v>
      </c>
      <c r="M47" s="148"/>
      <c r="N47" s="69">
        <v>1</v>
      </c>
      <c r="O47" s="148"/>
      <c r="P47" s="69">
        <v>537</v>
      </c>
      <c r="Q47" s="148"/>
      <c r="R47" s="181">
        <v>726</v>
      </c>
      <c r="S47" s="148" t="s">
        <v>323</v>
      </c>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row>
    <row r="48" spans="1:45" customFormat="1" x14ac:dyDescent="0.25">
      <c r="A48" s="59">
        <v>75</v>
      </c>
      <c r="B48" s="60">
        <v>40</v>
      </c>
      <c r="C48" s="61" t="s">
        <v>63</v>
      </c>
      <c r="D48" s="69">
        <v>9</v>
      </c>
      <c r="E48" s="148"/>
      <c r="F48" s="69">
        <v>192</v>
      </c>
      <c r="G48" s="148"/>
      <c r="H48" s="69">
        <v>140</v>
      </c>
      <c r="I48" s="148"/>
      <c r="J48" s="69">
        <v>24</v>
      </c>
      <c r="K48" s="148"/>
      <c r="L48" s="69">
        <v>22</v>
      </c>
      <c r="M48" s="148"/>
      <c r="N48" s="69">
        <v>0</v>
      </c>
      <c r="O48" s="148"/>
      <c r="P48" s="69">
        <v>684</v>
      </c>
      <c r="Q48" s="148"/>
      <c r="R48" s="181">
        <v>1071</v>
      </c>
      <c r="S48" s="148" t="s">
        <v>323</v>
      </c>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row>
    <row r="49" spans="1:45" customFormat="1" x14ac:dyDescent="0.25">
      <c r="A49" s="59">
        <v>24</v>
      </c>
      <c r="B49" s="60">
        <v>41</v>
      </c>
      <c r="C49" s="61" t="s">
        <v>14</v>
      </c>
      <c r="D49" s="69">
        <v>5</v>
      </c>
      <c r="E49" s="148"/>
      <c r="F49" s="69">
        <v>82</v>
      </c>
      <c r="G49" s="148"/>
      <c r="H49" s="69">
        <v>87</v>
      </c>
      <c r="I49" s="148"/>
      <c r="J49" s="69">
        <v>18</v>
      </c>
      <c r="K49" s="148"/>
      <c r="L49" s="69">
        <v>61</v>
      </c>
      <c r="M49" s="148"/>
      <c r="N49" s="69">
        <v>0</v>
      </c>
      <c r="O49" s="148"/>
      <c r="P49" s="69">
        <v>552</v>
      </c>
      <c r="Q49" s="148"/>
      <c r="R49" s="181">
        <v>805</v>
      </c>
      <c r="S49" s="148" t="s">
        <v>323</v>
      </c>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row>
    <row r="50" spans="1:45" customFormat="1" x14ac:dyDescent="0.25">
      <c r="A50" s="59">
        <v>84</v>
      </c>
      <c r="B50" s="60">
        <v>42</v>
      </c>
      <c r="C50" s="61" t="s">
        <v>89</v>
      </c>
      <c r="D50" s="69">
        <v>33</v>
      </c>
      <c r="E50" s="148"/>
      <c r="F50" s="69">
        <v>45</v>
      </c>
      <c r="G50" s="148"/>
      <c r="H50" s="69">
        <v>159</v>
      </c>
      <c r="I50" s="148"/>
      <c r="J50" s="69">
        <v>34</v>
      </c>
      <c r="K50" s="148"/>
      <c r="L50" s="69">
        <v>139</v>
      </c>
      <c r="M50" s="148"/>
      <c r="N50" s="69">
        <v>0</v>
      </c>
      <c r="O50" s="148"/>
      <c r="P50" s="69">
        <v>1318</v>
      </c>
      <c r="Q50" s="148"/>
      <c r="R50" s="181">
        <v>1728</v>
      </c>
      <c r="S50" s="148" t="s">
        <v>323</v>
      </c>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row>
    <row r="51" spans="1:45" customFormat="1" x14ac:dyDescent="0.25">
      <c r="A51" s="59">
        <v>84</v>
      </c>
      <c r="B51" s="60">
        <v>43</v>
      </c>
      <c r="C51" s="61" t="s">
        <v>90</v>
      </c>
      <c r="D51" s="69">
        <v>5</v>
      </c>
      <c r="E51" s="148"/>
      <c r="F51" s="69">
        <v>41</v>
      </c>
      <c r="G51" s="148"/>
      <c r="H51" s="69">
        <v>16</v>
      </c>
      <c r="I51" s="148"/>
      <c r="J51" s="69">
        <v>11</v>
      </c>
      <c r="K51" s="148"/>
      <c r="L51" s="69">
        <v>23</v>
      </c>
      <c r="M51" s="148"/>
      <c r="N51" s="69">
        <v>0</v>
      </c>
      <c r="O51" s="148"/>
      <c r="P51" s="69">
        <v>518</v>
      </c>
      <c r="Q51" s="148"/>
      <c r="R51" s="181">
        <v>614</v>
      </c>
      <c r="S51" s="148" t="s">
        <v>323</v>
      </c>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row>
    <row r="52" spans="1:45" customFormat="1" x14ac:dyDescent="0.25">
      <c r="A52" s="59">
        <v>52</v>
      </c>
      <c r="B52" s="60">
        <v>44</v>
      </c>
      <c r="C52" s="61" t="s">
        <v>46</v>
      </c>
      <c r="D52" s="69">
        <v>56</v>
      </c>
      <c r="E52" s="148"/>
      <c r="F52" s="69">
        <v>137</v>
      </c>
      <c r="G52" s="148"/>
      <c r="H52" s="69">
        <v>171</v>
      </c>
      <c r="I52" s="148"/>
      <c r="J52" s="69">
        <v>38</v>
      </c>
      <c r="K52" s="148"/>
      <c r="L52" s="69">
        <v>232</v>
      </c>
      <c r="M52" s="148"/>
      <c r="N52" s="69">
        <v>1</v>
      </c>
      <c r="O52" s="148"/>
      <c r="P52" s="69">
        <v>1511</v>
      </c>
      <c r="Q52" s="148"/>
      <c r="R52" s="181">
        <v>2146</v>
      </c>
      <c r="S52" s="148" t="s">
        <v>323</v>
      </c>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row>
    <row r="53" spans="1:45" customFormat="1" x14ac:dyDescent="0.25">
      <c r="A53" s="59">
        <v>24</v>
      </c>
      <c r="B53" s="60">
        <v>45</v>
      </c>
      <c r="C53" s="61" t="s">
        <v>15</v>
      </c>
      <c r="D53" s="69">
        <v>10</v>
      </c>
      <c r="E53" s="148"/>
      <c r="F53" s="69">
        <v>80</v>
      </c>
      <c r="G53" s="148"/>
      <c r="H53" s="69">
        <v>4</v>
      </c>
      <c r="I53" s="148"/>
      <c r="J53" s="69">
        <v>17</v>
      </c>
      <c r="K53" s="148"/>
      <c r="L53" s="69">
        <v>36</v>
      </c>
      <c r="M53" s="148"/>
      <c r="N53" s="69">
        <v>0</v>
      </c>
      <c r="O53" s="148"/>
      <c r="P53" s="69">
        <v>1078</v>
      </c>
      <c r="Q53" s="148"/>
      <c r="R53" s="181">
        <v>1225</v>
      </c>
      <c r="S53" s="148" t="s">
        <v>323</v>
      </c>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row>
    <row r="54" spans="1:45" customFormat="1" x14ac:dyDescent="0.25">
      <c r="A54" s="59">
        <v>76</v>
      </c>
      <c r="B54" s="60">
        <v>46</v>
      </c>
      <c r="C54" s="61" t="s">
        <v>76</v>
      </c>
      <c r="D54" s="69">
        <v>3</v>
      </c>
      <c r="E54" s="148"/>
      <c r="F54" s="69">
        <v>31</v>
      </c>
      <c r="G54" s="148"/>
      <c r="H54" s="69">
        <v>30</v>
      </c>
      <c r="I54" s="148"/>
      <c r="J54" s="69">
        <v>1</v>
      </c>
      <c r="K54" s="148"/>
      <c r="L54" s="69">
        <v>0</v>
      </c>
      <c r="M54" s="148"/>
      <c r="N54" s="69">
        <v>0</v>
      </c>
      <c r="O54" s="148"/>
      <c r="P54" s="69">
        <v>284</v>
      </c>
      <c r="Q54" s="148"/>
      <c r="R54" s="181">
        <v>349</v>
      </c>
      <c r="S54" s="148" t="s">
        <v>323</v>
      </c>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row>
    <row r="55" spans="1:45" customFormat="1" x14ac:dyDescent="0.25">
      <c r="A55" s="59">
        <v>75</v>
      </c>
      <c r="B55" s="60">
        <v>47</v>
      </c>
      <c r="C55" s="61" t="s">
        <v>64</v>
      </c>
      <c r="D55" s="69">
        <v>17</v>
      </c>
      <c r="E55" s="148"/>
      <c r="F55" s="69">
        <v>25</v>
      </c>
      <c r="G55" s="148"/>
      <c r="H55" s="69">
        <v>105</v>
      </c>
      <c r="I55" s="148"/>
      <c r="J55" s="69">
        <v>6</v>
      </c>
      <c r="K55" s="148"/>
      <c r="L55" s="69">
        <v>24</v>
      </c>
      <c r="M55" s="148"/>
      <c r="N55" s="69">
        <v>0</v>
      </c>
      <c r="O55" s="148"/>
      <c r="P55" s="69">
        <v>507</v>
      </c>
      <c r="Q55" s="148"/>
      <c r="R55" s="181">
        <v>684</v>
      </c>
      <c r="S55" s="148" t="s">
        <v>323</v>
      </c>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row>
    <row r="56" spans="1:45" customFormat="1" x14ac:dyDescent="0.25">
      <c r="A56" s="59">
        <v>76</v>
      </c>
      <c r="B56" s="60">
        <v>48</v>
      </c>
      <c r="C56" s="61" t="s">
        <v>77</v>
      </c>
      <c r="D56" s="69">
        <v>0</v>
      </c>
      <c r="E56" s="148"/>
      <c r="F56" s="69">
        <v>5</v>
      </c>
      <c r="G56" s="148"/>
      <c r="H56" s="69">
        <v>14</v>
      </c>
      <c r="I56" s="148"/>
      <c r="J56" s="69">
        <v>0</v>
      </c>
      <c r="K56" s="148"/>
      <c r="L56" s="69">
        <v>1</v>
      </c>
      <c r="M56" s="148"/>
      <c r="N56" s="69">
        <v>0</v>
      </c>
      <c r="O56" s="148"/>
      <c r="P56" s="69">
        <v>98</v>
      </c>
      <c r="Q56" s="148"/>
      <c r="R56" s="181">
        <v>118</v>
      </c>
      <c r="S56" s="148" t="s">
        <v>323</v>
      </c>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row>
    <row r="57" spans="1:45" customFormat="1" x14ac:dyDescent="0.25">
      <c r="A57" s="59">
        <v>52</v>
      </c>
      <c r="B57" s="60">
        <v>49</v>
      </c>
      <c r="C57" s="61" t="s">
        <v>48</v>
      </c>
      <c r="D57" s="69">
        <v>34</v>
      </c>
      <c r="E57" s="148"/>
      <c r="F57" s="69">
        <v>46</v>
      </c>
      <c r="G57" s="148"/>
      <c r="H57" s="69">
        <v>137</v>
      </c>
      <c r="I57" s="148"/>
      <c r="J57" s="69">
        <v>43</v>
      </c>
      <c r="K57" s="148"/>
      <c r="L57" s="69">
        <v>132</v>
      </c>
      <c r="M57" s="148"/>
      <c r="N57" s="69">
        <v>4</v>
      </c>
      <c r="O57" s="148"/>
      <c r="P57" s="69">
        <v>1512</v>
      </c>
      <c r="Q57" s="148"/>
      <c r="R57" s="181">
        <v>1908</v>
      </c>
      <c r="S57" s="148" t="s">
        <v>323</v>
      </c>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row>
    <row r="58" spans="1:45" customFormat="1" x14ac:dyDescent="0.25">
      <c r="A58" s="59">
        <v>28</v>
      </c>
      <c r="B58" s="60">
        <v>50</v>
      </c>
      <c r="C58" s="61" t="s">
        <v>28</v>
      </c>
      <c r="D58" s="69">
        <v>14</v>
      </c>
      <c r="E58" s="148"/>
      <c r="F58" s="69">
        <v>256</v>
      </c>
      <c r="G58" s="148"/>
      <c r="H58" s="69">
        <v>100</v>
      </c>
      <c r="I58" s="148"/>
      <c r="J58" s="69">
        <v>19</v>
      </c>
      <c r="K58" s="148"/>
      <c r="L58" s="69">
        <v>55</v>
      </c>
      <c r="M58" s="148"/>
      <c r="N58" s="69">
        <v>0</v>
      </c>
      <c r="O58" s="148"/>
      <c r="P58" s="69">
        <v>852</v>
      </c>
      <c r="Q58" s="148"/>
      <c r="R58" s="181">
        <v>1296</v>
      </c>
      <c r="S58" s="148" t="s">
        <v>323</v>
      </c>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row>
    <row r="59" spans="1:45" customFormat="1" x14ac:dyDescent="0.25">
      <c r="A59" s="59">
        <v>44</v>
      </c>
      <c r="B59" s="60">
        <v>51</v>
      </c>
      <c r="C59" s="61" t="s">
        <v>38</v>
      </c>
      <c r="D59" s="69">
        <v>34</v>
      </c>
      <c r="E59" s="148"/>
      <c r="F59" s="69">
        <v>163</v>
      </c>
      <c r="G59" s="148"/>
      <c r="H59" s="69">
        <v>131</v>
      </c>
      <c r="I59" s="148"/>
      <c r="J59" s="69">
        <v>40</v>
      </c>
      <c r="K59" s="148"/>
      <c r="L59" s="69">
        <v>20</v>
      </c>
      <c r="M59" s="148"/>
      <c r="N59" s="69">
        <v>0</v>
      </c>
      <c r="O59" s="148"/>
      <c r="P59" s="69">
        <v>1084</v>
      </c>
      <c r="Q59" s="148"/>
      <c r="R59" s="181">
        <v>1472</v>
      </c>
      <c r="S59" s="148" t="s">
        <v>323</v>
      </c>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row>
    <row r="60" spans="1:45" customFormat="1" x14ac:dyDescent="0.25">
      <c r="A60" s="59">
        <v>44</v>
      </c>
      <c r="B60" s="60">
        <v>52</v>
      </c>
      <c r="C60" s="61" t="s">
        <v>39</v>
      </c>
      <c r="D60" s="69">
        <v>10</v>
      </c>
      <c r="E60" s="148"/>
      <c r="F60" s="69">
        <v>16</v>
      </c>
      <c r="G60" s="148"/>
      <c r="H60" s="69">
        <v>37</v>
      </c>
      <c r="I60" s="148"/>
      <c r="J60" s="69">
        <v>6</v>
      </c>
      <c r="K60" s="148"/>
      <c r="L60" s="69">
        <v>4</v>
      </c>
      <c r="M60" s="148"/>
      <c r="N60" s="69">
        <v>0</v>
      </c>
      <c r="O60" s="148"/>
      <c r="P60" s="69">
        <v>495</v>
      </c>
      <c r="Q60" s="148"/>
      <c r="R60" s="181">
        <v>568</v>
      </c>
      <c r="S60" s="148" t="s">
        <v>323</v>
      </c>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row>
    <row r="61" spans="1:45" customFormat="1" x14ac:dyDescent="0.25">
      <c r="A61" s="59">
        <v>52</v>
      </c>
      <c r="B61" s="60">
        <v>53</v>
      </c>
      <c r="C61" s="61" t="s">
        <v>49</v>
      </c>
      <c r="D61" s="69">
        <v>7</v>
      </c>
      <c r="E61" s="148"/>
      <c r="F61" s="69">
        <v>85</v>
      </c>
      <c r="G61" s="148"/>
      <c r="H61" s="69">
        <v>46</v>
      </c>
      <c r="I61" s="148"/>
      <c r="J61" s="69">
        <v>11</v>
      </c>
      <c r="K61" s="148"/>
      <c r="L61" s="69">
        <v>41</v>
      </c>
      <c r="M61" s="148"/>
      <c r="N61" s="69">
        <v>0</v>
      </c>
      <c r="O61" s="148"/>
      <c r="P61" s="69">
        <v>719</v>
      </c>
      <c r="Q61" s="148"/>
      <c r="R61" s="181">
        <v>909</v>
      </c>
      <c r="S61" s="148" t="s">
        <v>323</v>
      </c>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row>
    <row r="62" spans="1:45" customFormat="1" x14ac:dyDescent="0.25">
      <c r="A62" s="59">
        <v>44</v>
      </c>
      <c r="B62" s="60">
        <v>54</v>
      </c>
      <c r="C62" s="61" t="s">
        <v>40</v>
      </c>
      <c r="D62" s="69">
        <v>56</v>
      </c>
      <c r="E62" s="148"/>
      <c r="F62" s="69">
        <v>49</v>
      </c>
      <c r="G62" s="148"/>
      <c r="H62" s="69">
        <v>193</v>
      </c>
      <c r="I62" s="148"/>
      <c r="J62" s="69">
        <v>21</v>
      </c>
      <c r="K62" s="148"/>
      <c r="L62" s="69">
        <v>12</v>
      </c>
      <c r="M62" s="148"/>
      <c r="N62" s="69">
        <v>0</v>
      </c>
      <c r="O62" s="148"/>
      <c r="P62" s="69">
        <v>1298</v>
      </c>
      <c r="Q62" s="148"/>
      <c r="R62" s="181">
        <v>1629</v>
      </c>
      <c r="S62" s="148"/>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row>
    <row r="63" spans="1:45" customFormat="1" x14ac:dyDescent="0.25">
      <c r="A63" s="59">
        <v>44</v>
      </c>
      <c r="B63" s="60">
        <v>55</v>
      </c>
      <c r="C63" s="61" t="s">
        <v>41</v>
      </c>
      <c r="D63" s="69">
        <v>9</v>
      </c>
      <c r="E63" s="148"/>
      <c r="F63" s="69">
        <v>21</v>
      </c>
      <c r="G63" s="148"/>
      <c r="H63" s="69">
        <v>62</v>
      </c>
      <c r="I63" s="148"/>
      <c r="J63" s="69">
        <v>11</v>
      </c>
      <c r="K63" s="148"/>
      <c r="L63" s="69">
        <v>24</v>
      </c>
      <c r="M63" s="148"/>
      <c r="N63" s="69">
        <v>0</v>
      </c>
      <c r="O63" s="148"/>
      <c r="P63" s="69">
        <v>487</v>
      </c>
      <c r="Q63" s="148"/>
      <c r="R63" s="181">
        <v>614</v>
      </c>
      <c r="S63" s="148" t="s">
        <v>323</v>
      </c>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row>
    <row r="64" spans="1:45" customFormat="1" x14ac:dyDescent="0.25">
      <c r="A64" s="59">
        <v>53</v>
      </c>
      <c r="B64" s="60">
        <v>56</v>
      </c>
      <c r="C64" s="61" t="s">
        <v>56</v>
      </c>
      <c r="D64" s="69">
        <v>2</v>
      </c>
      <c r="E64" s="148"/>
      <c r="F64" s="69">
        <v>104</v>
      </c>
      <c r="G64" s="148"/>
      <c r="H64" s="69">
        <v>127</v>
      </c>
      <c r="I64" s="148"/>
      <c r="J64" s="69">
        <v>36</v>
      </c>
      <c r="K64" s="148"/>
      <c r="L64" s="69">
        <v>71</v>
      </c>
      <c r="M64" s="148"/>
      <c r="N64" s="69">
        <v>0</v>
      </c>
      <c r="O64" s="148"/>
      <c r="P64" s="69">
        <v>872</v>
      </c>
      <c r="Q64" s="148"/>
      <c r="R64" s="181">
        <v>1212</v>
      </c>
      <c r="S64" s="148" t="s">
        <v>323</v>
      </c>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row>
    <row r="65" spans="1:45" customFormat="1" x14ac:dyDescent="0.25">
      <c r="A65" s="59">
        <v>44</v>
      </c>
      <c r="B65" s="60">
        <v>57</v>
      </c>
      <c r="C65" s="61" t="s">
        <v>42</v>
      </c>
      <c r="D65" s="69">
        <v>38</v>
      </c>
      <c r="E65" s="148"/>
      <c r="F65" s="69">
        <v>128</v>
      </c>
      <c r="G65" s="148"/>
      <c r="H65" s="69">
        <v>180</v>
      </c>
      <c r="I65" s="148"/>
      <c r="J65" s="69">
        <v>79</v>
      </c>
      <c r="K65" s="148"/>
      <c r="L65" s="69">
        <v>127</v>
      </c>
      <c r="M65" s="148"/>
      <c r="N65" s="69">
        <v>0</v>
      </c>
      <c r="O65" s="148"/>
      <c r="P65" s="69">
        <v>1432</v>
      </c>
      <c r="Q65" s="148"/>
      <c r="R65" s="181">
        <v>1984</v>
      </c>
      <c r="S65" s="148" t="s">
        <v>323</v>
      </c>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row>
    <row r="66" spans="1:45" customFormat="1" x14ac:dyDescent="0.25">
      <c r="A66" s="59">
        <v>27</v>
      </c>
      <c r="B66" s="60">
        <v>58</v>
      </c>
      <c r="C66" s="61" t="s">
        <v>20</v>
      </c>
      <c r="D66" s="69">
        <v>2</v>
      </c>
      <c r="E66" s="148"/>
      <c r="F66" s="69">
        <v>111</v>
      </c>
      <c r="G66" s="148"/>
      <c r="H66" s="69">
        <v>93</v>
      </c>
      <c r="I66" s="148"/>
      <c r="J66" s="69">
        <v>0</v>
      </c>
      <c r="K66" s="148"/>
      <c r="L66" s="69">
        <v>12</v>
      </c>
      <c r="M66" s="148"/>
      <c r="N66" s="69">
        <v>0</v>
      </c>
      <c r="O66" s="148"/>
      <c r="P66" s="69">
        <v>564</v>
      </c>
      <c r="Q66" s="148"/>
      <c r="R66" s="181">
        <v>782</v>
      </c>
      <c r="S66" s="148"/>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row>
    <row r="67" spans="1:45" customFormat="1" x14ac:dyDescent="0.25">
      <c r="A67" s="59">
        <v>32</v>
      </c>
      <c r="B67" s="60">
        <v>59</v>
      </c>
      <c r="C67" s="61" t="s">
        <v>32</v>
      </c>
      <c r="D67" s="69">
        <v>174</v>
      </c>
      <c r="E67" s="148"/>
      <c r="F67" s="69">
        <v>660</v>
      </c>
      <c r="G67" s="148"/>
      <c r="H67" s="69">
        <v>1403</v>
      </c>
      <c r="I67" s="148"/>
      <c r="J67" s="69">
        <v>213</v>
      </c>
      <c r="K67" s="148"/>
      <c r="L67" s="69">
        <v>307</v>
      </c>
      <c r="M67" s="148"/>
      <c r="N67" s="69">
        <v>0</v>
      </c>
      <c r="O67" s="148"/>
      <c r="P67" s="69">
        <v>8181</v>
      </c>
      <c r="Q67" s="148"/>
      <c r="R67" s="181">
        <v>10938</v>
      </c>
      <c r="S67" s="148" t="s">
        <v>323</v>
      </c>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row>
    <row r="68" spans="1:45" customFormat="1" x14ac:dyDescent="0.25">
      <c r="A68" s="59">
        <v>32</v>
      </c>
      <c r="B68" s="60">
        <v>60</v>
      </c>
      <c r="C68" s="61" t="s">
        <v>33</v>
      </c>
      <c r="D68" s="69">
        <v>8</v>
      </c>
      <c r="E68" s="148"/>
      <c r="F68" s="69">
        <v>115</v>
      </c>
      <c r="G68" s="148"/>
      <c r="H68" s="69">
        <v>186</v>
      </c>
      <c r="I68" s="148"/>
      <c r="J68" s="69">
        <v>43</v>
      </c>
      <c r="K68" s="148"/>
      <c r="L68" s="69">
        <v>150</v>
      </c>
      <c r="M68" s="148"/>
      <c r="N68" s="69">
        <v>0</v>
      </c>
      <c r="O68" s="148"/>
      <c r="P68" s="69">
        <v>1058</v>
      </c>
      <c r="Q68" s="148"/>
      <c r="R68" s="181">
        <v>1560</v>
      </c>
      <c r="S68" s="148" t="s">
        <v>323</v>
      </c>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row>
    <row r="69" spans="1:45" customFormat="1" x14ac:dyDescent="0.25">
      <c r="A69" s="59">
        <v>28</v>
      </c>
      <c r="B69" s="60">
        <v>61</v>
      </c>
      <c r="C69" s="61" t="s">
        <v>29</v>
      </c>
      <c r="D69" s="69">
        <v>11</v>
      </c>
      <c r="E69" s="148"/>
      <c r="F69" s="69">
        <v>70</v>
      </c>
      <c r="G69" s="148"/>
      <c r="H69" s="69">
        <v>92</v>
      </c>
      <c r="I69" s="148"/>
      <c r="J69" s="69">
        <v>13</v>
      </c>
      <c r="K69" s="148"/>
      <c r="L69" s="69">
        <v>31</v>
      </c>
      <c r="M69" s="148"/>
      <c r="N69" s="69">
        <v>0</v>
      </c>
      <c r="O69" s="148"/>
      <c r="P69" s="69">
        <v>781</v>
      </c>
      <c r="Q69" s="148"/>
      <c r="R69" s="181">
        <v>998</v>
      </c>
      <c r="S69" s="148" t="s">
        <v>323</v>
      </c>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row>
    <row r="70" spans="1:45" customFormat="1" x14ac:dyDescent="0.25">
      <c r="A70" s="59">
        <v>32</v>
      </c>
      <c r="B70" s="60">
        <v>62</v>
      </c>
      <c r="C70" s="61" t="s">
        <v>34</v>
      </c>
      <c r="D70" s="69">
        <v>195</v>
      </c>
      <c r="E70" s="148"/>
      <c r="F70" s="69">
        <v>417</v>
      </c>
      <c r="G70" s="148"/>
      <c r="H70" s="69">
        <v>602</v>
      </c>
      <c r="I70" s="148"/>
      <c r="J70" s="69">
        <v>105</v>
      </c>
      <c r="K70" s="148"/>
      <c r="L70" s="69">
        <v>45</v>
      </c>
      <c r="M70" s="148"/>
      <c r="N70" s="69">
        <v>0</v>
      </c>
      <c r="O70" s="148"/>
      <c r="P70" s="69">
        <v>4561</v>
      </c>
      <c r="Q70" s="148"/>
      <c r="R70" s="181">
        <v>5925</v>
      </c>
      <c r="S70" s="148" t="s">
        <v>323</v>
      </c>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row>
    <row r="71" spans="1:45" customFormat="1" x14ac:dyDescent="0.25">
      <c r="A71" s="59">
        <v>84</v>
      </c>
      <c r="B71" s="60">
        <v>63</v>
      </c>
      <c r="C71" s="61" t="s">
        <v>91</v>
      </c>
      <c r="D71" s="69">
        <v>22</v>
      </c>
      <c r="E71" s="148"/>
      <c r="F71" s="69">
        <v>64</v>
      </c>
      <c r="G71" s="148"/>
      <c r="H71" s="69">
        <v>185</v>
      </c>
      <c r="I71" s="148"/>
      <c r="J71" s="69">
        <v>12</v>
      </c>
      <c r="K71" s="148"/>
      <c r="L71" s="69">
        <v>14</v>
      </c>
      <c r="M71" s="148"/>
      <c r="N71" s="69">
        <v>0</v>
      </c>
      <c r="O71" s="148"/>
      <c r="P71" s="69">
        <v>666</v>
      </c>
      <c r="Q71" s="148"/>
      <c r="R71" s="181">
        <v>963</v>
      </c>
      <c r="S71" s="148" t="s">
        <v>323</v>
      </c>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row>
    <row r="72" spans="1:45" customFormat="1" x14ac:dyDescent="0.25">
      <c r="A72" s="59">
        <v>75</v>
      </c>
      <c r="B72" s="60">
        <v>64</v>
      </c>
      <c r="C72" s="61" t="s">
        <v>65</v>
      </c>
      <c r="D72" s="69">
        <v>4</v>
      </c>
      <c r="E72" s="148"/>
      <c r="F72" s="69">
        <v>174</v>
      </c>
      <c r="G72" s="148"/>
      <c r="H72" s="69">
        <v>213</v>
      </c>
      <c r="I72" s="148"/>
      <c r="J72" s="69">
        <v>40</v>
      </c>
      <c r="K72" s="148"/>
      <c r="L72" s="69">
        <v>31</v>
      </c>
      <c r="M72" s="148"/>
      <c r="N72" s="69">
        <v>0</v>
      </c>
      <c r="O72" s="148"/>
      <c r="P72" s="69">
        <v>877</v>
      </c>
      <c r="Q72" s="148"/>
      <c r="R72" s="181">
        <v>1339</v>
      </c>
      <c r="S72" s="148"/>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row>
    <row r="73" spans="1:45" customFormat="1" x14ac:dyDescent="0.25">
      <c r="A73" s="59">
        <v>76</v>
      </c>
      <c r="B73" s="60">
        <v>65</v>
      </c>
      <c r="C73" s="61" t="s">
        <v>78</v>
      </c>
      <c r="D73" s="69">
        <v>2</v>
      </c>
      <c r="E73" s="150" t="s">
        <v>324</v>
      </c>
      <c r="F73" s="69">
        <v>42</v>
      </c>
      <c r="G73" s="150" t="s">
        <v>324</v>
      </c>
      <c r="H73" s="69">
        <v>0</v>
      </c>
      <c r="I73" s="150" t="s">
        <v>324</v>
      </c>
      <c r="J73" s="69">
        <v>8</v>
      </c>
      <c r="K73" s="150" t="s">
        <v>324</v>
      </c>
      <c r="L73" s="69">
        <v>34</v>
      </c>
      <c r="M73" s="150" t="s">
        <v>324</v>
      </c>
      <c r="N73" s="69">
        <v>0</v>
      </c>
      <c r="O73" s="150" t="s">
        <v>324</v>
      </c>
      <c r="P73" s="69">
        <v>387</v>
      </c>
      <c r="Q73" s="150" t="s">
        <v>324</v>
      </c>
      <c r="R73" s="181">
        <v>473</v>
      </c>
      <c r="S73" s="150" t="s">
        <v>324</v>
      </c>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row>
    <row r="74" spans="1:45" customFormat="1" x14ac:dyDescent="0.25">
      <c r="A74" s="59">
        <v>76</v>
      </c>
      <c r="B74" s="60">
        <v>66</v>
      </c>
      <c r="C74" s="61" t="s">
        <v>79</v>
      </c>
      <c r="D74" s="69">
        <v>9</v>
      </c>
      <c r="E74" s="148"/>
      <c r="F74" s="69">
        <v>79</v>
      </c>
      <c r="G74" s="148"/>
      <c r="H74" s="69">
        <v>122</v>
      </c>
      <c r="I74" s="148"/>
      <c r="J74" s="69">
        <v>36</v>
      </c>
      <c r="K74" s="148"/>
      <c r="L74" s="69">
        <v>37</v>
      </c>
      <c r="M74" s="148"/>
      <c r="N74" s="69">
        <v>3</v>
      </c>
      <c r="O74" s="148"/>
      <c r="P74" s="69">
        <v>819</v>
      </c>
      <c r="Q74" s="148"/>
      <c r="R74" s="181">
        <v>1105</v>
      </c>
      <c r="S74" s="148" t="s">
        <v>323</v>
      </c>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row>
    <row r="75" spans="1:45" customFormat="1" x14ac:dyDescent="0.25">
      <c r="A75" s="59">
        <v>44</v>
      </c>
      <c r="B75" s="60">
        <v>67</v>
      </c>
      <c r="C75" s="61" t="s">
        <v>43</v>
      </c>
      <c r="D75" s="69">
        <v>43</v>
      </c>
      <c r="E75" s="148"/>
      <c r="F75" s="69">
        <v>159</v>
      </c>
      <c r="G75" s="148"/>
      <c r="H75" s="69">
        <v>183</v>
      </c>
      <c r="I75" s="148"/>
      <c r="J75" s="69">
        <v>72</v>
      </c>
      <c r="K75" s="148"/>
      <c r="L75" s="69">
        <v>155</v>
      </c>
      <c r="M75" s="148"/>
      <c r="N75" s="69">
        <v>0</v>
      </c>
      <c r="O75" s="148"/>
      <c r="P75" s="69">
        <v>2004</v>
      </c>
      <c r="Q75" s="148"/>
      <c r="R75" s="181">
        <v>2616</v>
      </c>
      <c r="S75" s="148" t="s">
        <v>323</v>
      </c>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row>
    <row r="76" spans="1:45" customFormat="1" x14ac:dyDescent="0.25">
      <c r="A76" s="59">
        <v>44</v>
      </c>
      <c r="B76" s="60">
        <v>68</v>
      </c>
      <c r="C76" s="61" t="s">
        <v>44</v>
      </c>
      <c r="D76" s="69">
        <v>39</v>
      </c>
      <c r="E76" s="148"/>
      <c r="F76" s="69">
        <v>194</v>
      </c>
      <c r="G76" s="148"/>
      <c r="H76" s="69">
        <v>58</v>
      </c>
      <c r="I76" s="148"/>
      <c r="J76" s="69">
        <v>35</v>
      </c>
      <c r="K76" s="148"/>
      <c r="L76" s="69">
        <v>68</v>
      </c>
      <c r="M76" s="148"/>
      <c r="N76" s="69">
        <v>0</v>
      </c>
      <c r="O76" s="148"/>
      <c r="P76" s="69">
        <v>1127</v>
      </c>
      <c r="Q76" s="148"/>
      <c r="R76" s="181">
        <v>1521</v>
      </c>
      <c r="S76" s="148"/>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row>
    <row r="77" spans="1:45" customFormat="1" x14ac:dyDescent="0.25">
      <c r="A77" s="59">
        <v>84</v>
      </c>
      <c r="B77" s="60">
        <v>69</v>
      </c>
      <c r="C77" s="61" t="s">
        <v>255</v>
      </c>
      <c r="D77" s="69">
        <v>48</v>
      </c>
      <c r="E77" s="148"/>
      <c r="F77" s="69">
        <v>302</v>
      </c>
      <c r="G77" s="148"/>
      <c r="H77" s="69">
        <v>296</v>
      </c>
      <c r="I77" s="148"/>
      <c r="J77" s="69">
        <v>11</v>
      </c>
      <c r="K77" s="148"/>
      <c r="L77" s="69">
        <v>208</v>
      </c>
      <c r="M77" s="148"/>
      <c r="N77" s="69">
        <v>0</v>
      </c>
      <c r="O77" s="148"/>
      <c r="P77" s="69">
        <v>1831</v>
      </c>
      <c r="Q77" s="148"/>
      <c r="R77" s="181">
        <v>2696</v>
      </c>
      <c r="S77" s="148"/>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row>
    <row r="78" spans="1:45" customFormat="1" x14ac:dyDescent="0.25">
      <c r="A78" s="183">
        <v>84</v>
      </c>
      <c r="B78" s="184" t="s">
        <v>92</v>
      </c>
      <c r="C78" s="185" t="s">
        <v>255</v>
      </c>
      <c r="D78" s="72">
        <v>23</v>
      </c>
      <c r="E78" s="151"/>
      <c r="F78" s="72">
        <v>70</v>
      </c>
      <c r="G78" s="151"/>
      <c r="H78" s="72">
        <v>64</v>
      </c>
      <c r="I78" s="151"/>
      <c r="J78" s="72">
        <v>4</v>
      </c>
      <c r="K78" s="151"/>
      <c r="L78" s="72">
        <v>26</v>
      </c>
      <c r="M78" s="151"/>
      <c r="N78" s="72">
        <v>0</v>
      </c>
      <c r="O78" s="151"/>
      <c r="P78" s="72">
        <v>337</v>
      </c>
      <c r="Q78" s="151"/>
      <c r="R78" s="186">
        <v>524</v>
      </c>
      <c r="S78" s="187"/>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row>
    <row r="79" spans="1:45" customFormat="1" x14ac:dyDescent="0.25">
      <c r="A79" s="183">
        <v>84</v>
      </c>
      <c r="B79" s="184" t="s">
        <v>94</v>
      </c>
      <c r="C79" s="185" t="s">
        <v>256</v>
      </c>
      <c r="D79" s="72">
        <v>25</v>
      </c>
      <c r="E79" s="151"/>
      <c r="F79" s="72">
        <v>232</v>
      </c>
      <c r="G79" s="151"/>
      <c r="H79" s="72">
        <v>232</v>
      </c>
      <c r="I79" s="151"/>
      <c r="J79" s="72">
        <v>7</v>
      </c>
      <c r="K79" s="151"/>
      <c r="L79" s="72">
        <v>182</v>
      </c>
      <c r="M79" s="151"/>
      <c r="N79" s="72">
        <v>0</v>
      </c>
      <c r="O79" s="151"/>
      <c r="P79" s="72">
        <v>1494</v>
      </c>
      <c r="Q79" s="151"/>
      <c r="R79" s="186">
        <v>2172</v>
      </c>
      <c r="S79" s="187"/>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row>
    <row r="80" spans="1:45" customFormat="1" x14ac:dyDescent="0.25">
      <c r="A80" s="59">
        <v>27</v>
      </c>
      <c r="B80" s="60">
        <v>70</v>
      </c>
      <c r="C80" s="61" t="s">
        <v>21</v>
      </c>
      <c r="D80" s="69">
        <v>2</v>
      </c>
      <c r="E80" s="148"/>
      <c r="F80" s="69">
        <v>60</v>
      </c>
      <c r="G80" s="148"/>
      <c r="H80" s="69">
        <v>97</v>
      </c>
      <c r="I80" s="148"/>
      <c r="J80" s="69">
        <v>25</v>
      </c>
      <c r="K80" s="148"/>
      <c r="L80" s="69">
        <v>37</v>
      </c>
      <c r="M80" s="148"/>
      <c r="N80" s="69">
        <v>0</v>
      </c>
      <c r="O80" s="148"/>
      <c r="P80" s="69">
        <v>499</v>
      </c>
      <c r="Q80" s="148"/>
      <c r="R80" s="181">
        <v>720</v>
      </c>
      <c r="S80" s="148" t="s">
        <v>323</v>
      </c>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row>
    <row r="81" spans="1:45" customFormat="1" x14ac:dyDescent="0.25">
      <c r="A81" s="59">
        <v>27</v>
      </c>
      <c r="B81" s="60">
        <v>71</v>
      </c>
      <c r="C81" s="61" t="s">
        <v>22</v>
      </c>
      <c r="D81" s="69">
        <v>12</v>
      </c>
      <c r="E81" s="148"/>
      <c r="F81" s="69">
        <v>73</v>
      </c>
      <c r="G81" s="148"/>
      <c r="H81" s="69">
        <v>105</v>
      </c>
      <c r="I81" s="148"/>
      <c r="J81" s="69">
        <v>22</v>
      </c>
      <c r="K81" s="148"/>
      <c r="L81" s="69">
        <v>59</v>
      </c>
      <c r="M81" s="148"/>
      <c r="N81" s="69">
        <v>2</v>
      </c>
      <c r="O81" s="148"/>
      <c r="P81" s="69">
        <v>761</v>
      </c>
      <c r="Q81" s="148"/>
      <c r="R81" s="181">
        <v>1034</v>
      </c>
      <c r="S81" s="148" t="s">
        <v>323</v>
      </c>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row>
    <row r="82" spans="1:45" customFormat="1" x14ac:dyDescent="0.25">
      <c r="A82" s="59">
        <v>52</v>
      </c>
      <c r="B82" s="60">
        <v>72</v>
      </c>
      <c r="C82" s="61" t="s">
        <v>50</v>
      </c>
      <c r="D82" s="69">
        <v>12</v>
      </c>
      <c r="E82" s="148"/>
      <c r="F82" s="69">
        <v>115</v>
      </c>
      <c r="G82" s="148"/>
      <c r="H82" s="69">
        <v>133</v>
      </c>
      <c r="I82" s="148"/>
      <c r="J82" s="69">
        <v>48</v>
      </c>
      <c r="K82" s="148"/>
      <c r="L82" s="69">
        <v>51</v>
      </c>
      <c r="M82" s="148"/>
      <c r="N82" s="69">
        <v>0</v>
      </c>
      <c r="O82" s="148"/>
      <c r="P82" s="69">
        <v>900</v>
      </c>
      <c r="Q82" s="148"/>
      <c r="R82" s="181">
        <v>1259</v>
      </c>
      <c r="S82" s="148" t="s">
        <v>323</v>
      </c>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row>
    <row r="83" spans="1:45" customFormat="1" x14ac:dyDescent="0.25">
      <c r="A83" s="59">
        <v>84</v>
      </c>
      <c r="B83" s="60">
        <v>73</v>
      </c>
      <c r="C83" s="61" t="s">
        <v>96</v>
      </c>
      <c r="D83" s="69">
        <v>9</v>
      </c>
      <c r="E83" s="148"/>
      <c r="F83" s="69">
        <v>141</v>
      </c>
      <c r="G83" s="148"/>
      <c r="H83" s="69">
        <v>98</v>
      </c>
      <c r="I83" s="148"/>
      <c r="J83" s="69">
        <v>8</v>
      </c>
      <c r="K83" s="148"/>
      <c r="L83" s="69">
        <v>6</v>
      </c>
      <c r="M83" s="148"/>
      <c r="N83" s="69">
        <v>0</v>
      </c>
      <c r="O83" s="148"/>
      <c r="P83" s="69">
        <v>669</v>
      </c>
      <c r="Q83" s="148"/>
      <c r="R83" s="181">
        <v>931</v>
      </c>
      <c r="S83" s="148" t="s">
        <v>323</v>
      </c>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row>
    <row r="84" spans="1:45" customFormat="1" x14ac:dyDescent="0.25">
      <c r="A84" s="59">
        <v>84</v>
      </c>
      <c r="B84" s="60">
        <v>74</v>
      </c>
      <c r="C84" s="61" t="s">
        <v>97</v>
      </c>
      <c r="D84" s="69">
        <v>24</v>
      </c>
      <c r="E84" s="148"/>
      <c r="F84" s="69">
        <v>72</v>
      </c>
      <c r="G84" s="148"/>
      <c r="H84" s="69">
        <v>71</v>
      </c>
      <c r="I84" s="148"/>
      <c r="J84" s="69">
        <v>26</v>
      </c>
      <c r="K84" s="148"/>
      <c r="L84" s="69">
        <v>60</v>
      </c>
      <c r="M84" s="148"/>
      <c r="N84" s="69">
        <v>0</v>
      </c>
      <c r="O84" s="148"/>
      <c r="P84" s="69">
        <v>664</v>
      </c>
      <c r="Q84" s="148"/>
      <c r="R84" s="181">
        <v>917</v>
      </c>
      <c r="S84" s="148" t="s">
        <v>323</v>
      </c>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row>
    <row r="85" spans="1:45" customFormat="1" x14ac:dyDescent="0.25">
      <c r="A85" s="59">
        <v>11</v>
      </c>
      <c r="B85" s="60">
        <v>75</v>
      </c>
      <c r="C85" s="61" t="s">
        <v>0</v>
      </c>
      <c r="D85" s="69">
        <v>97</v>
      </c>
      <c r="E85" s="148"/>
      <c r="F85" s="69">
        <v>378</v>
      </c>
      <c r="G85" s="148"/>
      <c r="H85" s="69">
        <v>1280</v>
      </c>
      <c r="I85" s="148"/>
      <c r="J85" s="69">
        <v>68</v>
      </c>
      <c r="K85" s="148"/>
      <c r="L85" s="69">
        <v>151</v>
      </c>
      <c r="M85" s="148"/>
      <c r="N85" s="69">
        <v>0</v>
      </c>
      <c r="O85" s="148"/>
      <c r="P85" s="69">
        <v>2640</v>
      </c>
      <c r="Q85" s="148"/>
      <c r="R85" s="181">
        <v>4614</v>
      </c>
      <c r="S85" s="148" t="s">
        <v>323</v>
      </c>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row>
    <row r="86" spans="1:45" customFormat="1" x14ac:dyDescent="0.25">
      <c r="A86" s="59">
        <v>28</v>
      </c>
      <c r="B86" s="60">
        <v>76</v>
      </c>
      <c r="C86" s="61" t="s">
        <v>30</v>
      </c>
      <c r="D86" s="69">
        <v>127</v>
      </c>
      <c r="E86" s="148"/>
      <c r="F86" s="69">
        <v>259</v>
      </c>
      <c r="G86" s="148"/>
      <c r="H86" s="69">
        <v>309</v>
      </c>
      <c r="I86" s="148"/>
      <c r="J86" s="69">
        <v>35</v>
      </c>
      <c r="K86" s="148"/>
      <c r="L86" s="69">
        <v>142</v>
      </c>
      <c r="M86" s="148"/>
      <c r="N86" s="69">
        <v>0</v>
      </c>
      <c r="O86" s="148"/>
      <c r="P86" s="69">
        <v>2697</v>
      </c>
      <c r="Q86" s="148"/>
      <c r="R86" s="181">
        <v>3569</v>
      </c>
      <c r="S86" s="148" t="s">
        <v>323</v>
      </c>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row>
    <row r="87" spans="1:45" customFormat="1" x14ac:dyDescent="0.25">
      <c r="A87" s="59">
        <v>11</v>
      </c>
      <c r="B87" s="60">
        <v>77</v>
      </c>
      <c r="C87" s="61" t="s">
        <v>2</v>
      </c>
      <c r="D87" s="69">
        <v>38</v>
      </c>
      <c r="E87" s="148"/>
      <c r="F87" s="69">
        <v>333</v>
      </c>
      <c r="G87" s="148"/>
      <c r="H87" s="69">
        <v>324</v>
      </c>
      <c r="I87" s="148"/>
      <c r="J87" s="69">
        <v>79</v>
      </c>
      <c r="K87" s="148"/>
      <c r="L87" s="69">
        <v>82</v>
      </c>
      <c r="M87" s="148"/>
      <c r="N87" s="69">
        <v>0</v>
      </c>
      <c r="O87" s="148"/>
      <c r="P87" s="69">
        <v>1940</v>
      </c>
      <c r="Q87" s="148"/>
      <c r="R87" s="181">
        <v>2796</v>
      </c>
      <c r="S87" s="148" t="s">
        <v>323</v>
      </c>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row>
    <row r="88" spans="1:45" customFormat="1" x14ac:dyDescent="0.25">
      <c r="A88" s="59">
        <v>11</v>
      </c>
      <c r="B88" s="60">
        <v>78</v>
      </c>
      <c r="C88" s="61" t="s">
        <v>3</v>
      </c>
      <c r="D88" s="69">
        <v>41</v>
      </c>
      <c r="E88" s="148"/>
      <c r="F88" s="69">
        <v>205</v>
      </c>
      <c r="G88" s="148"/>
      <c r="H88" s="69">
        <v>339</v>
      </c>
      <c r="I88" s="148"/>
      <c r="J88" s="69">
        <v>40</v>
      </c>
      <c r="K88" s="148"/>
      <c r="L88" s="69">
        <v>26</v>
      </c>
      <c r="M88" s="148"/>
      <c r="N88" s="69">
        <v>0</v>
      </c>
      <c r="O88" s="148"/>
      <c r="P88" s="69">
        <v>1426</v>
      </c>
      <c r="Q88" s="148"/>
      <c r="R88" s="181">
        <v>2077</v>
      </c>
      <c r="S88" s="148" t="s">
        <v>323</v>
      </c>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row>
    <row r="89" spans="1:45" customFormat="1" x14ac:dyDescent="0.25">
      <c r="A89" s="59">
        <v>75</v>
      </c>
      <c r="B89" s="60">
        <v>79</v>
      </c>
      <c r="C89" s="61" t="s">
        <v>66</v>
      </c>
      <c r="D89" s="69">
        <v>5</v>
      </c>
      <c r="E89" s="148"/>
      <c r="F89" s="69">
        <v>76</v>
      </c>
      <c r="G89" s="148"/>
      <c r="H89" s="69">
        <v>48</v>
      </c>
      <c r="I89" s="148"/>
      <c r="J89" s="69">
        <v>11</v>
      </c>
      <c r="K89" s="148"/>
      <c r="L89" s="69">
        <v>21</v>
      </c>
      <c r="M89" s="148"/>
      <c r="N89" s="69">
        <v>0</v>
      </c>
      <c r="O89" s="148"/>
      <c r="P89" s="69">
        <v>732</v>
      </c>
      <c r="Q89" s="148"/>
      <c r="R89" s="181">
        <v>893</v>
      </c>
      <c r="S89" s="148" t="s">
        <v>323</v>
      </c>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row>
    <row r="90" spans="1:45" customFormat="1" x14ac:dyDescent="0.25">
      <c r="A90" s="59">
        <v>32</v>
      </c>
      <c r="B90" s="60">
        <v>80</v>
      </c>
      <c r="C90" s="61" t="s">
        <v>35</v>
      </c>
      <c r="D90" s="69">
        <v>13</v>
      </c>
      <c r="E90" s="148"/>
      <c r="F90" s="69">
        <v>83</v>
      </c>
      <c r="G90" s="148"/>
      <c r="H90" s="69">
        <v>275</v>
      </c>
      <c r="I90" s="148"/>
      <c r="J90" s="69">
        <v>21</v>
      </c>
      <c r="K90" s="148"/>
      <c r="L90" s="69">
        <v>69</v>
      </c>
      <c r="M90" s="148"/>
      <c r="N90" s="69">
        <v>1</v>
      </c>
      <c r="O90" s="148"/>
      <c r="P90" s="69">
        <v>1111</v>
      </c>
      <c r="Q90" s="148"/>
      <c r="R90" s="181">
        <v>1573</v>
      </c>
      <c r="S90" s="148" t="s">
        <v>323</v>
      </c>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row>
    <row r="91" spans="1:45" customFormat="1" x14ac:dyDescent="0.25">
      <c r="A91" s="59">
        <v>76</v>
      </c>
      <c r="B91" s="60">
        <v>81</v>
      </c>
      <c r="C91" s="61" t="s">
        <v>80</v>
      </c>
      <c r="D91" s="69">
        <v>6</v>
      </c>
      <c r="E91" s="148"/>
      <c r="F91" s="69">
        <v>123</v>
      </c>
      <c r="G91" s="148"/>
      <c r="H91" s="69">
        <v>129</v>
      </c>
      <c r="I91" s="148"/>
      <c r="J91" s="69">
        <v>4</v>
      </c>
      <c r="K91" s="148"/>
      <c r="L91" s="69">
        <v>9</v>
      </c>
      <c r="M91" s="148"/>
      <c r="N91" s="69">
        <v>0</v>
      </c>
      <c r="O91" s="148"/>
      <c r="P91" s="69">
        <v>604</v>
      </c>
      <c r="Q91" s="148"/>
      <c r="R91" s="181">
        <v>875</v>
      </c>
      <c r="S91" s="148" t="s">
        <v>323</v>
      </c>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row>
    <row r="92" spans="1:45" customFormat="1" x14ac:dyDescent="0.25">
      <c r="A92" s="59">
        <v>76</v>
      </c>
      <c r="B92" s="60">
        <v>82</v>
      </c>
      <c r="C92" s="61" t="s">
        <v>81</v>
      </c>
      <c r="D92" s="69">
        <v>14</v>
      </c>
      <c r="E92" s="148"/>
      <c r="F92" s="69">
        <v>32</v>
      </c>
      <c r="G92" s="148"/>
      <c r="H92" s="69">
        <v>86</v>
      </c>
      <c r="I92" s="148"/>
      <c r="J92" s="69">
        <v>2</v>
      </c>
      <c r="K92" s="148"/>
      <c r="L92" s="69">
        <v>14</v>
      </c>
      <c r="M92" s="148"/>
      <c r="N92" s="69">
        <v>0</v>
      </c>
      <c r="O92" s="148"/>
      <c r="P92" s="69">
        <v>462</v>
      </c>
      <c r="Q92" s="148"/>
      <c r="R92" s="181">
        <v>610</v>
      </c>
      <c r="S92" s="148"/>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row>
    <row r="93" spans="1:45" customFormat="1" x14ac:dyDescent="0.25">
      <c r="A93" s="59">
        <v>93</v>
      </c>
      <c r="B93" s="60">
        <v>83</v>
      </c>
      <c r="C93" s="61" t="s">
        <v>102</v>
      </c>
      <c r="D93" s="69">
        <v>46</v>
      </c>
      <c r="E93" s="148"/>
      <c r="F93" s="69">
        <v>84</v>
      </c>
      <c r="G93" s="148"/>
      <c r="H93" s="69">
        <v>117</v>
      </c>
      <c r="I93" s="148"/>
      <c r="J93" s="69">
        <v>36</v>
      </c>
      <c r="K93" s="148"/>
      <c r="L93" s="69">
        <v>15</v>
      </c>
      <c r="M93" s="148"/>
      <c r="N93" s="69">
        <v>0</v>
      </c>
      <c r="O93" s="148"/>
      <c r="P93" s="69">
        <v>865</v>
      </c>
      <c r="Q93" s="148"/>
      <c r="R93" s="181">
        <v>1163</v>
      </c>
      <c r="S93" s="148" t="s">
        <v>323</v>
      </c>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row>
    <row r="94" spans="1:45" customFormat="1" x14ac:dyDescent="0.25">
      <c r="A94" s="59">
        <v>93</v>
      </c>
      <c r="B94" s="60">
        <v>84</v>
      </c>
      <c r="C94" s="61" t="s">
        <v>103</v>
      </c>
      <c r="D94" s="69">
        <v>3</v>
      </c>
      <c r="E94" s="148"/>
      <c r="F94" s="69">
        <v>109</v>
      </c>
      <c r="G94" s="148"/>
      <c r="H94" s="69">
        <v>134</v>
      </c>
      <c r="I94" s="148"/>
      <c r="J94" s="69">
        <v>29</v>
      </c>
      <c r="K94" s="148"/>
      <c r="L94" s="69">
        <v>24</v>
      </c>
      <c r="M94" s="148"/>
      <c r="N94" s="69">
        <v>0</v>
      </c>
      <c r="O94" s="148"/>
      <c r="P94" s="69">
        <v>840</v>
      </c>
      <c r="Q94" s="148"/>
      <c r="R94" s="181">
        <v>1139</v>
      </c>
      <c r="S94" s="148" t="s">
        <v>323</v>
      </c>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row>
    <row r="95" spans="1:45" customFormat="1" x14ac:dyDescent="0.25">
      <c r="A95" s="59">
        <v>52</v>
      </c>
      <c r="B95" s="60">
        <v>85</v>
      </c>
      <c r="C95" s="61" t="s">
        <v>51</v>
      </c>
      <c r="D95" s="69">
        <v>31</v>
      </c>
      <c r="E95" s="148"/>
      <c r="F95" s="69">
        <v>74</v>
      </c>
      <c r="G95" s="148"/>
      <c r="H95" s="69">
        <v>80</v>
      </c>
      <c r="I95" s="148"/>
      <c r="J95" s="69">
        <v>14</v>
      </c>
      <c r="K95" s="148"/>
      <c r="L95" s="69">
        <v>18</v>
      </c>
      <c r="M95" s="148"/>
      <c r="N95" s="69">
        <v>0</v>
      </c>
      <c r="O95" s="148"/>
      <c r="P95" s="69">
        <v>802</v>
      </c>
      <c r="Q95" s="148"/>
      <c r="R95" s="181">
        <v>1019</v>
      </c>
      <c r="S95" s="148" t="s">
        <v>323</v>
      </c>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row>
    <row r="96" spans="1:45" customFormat="1" x14ac:dyDescent="0.25">
      <c r="A96" s="59">
        <v>75</v>
      </c>
      <c r="B96" s="60">
        <v>86</v>
      </c>
      <c r="C96" s="61" t="s">
        <v>67</v>
      </c>
      <c r="D96" s="69">
        <v>13</v>
      </c>
      <c r="E96" s="148"/>
      <c r="F96" s="69">
        <v>132</v>
      </c>
      <c r="G96" s="148"/>
      <c r="H96" s="69">
        <v>197</v>
      </c>
      <c r="I96" s="148"/>
      <c r="J96" s="69">
        <v>8</v>
      </c>
      <c r="K96" s="148"/>
      <c r="L96" s="69">
        <v>53</v>
      </c>
      <c r="M96" s="148"/>
      <c r="N96" s="69">
        <v>0</v>
      </c>
      <c r="O96" s="148"/>
      <c r="P96" s="69">
        <v>705</v>
      </c>
      <c r="Q96" s="148"/>
      <c r="R96" s="181">
        <v>1108</v>
      </c>
      <c r="S96" s="148" t="s">
        <v>323</v>
      </c>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row>
    <row r="97" spans="1:45" customFormat="1" x14ac:dyDescent="0.25">
      <c r="A97" s="59">
        <v>75</v>
      </c>
      <c r="B97" s="60">
        <v>87</v>
      </c>
      <c r="C97" s="61" t="s">
        <v>68</v>
      </c>
      <c r="D97" s="69">
        <v>5</v>
      </c>
      <c r="E97" s="148"/>
      <c r="F97" s="69">
        <v>54</v>
      </c>
      <c r="G97" s="148"/>
      <c r="H97" s="69">
        <v>62</v>
      </c>
      <c r="I97" s="148"/>
      <c r="J97" s="69">
        <v>6</v>
      </c>
      <c r="K97" s="148"/>
      <c r="L97" s="69">
        <v>53</v>
      </c>
      <c r="M97" s="148"/>
      <c r="N97" s="69">
        <v>0</v>
      </c>
      <c r="O97" s="148"/>
      <c r="P97" s="69">
        <v>455</v>
      </c>
      <c r="Q97" s="148"/>
      <c r="R97" s="181">
        <v>635</v>
      </c>
      <c r="S97" s="148"/>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row>
    <row r="98" spans="1:45" customFormat="1" x14ac:dyDescent="0.25">
      <c r="A98" s="59">
        <v>44</v>
      </c>
      <c r="B98" s="60">
        <v>88</v>
      </c>
      <c r="C98" s="61" t="s">
        <v>45</v>
      </c>
      <c r="D98" s="69">
        <v>13</v>
      </c>
      <c r="E98" s="148"/>
      <c r="F98" s="69">
        <v>124</v>
      </c>
      <c r="G98" s="148"/>
      <c r="H98" s="69">
        <v>65</v>
      </c>
      <c r="I98" s="148"/>
      <c r="J98" s="69">
        <v>18</v>
      </c>
      <c r="K98" s="148"/>
      <c r="L98" s="69">
        <v>39</v>
      </c>
      <c r="M98" s="148"/>
      <c r="N98" s="69">
        <v>0</v>
      </c>
      <c r="O98" s="148"/>
      <c r="P98" s="69">
        <v>582</v>
      </c>
      <c r="Q98" s="148"/>
      <c r="R98" s="181">
        <v>841</v>
      </c>
      <c r="S98" s="148" t="s">
        <v>323</v>
      </c>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row>
    <row r="99" spans="1:45" customFormat="1" x14ac:dyDescent="0.25">
      <c r="A99" s="59">
        <v>27</v>
      </c>
      <c r="B99" s="60">
        <v>89</v>
      </c>
      <c r="C99" s="61" t="s">
        <v>23</v>
      </c>
      <c r="D99" s="69">
        <v>6</v>
      </c>
      <c r="E99" s="148"/>
      <c r="F99" s="69">
        <v>94</v>
      </c>
      <c r="G99" s="148"/>
      <c r="H99" s="69">
        <v>118</v>
      </c>
      <c r="I99" s="148"/>
      <c r="J99" s="69">
        <v>12</v>
      </c>
      <c r="K99" s="148"/>
      <c r="L99" s="69">
        <v>69</v>
      </c>
      <c r="M99" s="148"/>
      <c r="N99" s="69">
        <v>0</v>
      </c>
      <c r="O99" s="148"/>
      <c r="P99" s="69">
        <v>982</v>
      </c>
      <c r="Q99" s="148"/>
      <c r="R99" s="181">
        <v>1281</v>
      </c>
      <c r="S99" s="148" t="s">
        <v>323</v>
      </c>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row>
    <row r="100" spans="1:45" customFormat="1" x14ac:dyDescent="0.25">
      <c r="A100" s="59">
        <v>27</v>
      </c>
      <c r="B100" s="60">
        <v>90</v>
      </c>
      <c r="C100" s="61" t="s">
        <v>24</v>
      </c>
      <c r="D100" s="69">
        <v>1</v>
      </c>
      <c r="E100" s="148"/>
      <c r="F100" s="69">
        <v>13</v>
      </c>
      <c r="G100" s="148"/>
      <c r="H100" s="69">
        <v>27</v>
      </c>
      <c r="I100" s="148"/>
      <c r="J100" s="69">
        <v>6</v>
      </c>
      <c r="K100" s="148"/>
      <c r="L100" s="69">
        <v>13</v>
      </c>
      <c r="M100" s="148"/>
      <c r="N100" s="69">
        <v>0</v>
      </c>
      <c r="O100" s="148"/>
      <c r="P100" s="69">
        <v>263</v>
      </c>
      <c r="Q100" s="148"/>
      <c r="R100" s="181">
        <v>323</v>
      </c>
      <c r="S100" s="148" t="s">
        <v>323</v>
      </c>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row>
    <row r="101" spans="1:45" customFormat="1" x14ac:dyDescent="0.25">
      <c r="A101" s="59">
        <v>11</v>
      </c>
      <c r="B101" s="60">
        <v>91</v>
      </c>
      <c r="C101" s="61" t="s">
        <v>4</v>
      </c>
      <c r="D101" s="69">
        <v>23</v>
      </c>
      <c r="E101" s="148"/>
      <c r="F101" s="69">
        <v>170</v>
      </c>
      <c r="G101" s="148"/>
      <c r="H101" s="69">
        <v>526</v>
      </c>
      <c r="I101" s="148"/>
      <c r="J101" s="69">
        <v>23</v>
      </c>
      <c r="K101" s="148"/>
      <c r="L101" s="69">
        <v>53</v>
      </c>
      <c r="M101" s="148"/>
      <c r="N101" s="69">
        <v>0</v>
      </c>
      <c r="O101" s="148"/>
      <c r="P101" s="69">
        <v>1726</v>
      </c>
      <c r="Q101" s="148"/>
      <c r="R101" s="181">
        <v>2521</v>
      </c>
      <c r="S101" s="148" t="s">
        <v>323</v>
      </c>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row>
    <row r="102" spans="1:45" customFormat="1" x14ac:dyDescent="0.25">
      <c r="A102" s="59">
        <v>11</v>
      </c>
      <c r="B102" s="60">
        <v>92</v>
      </c>
      <c r="C102" s="61" t="s">
        <v>5</v>
      </c>
      <c r="D102" s="69">
        <v>58</v>
      </c>
      <c r="E102" s="148"/>
      <c r="F102" s="69">
        <v>301</v>
      </c>
      <c r="G102" s="148"/>
      <c r="H102" s="69">
        <v>377</v>
      </c>
      <c r="I102" s="148"/>
      <c r="J102" s="69">
        <v>37</v>
      </c>
      <c r="K102" s="148"/>
      <c r="L102" s="69">
        <v>65</v>
      </c>
      <c r="M102" s="148"/>
      <c r="N102" s="69">
        <v>0</v>
      </c>
      <c r="O102" s="148"/>
      <c r="P102" s="69">
        <v>1622</v>
      </c>
      <c r="Q102" s="148"/>
      <c r="R102" s="181">
        <v>2460</v>
      </c>
      <c r="S102" s="148" t="s">
        <v>323</v>
      </c>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row>
    <row r="103" spans="1:45" customFormat="1" x14ac:dyDescent="0.25">
      <c r="A103" s="59">
        <v>11</v>
      </c>
      <c r="B103" s="60">
        <v>93</v>
      </c>
      <c r="C103" s="61" t="s">
        <v>6</v>
      </c>
      <c r="D103" s="69">
        <v>154</v>
      </c>
      <c r="E103" s="148"/>
      <c r="F103" s="69">
        <v>293</v>
      </c>
      <c r="G103" s="148"/>
      <c r="H103" s="69">
        <v>777</v>
      </c>
      <c r="I103" s="148"/>
      <c r="J103" s="69">
        <v>116</v>
      </c>
      <c r="K103" s="148"/>
      <c r="L103" s="69">
        <v>124</v>
      </c>
      <c r="M103" s="148"/>
      <c r="N103" s="69">
        <v>0</v>
      </c>
      <c r="O103" s="148"/>
      <c r="P103" s="69">
        <v>2740</v>
      </c>
      <c r="Q103" s="148"/>
      <c r="R103" s="181">
        <v>4204</v>
      </c>
      <c r="S103" s="148" t="s">
        <v>323</v>
      </c>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row>
    <row r="104" spans="1:45" customFormat="1" x14ac:dyDescent="0.25">
      <c r="A104" s="59">
        <v>11</v>
      </c>
      <c r="B104" s="60">
        <v>94</v>
      </c>
      <c r="C104" s="61" t="s">
        <v>7</v>
      </c>
      <c r="D104" s="69">
        <v>69</v>
      </c>
      <c r="E104" s="148"/>
      <c r="F104" s="69">
        <v>112</v>
      </c>
      <c r="G104" s="148"/>
      <c r="H104" s="69">
        <v>518</v>
      </c>
      <c r="I104" s="148"/>
      <c r="J104" s="69">
        <v>38</v>
      </c>
      <c r="K104" s="148"/>
      <c r="L104" s="69">
        <v>26</v>
      </c>
      <c r="M104" s="148"/>
      <c r="N104" s="69">
        <v>0</v>
      </c>
      <c r="O104" s="148"/>
      <c r="P104" s="69">
        <v>1734</v>
      </c>
      <c r="Q104" s="148"/>
      <c r="R104" s="181">
        <v>2497</v>
      </c>
      <c r="S104" s="148" t="s">
        <v>323</v>
      </c>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row>
    <row r="105" spans="1:45" customFormat="1" x14ac:dyDescent="0.25">
      <c r="A105" s="59">
        <v>11</v>
      </c>
      <c r="B105" s="60">
        <v>95</v>
      </c>
      <c r="C105" s="61" t="s">
        <v>8</v>
      </c>
      <c r="D105" s="69">
        <v>40</v>
      </c>
      <c r="E105" s="148"/>
      <c r="F105" s="69">
        <v>105</v>
      </c>
      <c r="G105" s="148"/>
      <c r="H105" s="69">
        <v>317</v>
      </c>
      <c r="I105" s="148"/>
      <c r="J105" s="69">
        <v>72</v>
      </c>
      <c r="K105" s="148"/>
      <c r="L105" s="69">
        <v>175</v>
      </c>
      <c r="M105" s="148"/>
      <c r="N105" s="69">
        <v>0</v>
      </c>
      <c r="O105" s="148"/>
      <c r="P105" s="69">
        <v>1322</v>
      </c>
      <c r="Q105" s="148"/>
      <c r="R105" s="181">
        <v>2031</v>
      </c>
      <c r="S105" s="148" t="s">
        <v>323</v>
      </c>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row>
    <row r="106" spans="1:45" customFormat="1" x14ac:dyDescent="0.25">
      <c r="A106" s="59">
        <v>101</v>
      </c>
      <c r="B106" s="60">
        <v>971</v>
      </c>
      <c r="C106" s="61" t="s">
        <v>109</v>
      </c>
      <c r="D106" s="69">
        <v>14</v>
      </c>
      <c r="E106" s="148"/>
      <c r="F106" s="69">
        <v>83</v>
      </c>
      <c r="G106" s="148"/>
      <c r="H106" s="69">
        <v>246</v>
      </c>
      <c r="I106" s="148"/>
      <c r="J106" s="69">
        <v>61</v>
      </c>
      <c r="K106" s="148"/>
      <c r="L106" s="69">
        <v>31</v>
      </c>
      <c r="M106" s="148"/>
      <c r="N106" s="69">
        <v>0</v>
      </c>
      <c r="O106" s="148"/>
      <c r="P106" s="69">
        <v>605</v>
      </c>
      <c r="Q106" s="148"/>
      <c r="R106" s="181">
        <v>1040</v>
      </c>
      <c r="S106" s="148" t="s">
        <v>323</v>
      </c>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row>
    <row r="107" spans="1:45" customFormat="1" x14ac:dyDescent="0.25">
      <c r="A107" s="59">
        <v>102</v>
      </c>
      <c r="B107" s="60">
        <v>972</v>
      </c>
      <c r="C107" s="61" t="s">
        <v>110</v>
      </c>
      <c r="D107" s="69">
        <v>2</v>
      </c>
      <c r="E107" s="148"/>
      <c r="F107" s="69">
        <v>149</v>
      </c>
      <c r="G107" s="148"/>
      <c r="H107" s="69">
        <v>127</v>
      </c>
      <c r="I107" s="148"/>
      <c r="J107" s="69">
        <v>16</v>
      </c>
      <c r="K107" s="148"/>
      <c r="L107" s="69">
        <v>13</v>
      </c>
      <c r="M107" s="148"/>
      <c r="N107" s="69">
        <v>13</v>
      </c>
      <c r="O107" s="148"/>
      <c r="P107" s="69">
        <v>975</v>
      </c>
      <c r="Q107" s="148"/>
      <c r="R107" s="181">
        <v>1295</v>
      </c>
      <c r="S107" s="148" t="s">
        <v>323</v>
      </c>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row>
    <row r="108" spans="1:45" customFormat="1" x14ac:dyDescent="0.25">
      <c r="A108" s="59">
        <v>103</v>
      </c>
      <c r="B108" s="60">
        <v>973</v>
      </c>
      <c r="C108" s="61" t="s">
        <v>111</v>
      </c>
      <c r="D108" s="69">
        <v>10</v>
      </c>
      <c r="E108" s="148"/>
      <c r="F108" s="69">
        <v>18</v>
      </c>
      <c r="G108" s="148"/>
      <c r="H108" s="69">
        <v>10</v>
      </c>
      <c r="I108" s="148"/>
      <c r="J108" s="69">
        <v>13</v>
      </c>
      <c r="K108" s="148"/>
      <c r="L108" s="69">
        <v>14</v>
      </c>
      <c r="M108" s="148"/>
      <c r="N108" s="69">
        <v>0</v>
      </c>
      <c r="O108" s="148"/>
      <c r="P108" s="69">
        <v>352</v>
      </c>
      <c r="Q108" s="148"/>
      <c r="R108" s="181">
        <v>417</v>
      </c>
      <c r="S108" s="148" t="s">
        <v>323</v>
      </c>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row>
    <row r="109" spans="1:45" customFormat="1" x14ac:dyDescent="0.25">
      <c r="A109" s="188">
        <v>104</v>
      </c>
      <c r="B109" s="188">
        <v>974</v>
      </c>
      <c r="C109" s="189" t="s">
        <v>257</v>
      </c>
      <c r="D109" s="69">
        <v>66</v>
      </c>
      <c r="E109" s="148"/>
      <c r="F109" s="69">
        <v>182</v>
      </c>
      <c r="G109" s="148"/>
      <c r="H109" s="69">
        <v>137</v>
      </c>
      <c r="I109" s="148"/>
      <c r="J109" s="69">
        <v>70</v>
      </c>
      <c r="K109" s="148"/>
      <c r="L109" s="69">
        <v>29</v>
      </c>
      <c r="M109" s="148"/>
      <c r="N109" s="69">
        <v>2</v>
      </c>
      <c r="O109" s="148"/>
      <c r="P109" s="69">
        <v>1530</v>
      </c>
      <c r="Q109" s="148"/>
      <c r="R109" s="181">
        <v>2016</v>
      </c>
      <c r="S109" s="148" t="s">
        <v>323</v>
      </c>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row>
    <row r="110" spans="1:45" customFormat="1" x14ac:dyDescent="0.25">
      <c r="A110" s="289" t="s">
        <v>224</v>
      </c>
      <c r="B110" s="290"/>
      <c r="C110" s="291"/>
      <c r="D110" s="190">
        <v>2361</v>
      </c>
      <c r="E110" s="191"/>
      <c r="F110" s="190">
        <v>12475</v>
      </c>
      <c r="G110" s="191"/>
      <c r="H110" s="190">
        <v>17876</v>
      </c>
      <c r="I110" s="191"/>
      <c r="J110" s="190">
        <v>2898</v>
      </c>
      <c r="K110" s="191"/>
      <c r="L110" s="190">
        <v>5196</v>
      </c>
      <c r="M110" s="191"/>
      <c r="N110" s="190">
        <v>15</v>
      </c>
      <c r="O110" s="191"/>
      <c r="P110" s="190">
        <v>102480</v>
      </c>
      <c r="Q110" s="191"/>
      <c r="R110" s="190">
        <v>143301</v>
      </c>
      <c r="S110" s="191"/>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row>
    <row r="111" spans="1:45" customFormat="1" x14ac:dyDescent="0.25">
      <c r="A111" s="292" t="s">
        <v>225</v>
      </c>
      <c r="B111" s="293"/>
      <c r="C111" s="294"/>
      <c r="D111" s="192">
        <v>92</v>
      </c>
      <c r="E111" s="193"/>
      <c r="F111" s="192">
        <v>432</v>
      </c>
      <c r="G111" s="193"/>
      <c r="H111" s="192">
        <v>520</v>
      </c>
      <c r="I111" s="193"/>
      <c r="J111" s="192">
        <v>160</v>
      </c>
      <c r="K111" s="193"/>
      <c r="L111" s="192">
        <v>87</v>
      </c>
      <c r="M111" s="193"/>
      <c r="N111" s="192">
        <v>15</v>
      </c>
      <c r="O111" s="193"/>
      <c r="P111" s="192">
        <v>3462</v>
      </c>
      <c r="Q111" s="193"/>
      <c r="R111" s="192">
        <v>4768</v>
      </c>
      <c r="S111" s="193"/>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row>
    <row r="112" spans="1:45" customFormat="1" x14ac:dyDescent="0.25">
      <c r="A112" s="285" t="s">
        <v>226</v>
      </c>
      <c r="B112" s="286"/>
      <c r="C112" s="287"/>
      <c r="D112" s="194">
        <v>2453</v>
      </c>
      <c r="E112" s="195"/>
      <c r="F112" s="194">
        <v>12907</v>
      </c>
      <c r="G112" s="195"/>
      <c r="H112" s="194">
        <v>18396</v>
      </c>
      <c r="I112" s="195"/>
      <c r="J112" s="194">
        <v>3058</v>
      </c>
      <c r="K112" s="195"/>
      <c r="L112" s="194">
        <v>5283</v>
      </c>
      <c r="M112" s="195"/>
      <c r="N112" s="194">
        <v>30</v>
      </c>
      <c r="O112" s="195"/>
      <c r="P112" s="194">
        <v>105942</v>
      </c>
      <c r="Q112" s="195"/>
      <c r="R112" s="194">
        <v>148069</v>
      </c>
      <c r="S112" s="19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row>
    <row r="113" spans="1:45" customFormat="1" x14ac:dyDescent="0.25">
      <c r="A113" s="57" t="s">
        <v>263</v>
      </c>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row>
    <row r="114" spans="1:45" customFormat="1" x14ac:dyDescent="0.25">
      <c r="A114" s="57" t="s">
        <v>264</v>
      </c>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row>
    <row r="115" spans="1:45" customFormat="1" x14ac:dyDescent="0.25">
      <c r="A115" s="57" t="s">
        <v>265</v>
      </c>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row>
    <row r="116" spans="1:45" customFormat="1" x14ac:dyDescent="0.25">
      <c r="A116" s="57" t="s">
        <v>287</v>
      </c>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row>
    <row r="117" spans="1:45" customForma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row>
    <row r="118" spans="1:45" customForma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row>
    <row r="119" spans="1:45" customFormat="1" x14ac:dyDescent="0.25">
      <c r="A119" s="54" t="s">
        <v>329</v>
      </c>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row>
    <row r="120" spans="1:45" customFormat="1" ht="30" customHeight="1" x14ac:dyDescent="0.25">
      <c r="A120" s="305" t="s">
        <v>217</v>
      </c>
      <c r="B120" s="307" t="s">
        <v>214</v>
      </c>
      <c r="C120" s="308"/>
      <c r="D120" s="311" t="s">
        <v>249</v>
      </c>
      <c r="E120" s="312"/>
      <c r="F120" s="312"/>
      <c r="G120" s="312"/>
      <c r="H120" s="312"/>
      <c r="I120" s="313"/>
      <c r="J120" s="311" t="s">
        <v>250</v>
      </c>
      <c r="K120" s="312"/>
      <c r="L120" s="312"/>
      <c r="M120" s="312"/>
      <c r="N120" s="312"/>
      <c r="O120" s="312"/>
      <c r="P120" s="312"/>
      <c r="Q120" s="313"/>
      <c r="R120" s="301" t="s">
        <v>251</v>
      </c>
      <c r="S120" s="302"/>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row>
    <row r="121" spans="1:45" customFormat="1" ht="46.5" customHeight="1" x14ac:dyDescent="0.25">
      <c r="A121" s="306"/>
      <c r="B121" s="309"/>
      <c r="C121" s="310"/>
      <c r="D121" s="282" t="s">
        <v>229</v>
      </c>
      <c r="E121" s="283"/>
      <c r="F121" s="284" t="s">
        <v>258</v>
      </c>
      <c r="G121" s="283"/>
      <c r="H121" s="284" t="s">
        <v>259</v>
      </c>
      <c r="I121" s="283"/>
      <c r="J121" s="284" t="s">
        <v>260</v>
      </c>
      <c r="K121" s="283"/>
      <c r="L121" s="284" t="s">
        <v>230</v>
      </c>
      <c r="M121" s="283"/>
      <c r="N121" s="284" t="s">
        <v>261</v>
      </c>
      <c r="O121" s="283"/>
      <c r="P121" s="284" t="s">
        <v>262</v>
      </c>
      <c r="Q121" s="283"/>
      <c r="R121" s="303"/>
      <c r="S121" s="304"/>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row>
    <row r="122" spans="1:45" customFormat="1" x14ac:dyDescent="0.25">
      <c r="A122" s="39">
        <v>84</v>
      </c>
      <c r="B122" s="12" t="s">
        <v>83</v>
      </c>
      <c r="C122" s="40"/>
      <c r="D122" s="52">
        <v>208</v>
      </c>
      <c r="E122" s="167"/>
      <c r="F122" s="52">
        <v>1398</v>
      </c>
      <c r="G122" s="167"/>
      <c r="H122" s="52">
        <v>1648</v>
      </c>
      <c r="I122" s="167"/>
      <c r="J122" s="52">
        <v>187</v>
      </c>
      <c r="K122" s="167"/>
      <c r="L122" s="52">
        <v>599</v>
      </c>
      <c r="M122" s="167"/>
      <c r="N122" s="52">
        <v>3</v>
      </c>
      <c r="O122" s="167"/>
      <c r="P122" s="52">
        <v>10058</v>
      </c>
      <c r="Q122" s="167"/>
      <c r="R122" s="52">
        <v>14101</v>
      </c>
      <c r="S122" s="196"/>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row>
    <row r="123" spans="1:45" customFormat="1" x14ac:dyDescent="0.25">
      <c r="A123" s="41">
        <v>27</v>
      </c>
      <c r="B123" s="13" t="s">
        <v>17</v>
      </c>
      <c r="C123" s="42"/>
      <c r="D123" s="53">
        <v>44</v>
      </c>
      <c r="E123" s="167"/>
      <c r="F123" s="53">
        <v>679</v>
      </c>
      <c r="G123" s="167"/>
      <c r="H123" s="53">
        <v>719</v>
      </c>
      <c r="I123" s="167"/>
      <c r="J123" s="53">
        <v>160</v>
      </c>
      <c r="K123" s="167"/>
      <c r="L123" s="53">
        <v>384</v>
      </c>
      <c r="M123" s="167"/>
      <c r="N123" s="53">
        <v>3</v>
      </c>
      <c r="O123" s="167"/>
      <c r="P123" s="53">
        <v>5226</v>
      </c>
      <c r="Q123" s="167"/>
      <c r="R123" s="53">
        <v>7215</v>
      </c>
      <c r="S123" s="196"/>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row>
    <row r="124" spans="1:45" customFormat="1" x14ac:dyDescent="0.25">
      <c r="A124" s="41">
        <v>53</v>
      </c>
      <c r="B124" s="13" t="s">
        <v>53</v>
      </c>
      <c r="C124" s="42"/>
      <c r="D124" s="53">
        <v>54</v>
      </c>
      <c r="E124" s="167"/>
      <c r="F124" s="53">
        <v>650</v>
      </c>
      <c r="G124" s="167"/>
      <c r="H124" s="53">
        <v>1117</v>
      </c>
      <c r="I124" s="167"/>
      <c r="J124" s="53">
        <v>198</v>
      </c>
      <c r="K124" s="167"/>
      <c r="L124" s="53">
        <v>370</v>
      </c>
      <c r="M124" s="167"/>
      <c r="N124" s="53">
        <v>0</v>
      </c>
      <c r="O124" s="167"/>
      <c r="P124" s="53">
        <v>5515</v>
      </c>
      <c r="Q124" s="167"/>
      <c r="R124" s="53">
        <v>7904</v>
      </c>
      <c r="S124" s="196"/>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row>
    <row r="125" spans="1:45" customFormat="1" x14ac:dyDescent="0.25">
      <c r="A125" s="41">
        <v>24</v>
      </c>
      <c r="B125" s="13" t="s">
        <v>10</v>
      </c>
      <c r="C125" s="42"/>
      <c r="D125" s="53">
        <v>59</v>
      </c>
      <c r="E125" s="167"/>
      <c r="F125" s="53">
        <v>643</v>
      </c>
      <c r="G125" s="167"/>
      <c r="H125" s="53">
        <v>446</v>
      </c>
      <c r="I125" s="167"/>
      <c r="J125" s="53">
        <v>134</v>
      </c>
      <c r="K125" s="167"/>
      <c r="L125" s="53">
        <v>294</v>
      </c>
      <c r="M125" s="167"/>
      <c r="N125" s="53">
        <v>0</v>
      </c>
      <c r="O125" s="167"/>
      <c r="P125" s="53">
        <v>4083</v>
      </c>
      <c r="Q125" s="167"/>
      <c r="R125" s="53">
        <v>5659</v>
      </c>
      <c r="S125" s="196"/>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row>
    <row r="126" spans="1:45" customFormat="1" x14ac:dyDescent="0.25">
      <c r="A126" s="41">
        <v>94</v>
      </c>
      <c r="B126" s="13" t="s">
        <v>106</v>
      </c>
      <c r="C126" s="42"/>
      <c r="D126" s="53">
        <v>6</v>
      </c>
      <c r="E126" s="167"/>
      <c r="F126" s="53">
        <v>48</v>
      </c>
      <c r="G126" s="167"/>
      <c r="H126" s="53">
        <v>34</v>
      </c>
      <c r="I126" s="167"/>
      <c r="J126" s="53">
        <v>4</v>
      </c>
      <c r="K126" s="167"/>
      <c r="L126" s="53">
        <v>9</v>
      </c>
      <c r="M126" s="167"/>
      <c r="N126" s="53">
        <v>0</v>
      </c>
      <c r="O126" s="167"/>
      <c r="P126" s="53">
        <v>204</v>
      </c>
      <c r="Q126" s="167"/>
      <c r="R126" s="53">
        <v>305</v>
      </c>
      <c r="S126" s="196"/>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row>
    <row r="127" spans="1:45" customFormat="1" x14ac:dyDescent="0.25">
      <c r="A127" s="41">
        <v>44</v>
      </c>
      <c r="B127" s="13" t="s">
        <v>219</v>
      </c>
      <c r="C127" s="42"/>
      <c r="D127" s="53">
        <v>275</v>
      </c>
      <c r="E127" s="167"/>
      <c r="F127" s="53">
        <v>953</v>
      </c>
      <c r="G127" s="167"/>
      <c r="H127" s="53">
        <v>1109</v>
      </c>
      <c r="I127" s="167"/>
      <c r="J127" s="53">
        <v>340</v>
      </c>
      <c r="K127" s="167"/>
      <c r="L127" s="53">
        <v>477</v>
      </c>
      <c r="M127" s="167"/>
      <c r="N127" s="53">
        <v>0</v>
      </c>
      <c r="O127" s="167"/>
      <c r="P127" s="53">
        <v>10055</v>
      </c>
      <c r="Q127" s="167"/>
      <c r="R127" s="53">
        <v>13209</v>
      </c>
      <c r="S127" s="196"/>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row>
    <row r="128" spans="1:45" customFormat="1" x14ac:dyDescent="0.25">
      <c r="A128" s="41">
        <v>32</v>
      </c>
      <c r="B128" s="13" t="s">
        <v>220</v>
      </c>
      <c r="C128" s="42"/>
      <c r="D128" s="53">
        <v>427</v>
      </c>
      <c r="E128" s="167"/>
      <c r="F128" s="53">
        <v>1345</v>
      </c>
      <c r="G128" s="167"/>
      <c r="H128" s="53">
        <v>2639</v>
      </c>
      <c r="I128" s="167"/>
      <c r="J128" s="53">
        <v>424</v>
      </c>
      <c r="K128" s="167"/>
      <c r="L128" s="53">
        <v>632</v>
      </c>
      <c r="M128" s="167"/>
      <c r="N128" s="53">
        <v>1</v>
      </c>
      <c r="O128" s="167"/>
      <c r="P128" s="53">
        <v>16307</v>
      </c>
      <c r="Q128" s="167"/>
      <c r="R128" s="53">
        <v>21775</v>
      </c>
      <c r="S128" s="196"/>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row>
    <row r="129" spans="1:45" customFormat="1" x14ac:dyDescent="0.25">
      <c r="A129" s="41">
        <v>11</v>
      </c>
      <c r="B129" s="13" t="s">
        <v>1</v>
      </c>
      <c r="C129" s="42"/>
      <c r="D129" s="53">
        <v>520</v>
      </c>
      <c r="E129" s="167"/>
      <c r="F129" s="53">
        <v>1897</v>
      </c>
      <c r="G129" s="167"/>
      <c r="H129" s="53">
        <v>4458</v>
      </c>
      <c r="I129" s="167"/>
      <c r="J129" s="53">
        <v>473</v>
      </c>
      <c r="K129" s="167"/>
      <c r="L129" s="53">
        <v>702</v>
      </c>
      <c r="M129" s="167"/>
      <c r="N129" s="53">
        <v>0</v>
      </c>
      <c r="O129" s="167"/>
      <c r="P129" s="53">
        <v>15150</v>
      </c>
      <c r="Q129" s="167"/>
      <c r="R129" s="53">
        <v>23200</v>
      </c>
      <c r="S129" s="196"/>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row>
    <row r="130" spans="1:45" customFormat="1" x14ac:dyDescent="0.25">
      <c r="A130" s="41">
        <v>28</v>
      </c>
      <c r="B130" s="13" t="s">
        <v>26</v>
      </c>
      <c r="C130" s="42"/>
      <c r="D130" s="53">
        <v>207</v>
      </c>
      <c r="E130" s="167"/>
      <c r="F130" s="53">
        <v>887</v>
      </c>
      <c r="G130" s="167"/>
      <c r="H130" s="53">
        <v>952</v>
      </c>
      <c r="I130" s="167"/>
      <c r="J130" s="53">
        <v>120</v>
      </c>
      <c r="K130" s="167"/>
      <c r="L130" s="53">
        <v>376</v>
      </c>
      <c r="M130" s="167"/>
      <c r="N130" s="53">
        <v>0</v>
      </c>
      <c r="O130" s="167"/>
      <c r="P130" s="53">
        <v>7049</v>
      </c>
      <c r="Q130" s="167"/>
      <c r="R130" s="53">
        <v>9591</v>
      </c>
      <c r="S130" s="196"/>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row>
    <row r="131" spans="1:45" customFormat="1" x14ac:dyDescent="0.25">
      <c r="A131" s="41">
        <v>75</v>
      </c>
      <c r="B131" s="13" t="s">
        <v>221</v>
      </c>
      <c r="C131" s="42"/>
      <c r="D131" s="53">
        <v>129</v>
      </c>
      <c r="E131" s="167"/>
      <c r="F131" s="53">
        <v>1469</v>
      </c>
      <c r="G131" s="167"/>
      <c r="H131" s="53">
        <v>1822</v>
      </c>
      <c r="I131" s="167"/>
      <c r="J131" s="53">
        <v>230</v>
      </c>
      <c r="K131" s="167"/>
      <c r="L131" s="53">
        <v>469</v>
      </c>
      <c r="M131" s="167"/>
      <c r="N131" s="53">
        <v>0</v>
      </c>
      <c r="O131" s="167"/>
      <c r="P131" s="53">
        <v>8872</v>
      </c>
      <c r="Q131" s="167"/>
      <c r="R131" s="53">
        <v>12991</v>
      </c>
      <c r="S131" s="196"/>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row>
    <row r="132" spans="1:45" customFormat="1" x14ac:dyDescent="0.25">
      <c r="A132" s="41">
        <v>76</v>
      </c>
      <c r="B132" s="13" t="s">
        <v>222</v>
      </c>
      <c r="C132" s="42"/>
      <c r="D132" s="53">
        <v>139</v>
      </c>
      <c r="E132" s="167"/>
      <c r="F132" s="53">
        <v>1404</v>
      </c>
      <c r="G132" s="167"/>
      <c r="H132" s="53">
        <v>1417</v>
      </c>
      <c r="I132" s="167"/>
      <c r="J132" s="53">
        <v>307</v>
      </c>
      <c r="K132" s="167"/>
      <c r="L132" s="53">
        <v>254</v>
      </c>
      <c r="M132" s="167"/>
      <c r="N132" s="53">
        <v>3</v>
      </c>
      <c r="O132" s="167"/>
      <c r="P132" s="53">
        <v>9094</v>
      </c>
      <c r="Q132" s="167"/>
      <c r="R132" s="53">
        <v>12618</v>
      </c>
      <c r="S132" s="196"/>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row>
    <row r="133" spans="1:45" customFormat="1" x14ac:dyDescent="0.25">
      <c r="A133" s="41">
        <v>52</v>
      </c>
      <c r="B133" s="13" t="s">
        <v>47</v>
      </c>
      <c r="C133" s="42"/>
      <c r="D133" s="53">
        <v>140</v>
      </c>
      <c r="E133" s="167"/>
      <c r="F133" s="53">
        <v>457</v>
      </c>
      <c r="G133" s="167"/>
      <c r="H133" s="53">
        <v>567</v>
      </c>
      <c r="I133" s="167"/>
      <c r="J133" s="53">
        <v>154</v>
      </c>
      <c r="K133" s="167"/>
      <c r="L133" s="53">
        <v>474</v>
      </c>
      <c r="M133" s="167"/>
      <c r="N133" s="53">
        <v>5</v>
      </c>
      <c r="O133" s="167"/>
      <c r="P133" s="53">
        <v>5444</v>
      </c>
      <c r="Q133" s="167"/>
      <c r="R133" s="53">
        <v>7241</v>
      </c>
      <c r="S133" s="196"/>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row>
    <row r="134" spans="1:45" customFormat="1" x14ac:dyDescent="0.25">
      <c r="A134" s="43">
        <v>93</v>
      </c>
      <c r="B134" s="13" t="s">
        <v>113</v>
      </c>
      <c r="C134" s="42"/>
      <c r="D134" s="53">
        <v>153</v>
      </c>
      <c r="E134" s="167"/>
      <c r="F134" s="53">
        <v>645</v>
      </c>
      <c r="G134" s="167"/>
      <c r="H134" s="53">
        <v>948</v>
      </c>
      <c r="I134" s="167"/>
      <c r="J134" s="53">
        <v>167</v>
      </c>
      <c r="K134" s="167"/>
      <c r="L134" s="53">
        <v>156</v>
      </c>
      <c r="M134" s="167"/>
      <c r="N134" s="53">
        <v>0</v>
      </c>
      <c r="O134" s="167"/>
      <c r="P134" s="53">
        <v>5423</v>
      </c>
      <c r="Q134" s="167"/>
      <c r="R134" s="53">
        <v>7492</v>
      </c>
      <c r="S134" s="196"/>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row>
    <row r="135" spans="1:45" customFormat="1" x14ac:dyDescent="0.25">
      <c r="A135" s="44" t="s">
        <v>224</v>
      </c>
      <c r="B135" s="45"/>
      <c r="C135" s="46"/>
      <c r="D135" s="172">
        <v>2361</v>
      </c>
      <c r="E135" s="173"/>
      <c r="F135" s="172">
        <v>12475</v>
      </c>
      <c r="G135" s="173"/>
      <c r="H135" s="172">
        <v>17876</v>
      </c>
      <c r="I135" s="173"/>
      <c r="J135" s="172">
        <v>2898</v>
      </c>
      <c r="K135" s="173"/>
      <c r="L135" s="172">
        <v>5196</v>
      </c>
      <c r="M135" s="173"/>
      <c r="N135" s="172">
        <v>15</v>
      </c>
      <c r="O135" s="173"/>
      <c r="P135" s="172">
        <v>102480</v>
      </c>
      <c r="Q135" s="173"/>
      <c r="R135" s="172">
        <v>143301</v>
      </c>
      <c r="S135" s="197"/>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row>
    <row r="136" spans="1:45" customFormat="1" x14ac:dyDescent="0.25">
      <c r="A136" s="7">
        <v>101</v>
      </c>
      <c r="B136" s="47" t="s">
        <v>215</v>
      </c>
      <c r="C136" s="48"/>
      <c r="D136" s="53">
        <v>14</v>
      </c>
      <c r="E136" s="167"/>
      <c r="F136" s="53">
        <v>83</v>
      </c>
      <c r="G136" s="167"/>
      <c r="H136" s="53">
        <v>246</v>
      </c>
      <c r="I136" s="167"/>
      <c r="J136" s="53">
        <v>61</v>
      </c>
      <c r="K136" s="167"/>
      <c r="L136" s="53">
        <v>31</v>
      </c>
      <c r="M136" s="167"/>
      <c r="N136" s="53">
        <v>0</v>
      </c>
      <c r="O136" s="167"/>
      <c r="P136" s="53">
        <v>605</v>
      </c>
      <c r="Q136" s="167"/>
      <c r="R136" s="53">
        <v>1040</v>
      </c>
      <c r="S136" s="196"/>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row>
    <row r="137" spans="1:45" customFormat="1" x14ac:dyDescent="0.25">
      <c r="A137" s="7">
        <v>102</v>
      </c>
      <c r="B137" s="47" t="s">
        <v>216</v>
      </c>
      <c r="C137" s="48"/>
      <c r="D137" s="53">
        <v>2</v>
      </c>
      <c r="E137" s="167"/>
      <c r="F137" s="53">
        <v>149</v>
      </c>
      <c r="G137" s="167"/>
      <c r="H137" s="53">
        <v>127</v>
      </c>
      <c r="I137" s="167"/>
      <c r="J137" s="53">
        <v>16</v>
      </c>
      <c r="K137" s="167"/>
      <c r="L137" s="53">
        <v>13</v>
      </c>
      <c r="M137" s="167"/>
      <c r="N137" s="53">
        <v>13</v>
      </c>
      <c r="O137" s="167"/>
      <c r="P137" s="53">
        <v>975</v>
      </c>
      <c r="Q137" s="167"/>
      <c r="R137" s="53">
        <v>1295</v>
      </c>
      <c r="S137" s="196"/>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row>
    <row r="138" spans="1:45" customFormat="1" x14ac:dyDescent="0.25">
      <c r="A138" s="7">
        <v>103</v>
      </c>
      <c r="B138" s="47" t="s">
        <v>111</v>
      </c>
      <c r="C138" s="48"/>
      <c r="D138" s="53">
        <v>10</v>
      </c>
      <c r="E138" s="167"/>
      <c r="F138" s="53">
        <v>18</v>
      </c>
      <c r="G138" s="167"/>
      <c r="H138" s="53">
        <v>10</v>
      </c>
      <c r="I138" s="167"/>
      <c r="J138" s="53">
        <v>13</v>
      </c>
      <c r="K138" s="167"/>
      <c r="L138" s="53">
        <v>14</v>
      </c>
      <c r="M138" s="167"/>
      <c r="N138" s="53">
        <v>0</v>
      </c>
      <c r="O138" s="167"/>
      <c r="P138" s="53">
        <v>352</v>
      </c>
      <c r="Q138" s="167"/>
      <c r="R138" s="53">
        <v>417</v>
      </c>
      <c r="S138" s="196"/>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row>
    <row r="139" spans="1:45" customFormat="1" x14ac:dyDescent="0.25">
      <c r="A139" s="7">
        <v>104</v>
      </c>
      <c r="B139" s="47" t="s">
        <v>112</v>
      </c>
      <c r="C139" s="48"/>
      <c r="D139" s="53">
        <v>66</v>
      </c>
      <c r="E139" s="167"/>
      <c r="F139" s="53">
        <v>182</v>
      </c>
      <c r="G139" s="167"/>
      <c r="H139" s="53">
        <v>137</v>
      </c>
      <c r="I139" s="167"/>
      <c r="J139" s="53">
        <v>70</v>
      </c>
      <c r="K139" s="167"/>
      <c r="L139" s="53">
        <v>29</v>
      </c>
      <c r="M139" s="167"/>
      <c r="N139" s="53">
        <v>2</v>
      </c>
      <c r="O139" s="167"/>
      <c r="P139" s="53">
        <v>1530</v>
      </c>
      <c r="Q139" s="167"/>
      <c r="R139" s="53">
        <v>2016</v>
      </c>
      <c r="S139" s="196"/>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row>
    <row r="140" spans="1:45" customFormat="1" x14ac:dyDescent="0.25">
      <c r="A140" s="8" t="s">
        <v>223</v>
      </c>
      <c r="B140" s="49"/>
      <c r="C140" s="50"/>
      <c r="D140" s="172">
        <v>92</v>
      </c>
      <c r="E140" s="173"/>
      <c r="F140" s="172">
        <v>432</v>
      </c>
      <c r="G140" s="173"/>
      <c r="H140" s="172">
        <v>520</v>
      </c>
      <c r="I140" s="173"/>
      <c r="J140" s="172">
        <v>160</v>
      </c>
      <c r="K140" s="173"/>
      <c r="L140" s="172">
        <v>87</v>
      </c>
      <c r="M140" s="173"/>
      <c r="N140" s="172">
        <v>15</v>
      </c>
      <c r="O140" s="173"/>
      <c r="P140" s="172">
        <v>3462</v>
      </c>
      <c r="Q140" s="173"/>
      <c r="R140" s="172">
        <v>4768</v>
      </c>
      <c r="S140" s="197"/>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row>
    <row r="141" spans="1:45" customFormat="1" x14ac:dyDescent="0.25">
      <c r="A141" s="298" t="s">
        <v>226</v>
      </c>
      <c r="B141" s="299"/>
      <c r="C141" s="300"/>
      <c r="D141" s="175">
        <v>2453</v>
      </c>
      <c r="E141" s="176"/>
      <c r="F141" s="175">
        <v>12907</v>
      </c>
      <c r="G141" s="176"/>
      <c r="H141" s="175">
        <v>18396</v>
      </c>
      <c r="I141" s="176"/>
      <c r="J141" s="175">
        <v>3058</v>
      </c>
      <c r="K141" s="176"/>
      <c r="L141" s="175">
        <v>5283</v>
      </c>
      <c r="M141" s="176"/>
      <c r="N141" s="175">
        <v>30</v>
      </c>
      <c r="O141" s="176"/>
      <c r="P141" s="175">
        <v>105942</v>
      </c>
      <c r="Q141" s="176"/>
      <c r="R141" s="175">
        <v>148069</v>
      </c>
      <c r="S141" s="198"/>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row>
    <row r="142" spans="1:45" customFormat="1" x14ac:dyDescent="0.25">
      <c r="A142" s="57" t="s">
        <v>263</v>
      </c>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row>
    <row r="143" spans="1:45" customFormat="1" x14ac:dyDescent="0.25">
      <c r="A143" s="57" t="s">
        <v>264</v>
      </c>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row>
    <row r="144" spans="1:45" customFormat="1" x14ac:dyDescent="0.25">
      <c r="A144" s="57" t="s">
        <v>265</v>
      </c>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row>
    <row r="145" spans="1:45" customFormat="1" x14ac:dyDescent="0.25">
      <c r="A145" s="57" t="s">
        <v>287</v>
      </c>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row>
    <row r="146" spans="1:45" s="55" customFormat="1" x14ac:dyDescent="0.25"/>
    <row r="147" spans="1:45" s="55" customFormat="1" x14ac:dyDescent="0.25"/>
    <row r="148" spans="1:45" s="55" customFormat="1" x14ac:dyDescent="0.25"/>
    <row r="149" spans="1:45" s="55" customFormat="1" x14ac:dyDescent="0.25"/>
    <row r="150" spans="1:45" s="55" customFormat="1" x14ac:dyDescent="0.25"/>
    <row r="151" spans="1:45" s="55" customFormat="1" x14ac:dyDescent="0.25"/>
    <row r="152" spans="1:45" s="55" customFormat="1" x14ac:dyDescent="0.25"/>
    <row r="153" spans="1:45" s="55" customFormat="1" x14ac:dyDescent="0.25"/>
    <row r="154" spans="1:45" s="55" customFormat="1" x14ac:dyDescent="0.25"/>
    <row r="155" spans="1:45" s="55" customFormat="1" x14ac:dyDescent="0.25"/>
    <row r="156" spans="1:45" s="55" customFormat="1" x14ac:dyDescent="0.25"/>
    <row r="157" spans="1:45" s="55" customFormat="1" x14ac:dyDescent="0.25"/>
    <row r="158" spans="1:45" s="55" customFormat="1" x14ac:dyDescent="0.25"/>
    <row r="159" spans="1:45" s="55" customFormat="1" x14ac:dyDescent="0.25"/>
    <row r="160" spans="1:45" s="55" customFormat="1" x14ac:dyDescent="0.25"/>
    <row r="161" s="55" customFormat="1" x14ac:dyDescent="0.25"/>
    <row r="162" s="55" customFormat="1" x14ac:dyDescent="0.25"/>
    <row r="163" s="55" customFormat="1" x14ac:dyDescent="0.25"/>
    <row r="164" s="55" customFormat="1" x14ac:dyDescent="0.25"/>
    <row r="165" s="55" customFormat="1" x14ac:dyDescent="0.25"/>
    <row r="166" s="55" customFormat="1" x14ac:dyDescent="0.25"/>
    <row r="167" s="55" customFormat="1" x14ac:dyDescent="0.25"/>
    <row r="168" s="55" customFormat="1" x14ac:dyDescent="0.25"/>
    <row r="169" s="55" customFormat="1" x14ac:dyDescent="0.25"/>
    <row r="170" s="55" customFormat="1" x14ac:dyDescent="0.25"/>
    <row r="171" s="55" customFormat="1" x14ac:dyDescent="0.25"/>
    <row r="172" s="55" customFormat="1" x14ac:dyDescent="0.25"/>
    <row r="173" s="55" customFormat="1" x14ac:dyDescent="0.25"/>
    <row r="174" s="55" customFormat="1" x14ac:dyDescent="0.25"/>
    <row r="175" s="55" customFormat="1" x14ac:dyDescent="0.25"/>
    <row r="176" s="55" customFormat="1" x14ac:dyDescent="0.25"/>
    <row r="177" s="55" customFormat="1" x14ac:dyDescent="0.25"/>
    <row r="178" s="55" customFormat="1" x14ac:dyDescent="0.25"/>
    <row r="179" s="55" customFormat="1" x14ac:dyDescent="0.25"/>
    <row r="180" s="55" customFormat="1" x14ac:dyDescent="0.25"/>
    <row r="181" s="55" customFormat="1" x14ac:dyDescent="0.25"/>
    <row r="182" s="55" customFormat="1" x14ac:dyDescent="0.25"/>
    <row r="183" s="55" customFormat="1" x14ac:dyDescent="0.25"/>
    <row r="184" s="55" customFormat="1" x14ac:dyDescent="0.25"/>
    <row r="185" s="55" customFormat="1" x14ac:dyDescent="0.25"/>
    <row r="186" s="55" customFormat="1" x14ac:dyDescent="0.25"/>
    <row r="187" s="55" customFormat="1" x14ac:dyDescent="0.25"/>
    <row r="188" s="55" customFormat="1" x14ac:dyDescent="0.25"/>
    <row r="189" s="55" customFormat="1" x14ac:dyDescent="0.25"/>
    <row r="190" s="55" customFormat="1" x14ac:dyDescent="0.25"/>
    <row r="191" s="55" customFormat="1" x14ac:dyDescent="0.25"/>
    <row r="192" s="55" customFormat="1" x14ac:dyDescent="0.25"/>
    <row r="193" s="55" customFormat="1" x14ac:dyDescent="0.25"/>
    <row r="194" s="55" customFormat="1" x14ac:dyDescent="0.25"/>
    <row r="195" s="55" customFormat="1" x14ac:dyDescent="0.25"/>
    <row r="196" s="55" customFormat="1" x14ac:dyDescent="0.25"/>
    <row r="197" s="55" customFormat="1" x14ac:dyDescent="0.25"/>
    <row r="198" s="55" customFormat="1" x14ac:dyDescent="0.25"/>
    <row r="199" s="55" customFormat="1" x14ac:dyDescent="0.25"/>
    <row r="200" s="55" customFormat="1" x14ac:dyDescent="0.25"/>
    <row r="201" s="55" customFormat="1" x14ac:dyDescent="0.25"/>
    <row r="202" s="55" customFormat="1" x14ac:dyDescent="0.25"/>
    <row r="203" s="55" customFormat="1" x14ac:dyDescent="0.25"/>
    <row r="204" s="55" customFormat="1" x14ac:dyDescent="0.25"/>
    <row r="205" s="55" customFormat="1" x14ac:dyDescent="0.25"/>
    <row r="206" s="55" customFormat="1" x14ac:dyDescent="0.25"/>
    <row r="207" s="55" customFormat="1" x14ac:dyDescent="0.25"/>
    <row r="208" s="55" customFormat="1" x14ac:dyDescent="0.25"/>
    <row r="209" s="55" customFormat="1" x14ac:dyDescent="0.25"/>
    <row r="210" s="55" customFormat="1" x14ac:dyDescent="0.25"/>
    <row r="211" s="55" customFormat="1" x14ac:dyDescent="0.25"/>
    <row r="212" s="55" customFormat="1" x14ac:dyDescent="0.25"/>
    <row r="213" s="55" customFormat="1" x14ac:dyDescent="0.25"/>
    <row r="214" s="55" customFormat="1" x14ac:dyDescent="0.25"/>
    <row r="215" s="55" customFormat="1" x14ac:dyDescent="0.25"/>
    <row r="216" s="55" customFormat="1" x14ac:dyDescent="0.25"/>
    <row r="217" s="55" customFormat="1" x14ac:dyDescent="0.25"/>
    <row r="218" s="55" customFormat="1" x14ac:dyDescent="0.25"/>
    <row r="219" s="55" customFormat="1" x14ac:dyDescent="0.25"/>
    <row r="220" s="55" customFormat="1" x14ac:dyDescent="0.25"/>
    <row r="221" s="55" customFormat="1" x14ac:dyDescent="0.25"/>
    <row r="222" s="55" customFormat="1" x14ac:dyDescent="0.25"/>
    <row r="223" s="55" customFormat="1" x14ac:dyDescent="0.25"/>
    <row r="224" s="55" customFormat="1" x14ac:dyDescent="0.25"/>
    <row r="225" s="55" customFormat="1" x14ac:dyDescent="0.25"/>
    <row r="226" s="55" customFormat="1" x14ac:dyDescent="0.25"/>
    <row r="227" s="55" customFormat="1" x14ac:dyDescent="0.25"/>
    <row r="228" s="55" customFormat="1" x14ac:dyDescent="0.25"/>
    <row r="229" s="55" customFormat="1" x14ac:dyDescent="0.25"/>
    <row r="230" s="55" customFormat="1" x14ac:dyDescent="0.25"/>
    <row r="231" s="55" customFormat="1" x14ac:dyDescent="0.25"/>
    <row r="232" s="55" customFormat="1" x14ac:dyDescent="0.25"/>
    <row r="233" s="55" customFormat="1" x14ac:dyDescent="0.25"/>
    <row r="234" s="55" customFormat="1" x14ac:dyDescent="0.25"/>
    <row r="235" s="55" customFormat="1" x14ac:dyDescent="0.25"/>
    <row r="236" s="55" customFormat="1" x14ac:dyDescent="0.25"/>
    <row r="237" s="55" customFormat="1" x14ac:dyDescent="0.25"/>
    <row r="238" s="55" customFormat="1" x14ac:dyDescent="0.25"/>
    <row r="239" s="55" customFormat="1" x14ac:dyDescent="0.25"/>
    <row r="240" s="55" customFormat="1" x14ac:dyDescent="0.25"/>
    <row r="241" s="55" customFormat="1" x14ac:dyDescent="0.25"/>
    <row r="242" s="55" customFormat="1" x14ac:dyDescent="0.25"/>
    <row r="243" s="55" customFormat="1" x14ac:dyDescent="0.25"/>
    <row r="244" s="55" customFormat="1" x14ac:dyDescent="0.25"/>
    <row r="245" s="55" customFormat="1" x14ac:dyDescent="0.25"/>
    <row r="246" s="55" customFormat="1" x14ac:dyDescent="0.25"/>
    <row r="247" s="55" customFormat="1" x14ac:dyDescent="0.25"/>
    <row r="248" s="55" customFormat="1" x14ac:dyDescent="0.25"/>
    <row r="249" s="55" customFormat="1" x14ac:dyDescent="0.25"/>
    <row r="250" s="55" customFormat="1" x14ac:dyDescent="0.25"/>
    <row r="251" s="55" customFormat="1" x14ac:dyDescent="0.25"/>
    <row r="252" s="55" customFormat="1" x14ac:dyDescent="0.25"/>
    <row r="253" s="55" customFormat="1" x14ac:dyDescent="0.25"/>
    <row r="254" s="55" customFormat="1" x14ac:dyDescent="0.25"/>
    <row r="255" s="55" customFormat="1" x14ac:dyDescent="0.25"/>
    <row r="256" s="55" customFormat="1" x14ac:dyDescent="0.25"/>
    <row r="257" s="55" customFormat="1" x14ac:dyDescent="0.25"/>
    <row r="258" s="55" customFormat="1" x14ac:dyDescent="0.25"/>
    <row r="259" s="55" customFormat="1" x14ac:dyDescent="0.25"/>
    <row r="260" s="55" customFormat="1" x14ac:dyDescent="0.25"/>
    <row r="261" s="55" customFormat="1" x14ac:dyDescent="0.25"/>
    <row r="262" s="55" customFormat="1" x14ac:dyDescent="0.25"/>
    <row r="263" s="55" customFormat="1" x14ac:dyDescent="0.25"/>
    <row r="264" s="55" customFormat="1" x14ac:dyDescent="0.25"/>
    <row r="265" s="55" customFormat="1" x14ac:dyDescent="0.25"/>
    <row r="266" s="55" customFormat="1" x14ac:dyDescent="0.25"/>
    <row r="267" s="55" customFormat="1" x14ac:dyDescent="0.25"/>
    <row r="268" s="55" customFormat="1" x14ac:dyDescent="0.25"/>
    <row r="269" s="55" customFormat="1" x14ac:dyDescent="0.25"/>
    <row r="270" s="55" customFormat="1" x14ac:dyDescent="0.25"/>
    <row r="271" s="55" customFormat="1" x14ac:dyDescent="0.25"/>
    <row r="272" s="55" customFormat="1" x14ac:dyDescent="0.25"/>
    <row r="273" s="55" customFormat="1" x14ac:dyDescent="0.25"/>
    <row r="274" s="55" customFormat="1" x14ac:dyDescent="0.25"/>
    <row r="275" s="55" customFormat="1" x14ac:dyDescent="0.25"/>
    <row r="276" s="55" customFormat="1" x14ac:dyDescent="0.25"/>
    <row r="277" s="55" customFormat="1" x14ac:dyDescent="0.25"/>
    <row r="278" s="55" customFormat="1" x14ac:dyDescent="0.25"/>
    <row r="279" s="55" customFormat="1" x14ac:dyDescent="0.25"/>
    <row r="280" s="55" customFormat="1" x14ac:dyDescent="0.25"/>
    <row r="281" s="55" customFormat="1" x14ac:dyDescent="0.25"/>
    <row r="282" s="55" customFormat="1" x14ac:dyDescent="0.25"/>
    <row r="283" s="55" customFormat="1" x14ac:dyDescent="0.25"/>
    <row r="284" s="55" customFormat="1" x14ac:dyDescent="0.25"/>
    <row r="285" s="55" customFormat="1" x14ac:dyDescent="0.25"/>
    <row r="286" s="55" customFormat="1" x14ac:dyDescent="0.25"/>
    <row r="287" s="55" customFormat="1" x14ac:dyDescent="0.25"/>
    <row r="288" s="55" customFormat="1" x14ac:dyDescent="0.25"/>
    <row r="289" s="55" customFormat="1" x14ac:dyDescent="0.25"/>
    <row r="290" s="55" customFormat="1" x14ac:dyDescent="0.25"/>
    <row r="291" s="55" customFormat="1" x14ac:dyDescent="0.25"/>
    <row r="292" s="55" customFormat="1" x14ac:dyDescent="0.25"/>
    <row r="293" s="55" customFormat="1" x14ac:dyDescent="0.25"/>
    <row r="294" s="55" customFormat="1" x14ac:dyDescent="0.25"/>
    <row r="295" s="55" customFormat="1" x14ac:dyDescent="0.25"/>
    <row r="296" s="55" customFormat="1" x14ac:dyDescent="0.25"/>
    <row r="297" s="55" customFormat="1" x14ac:dyDescent="0.25"/>
    <row r="298" s="55" customFormat="1" x14ac:dyDescent="0.25"/>
    <row r="299" s="55" customFormat="1" x14ac:dyDescent="0.25"/>
    <row r="300" s="55" customFormat="1" x14ac:dyDescent="0.25"/>
    <row r="301" s="55" customFormat="1" x14ac:dyDescent="0.25"/>
    <row r="302" s="55" customFormat="1" x14ac:dyDescent="0.25"/>
    <row r="303" s="55" customFormat="1" x14ac:dyDescent="0.25"/>
    <row r="304" s="55" customFormat="1" x14ac:dyDescent="0.25"/>
    <row r="305" s="55" customFormat="1" x14ac:dyDescent="0.25"/>
    <row r="306" s="55" customFormat="1" x14ac:dyDescent="0.25"/>
    <row r="307" s="55" customFormat="1" x14ac:dyDescent="0.25"/>
    <row r="308" s="55" customFormat="1" x14ac:dyDescent="0.25"/>
    <row r="309" s="55" customFormat="1" x14ac:dyDescent="0.25"/>
    <row r="310" s="55" customFormat="1" x14ac:dyDescent="0.25"/>
    <row r="311" s="55" customFormat="1" x14ac:dyDescent="0.25"/>
    <row r="312" s="55" customFormat="1" x14ac:dyDescent="0.25"/>
    <row r="313" s="55" customFormat="1" x14ac:dyDescent="0.25"/>
    <row r="314" s="55" customFormat="1" x14ac:dyDescent="0.25"/>
    <row r="315" s="55" customFormat="1" x14ac:dyDescent="0.25"/>
    <row r="316" s="55" customFormat="1" x14ac:dyDescent="0.25"/>
    <row r="317" s="55" customFormat="1" x14ac:dyDescent="0.25"/>
    <row r="318" s="55" customFormat="1" x14ac:dyDescent="0.25"/>
    <row r="319" s="55" customFormat="1" x14ac:dyDescent="0.25"/>
    <row r="320" s="55" customFormat="1" x14ac:dyDescent="0.25"/>
    <row r="321" s="55" customFormat="1" x14ac:dyDescent="0.25"/>
    <row r="322" s="55" customFormat="1" x14ac:dyDescent="0.25"/>
    <row r="323" s="55" customFormat="1" x14ac:dyDescent="0.25"/>
    <row r="324" s="55" customFormat="1" x14ac:dyDescent="0.25"/>
    <row r="325" s="55" customFormat="1" x14ac:dyDescent="0.25"/>
    <row r="326" s="55" customFormat="1" x14ac:dyDescent="0.25"/>
    <row r="327" s="55" customFormat="1" x14ac:dyDescent="0.25"/>
    <row r="328" s="55" customFormat="1" x14ac:dyDescent="0.25"/>
    <row r="329" s="55" customFormat="1" x14ac:dyDescent="0.25"/>
    <row r="330" s="55" customFormat="1" x14ac:dyDescent="0.25"/>
    <row r="331" s="55" customFormat="1" x14ac:dyDescent="0.25"/>
    <row r="332" s="55" customFormat="1" x14ac:dyDescent="0.25"/>
    <row r="333" s="55" customFormat="1" x14ac:dyDescent="0.25"/>
    <row r="334" s="55" customFormat="1" x14ac:dyDescent="0.25"/>
    <row r="335" s="55" customFormat="1" x14ac:dyDescent="0.25"/>
    <row r="336" s="55" customFormat="1" x14ac:dyDescent="0.25"/>
    <row r="337" s="55" customFormat="1" x14ac:dyDescent="0.25"/>
    <row r="338" s="55" customFormat="1" x14ac:dyDescent="0.25"/>
    <row r="339" s="55" customFormat="1" x14ac:dyDescent="0.25"/>
    <row r="340" s="55" customFormat="1" x14ac:dyDescent="0.25"/>
    <row r="341" s="55" customFormat="1" x14ac:dyDescent="0.25"/>
    <row r="342" s="55" customFormat="1" x14ac:dyDescent="0.25"/>
    <row r="343" s="55" customFormat="1" x14ac:dyDescent="0.25"/>
    <row r="344" s="55" customFormat="1" x14ac:dyDescent="0.25"/>
    <row r="345" s="55" customFormat="1" x14ac:dyDescent="0.25"/>
    <row r="346" s="55" customFormat="1" x14ac:dyDescent="0.25"/>
    <row r="347" s="55" customFormat="1" x14ac:dyDescent="0.25"/>
    <row r="348" s="55" customFormat="1" x14ac:dyDescent="0.25"/>
    <row r="349" s="55" customFormat="1" x14ac:dyDescent="0.25"/>
    <row r="350" s="55" customFormat="1" x14ac:dyDescent="0.25"/>
    <row r="351" s="55" customFormat="1" x14ac:dyDescent="0.25"/>
    <row r="352" s="55" customFormat="1" x14ac:dyDescent="0.25"/>
    <row r="353" s="55" customFormat="1" x14ac:dyDescent="0.25"/>
    <row r="354" s="55" customFormat="1" x14ac:dyDescent="0.25"/>
    <row r="355" s="55" customFormat="1" x14ac:dyDescent="0.25"/>
    <row r="356" s="55" customFormat="1" x14ac:dyDescent="0.25"/>
    <row r="357" s="55" customFormat="1" x14ac:dyDescent="0.25"/>
    <row r="358" s="55" customFormat="1" x14ac:dyDescent="0.25"/>
    <row r="359" s="55" customFormat="1" x14ac:dyDescent="0.25"/>
    <row r="360" s="55" customFormat="1" x14ac:dyDescent="0.25"/>
    <row r="361" s="55" customFormat="1" x14ac:dyDescent="0.25"/>
    <row r="362" s="55" customFormat="1" x14ac:dyDescent="0.25"/>
    <row r="363" s="55" customFormat="1" x14ac:dyDescent="0.25"/>
    <row r="364" s="55" customFormat="1" x14ac:dyDescent="0.25"/>
    <row r="365" s="55" customFormat="1" x14ac:dyDescent="0.25"/>
    <row r="366" s="55" customFormat="1" x14ac:dyDescent="0.25"/>
    <row r="367" s="55" customFormat="1" x14ac:dyDescent="0.25"/>
    <row r="368" s="55" customFormat="1" x14ac:dyDescent="0.25"/>
    <row r="369" s="55" customFormat="1" x14ac:dyDescent="0.25"/>
    <row r="370" s="55" customFormat="1" x14ac:dyDescent="0.25"/>
    <row r="371" s="55" customFormat="1" x14ac:dyDescent="0.25"/>
    <row r="372" s="55" customFormat="1" x14ac:dyDescent="0.25"/>
    <row r="373" s="55" customFormat="1" x14ac:dyDescent="0.25"/>
    <row r="374" s="55" customFormat="1" x14ac:dyDescent="0.25"/>
    <row r="375" s="55" customFormat="1" x14ac:dyDescent="0.25"/>
    <row r="376" s="55" customFormat="1" x14ac:dyDescent="0.25"/>
    <row r="377" s="55" customFormat="1" x14ac:dyDescent="0.25"/>
    <row r="378" s="55" customFormat="1" x14ac:dyDescent="0.25"/>
    <row r="379" s="55" customFormat="1" x14ac:dyDescent="0.25"/>
    <row r="380" s="55" customFormat="1" x14ac:dyDescent="0.25"/>
    <row r="381" s="55" customFormat="1" x14ac:dyDescent="0.25"/>
    <row r="382" s="55" customFormat="1" x14ac:dyDescent="0.25"/>
    <row r="383" s="55" customFormat="1" x14ac:dyDescent="0.25"/>
    <row r="384" s="55" customFormat="1" x14ac:dyDescent="0.25"/>
    <row r="385" s="55" customFormat="1" x14ac:dyDescent="0.25"/>
    <row r="386" s="55" customFormat="1" x14ac:dyDescent="0.25"/>
    <row r="387" s="55" customFormat="1" x14ac:dyDescent="0.25"/>
    <row r="388" s="55" customFormat="1" x14ac:dyDescent="0.25"/>
    <row r="389" s="55" customFormat="1" x14ac:dyDescent="0.25"/>
    <row r="390" s="55" customFormat="1" x14ac:dyDescent="0.25"/>
    <row r="391" s="55" customFormat="1" x14ac:dyDescent="0.25"/>
    <row r="392" s="55" customFormat="1" x14ac:dyDescent="0.25"/>
    <row r="393" s="55" customFormat="1" x14ac:dyDescent="0.25"/>
    <row r="394" s="55" customFormat="1" x14ac:dyDescent="0.25"/>
    <row r="395" s="55" customFormat="1" x14ac:dyDescent="0.25"/>
    <row r="396" s="55" customFormat="1" x14ac:dyDescent="0.25"/>
    <row r="397" s="55" customFormat="1" x14ac:dyDescent="0.25"/>
    <row r="398" s="55" customFormat="1" x14ac:dyDescent="0.25"/>
    <row r="399" s="55" customFormat="1" x14ac:dyDescent="0.25"/>
    <row r="400" s="55" customFormat="1" x14ac:dyDescent="0.25"/>
    <row r="401" s="55" customFormat="1" x14ac:dyDescent="0.25"/>
    <row r="402" s="55" customFormat="1" x14ac:dyDescent="0.25"/>
    <row r="403" s="55" customFormat="1" x14ac:dyDescent="0.25"/>
    <row r="404" s="55" customFormat="1" x14ac:dyDescent="0.25"/>
    <row r="405" s="55" customFormat="1" x14ac:dyDescent="0.25"/>
    <row r="406" s="55" customFormat="1" x14ac:dyDescent="0.25"/>
    <row r="407" s="55" customFormat="1" x14ac:dyDescent="0.25"/>
    <row r="408" s="55" customFormat="1" x14ac:dyDescent="0.25"/>
    <row r="409" s="55" customFormat="1" x14ac:dyDescent="0.25"/>
    <row r="410" s="55" customFormat="1" x14ac:dyDescent="0.25"/>
    <row r="411" s="55" customFormat="1" x14ac:dyDescent="0.25"/>
    <row r="412" s="55" customFormat="1" x14ac:dyDescent="0.25"/>
    <row r="413" s="55" customFormat="1" x14ac:dyDescent="0.25"/>
    <row r="414" s="55" customFormat="1" x14ac:dyDescent="0.25"/>
    <row r="415" s="55" customFormat="1" x14ac:dyDescent="0.25"/>
    <row r="416" s="55" customFormat="1" x14ac:dyDescent="0.25"/>
    <row r="417" s="55" customFormat="1" x14ac:dyDescent="0.25"/>
    <row r="418" s="55" customFormat="1" x14ac:dyDescent="0.25"/>
    <row r="419" s="55" customFormat="1" x14ac:dyDescent="0.25"/>
    <row r="420" s="55" customFormat="1" x14ac:dyDescent="0.25"/>
    <row r="421" s="55" customFormat="1" x14ac:dyDescent="0.25"/>
    <row r="422" s="55" customFormat="1" x14ac:dyDescent="0.25"/>
    <row r="423" s="55" customFormat="1" x14ac:dyDescent="0.25"/>
    <row r="424" s="55" customFormat="1" x14ac:dyDescent="0.25"/>
    <row r="425" s="55" customFormat="1" x14ac:dyDescent="0.25"/>
    <row r="426" s="55" customFormat="1" x14ac:dyDescent="0.25"/>
    <row r="427" s="55" customFormat="1" x14ac:dyDescent="0.25"/>
    <row r="428" s="55" customFormat="1" x14ac:dyDescent="0.25"/>
    <row r="429" s="55" customFormat="1" x14ac:dyDescent="0.25"/>
    <row r="430" s="55" customFormat="1" x14ac:dyDescent="0.25"/>
    <row r="431" s="55" customFormat="1" x14ac:dyDescent="0.25"/>
    <row r="432" s="55" customFormat="1" x14ac:dyDescent="0.25"/>
    <row r="433" s="55" customFormat="1" x14ac:dyDescent="0.25"/>
    <row r="434" s="55" customFormat="1" x14ac:dyDescent="0.25"/>
    <row r="435" s="55" customFormat="1" x14ac:dyDescent="0.25"/>
    <row r="436" s="55" customFormat="1" x14ac:dyDescent="0.25"/>
    <row r="437" s="55" customFormat="1" x14ac:dyDescent="0.25"/>
    <row r="438" s="55" customFormat="1" x14ac:dyDescent="0.25"/>
    <row r="439" s="55" customFormat="1" x14ac:dyDescent="0.25"/>
    <row r="440" s="55" customFormat="1" x14ac:dyDescent="0.25"/>
    <row r="441" s="55" customFormat="1" x14ac:dyDescent="0.25"/>
    <row r="442" s="55" customFormat="1" x14ac:dyDescent="0.25"/>
    <row r="443" s="55" customFormat="1" x14ac:dyDescent="0.25"/>
    <row r="444" s="55" customFormat="1" x14ac:dyDescent="0.25"/>
    <row r="445" s="55" customFormat="1" x14ac:dyDescent="0.25"/>
    <row r="446" s="55" customFormat="1" x14ac:dyDescent="0.25"/>
    <row r="447" s="55" customFormat="1" x14ac:dyDescent="0.25"/>
    <row r="448" s="55" customFormat="1" x14ac:dyDescent="0.25"/>
    <row r="449" s="55" customFormat="1" x14ac:dyDescent="0.25"/>
    <row r="450" s="55" customFormat="1" x14ac:dyDescent="0.25"/>
    <row r="451" s="55" customFormat="1" x14ac:dyDescent="0.25"/>
    <row r="452" s="55" customFormat="1" x14ac:dyDescent="0.25"/>
    <row r="453" s="55" customFormat="1" x14ac:dyDescent="0.25"/>
    <row r="454" s="55" customFormat="1" x14ac:dyDescent="0.25"/>
    <row r="455" s="55" customFormat="1" x14ac:dyDescent="0.25"/>
    <row r="456" s="55" customFormat="1" x14ac:dyDescent="0.25"/>
    <row r="457" s="55" customFormat="1" x14ac:dyDescent="0.25"/>
    <row r="458" s="55" customFormat="1" x14ac:dyDescent="0.25"/>
    <row r="459" s="55" customFormat="1" x14ac:dyDescent="0.25"/>
    <row r="460" s="55" customFormat="1" x14ac:dyDescent="0.25"/>
    <row r="461" s="55" customFormat="1" x14ac:dyDescent="0.25"/>
    <row r="462" s="55" customFormat="1" x14ac:dyDescent="0.25"/>
    <row r="463" s="55" customFormat="1" x14ac:dyDescent="0.25"/>
    <row r="464" s="55" customFormat="1" x14ac:dyDescent="0.25"/>
    <row r="465" s="55" customFormat="1" x14ac:dyDescent="0.25"/>
    <row r="466" s="55" customFormat="1" x14ac:dyDescent="0.25"/>
    <row r="467" s="55" customFormat="1" x14ac:dyDescent="0.25"/>
    <row r="468" s="55" customFormat="1" x14ac:dyDescent="0.25"/>
    <row r="469" s="55" customFormat="1" x14ac:dyDescent="0.25"/>
    <row r="470" s="55" customFormat="1" x14ac:dyDescent="0.25"/>
    <row r="471" s="55" customFormat="1" x14ac:dyDescent="0.25"/>
    <row r="472" s="55" customFormat="1" x14ac:dyDescent="0.25"/>
    <row r="473" s="55" customFormat="1" x14ac:dyDescent="0.25"/>
    <row r="474" s="55" customFormat="1" x14ac:dyDescent="0.25"/>
  </sheetData>
  <mergeCells count="31">
    <mergeCell ref="A111:C111"/>
    <mergeCell ref="A110:C110"/>
    <mergeCell ref="A6:A7"/>
    <mergeCell ref="B6:B7"/>
    <mergeCell ref="C6:C7"/>
    <mergeCell ref="R6:S7"/>
    <mergeCell ref="D7:E7"/>
    <mergeCell ref="F7:G7"/>
    <mergeCell ref="H7:I7"/>
    <mergeCell ref="J7:K7"/>
    <mergeCell ref="L7:M7"/>
    <mergeCell ref="N7:O7"/>
    <mergeCell ref="P7:Q7"/>
    <mergeCell ref="D6:I6"/>
    <mergeCell ref="J6:Q6"/>
    <mergeCell ref="A141:C141"/>
    <mergeCell ref="A2:C2"/>
    <mergeCell ref="A3:F3"/>
    <mergeCell ref="R120:S121"/>
    <mergeCell ref="D121:E121"/>
    <mergeCell ref="F121:G121"/>
    <mergeCell ref="H121:I121"/>
    <mergeCell ref="J121:K121"/>
    <mergeCell ref="L121:M121"/>
    <mergeCell ref="N121:O121"/>
    <mergeCell ref="P121:Q121"/>
    <mergeCell ref="A112:C112"/>
    <mergeCell ref="A120:A121"/>
    <mergeCell ref="B120:C121"/>
    <mergeCell ref="D120:I120"/>
    <mergeCell ref="J120:Q120"/>
  </mergeCells>
  <hyperlinks>
    <hyperlink ref="H3" location="Sommaire!A1" display="RETOUR AU SOMMAIRE"/>
  </hyperlink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R457"/>
  <sheetViews>
    <sheetView workbookViewId="0">
      <selection activeCell="P22" sqref="P22"/>
    </sheetView>
  </sheetViews>
  <sheetFormatPr baseColWidth="10" defaultRowHeight="15" x14ac:dyDescent="0.25"/>
  <cols>
    <col min="1" max="1" width="10.5703125" customWidth="1"/>
    <col min="2" max="2" width="12.7109375" customWidth="1"/>
    <col min="3" max="3" width="25.28515625" customWidth="1"/>
    <col min="4" max="4" width="7.5703125" customWidth="1"/>
    <col min="5" max="5" width="3.5703125" bestFit="1" customWidth="1"/>
    <col min="6" max="6" width="13.42578125" customWidth="1"/>
    <col min="7" max="7" width="3" bestFit="1" customWidth="1"/>
    <col min="8" max="8" width="13.7109375" customWidth="1"/>
    <col min="9" max="9" width="3" bestFit="1" customWidth="1"/>
    <col min="10" max="10" width="7.5703125" customWidth="1"/>
    <col min="11" max="11" width="3" bestFit="1" customWidth="1"/>
    <col min="12" max="12" width="7.5703125" customWidth="1"/>
    <col min="13" max="13" width="3" bestFit="1" customWidth="1"/>
    <col min="14" max="44" width="11.42578125" style="55"/>
  </cols>
  <sheetData>
    <row r="1" spans="1:44" x14ac:dyDescent="0.25">
      <c r="A1" s="9" t="s">
        <v>330</v>
      </c>
      <c r="B1" s="3"/>
      <c r="C1" s="1"/>
      <c r="D1" s="1"/>
      <c r="E1" s="1"/>
      <c r="F1" s="1"/>
      <c r="G1" s="145"/>
      <c r="H1" s="145"/>
      <c r="I1" s="145"/>
      <c r="J1" s="55"/>
      <c r="K1" s="55"/>
      <c r="L1" s="55"/>
      <c r="M1" s="55"/>
      <c r="AK1"/>
      <c r="AL1"/>
      <c r="AM1"/>
      <c r="AN1"/>
      <c r="AO1"/>
      <c r="AP1"/>
      <c r="AQ1"/>
      <c r="AR1"/>
    </row>
    <row r="2" spans="1:44" s="16" customFormat="1" ht="13.5" customHeight="1" x14ac:dyDescent="0.2">
      <c r="A2" s="288" t="s">
        <v>307</v>
      </c>
      <c r="B2" s="288"/>
      <c r="C2" s="288"/>
      <c r="D2" s="145"/>
      <c r="E2" s="145"/>
      <c r="F2" s="145"/>
    </row>
    <row r="3" spans="1:44" s="16" customFormat="1" ht="13.5" customHeight="1" x14ac:dyDescent="0.25">
      <c r="A3" s="288" t="s">
        <v>234</v>
      </c>
      <c r="B3" s="288"/>
      <c r="C3" s="288"/>
      <c r="D3" s="288"/>
      <c r="E3" s="288"/>
      <c r="F3" s="288"/>
      <c r="H3" s="147" t="s">
        <v>322</v>
      </c>
    </row>
    <row r="4" spans="1:44" x14ac:dyDescent="0.25">
      <c r="A4" s="144"/>
      <c r="B4" s="144"/>
      <c r="C4" s="144"/>
      <c r="D4" s="144"/>
      <c r="E4" s="144"/>
      <c r="F4" s="144"/>
      <c r="G4" s="144"/>
      <c r="H4" s="144"/>
      <c r="I4" s="144"/>
      <c r="J4" s="55"/>
      <c r="K4" s="55"/>
      <c r="L4" s="55"/>
      <c r="M4" s="55"/>
      <c r="AK4"/>
      <c r="AL4"/>
      <c r="AM4"/>
      <c r="AN4"/>
      <c r="AO4"/>
      <c r="AP4"/>
      <c r="AQ4"/>
      <c r="AR4"/>
    </row>
    <row r="5" spans="1:44" x14ac:dyDescent="0.25">
      <c r="A5" s="16"/>
      <c r="B5" s="16"/>
      <c r="C5" s="16"/>
      <c r="D5" s="16"/>
      <c r="E5" s="16"/>
      <c r="F5" s="16"/>
      <c r="G5" s="16"/>
      <c r="H5" s="16"/>
      <c r="I5" s="16"/>
      <c r="J5" s="55"/>
      <c r="K5" s="55"/>
      <c r="L5" s="55"/>
      <c r="M5" s="55"/>
      <c r="AK5"/>
      <c r="AL5"/>
      <c r="AM5"/>
      <c r="AN5"/>
      <c r="AO5"/>
      <c r="AP5"/>
      <c r="AQ5"/>
      <c r="AR5"/>
    </row>
    <row r="6" spans="1:44" ht="30" x14ac:dyDescent="0.25">
      <c r="A6" s="58" t="s">
        <v>217</v>
      </c>
      <c r="B6" s="34" t="s">
        <v>266</v>
      </c>
      <c r="C6" s="34" t="s">
        <v>248</v>
      </c>
      <c r="D6" s="284" t="s">
        <v>267</v>
      </c>
      <c r="E6" s="283"/>
      <c r="F6" s="282" t="s">
        <v>268</v>
      </c>
      <c r="G6" s="283"/>
      <c r="H6" s="284" t="s">
        <v>269</v>
      </c>
      <c r="I6" s="283"/>
      <c r="J6" s="284" t="s">
        <v>270</v>
      </c>
      <c r="K6" s="283"/>
      <c r="L6" s="284" t="s">
        <v>251</v>
      </c>
      <c r="M6" s="283"/>
      <c r="AK6"/>
      <c r="AL6"/>
      <c r="AM6"/>
      <c r="AN6"/>
      <c r="AO6"/>
      <c r="AP6"/>
      <c r="AQ6"/>
      <c r="AR6"/>
    </row>
    <row r="7" spans="1:44" x14ac:dyDescent="0.25">
      <c r="A7" s="4">
        <v>84</v>
      </c>
      <c r="B7" s="10" t="s">
        <v>115</v>
      </c>
      <c r="C7" s="65" t="s">
        <v>82</v>
      </c>
      <c r="D7" s="69">
        <v>545</v>
      </c>
      <c r="E7" s="148"/>
      <c r="F7" s="69">
        <v>406</v>
      </c>
      <c r="G7" s="149"/>
      <c r="H7" s="69">
        <v>23</v>
      </c>
      <c r="I7" s="149"/>
      <c r="J7" s="69">
        <v>176</v>
      </c>
      <c r="K7" s="149"/>
      <c r="L7" s="69">
        <v>1150</v>
      </c>
      <c r="M7" s="149" t="s">
        <v>323</v>
      </c>
      <c r="AK7"/>
      <c r="AL7"/>
      <c r="AM7"/>
      <c r="AN7"/>
      <c r="AO7"/>
      <c r="AP7"/>
      <c r="AQ7"/>
      <c r="AR7"/>
    </row>
    <row r="8" spans="1:44" x14ac:dyDescent="0.25">
      <c r="A8" s="5">
        <v>32</v>
      </c>
      <c r="B8" s="11" t="s">
        <v>116</v>
      </c>
      <c r="C8" s="23" t="s">
        <v>31</v>
      </c>
      <c r="D8" s="69">
        <v>1327</v>
      </c>
      <c r="E8" s="148"/>
      <c r="F8" s="69">
        <v>326</v>
      </c>
      <c r="G8" s="149"/>
      <c r="H8" s="69">
        <v>115</v>
      </c>
      <c r="I8" s="149"/>
      <c r="J8" s="69">
        <v>11</v>
      </c>
      <c r="K8" s="149"/>
      <c r="L8" s="69">
        <v>1779</v>
      </c>
      <c r="M8" s="149" t="s">
        <v>323</v>
      </c>
      <c r="AK8"/>
      <c r="AL8"/>
      <c r="AM8"/>
      <c r="AN8"/>
      <c r="AO8"/>
      <c r="AP8"/>
      <c r="AQ8"/>
      <c r="AR8"/>
    </row>
    <row r="9" spans="1:44" x14ac:dyDescent="0.25">
      <c r="A9" s="5">
        <v>84</v>
      </c>
      <c r="B9" s="11" t="s">
        <v>117</v>
      </c>
      <c r="C9" s="23" t="s">
        <v>84</v>
      </c>
      <c r="D9" s="69">
        <v>655</v>
      </c>
      <c r="E9" s="148"/>
      <c r="F9" s="69">
        <v>177</v>
      </c>
      <c r="G9" s="149"/>
      <c r="H9" s="69">
        <v>45</v>
      </c>
      <c r="I9" s="149"/>
      <c r="J9" s="69">
        <v>90</v>
      </c>
      <c r="K9" s="149"/>
      <c r="L9" s="69">
        <v>967</v>
      </c>
      <c r="M9" s="149" t="s">
        <v>323</v>
      </c>
      <c r="AK9"/>
      <c r="AL9"/>
      <c r="AM9"/>
      <c r="AN9"/>
      <c r="AO9"/>
      <c r="AP9"/>
      <c r="AQ9"/>
      <c r="AR9"/>
    </row>
    <row r="10" spans="1:44" x14ac:dyDescent="0.25">
      <c r="A10" s="5">
        <v>93</v>
      </c>
      <c r="B10" s="11" t="s">
        <v>118</v>
      </c>
      <c r="C10" s="23" t="s">
        <v>252</v>
      </c>
      <c r="D10" s="69">
        <v>195</v>
      </c>
      <c r="E10" s="148"/>
      <c r="F10" s="69">
        <v>166</v>
      </c>
      <c r="G10" s="149"/>
      <c r="H10" s="69">
        <v>29</v>
      </c>
      <c r="I10" s="149" t="s">
        <v>324</v>
      </c>
      <c r="J10" s="69">
        <v>0</v>
      </c>
      <c r="K10" s="149" t="s">
        <v>324</v>
      </c>
      <c r="L10" s="69">
        <v>390</v>
      </c>
      <c r="M10" s="149"/>
      <c r="AK10"/>
      <c r="AL10"/>
      <c r="AM10"/>
      <c r="AN10"/>
      <c r="AO10"/>
      <c r="AP10"/>
      <c r="AQ10"/>
      <c r="AR10"/>
    </row>
    <row r="11" spans="1:44" x14ac:dyDescent="0.25">
      <c r="A11" s="5">
        <v>93</v>
      </c>
      <c r="B11" s="11" t="s">
        <v>119</v>
      </c>
      <c r="C11" s="23" t="s">
        <v>99</v>
      </c>
      <c r="D11" s="69">
        <v>65</v>
      </c>
      <c r="E11" s="148"/>
      <c r="F11" s="69">
        <v>149</v>
      </c>
      <c r="G11" s="149"/>
      <c r="H11" s="69">
        <v>11</v>
      </c>
      <c r="I11" s="149"/>
      <c r="J11" s="69">
        <v>11</v>
      </c>
      <c r="K11" s="149"/>
      <c r="L11" s="69">
        <v>236</v>
      </c>
      <c r="M11" s="149"/>
      <c r="AK11"/>
      <c r="AL11"/>
      <c r="AM11"/>
      <c r="AN11"/>
      <c r="AO11"/>
      <c r="AP11"/>
      <c r="AQ11"/>
      <c r="AR11"/>
    </row>
    <row r="12" spans="1:44" x14ac:dyDescent="0.25">
      <c r="A12" s="5">
        <v>93</v>
      </c>
      <c r="B12" s="11" t="s">
        <v>120</v>
      </c>
      <c r="C12" s="23" t="s">
        <v>100</v>
      </c>
      <c r="D12" s="69">
        <v>586</v>
      </c>
      <c r="E12" s="148"/>
      <c r="F12" s="69">
        <v>703</v>
      </c>
      <c r="G12" s="149"/>
      <c r="H12" s="69">
        <v>72</v>
      </c>
      <c r="I12" s="149"/>
      <c r="J12" s="69">
        <v>102</v>
      </c>
      <c r="K12" s="149"/>
      <c r="L12" s="69">
        <v>1463</v>
      </c>
      <c r="M12" s="149"/>
      <c r="AK12"/>
      <c r="AL12"/>
      <c r="AM12"/>
      <c r="AN12"/>
      <c r="AO12"/>
      <c r="AP12"/>
      <c r="AQ12"/>
      <c r="AR12"/>
    </row>
    <row r="13" spans="1:44" x14ac:dyDescent="0.25">
      <c r="A13" s="5">
        <v>84</v>
      </c>
      <c r="B13" s="11" t="s">
        <v>121</v>
      </c>
      <c r="C13" s="23" t="s">
        <v>85</v>
      </c>
      <c r="D13" s="69">
        <v>382</v>
      </c>
      <c r="E13" s="148"/>
      <c r="F13" s="69">
        <v>155</v>
      </c>
      <c r="G13" s="149"/>
      <c r="H13" s="69">
        <v>17</v>
      </c>
      <c r="I13" s="149"/>
      <c r="J13" s="69">
        <v>34</v>
      </c>
      <c r="K13" s="149"/>
      <c r="L13" s="69">
        <v>588</v>
      </c>
      <c r="M13" s="149"/>
      <c r="AK13"/>
      <c r="AL13"/>
      <c r="AM13"/>
      <c r="AN13"/>
      <c r="AO13"/>
      <c r="AP13"/>
      <c r="AQ13"/>
      <c r="AR13"/>
    </row>
    <row r="14" spans="1:44" x14ac:dyDescent="0.25">
      <c r="A14" s="5">
        <v>44</v>
      </c>
      <c r="B14" s="11" t="s">
        <v>122</v>
      </c>
      <c r="C14" s="23" t="s">
        <v>36</v>
      </c>
      <c r="D14" s="69">
        <v>603</v>
      </c>
      <c r="E14" s="148"/>
      <c r="F14" s="69">
        <v>314</v>
      </c>
      <c r="G14" s="149"/>
      <c r="H14" s="69">
        <v>0</v>
      </c>
      <c r="I14" s="149"/>
      <c r="J14" s="69">
        <v>67</v>
      </c>
      <c r="K14" s="149"/>
      <c r="L14" s="69">
        <v>984</v>
      </c>
      <c r="M14" s="149" t="s">
        <v>323</v>
      </c>
      <c r="AK14"/>
      <c r="AL14"/>
      <c r="AM14"/>
      <c r="AN14"/>
      <c r="AO14"/>
      <c r="AP14"/>
      <c r="AQ14"/>
      <c r="AR14"/>
    </row>
    <row r="15" spans="1:44" x14ac:dyDescent="0.25">
      <c r="A15" s="5">
        <v>76</v>
      </c>
      <c r="B15" s="11" t="s">
        <v>123</v>
      </c>
      <c r="C15" s="23" t="s">
        <v>69</v>
      </c>
      <c r="D15" s="69">
        <v>324</v>
      </c>
      <c r="E15" s="148"/>
      <c r="F15" s="69">
        <v>49</v>
      </c>
      <c r="G15" s="149"/>
      <c r="H15" s="69">
        <v>0</v>
      </c>
      <c r="I15" s="149"/>
      <c r="J15" s="69">
        <v>0</v>
      </c>
      <c r="K15" s="149"/>
      <c r="L15" s="69">
        <v>373</v>
      </c>
      <c r="M15" s="149"/>
      <c r="AK15"/>
      <c r="AL15"/>
      <c r="AM15"/>
      <c r="AN15"/>
      <c r="AO15"/>
      <c r="AP15"/>
      <c r="AQ15"/>
      <c r="AR15"/>
    </row>
    <row r="16" spans="1:44" x14ac:dyDescent="0.25">
      <c r="A16" s="5">
        <v>44</v>
      </c>
      <c r="B16" s="11">
        <v>10</v>
      </c>
      <c r="C16" s="23" t="s">
        <v>37</v>
      </c>
      <c r="D16" s="69">
        <v>519</v>
      </c>
      <c r="E16" s="148"/>
      <c r="F16" s="69">
        <v>340</v>
      </c>
      <c r="G16" s="149"/>
      <c r="H16" s="69">
        <v>26</v>
      </c>
      <c r="I16" s="149"/>
      <c r="J16" s="69">
        <v>95</v>
      </c>
      <c r="K16" s="149"/>
      <c r="L16" s="69">
        <v>980</v>
      </c>
      <c r="M16" s="149" t="s">
        <v>323</v>
      </c>
      <c r="AK16"/>
      <c r="AL16"/>
      <c r="AM16"/>
      <c r="AN16"/>
      <c r="AO16"/>
      <c r="AP16"/>
      <c r="AQ16"/>
      <c r="AR16"/>
    </row>
    <row r="17" spans="1:36" customFormat="1" x14ac:dyDescent="0.25">
      <c r="A17" s="5">
        <v>76</v>
      </c>
      <c r="B17" s="11">
        <v>11</v>
      </c>
      <c r="C17" s="23" t="s">
        <v>70</v>
      </c>
      <c r="D17" s="69">
        <v>569</v>
      </c>
      <c r="E17" s="148"/>
      <c r="F17" s="69">
        <v>394</v>
      </c>
      <c r="G17" s="149"/>
      <c r="H17" s="69">
        <v>19</v>
      </c>
      <c r="I17" s="149"/>
      <c r="J17" s="69">
        <v>46</v>
      </c>
      <c r="K17" s="149"/>
      <c r="L17" s="69">
        <v>1028</v>
      </c>
      <c r="M17" s="149"/>
      <c r="N17" s="55"/>
      <c r="O17" s="55"/>
      <c r="P17" s="55"/>
      <c r="Q17" s="55"/>
      <c r="R17" s="55"/>
      <c r="S17" s="55"/>
      <c r="T17" s="55"/>
      <c r="U17" s="55"/>
      <c r="V17" s="55"/>
      <c r="W17" s="55"/>
      <c r="X17" s="55"/>
      <c r="Y17" s="55"/>
      <c r="Z17" s="55"/>
      <c r="AA17" s="55"/>
      <c r="AB17" s="55"/>
      <c r="AC17" s="55"/>
      <c r="AD17" s="55"/>
      <c r="AE17" s="55"/>
      <c r="AF17" s="55"/>
      <c r="AG17" s="55"/>
      <c r="AH17" s="55"/>
      <c r="AI17" s="55"/>
      <c r="AJ17" s="55"/>
    </row>
    <row r="18" spans="1:36" customFormat="1" x14ac:dyDescent="0.25">
      <c r="A18" s="5">
        <v>76</v>
      </c>
      <c r="B18" s="11">
        <v>12</v>
      </c>
      <c r="C18" s="23" t="s">
        <v>71</v>
      </c>
      <c r="D18" s="69">
        <v>436</v>
      </c>
      <c r="E18" s="148"/>
      <c r="F18" s="69">
        <v>145</v>
      </c>
      <c r="G18" s="149"/>
      <c r="H18" s="69">
        <v>20</v>
      </c>
      <c r="I18" s="149"/>
      <c r="J18" s="69">
        <v>20</v>
      </c>
      <c r="K18" s="149"/>
      <c r="L18" s="69">
        <v>621</v>
      </c>
      <c r="M18" s="149"/>
      <c r="N18" s="55"/>
      <c r="O18" s="55"/>
      <c r="P18" s="55"/>
      <c r="Q18" s="55"/>
      <c r="R18" s="55"/>
      <c r="S18" s="55"/>
      <c r="T18" s="55"/>
      <c r="U18" s="55"/>
      <c r="V18" s="55"/>
      <c r="W18" s="55"/>
      <c r="X18" s="55"/>
      <c r="Y18" s="55"/>
      <c r="Z18" s="55"/>
      <c r="AA18" s="55"/>
      <c r="AB18" s="55"/>
      <c r="AC18" s="55"/>
      <c r="AD18" s="55"/>
      <c r="AE18" s="55"/>
      <c r="AF18" s="55"/>
      <c r="AG18" s="55"/>
      <c r="AH18" s="55"/>
      <c r="AI18" s="55"/>
      <c r="AJ18" s="55"/>
    </row>
    <row r="19" spans="1:36" customFormat="1" x14ac:dyDescent="0.25">
      <c r="A19" s="5">
        <v>93</v>
      </c>
      <c r="B19" s="11">
        <v>13</v>
      </c>
      <c r="C19" s="23" t="s">
        <v>101</v>
      </c>
      <c r="D19" s="69">
        <v>806</v>
      </c>
      <c r="E19" s="148"/>
      <c r="F19" s="69">
        <v>2098</v>
      </c>
      <c r="G19" s="149"/>
      <c r="H19" s="69">
        <v>47</v>
      </c>
      <c r="I19" s="149"/>
      <c r="J19" s="69">
        <v>150</v>
      </c>
      <c r="K19" s="149"/>
      <c r="L19" s="69">
        <v>3101</v>
      </c>
      <c r="M19" s="149" t="s">
        <v>323</v>
      </c>
      <c r="N19" s="55"/>
      <c r="O19" s="55"/>
      <c r="P19" s="55"/>
      <c r="Q19" s="55"/>
      <c r="R19" s="55"/>
      <c r="S19" s="55"/>
      <c r="T19" s="55"/>
      <c r="U19" s="55"/>
      <c r="V19" s="55"/>
      <c r="W19" s="55"/>
      <c r="X19" s="55"/>
      <c r="Y19" s="55"/>
      <c r="Z19" s="55"/>
      <c r="AA19" s="55"/>
      <c r="AB19" s="55"/>
      <c r="AC19" s="55"/>
      <c r="AD19" s="55"/>
      <c r="AE19" s="55"/>
      <c r="AF19" s="55"/>
      <c r="AG19" s="55"/>
      <c r="AH19" s="55"/>
      <c r="AI19" s="55"/>
      <c r="AJ19" s="55"/>
    </row>
    <row r="20" spans="1:36" customFormat="1" x14ac:dyDescent="0.25">
      <c r="A20" s="5">
        <v>28</v>
      </c>
      <c r="B20" s="11">
        <v>14</v>
      </c>
      <c r="C20" s="23" t="s">
        <v>25</v>
      </c>
      <c r="D20" s="69">
        <v>1344</v>
      </c>
      <c r="E20" s="150" t="s">
        <v>324</v>
      </c>
      <c r="F20" s="69">
        <v>479</v>
      </c>
      <c r="G20" s="150" t="s">
        <v>324</v>
      </c>
      <c r="H20" s="69">
        <v>110</v>
      </c>
      <c r="I20" s="150" t="s">
        <v>324</v>
      </c>
      <c r="J20" s="69">
        <v>158</v>
      </c>
      <c r="K20" s="150" t="s">
        <v>324</v>
      </c>
      <c r="L20" s="69">
        <v>2091</v>
      </c>
      <c r="M20" s="150" t="s">
        <v>324</v>
      </c>
      <c r="N20" s="55"/>
      <c r="O20" s="55"/>
      <c r="P20" s="55"/>
      <c r="Q20" s="55"/>
      <c r="R20" s="55"/>
      <c r="S20" s="55"/>
      <c r="T20" s="55"/>
      <c r="U20" s="55"/>
      <c r="V20" s="55"/>
      <c r="W20" s="55"/>
      <c r="X20" s="55"/>
      <c r="Y20" s="55"/>
      <c r="Z20" s="55"/>
      <c r="AA20" s="55"/>
      <c r="AB20" s="55"/>
      <c r="AC20" s="55"/>
      <c r="AD20" s="55"/>
      <c r="AE20" s="55"/>
      <c r="AF20" s="55"/>
      <c r="AG20" s="55"/>
      <c r="AH20" s="55"/>
      <c r="AI20" s="55"/>
      <c r="AJ20" s="55"/>
    </row>
    <row r="21" spans="1:36" customFormat="1" x14ac:dyDescent="0.25">
      <c r="A21" s="5">
        <v>84</v>
      </c>
      <c r="B21" s="11">
        <v>15</v>
      </c>
      <c r="C21" s="23" t="s">
        <v>86</v>
      </c>
      <c r="D21" s="69">
        <v>114</v>
      </c>
      <c r="E21" s="148"/>
      <c r="F21" s="69">
        <v>62</v>
      </c>
      <c r="G21" s="149"/>
      <c r="H21" s="69">
        <v>4</v>
      </c>
      <c r="I21" s="149"/>
      <c r="J21" s="69">
        <v>3</v>
      </c>
      <c r="K21" s="149"/>
      <c r="L21" s="69">
        <v>183</v>
      </c>
      <c r="M21" s="149" t="s">
        <v>323</v>
      </c>
      <c r="N21" s="55"/>
      <c r="O21" s="55"/>
      <c r="P21" s="55"/>
      <c r="Q21" s="55"/>
      <c r="R21" s="55"/>
      <c r="S21" s="55"/>
      <c r="T21" s="55"/>
      <c r="U21" s="55"/>
      <c r="V21" s="55"/>
      <c r="W21" s="55"/>
      <c r="X21" s="55"/>
      <c r="Y21" s="55"/>
      <c r="Z21" s="55"/>
      <c r="AA21" s="55"/>
      <c r="AB21" s="55"/>
      <c r="AC21" s="55"/>
      <c r="AD21" s="55"/>
      <c r="AE21" s="55"/>
      <c r="AF21" s="55"/>
      <c r="AG21" s="55"/>
      <c r="AH21" s="55"/>
      <c r="AI21" s="55"/>
      <c r="AJ21" s="55"/>
    </row>
    <row r="22" spans="1:36" customFormat="1" x14ac:dyDescent="0.25">
      <c r="A22" s="5">
        <v>75</v>
      </c>
      <c r="B22" s="11">
        <v>16</v>
      </c>
      <c r="C22" s="23" t="s">
        <v>57</v>
      </c>
      <c r="D22" s="69">
        <v>742</v>
      </c>
      <c r="E22" s="148"/>
      <c r="F22" s="69">
        <v>152</v>
      </c>
      <c r="G22" s="149"/>
      <c r="H22" s="69">
        <v>25</v>
      </c>
      <c r="I22" s="149"/>
      <c r="J22" s="69">
        <v>49</v>
      </c>
      <c r="K22" s="149"/>
      <c r="L22" s="69">
        <v>968</v>
      </c>
      <c r="M22" s="149" t="s">
        <v>323</v>
      </c>
      <c r="N22" s="55"/>
      <c r="O22" s="55"/>
      <c r="P22" s="55"/>
      <c r="Q22" s="55"/>
      <c r="R22" s="55"/>
      <c r="S22" s="55"/>
      <c r="T22" s="55"/>
      <c r="U22" s="55"/>
      <c r="V22" s="55"/>
      <c r="W22" s="55"/>
      <c r="X22" s="55"/>
      <c r="Y22" s="55"/>
      <c r="Z22" s="55"/>
      <c r="AA22" s="55"/>
      <c r="AB22" s="55"/>
      <c r="AC22" s="55"/>
      <c r="AD22" s="55"/>
      <c r="AE22" s="55"/>
      <c r="AF22" s="55"/>
      <c r="AG22" s="55"/>
      <c r="AH22" s="55"/>
      <c r="AI22" s="55"/>
      <c r="AJ22" s="55"/>
    </row>
    <row r="23" spans="1:36" customFormat="1" x14ac:dyDescent="0.25">
      <c r="A23" s="5">
        <v>75</v>
      </c>
      <c r="B23" s="11">
        <v>17</v>
      </c>
      <c r="C23" s="23" t="s">
        <v>58</v>
      </c>
      <c r="D23" s="69">
        <v>819</v>
      </c>
      <c r="E23" s="148" t="s">
        <v>324</v>
      </c>
      <c r="F23" s="69">
        <v>468</v>
      </c>
      <c r="G23" s="149" t="s">
        <v>324</v>
      </c>
      <c r="H23" s="69">
        <v>25</v>
      </c>
      <c r="I23" s="149" t="s">
        <v>324</v>
      </c>
      <c r="J23" s="69">
        <v>68</v>
      </c>
      <c r="K23" s="149" t="s">
        <v>324</v>
      </c>
      <c r="L23" s="69">
        <v>1380</v>
      </c>
      <c r="M23" s="149"/>
      <c r="N23" s="55"/>
      <c r="O23" s="55"/>
      <c r="P23" s="55"/>
      <c r="Q23" s="55"/>
      <c r="R23" s="55"/>
      <c r="S23" s="55"/>
      <c r="T23" s="55"/>
      <c r="U23" s="55"/>
      <c r="V23" s="55"/>
      <c r="W23" s="55"/>
      <c r="X23" s="55"/>
      <c r="Y23" s="55"/>
      <c r="Z23" s="55"/>
      <c r="AA23" s="55"/>
      <c r="AB23" s="55"/>
      <c r="AC23" s="55"/>
      <c r="AD23" s="55"/>
      <c r="AE23" s="55"/>
      <c r="AF23" s="55"/>
      <c r="AG23" s="55"/>
      <c r="AH23" s="55"/>
      <c r="AI23" s="55"/>
      <c r="AJ23" s="55"/>
    </row>
    <row r="24" spans="1:36" customFormat="1" x14ac:dyDescent="0.25">
      <c r="A24" s="5">
        <v>24</v>
      </c>
      <c r="B24" s="11">
        <v>18</v>
      </c>
      <c r="C24" s="23" t="s">
        <v>9</v>
      </c>
      <c r="D24" s="69">
        <v>597</v>
      </c>
      <c r="E24" s="148"/>
      <c r="F24" s="69">
        <v>126</v>
      </c>
      <c r="G24" s="149"/>
      <c r="H24" s="69">
        <v>28</v>
      </c>
      <c r="I24" s="149"/>
      <c r="J24" s="69">
        <v>75</v>
      </c>
      <c r="K24" s="149"/>
      <c r="L24" s="69">
        <v>826</v>
      </c>
      <c r="M24" s="149" t="s">
        <v>323</v>
      </c>
      <c r="N24" s="55"/>
      <c r="O24" s="55"/>
      <c r="P24" s="55"/>
      <c r="Q24" s="55"/>
      <c r="R24" s="55"/>
      <c r="S24" s="55"/>
      <c r="T24" s="55"/>
      <c r="U24" s="55"/>
      <c r="V24" s="55"/>
      <c r="W24" s="55"/>
      <c r="X24" s="55"/>
      <c r="Y24" s="55"/>
      <c r="Z24" s="55"/>
      <c r="AA24" s="55"/>
      <c r="AB24" s="55"/>
      <c r="AC24" s="55"/>
      <c r="AD24" s="55"/>
      <c r="AE24" s="55"/>
      <c r="AF24" s="55"/>
      <c r="AG24" s="55"/>
      <c r="AH24" s="55"/>
      <c r="AI24" s="55"/>
      <c r="AJ24" s="55"/>
    </row>
    <row r="25" spans="1:36" customFormat="1" x14ac:dyDescent="0.25">
      <c r="A25" s="5">
        <v>75</v>
      </c>
      <c r="B25" s="11">
        <v>19</v>
      </c>
      <c r="C25" s="23" t="s">
        <v>59</v>
      </c>
      <c r="D25" s="69">
        <v>349</v>
      </c>
      <c r="E25" s="148"/>
      <c r="F25" s="69">
        <v>38</v>
      </c>
      <c r="G25" s="149"/>
      <c r="H25" s="69">
        <v>4</v>
      </c>
      <c r="I25" s="149"/>
      <c r="J25" s="69">
        <v>2</v>
      </c>
      <c r="K25" s="149"/>
      <c r="L25" s="69">
        <v>393</v>
      </c>
      <c r="M25" s="149" t="s">
        <v>323</v>
      </c>
      <c r="N25" s="55"/>
      <c r="O25" s="55"/>
      <c r="P25" s="55"/>
      <c r="Q25" s="55"/>
      <c r="R25" s="55"/>
      <c r="S25" s="55"/>
      <c r="T25" s="55"/>
      <c r="U25" s="55"/>
      <c r="V25" s="55"/>
      <c r="W25" s="55"/>
      <c r="X25" s="55"/>
      <c r="Y25" s="55"/>
      <c r="Z25" s="55"/>
      <c r="AA25" s="55"/>
      <c r="AB25" s="55"/>
      <c r="AC25" s="55"/>
      <c r="AD25" s="55"/>
      <c r="AE25" s="55"/>
      <c r="AF25" s="55"/>
      <c r="AG25" s="55"/>
      <c r="AH25" s="55"/>
      <c r="AI25" s="55"/>
      <c r="AJ25" s="55"/>
    </row>
    <row r="26" spans="1:36" customFormat="1" x14ac:dyDescent="0.25">
      <c r="A26" s="5">
        <v>94</v>
      </c>
      <c r="B26" s="11" t="s">
        <v>104</v>
      </c>
      <c r="C26" s="23" t="s">
        <v>253</v>
      </c>
      <c r="D26" s="69">
        <v>108</v>
      </c>
      <c r="E26" s="148"/>
      <c r="F26" s="69">
        <v>21</v>
      </c>
      <c r="G26" s="149"/>
      <c r="H26" s="69">
        <v>0</v>
      </c>
      <c r="I26" s="149"/>
      <c r="J26" s="69">
        <v>0</v>
      </c>
      <c r="K26" s="149"/>
      <c r="L26" s="69">
        <v>129</v>
      </c>
      <c r="M26" s="149" t="s">
        <v>323</v>
      </c>
      <c r="N26" s="55"/>
      <c r="O26" s="55"/>
      <c r="P26" s="55"/>
      <c r="Q26" s="55"/>
      <c r="R26" s="55"/>
      <c r="S26" s="55"/>
      <c r="T26" s="55"/>
      <c r="U26" s="55"/>
      <c r="V26" s="55"/>
      <c r="W26" s="55"/>
      <c r="X26" s="55"/>
      <c r="Y26" s="55"/>
      <c r="Z26" s="55"/>
      <c r="AA26" s="55"/>
      <c r="AB26" s="55"/>
      <c r="AC26" s="55"/>
      <c r="AD26" s="55"/>
      <c r="AE26" s="55"/>
      <c r="AF26" s="55"/>
      <c r="AG26" s="55"/>
      <c r="AH26" s="55"/>
      <c r="AI26" s="55"/>
      <c r="AJ26" s="55"/>
    </row>
    <row r="27" spans="1:36" customFormat="1" x14ac:dyDescent="0.25">
      <c r="A27" s="5">
        <v>94</v>
      </c>
      <c r="B27" s="11" t="s">
        <v>107</v>
      </c>
      <c r="C27" s="23" t="s">
        <v>108</v>
      </c>
      <c r="D27" s="69">
        <v>74</v>
      </c>
      <c r="E27" s="148"/>
      <c r="F27" s="69">
        <v>102</v>
      </c>
      <c r="G27" s="149"/>
      <c r="H27" s="69">
        <v>0</v>
      </c>
      <c r="I27" s="149"/>
      <c r="J27" s="69">
        <v>0</v>
      </c>
      <c r="K27" s="149"/>
      <c r="L27" s="69">
        <v>176</v>
      </c>
      <c r="M27" s="149" t="s">
        <v>323</v>
      </c>
      <c r="N27" s="55"/>
      <c r="O27" s="55"/>
      <c r="P27" s="55"/>
      <c r="Q27" s="55"/>
      <c r="R27" s="55"/>
      <c r="S27" s="55"/>
      <c r="T27" s="55"/>
      <c r="U27" s="55"/>
      <c r="V27" s="55"/>
      <c r="W27" s="55"/>
      <c r="X27" s="55"/>
      <c r="Y27" s="55"/>
      <c r="Z27" s="55"/>
      <c r="AA27" s="55"/>
      <c r="AB27" s="55"/>
      <c r="AC27" s="55"/>
      <c r="AD27" s="55"/>
      <c r="AE27" s="55"/>
      <c r="AF27" s="55"/>
      <c r="AG27" s="55"/>
      <c r="AH27" s="55"/>
      <c r="AI27" s="55"/>
      <c r="AJ27" s="55"/>
    </row>
    <row r="28" spans="1:36" customFormat="1" x14ac:dyDescent="0.25">
      <c r="A28" s="5">
        <v>27</v>
      </c>
      <c r="B28" s="11">
        <v>21</v>
      </c>
      <c r="C28" s="23" t="s">
        <v>16</v>
      </c>
      <c r="D28" s="69">
        <v>746</v>
      </c>
      <c r="E28" s="148"/>
      <c r="F28" s="69">
        <v>338</v>
      </c>
      <c r="G28" s="149"/>
      <c r="H28" s="69">
        <v>66</v>
      </c>
      <c r="I28" s="149"/>
      <c r="J28" s="69">
        <v>136</v>
      </c>
      <c r="K28" s="149"/>
      <c r="L28" s="69">
        <v>1286</v>
      </c>
      <c r="M28" s="149" t="s">
        <v>323</v>
      </c>
      <c r="N28" s="55"/>
      <c r="O28" s="55"/>
      <c r="P28" s="55"/>
      <c r="Q28" s="55"/>
      <c r="R28" s="55"/>
      <c r="S28" s="55"/>
      <c r="T28" s="55"/>
      <c r="U28" s="55"/>
      <c r="V28" s="55"/>
      <c r="W28" s="55"/>
      <c r="X28" s="55"/>
      <c r="Y28" s="55"/>
      <c r="Z28" s="55"/>
      <c r="AA28" s="55"/>
      <c r="AB28" s="55"/>
      <c r="AC28" s="55"/>
      <c r="AD28" s="55"/>
      <c r="AE28" s="55"/>
      <c r="AF28" s="55"/>
      <c r="AG28" s="55"/>
      <c r="AH28" s="55"/>
      <c r="AI28" s="55"/>
      <c r="AJ28" s="55"/>
    </row>
    <row r="29" spans="1:36" customFormat="1" x14ac:dyDescent="0.25">
      <c r="A29" s="5">
        <v>53</v>
      </c>
      <c r="B29" s="11">
        <v>22</v>
      </c>
      <c r="C29" s="23" t="s">
        <v>52</v>
      </c>
      <c r="D29" s="69">
        <v>1004</v>
      </c>
      <c r="E29" s="148"/>
      <c r="F29" s="69">
        <v>250</v>
      </c>
      <c r="G29" s="149"/>
      <c r="H29" s="69">
        <v>69</v>
      </c>
      <c r="I29" s="149"/>
      <c r="J29" s="69">
        <v>327</v>
      </c>
      <c r="K29" s="149"/>
      <c r="L29" s="69">
        <v>1650</v>
      </c>
      <c r="M29" s="149"/>
      <c r="N29" s="55"/>
      <c r="O29" s="55"/>
      <c r="P29" s="55"/>
      <c r="Q29" s="55"/>
      <c r="R29" s="55"/>
      <c r="S29" s="55"/>
      <c r="T29" s="55"/>
      <c r="U29" s="55"/>
      <c r="V29" s="55"/>
      <c r="W29" s="55"/>
      <c r="X29" s="55"/>
      <c r="Y29" s="55"/>
      <c r="Z29" s="55"/>
      <c r="AA29" s="55"/>
      <c r="AB29" s="55"/>
      <c r="AC29" s="55"/>
      <c r="AD29" s="55"/>
      <c r="AE29" s="55"/>
      <c r="AF29" s="55"/>
      <c r="AG29" s="55"/>
      <c r="AH29" s="55"/>
      <c r="AI29" s="55"/>
      <c r="AJ29" s="55"/>
    </row>
    <row r="30" spans="1:36" customFormat="1" x14ac:dyDescent="0.25">
      <c r="A30" s="5">
        <v>75</v>
      </c>
      <c r="B30" s="11">
        <v>23</v>
      </c>
      <c r="C30" s="23" t="s">
        <v>60</v>
      </c>
      <c r="D30" s="69">
        <v>279</v>
      </c>
      <c r="E30" s="148"/>
      <c r="F30" s="69">
        <v>65</v>
      </c>
      <c r="G30" s="149"/>
      <c r="H30" s="69">
        <v>0</v>
      </c>
      <c r="I30" s="149"/>
      <c r="J30" s="69">
        <v>0</v>
      </c>
      <c r="K30" s="149"/>
      <c r="L30" s="69">
        <v>344</v>
      </c>
      <c r="M30" s="149" t="s">
        <v>323</v>
      </c>
      <c r="N30" s="55"/>
      <c r="O30" s="55"/>
      <c r="P30" s="55"/>
      <c r="Q30" s="55"/>
      <c r="R30" s="55"/>
      <c r="S30" s="55"/>
      <c r="T30" s="55"/>
      <c r="U30" s="55"/>
      <c r="V30" s="55"/>
      <c r="W30" s="55"/>
      <c r="X30" s="55"/>
      <c r="Y30" s="55"/>
      <c r="Z30" s="55"/>
      <c r="AA30" s="55"/>
      <c r="AB30" s="55"/>
      <c r="AC30" s="55"/>
      <c r="AD30" s="55"/>
      <c r="AE30" s="55"/>
      <c r="AF30" s="55"/>
      <c r="AG30" s="55"/>
      <c r="AH30" s="55"/>
      <c r="AI30" s="55"/>
      <c r="AJ30" s="55"/>
    </row>
    <row r="31" spans="1:36" customFormat="1" x14ac:dyDescent="0.25">
      <c r="A31" s="5">
        <v>75</v>
      </c>
      <c r="B31" s="11">
        <v>24</v>
      </c>
      <c r="C31" s="23" t="s">
        <v>61</v>
      </c>
      <c r="D31" s="69">
        <v>618</v>
      </c>
      <c r="E31" s="148"/>
      <c r="F31" s="69">
        <v>256</v>
      </c>
      <c r="G31" s="149"/>
      <c r="H31" s="69">
        <v>35</v>
      </c>
      <c r="I31" s="149"/>
      <c r="J31" s="69">
        <v>5</v>
      </c>
      <c r="K31" s="149"/>
      <c r="L31" s="69">
        <v>914</v>
      </c>
      <c r="M31" s="149" t="s">
        <v>323</v>
      </c>
      <c r="N31" s="55"/>
      <c r="O31" s="55"/>
      <c r="P31" s="55"/>
      <c r="Q31" s="55"/>
      <c r="R31" s="55"/>
      <c r="S31" s="55"/>
      <c r="T31" s="55"/>
      <c r="U31" s="55"/>
      <c r="V31" s="55"/>
      <c r="W31" s="55"/>
      <c r="X31" s="55"/>
      <c r="Y31" s="55"/>
      <c r="Z31" s="55"/>
      <c r="AA31" s="55"/>
      <c r="AB31" s="55"/>
      <c r="AC31" s="55"/>
      <c r="AD31" s="55"/>
      <c r="AE31" s="55"/>
      <c r="AF31" s="55"/>
      <c r="AG31" s="55"/>
      <c r="AH31" s="55"/>
      <c r="AI31" s="55"/>
      <c r="AJ31" s="55"/>
    </row>
    <row r="32" spans="1:36" customFormat="1" x14ac:dyDescent="0.25">
      <c r="A32" s="5">
        <v>27</v>
      </c>
      <c r="B32" s="11">
        <v>25</v>
      </c>
      <c r="C32" s="23" t="s">
        <v>18</v>
      </c>
      <c r="D32" s="69">
        <v>615</v>
      </c>
      <c r="E32" s="148"/>
      <c r="F32" s="69">
        <v>301</v>
      </c>
      <c r="G32" s="149"/>
      <c r="H32" s="69">
        <v>40</v>
      </c>
      <c r="I32" s="149"/>
      <c r="J32" s="69">
        <v>107</v>
      </c>
      <c r="K32" s="149"/>
      <c r="L32" s="69">
        <v>1063</v>
      </c>
      <c r="M32" s="149"/>
      <c r="N32" s="55"/>
      <c r="O32" s="55"/>
      <c r="P32" s="55"/>
      <c r="Q32" s="55"/>
      <c r="R32" s="55"/>
      <c r="S32" s="55"/>
      <c r="T32" s="55"/>
      <c r="U32" s="55"/>
      <c r="V32" s="55"/>
      <c r="W32" s="55"/>
      <c r="X32" s="55"/>
      <c r="Y32" s="55"/>
      <c r="Z32" s="55"/>
      <c r="AA32" s="55"/>
      <c r="AB32" s="55"/>
      <c r="AC32" s="55"/>
      <c r="AD32" s="55"/>
      <c r="AE32" s="55"/>
      <c r="AF32" s="55"/>
      <c r="AG32" s="55"/>
      <c r="AH32" s="55"/>
      <c r="AI32" s="55"/>
      <c r="AJ32" s="55"/>
    </row>
    <row r="33" spans="1:36" customFormat="1" x14ac:dyDescent="0.25">
      <c r="A33" s="5">
        <v>84</v>
      </c>
      <c r="B33" s="11">
        <v>26</v>
      </c>
      <c r="C33" s="23" t="s">
        <v>87</v>
      </c>
      <c r="D33" s="69">
        <v>590</v>
      </c>
      <c r="E33" s="148"/>
      <c r="F33" s="69">
        <v>430</v>
      </c>
      <c r="G33" s="149"/>
      <c r="H33" s="69">
        <v>0</v>
      </c>
      <c r="I33" s="149"/>
      <c r="J33" s="69">
        <v>34</v>
      </c>
      <c r="K33" s="149"/>
      <c r="L33" s="69">
        <v>1054</v>
      </c>
      <c r="M33" s="149"/>
      <c r="N33" s="55"/>
      <c r="O33" s="55"/>
      <c r="P33" s="55"/>
      <c r="Q33" s="55"/>
      <c r="R33" s="55"/>
      <c r="S33" s="55"/>
      <c r="T33" s="55"/>
      <c r="U33" s="55"/>
      <c r="V33" s="55"/>
      <c r="W33" s="55"/>
      <c r="X33" s="55"/>
      <c r="Y33" s="55"/>
      <c r="Z33" s="55"/>
      <c r="AA33" s="55"/>
      <c r="AB33" s="55"/>
      <c r="AC33" s="55"/>
      <c r="AD33" s="55"/>
      <c r="AE33" s="55"/>
      <c r="AF33" s="55"/>
      <c r="AG33" s="55"/>
      <c r="AH33" s="55"/>
      <c r="AI33" s="55"/>
      <c r="AJ33" s="55"/>
    </row>
    <row r="34" spans="1:36" customFormat="1" x14ac:dyDescent="0.25">
      <c r="A34" s="5">
        <v>28</v>
      </c>
      <c r="B34" s="11">
        <v>27</v>
      </c>
      <c r="C34" s="23" t="s">
        <v>27</v>
      </c>
      <c r="D34" s="69">
        <v>965</v>
      </c>
      <c r="E34" s="150" t="s">
        <v>324</v>
      </c>
      <c r="F34" s="69">
        <v>627</v>
      </c>
      <c r="G34" s="150" t="s">
        <v>324</v>
      </c>
      <c r="H34" s="69">
        <v>40</v>
      </c>
      <c r="I34" s="150" t="s">
        <v>324</v>
      </c>
      <c r="J34" s="69">
        <v>5</v>
      </c>
      <c r="K34" s="150" t="s">
        <v>324</v>
      </c>
      <c r="L34" s="69">
        <v>1637</v>
      </c>
      <c r="M34" s="150"/>
      <c r="N34" s="55"/>
      <c r="O34" s="55"/>
      <c r="P34" s="55"/>
      <c r="Q34" s="55"/>
      <c r="R34" s="55"/>
      <c r="S34" s="55"/>
      <c r="T34" s="55"/>
      <c r="U34" s="55"/>
      <c r="V34" s="55"/>
      <c r="W34" s="55"/>
      <c r="X34" s="55"/>
      <c r="Y34" s="55"/>
      <c r="Z34" s="55"/>
      <c r="AA34" s="55"/>
      <c r="AB34" s="55"/>
      <c r="AC34" s="55"/>
      <c r="AD34" s="55"/>
      <c r="AE34" s="55"/>
      <c r="AF34" s="55"/>
      <c r="AG34" s="55"/>
      <c r="AH34" s="55"/>
      <c r="AI34" s="55"/>
      <c r="AJ34" s="55"/>
    </row>
    <row r="35" spans="1:36" customFormat="1" x14ac:dyDescent="0.25">
      <c r="A35" s="5">
        <v>24</v>
      </c>
      <c r="B35" s="11">
        <v>28</v>
      </c>
      <c r="C35" s="23" t="s">
        <v>254</v>
      </c>
      <c r="D35" s="69">
        <v>524</v>
      </c>
      <c r="E35" s="148" t="s">
        <v>324</v>
      </c>
      <c r="F35" s="69">
        <v>583</v>
      </c>
      <c r="G35" s="149" t="s">
        <v>324</v>
      </c>
      <c r="H35" s="69">
        <v>15</v>
      </c>
      <c r="I35" s="149" t="s">
        <v>324</v>
      </c>
      <c r="J35" s="69">
        <v>53</v>
      </c>
      <c r="K35" s="149" t="s">
        <v>324</v>
      </c>
      <c r="L35" s="69">
        <v>1175</v>
      </c>
      <c r="M35" s="149" t="s">
        <v>324</v>
      </c>
      <c r="N35" s="55"/>
      <c r="O35" s="55"/>
      <c r="P35" s="55"/>
      <c r="Q35" s="55"/>
      <c r="R35" s="55"/>
      <c r="S35" s="55"/>
      <c r="T35" s="55"/>
      <c r="U35" s="55"/>
      <c r="V35" s="55"/>
      <c r="W35" s="55"/>
      <c r="X35" s="55"/>
      <c r="Y35" s="55"/>
      <c r="Z35" s="55"/>
      <c r="AA35" s="55"/>
      <c r="AB35" s="55"/>
      <c r="AC35" s="55"/>
      <c r="AD35" s="55"/>
      <c r="AE35" s="55"/>
      <c r="AF35" s="55"/>
      <c r="AG35" s="55"/>
      <c r="AH35" s="55"/>
      <c r="AI35" s="55"/>
      <c r="AJ35" s="55"/>
    </row>
    <row r="36" spans="1:36" customFormat="1" x14ac:dyDescent="0.25">
      <c r="A36" s="5">
        <v>53</v>
      </c>
      <c r="B36" s="11">
        <v>29</v>
      </c>
      <c r="C36" s="23" t="s">
        <v>54</v>
      </c>
      <c r="D36" s="69">
        <v>1314</v>
      </c>
      <c r="E36" s="148"/>
      <c r="F36" s="69">
        <v>495</v>
      </c>
      <c r="G36" s="149"/>
      <c r="H36" s="69">
        <v>167</v>
      </c>
      <c r="I36" s="149"/>
      <c r="J36" s="69">
        <v>412</v>
      </c>
      <c r="K36" s="149"/>
      <c r="L36" s="69">
        <v>2388</v>
      </c>
      <c r="M36" s="149" t="s">
        <v>323</v>
      </c>
      <c r="N36" s="55"/>
      <c r="O36" s="55"/>
      <c r="P36" s="55"/>
      <c r="Q36" s="55"/>
      <c r="R36" s="55"/>
      <c r="S36" s="55"/>
      <c r="T36" s="55"/>
      <c r="U36" s="55"/>
      <c r="V36" s="55"/>
      <c r="W36" s="55"/>
      <c r="X36" s="55"/>
      <c r="Y36" s="55"/>
      <c r="Z36" s="55"/>
      <c r="AA36" s="55"/>
      <c r="AB36" s="55"/>
      <c r="AC36" s="55"/>
      <c r="AD36" s="55"/>
      <c r="AE36" s="55"/>
      <c r="AF36" s="55"/>
      <c r="AG36" s="55"/>
      <c r="AH36" s="55"/>
      <c r="AI36" s="55"/>
      <c r="AJ36" s="55"/>
    </row>
    <row r="37" spans="1:36" customFormat="1" x14ac:dyDescent="0.25">
      <c r="A37" s="5">
        <v>76</v>
      </c>
      <c r="B37" s="11">
        <v>30</v>
      </c>
      <c r="C37" s="23" t="s">
        <v>72</v>
      </c>
      <c r="D37" s="69">
        <v>841</v>
      </c>
      <c r="E37" s="150" t="s">
        <v>324</v>
      </c>
      <c r="F37" s="69">
        <v>1050</v>
      </c>
      <c r="G37" s="150" t="s">
        <v>324</v>
      </c>
      <c r="H37" s="69">
        <v>25</v>
      </c>
      <c r="I37" s="150" t="s">
        <v>324</v>
      </c>
      <c r="J37" s="69">
        <v>2</v>
      </c>
      <c r="K37" s="150" t="s">
        <v>324</v>
      </c>
      <c r="L37" s="69">
        <v>1918</v>
      </c>
      <c r="M37" s="150" t="s">
        <v>324</v>
      </c>
      <c r="N37" s="55"/>
      <c r="O37" s="55"/>
      <c r="P37" s="55"/>
      <c r="Q37" s="55"/>
      <c r="R37" s="55"/>
      <c r="S37" s="55"/>
      <c r="T37" s="55"/>
      <c r="U37" s="55"/>
      <c r="V37" s="55"/>
      <c r="W37" s="55"/>
      <c r="X37" s="55"/>
      <c r="Y37" s="55"/>
      <c r="Z37" s="55"/>
      <c r="AA37" s="55"/>
      <c r="AB37" s="55"/>
      <c r="AC37" s="55"/>
      <c r="AD37" s="55"/>
      <c r="AE37" s="55"/>
      <c r="AF37" s="55"/>
      <c r="AG37" s="55"/>
      <c r="AH37" s="55"/>
      <c r="AI37" s="55"/>
      <c r="AJ37" s="55"/>
    </row>
    <row r="38" spans="1:36" customFormat="1" x14ac:dyDescent="0.25">
      <c r="A38" s="5">
        <v>76</v>
      </c>
      <c r="B38" s="11">
        <v>31</v>
      </c>
      <c r="C38" s="23" t="s">
        <v>73</v>
      </c>
      <c r="D38" s="69">
        <v>946</v>
      </c>
      <c r="E38" s="148"/>
      <c r="F38" s="69">
        <v>1053</v>
      </c>
      <c r="G38" s="149"/>
      <c r="H38" s="69">
        <v>60</v>
      </c>
      <c r="I38" s="149"/>
      <c r="J38" s="69">
        <v>335</v>
      </c>
      <c r="K38" s="149"/>
      <c r="L38" s="69">
        <v>2394</v>
      </c>
      <c r="M38" s="149"/>
      <c r="N38" s="55"/>
      <c r="O38" s="55"/>
      <c r="P38" s="55"/>
      <c r="Q38" s="55"/>
      <c r="R38" s="55"/>
      <c r="S38" s="55"/>
      <c r="T38" s="55"/>
      <c r="U38" s="55"/>
      <c r="V38" s="55"/>
      <c r="W38" s="55"/>
      <c r="X38" s="55"/>
      <c r="Y38" s="55"/>
      <c r="Z38" s="55"/>
      <c r="AA38" s="55"/>
      <c r="AB38" s="55"/>
      <c r="AC38" s="55"/>
      <c r="AD38" s="55"/>
      <c r="AE38" s="55"/>
      <c r="AF38" s="55"/>
      <c r="AG38" s="55"/>
      <c r="AH38" s="55"/>
      <c r="AI38" s="55"/>
      <c r="AJ38" s="55"/>
    </row>
    <row r="39" spans="1:36" customFormat="1" x14ac:dyDescent="0.25">
      <c r="A39" s="5">
        <v>76</v>
      </c>
      <c r="B39" s="11">
        <v>32</v>
      </c>
      <c r="C39" s="23" t="s">
        <v>74</v>
      </c>
      <c r="D39" s="69">
        <v>334</v>
      </c>
      <c r="E39" s="148"/>
      <c r="F39" s="69">
        <v>134</v>
      </c>
      <c r="G39" s="149"/>
      <c r="H39" s="69">
        <v>0</v>
      </c>
      <c r="I39" s="149"/>
      <c r="J39" s="69">
        <v>23</v>
      </c>
      <c r="K39" s="149"/>
      <c r="L39" s="69">
        <v>491</v>
      </c>
      <c r="M39" s="149" t="s">
        <v>323</v>
      </c>
      <c r="N39" s="55"/>
      <c r="O39" s="55"/>
      <c r="P39" s="55"/>
      <c r="Q39" s="55"/>
      <c r="R39" s="55"/>
      <c r="S39" s="55"/>
      <c r="T39" s="55"/>
      <c r="U39" s="55"/>
      <c r="V39" s="55"/>
      <c r="W39" s="55"/>
      <c r="X39" s="55"/>
      <c r="Y39" s="55"/>
      <c r="Z39" s="55"/>
      <c r="AA39" s="55"/>
      <c r="AB39" s="55"/>
      <c r="AC39" s="55"/>
      <c r="AD39" s="55"/>
      <c r="AE39" s="55"/>
      <c r="AF39" s="55"/>
      <c r="AG39" s="55"/>
      <c r="AH39" s="55"/>
      <c r="AI39" s="55"/>
      <c r="AJ39" s="55"/>
    </row>
    <row r="40" spans="1:36" customFormat="1" x14ac:dyDescent="0.25">
      <c r="A40" s="5">
        <v>75</v>
      </c>
      <c r="B40" s="11">
        <v>33</v>
      </c>
      <c r="C40" s="23" t="s">
        <v>62</v>
      </c>
      <c r="D40" s="69">
        <v>1348</v>
      </c>
      <c r="E40" s="148"/>
      <c r="F40" s="69">
        <v>1862</v>
      </c>
      <c r="G40" s="149"/>
      <c r="H40" s="69">
        <v>0</v>
      </c>
      <c r="I40" s="149"/>
      <c r="J40" s="69">
        <v>52</v>
      </c>
      <c r="K40" s="149"/>
      <c r="L40" s="69">
        <v>3262</v>
      </c>
      <c r="M40" s="149" t="s">
        <v>323</v>
      </c>
      <c r="N40" s="55"/>
      <c r="O40" s="55"/>
      <c r="P40" s="55"/>
      <c r="Q40" s="55"/>
      <c r="R40" s="55"/>
      <c r="S40" s="55"/>
      <c r="T40" s="55"/>
      <c r="U40" s="55"/>
      <c r="V40" s="55"/>
      <c r="W40" s="55"/>
      <c r="X40" s="55"/>
      <c r="Y40" s="55"/>
      <c r="Z40" s="55"/>
      <c r="AA40" s="55"/>
      <c r="AB40" s="55"/>
      <c r="AC40" s="55"/>
      <c r="AD40" s="55"/>
      <c r="AE40" s="55"/>
      <c r="AF40" s="55"/>
      <c r="AG40" s="55"/>
      <c r="AH40" s="55"/>
      <c r="AI40" s="55"/>
      <c r="AJ40" s="55"/>
    </row>
    <row r="41" spans="1:36" customFormat="1" x14ac:dyDescent="0.25">
      <c r="A41" s="5">
        <v>76</v>
      </c>
      <c r="B41" s="11">
        <v>34</v>
      </c>
      <c r="C41" s="23" t="s">
        <v>75</v>
      </c>
      <c r="D41" s="69">
        <v>1250</v>
      </c>
      <c r="E41" s="148"/>
      <c r="F41" s="69">
        <v>830</v>
      </c>
      <c r="G41" s="149"/>
      <c r="H41" s="69">
        <v>42</v>
      </c>
      <c r="I41" s="149"/>
      <c r="J41" s="69">
        <v>141</v>
      </c>
      <c r="K41" s="149"/>
      <c r="L41" s="69">
        <v>2263</v>
      </c>
      <c r="M41" s="149" t="s">
        <v>323</v>
      </c>
      <c r="N41" s="55"/>
      <c r="O41" s="55"/>
      <c r="P41" s="55"/>
      <c r="Q41" s="55"/>
      <c r="R41" s="55"/>
      <c r="S41" s="55"/>
      <c r="T41" s="55"/>
      <c r="U41" s="55"/>
      <c r="V41" s="55"/>
      <c r="W41" s="55"/>
      <c r="X41" s="55"/>
      <c r="Y41" s="55"/>
      <c r="Z41" s="55"/>
      <c r="AA41" s="55"/>
      <c r="AB41" s="55"/>
      <c r="AC41" s="55"/>
      <c r="AD41" s="55"/>
      <c r="AE41" s="55"/>
      <c r="AF41" s="55"/>
      <c r="AG41" s="55"/>
      <c r="AH41" s="55"/>
      <c r="AI41" s="55"/>
      <c r="AJ41" s="55"/>
    </row>
    <row r="42" spans="1:36" customFormat="1" x14ac:dyDescent="0.25">
      <c r="A42" s="5">
        <v>53</v>
      </c>
      <c r="B42" s="11">
        <v>35</v>
      </c>
      <c r="C42" s="23" t="s">
        <v>55</v>
      </c>
      <c r="D42" s="69">
        <v>1578</v>
      </c>
      <c r="E42" s="148"/>
      <c r="F42" s="69">
        <v>773</v>
      </c>
      <c r="G42" s="149"/>
      <c r="H42" s="69">
        <v>26</v>
      </c>
      <c r="I42" s="149"/>
      <c r="J42" s="69">
        <v>277</v>
      </c>
      <c r="K42" s="149"/>
      <c r="L42" s="69">
        <v>2654</v>
      </c>
      <c r="M42" s="149" t="s">
        <v>323</v>
      </c>
      <c r="N42" s="55"/>
      <c r="O42" s="55"/>
      <c r="P42" s="55"/>
      <c r="Q42" s="55"/>
      <c r="R42" s="55"/>
      <c r="S42" s="55"/>
      <c r="T42" s="55"/>
      <c r="U42" s="55"/>
      <c r="V42" s="55"/>
      <c r="W42" s="55"/>
      <c r="X42" s="55"/>
      <c r="Y42" s="55"/>
      <c r="Z42" s="55"/>
      <c r="AA42" s="55"/>
      <c r="AB42" s="55"/>
      <c r="AC42" s="55"/>
      <c r="AD42" s="55"/>
      <c r="AE42" s="55"/>
      <c r="AF42" s="55"/>
      <c r="AG42" s="55"/>
      <c r="AH42" s="55"/>
      <c r="AI42" s="55"/>
      <c r="AJ42" s="55"/>
    </row>
    <row r="43" spans="1:36" customFormat="1" x14ac:dyDescent="0.25">
      <c r="A43" s="5">
        <v>24</v>
      </c>
      <c r="B43" s="11">
        <v>36</v>
      </c>
      <c r="C43" s="23" t="s">
        <v>12</v>
      </c>
      <c r="D43" s="69">
        <v>353</v>
      </c>
      <c r="E43" s="148"/>
      <c r="F43" s="69">
        <v>83</v>
      </c>
      <c r="G43" s="149"/>
      <c r="H43" s="69">
        <v>12</v>
      </c>
      <c r="I43" s="149"/>
      <c r="J43" s="69">
        <v>22</v>
      </c>
      <c r="K43" s="149"/>
      <c r="L43" s="69">
        <v>470</v>
      </c>
      <c r="M43" s="149" t="s">
        <v>323</v>
      </c>
      <c r="N43" s="55"/>
      <c r="O43" s="55"/>
      <c r="P43" s="55"/>
      <c r="Q43" s="55"/>
      <c r="R43" s="55"/>
      <c r="S43" s="55"/>
      <c r="T43" s="55"/>
      <c r="U43" s="55"/>
      <c r="V43" s="55"/>
      <c r="W43" s="55"/>
      <c r="X43" s="55"/>
      <c r="Y43" s="55"/>
      <c r="Z43" s="55"/>
      <c r="AA43" s="55"/>
      <c r="AB43" s="55"/>
      <c r="AC43" s="55"/>
      <c r="AD43" s="55"/>
      <c r="AE43" s="55"/>
      <c r="AF43" s="55"/>
      <c r="AG43" s="55"/>
      <c r="AH43" s="55"/>
      <c r="AI43" s="55"/>
      <c r="AJ43" s="55"/>
    </row>
    <row r="44" spans="1:36" customFormat="1" x14ac:dyDescent="0.25">
      <c r="A44" s="5">
        <v>24</v>
      </c>
      <c r="B44" s="11">
        <v>37</v>
      </c>
      <c r="C44" s="23" t="s">
        <v>13</v>
      </c>
      <c r="D44" s="69">
        <v>611</v>
      </c>
      <c r="E44" s="148"/>
      <c r="F44" s="69">
        <v>443</v>
      </c>
      <c r="G44" s="149"/>
      <c r="H44" s="69">
        <v>65</v>
      </c>
      <c r="I44" s="149"/>
      <c r="J44" s="69">
        <v>39</v>
      </c>
      <c r="K44" s="149"/>
      <c r="L44" s="69">
        <v>1158</v>
      </c>
      <c r="M44" s="149" t="s">
        <v>323</v>
      </c>
      <c r="N44" s="55"/>
      <c r="O44" s="55"/>
      <c r="P44" s="55"/>
      <c r="Q44" s="55"/>
      <c r="R44" s="55"/>
      <c r="S44" s="55"/>
      <c r="T44" s="55"/>
      <c r="U44" s="55"/>
      <c r="V44" s="55"/>
      <c r="W44" s="55"/>
      <c r="X44" s="55"/>
      <c r="Y44" s="55"/>
      <c r="Z44" s="55"/>
      <c r="AA44" s="55"/>
      <c r="AB44" s="55"/>
      <c r="AC44" s="55"/>
      <c r="AD44" s="55"/>
      <c r="AE44" s="55"/>
      <c r="AF44" s="55"/>
      <c r="AG44" s="55"/>
      <c r="AH44" s="55"/>
      <c r="AI44" s="55"/>
      <c r="AJ44" s="55"/>
    </row>
    <row r="45" spans="1:36" customFormat="1" x14ac:dyDescent="0.25">
      <c r="A45" s="5">
        <v>84</v>
      </c>
      <c r="B45" s="11">
        <v>38</v>
      </c>
      <c r="C45" s="23" t="s">
        <v>88</v>
      </c>
      <c r="D45" s="69">
        <v>1102</v>
      </c>
      <c r="E45" s="148"/>
      <c r="F45" s="69">
        <v>775</v>
      </c>
      <c r="G45" s="149"/>
      <c r="H45" s="69">
        <v>206</v>
      </c>
      <c r="I45" s="149"/>
      <c r="J45" s="69">
        <v>227</v>
      </c>
      <c r="K45" s="149"/>
      <c r="L45" s="69">
        <v>2310</v>
      </c>
      <c r="M45" s="149"/>
      <c r="N45" s="55"/>
      <c r="O45" s="55"/>
      <c r="P45" s="55"/>
      <c r="Q45" s="55"/>
      <c r="R45" s="55"/>
      <c r="S45" s="55"/>
      <c r="T45" s="55"/>
      <c r="U45" s="55"/>
      <c r="V45" s="55"/>
      <c r="W45" s="55"/>
      <c r="X45" s="55"/>
      <c r="Y45" s="55"/>
      <c r="Z45" s="55"/>
      <c r="AA45" s="55"/>
      <c r="AB45" s="55"/>
      <c r="AC45" s="55"/>
      <c r="AD45" s="55"/>
      <c r="AE45" s="55"/>
      <c r="AF45" s="55"/>
      <c r="AG45" s="55"/>
      <c r="AH45" s="55"/>
      <c r="AI45" s="55"/>
      <c r="AJ45" s="55"/>
    </row>
    <row r="46" spans="1:36" customFormat="1" x14ac:dyDescent="0.25">
      <c r="A46" s="5">
        <v>27</v>
      </c>
      <c r="B46" s="11">
        <v>39</v>
      </c>
      <c r="C46" s="23" t="s">
        <v>19</v>
      </c>
      <c r="D46" s="69">
        <v>337</v>
      </c>
      <c r="E46" s="148"/>
      <c r="F46" s="69">
        <v>250</v>
      </c>
      <c r="G46" s="149"/>
      <c r="H46" s="69">
        <v>0</v>
      </c>
      <c r="I46" s="149"/>
      <c r="J46" s="69">
        <v>139</v>
      </c>
      <c r="K46" s="149"/>
      <c r="L46" s="69">
        <v>726</v>
      </c>
      <c r="M46" s="149" t="s">
        <v>323</v>
      </c>
      <c r="N46" s="55"/>
      <c r="O46" s="55"/>
      <c r="P46" s="55"/>
      <c r="Q46" s="55"/>
      <c r="R46" s="55"/>
      <c r="S46" s="55"/>
      <c r="T46" s="55"/>
      <c r="U46" s="55"/>
      <c r="V46" s="55"/>
      <c r="W46" s="55"/>
      <c r="X46" s="55"/>
      <c r="Y46" s="55"/>
      <c r="Z46" s="55"/>
      <c r="AA46" s="55"/>
      <c r="AB46" s="55"/>
      <c r="AC46" s="55"/>
      <c r="AD46" s="55"/>
      <c r="AE46" s="55"/>
      <c r="AF46" s="55"/>
      <c r="AG46" s="55"/>
      <c r="AH46" s="55"/>
      <c r="AI46" s="55"/>
      <c r="AJ46" s="55"/>
    </row>
    <row r="47" spans="1:36" customFormat="1" x14ac:dyDescent="0.25">
      <c r="A47" s="5">
        <v>75</v>
      </c>
      <c r="B47" s="11">
        <v>40</v>
      </c>
      <c r="C47" s="23" t="s">
        <v>63</v>
      </c>
      <c r="D47" s="69">
        <v>761</v>
      </c>
      <c r="E47" s="148"/>
      <c r="F47" s="69">
        <v>301</v>
      </c>
      <c r="G47" s="149"/>
      <c r="H47" s="69">
        <v>0</v>
      </c>
      <c r="I47" s="149"/>
      <c r="J47" s="69">
        <v>9</v>
      </c>
      <c r="K47" s="149"/>
      <c r="L47" s="69">
        <v>1071</v>
      </c>
      <c r="M47" s="149"/>
      <c r="N47" s="55"/>
      <c r="O47" s="55"/>
      <c r="P47" s="55"/>
      <c r="Q47" s="55"/>
      <c r="R47" s="55"/>
      <c r="S47" s="55"/>
      <c r="T47" s="55"/>
      <c r="U47" s="55"/>
      <c r="V47" s="55"/>
      <c r="W47" s="55"/>
      <c r="X47" s="55"/>
      <c r="Y47" s="55"/>
      <c r="Z47" s="55"/>
      <c r="AA47" s="55"/>
      <c r="AB47" s="55"/>
      <c r="AC47" s="55"/>
      <c r="AD47" s="55"/>
      <c r="AE47" s="55"/>
      <c r="AF47" s="55"/>
      <c r="AG47" s="55"/>
      <c r="AH47" s="55"/>
      <c r="AI47" s="55"/>
      <c r="AJ47" s="55"/>
    </row>
    <row r="48" spans="1:36" customFormat="1" x14ac:dyDescent="0.25">
      <c r="A48" s="5">
        <v>24</v>
      </c>
      <c r="B48" s="11">
        <v>41</v>
      </c>
      <c r="C48" s="23" t="s">
        <v>14</v>
      </c>
      <c r="D48" s="69">
        <v>458</v>
      </c>
      <c r="E48" s="148"/>
      <c r="F48" s="69">
        <v>284</v>
      </c>
      <c r="G48" s="149"/>
      <c r="H48" s="69">
        <v>58</v>
      </c>
      <c r="I48" s="149"/>
      <c r="J48" s="69">
        <v>5</v>
      </c>
      <c r="K48" s="149"/>
      <c r="L48" s="69">
        <v>805</v>
      </c>
      <c r="M48" s="149" t="s">
        <v>323</v>
      </c>
      <c r="N48" s="55"/>
      <c r="O48" s="55"/>
      <c r="P48" s="55"/>
      <c r="Q48" s="55"/>
      <c r="R48" s="55"/>
      <c r="S48" s="55"/>
      <c r="T48" s="55"/>
      <c r="U48" s="55"/>
      <c r="V48" s="55"/>
      <c r="W48" s="55"/>
      <c r="X48" s="55"/>
      <c r="Y48" s="55"/>
      <c r="Z48" s="55"/>
      <c r="AA48" s="55"/>
      <c r="AB48" s="55"/>
      <c r="AC48" s="55"/>
      <c r="AD48" s="55"/>
      <c r="AE48" s="55"/>
      <c r="AF48" s="55"/>
      <c r="AG48" s="55"/>
      <c r="AH48" s="55"/>
      <c r="AI48" s="55"/>
      <c r="AJ48" s="55"/>
    </row>
    <row r="49" spans="1:36" customFormat="1" x14ac:dyDescent="0.25">
      <c r="A49" s="5">
        <v>84</v>
      </c>
      <c r="B49" s="11">
        <v>42</v>
      </c>
      <c r="C49" s="23" t="s">
        <v>89</v>
      </c>
      <c r="D49" s="69">
        <v>721</v>
      </c>
      <c r="E49" s="148"/>
      <c r="F49" s="69">
        <v>714</v>
      </c>
      <c r="G49" s="149"/>
      <c r="H49" s="69">
        <v>197</v>
      </c>
      <c r="I49" s="149"/>
      <c r="J49" s="69">
        <v>96</v>
      </c>
      <c r="K49" s="149"/>
      <c r="L49" s="69">
        <v>1728</v>
      </c>
      <c r="M49" s="149" t="s">
        <v>323</v>
      </c>
      <c r="N49" s="55"/>
      <c r="O49" s="55"/>
      <c r="P49" s="55"/>
      <c r="Q49" s="55"/>
      <c r="R49" s="55"/>
      <c r="S49" s="55"/>
      <c r="T49" s="55"/>
      <c r="U49" s="55"/>
      <c r="V49" s="55"/>
      <c r="W49" s="55"/>
      <c r="X49" s="55"/>
      <c r="Y49" s="55"/>
      <c r="Z49" s="55"/>
      <c r="AA49" s="55"/>
      <c r="AB49" s="55"/>
      <c r="AC49" s="55"/>
      <c r="AD49" s="55"/>
      <c r="AE49" s="55"/>
      <c r="AF49" s="55"/>
      <c r="AG49" s="55"/>
      <c r="AH49" s="55"/>
      <c r="AI49" s="55"/>
      <c r="AJ49" s="55"/>
    </row>
    <row r="50" spans="1:36" customFormat="1" x14ac:dyDescent="0.25">
      <c r="A50" s="5">
        <v>84</v>
      </c>
      <c r="B50" s="11">
        <v>43</v>
      </c>
      <c r="C50" s="23" t="s">
        <v>90</v>
      </c>
      <c r="D50" s="69">
        <v>187</v>
      </c>
      <c r="E50" s="148"/>
      <c r="F50" s="69">
        <v>310</v>
      </c>
      <c r="G50" s="149"/>
      <c r="H50" s="69">
        <v>0</v>
      </c>
      <c r="I50" s="149"/>
      <c r="J50" s="69">
        <v>117</v>
      </c>
      <c r="K50" s="149"/>
      <c r="L50" s="69">
        <v>614</v>
      </c>
      <c r="M50" s="149" t="s">
        <v>323</v>
      </c>
      <c r="N50" s="55"/>
      <c r="O50" s="55"/>
      <c r="P50" s="55"/>
      <c r="Q50" s="55"/>
      <c r="R50" s="55"/>
      <c r="S50" s="55"/>
      <c r="T50" s="55"/>
      <c r="U50" s="55"/>
      <c r="V50" s="55"/>
      <c r="W50" s="55"/>
      <c r="X50" s="55"/>
      <c r="Y50" s="55"/>
      <c r="Z50" s="55"/>
      <c r="AA50" s="55"/>
      <c r="AB50" s="55"/>
      <c r="AC50" s="55"/>
      <c r="AD50" s="55"/>
      <c r="AE50" s="55"/>
      <c r="AF50" s="55"/>
      <c r="AG50" s="55"/>
      <c r="AH50" s="55"/>
      <c r="AI50" s="55"/>
      <c r="AJ50" s="55"/>
    </row>
    <row r="51" spans="1:36" customFormat="1" x14ac:dyDescent="0.25">
      <c r="A51" s="5">
        <v>52</v>
      </c>
      <c r="B51" s="11">
        <v>44</v>
      </c>
      <c r="C51" s="23" t="s">
        <v>46</v>
      </c>
      <c r="D51" s="69">
        <v>824</v>
      </c>
      <c r="E51" s="148"/>
      <c r="F51" s="69">
        <v>1144</v>
      </c>
      <c r="G51" s="149"/>
      <c r="H51" s="69">
        <v>24</v>
      </c>
      <c r="I51" s="149"/>
      <c r="J51" s="69">
        <v>154</v>
      </c>
      <c r="K51" s="149"/>
      <c r="L51" s="69">
        <v>2146</v>
      </c>
      <c r="M51" s="149" t="s">
        <v>323</v>
      </c>
      <c r="N51" s="55"/>
      <c r="O51" s="55"/>
      <c r="P51" s="55"/>
      <c r="Q51" s="55"/>
      <c r="R51" s="55"/>
      <c r="S51" s="55"/>
      <c r="T51" s="55"/>
      <c r="U51" s="55"/>
      <c r="V51" s="55"/>
      <c r="W51" s="55"/>
      <c r="X51" s="55"/>
      <c r="Y51" s="55"/>
      <c r="Z51" s="55"/>
      <c r="AA51" s="55"/>
      <c r="AB51" s="55"/>
      <c r="AC51" s="55"/>
      <c r="AD51" s="55"/>
      <c r="AE51" s="55"/>
      <c r="AF51" s="55"/>
      <c r="AG51" s="55"/>
      <c r="AH51" s="55"/>
      <c r="AI51" s="55"/>
      <c r="AJ51" s="55"/>
    </row>
    <row r="52" spans="1:36" customFormat="1" x14ac:dyDescent="0.25">
      <c r="A52" s="5">
        <v>24</v>
      </c>
      <c r="B52" s="11">
        <v>45</v>
      </c>
      <c r="C52" s="23" t="s">
        <v>15</v>
      </c>
      <c r="D52" s="69">
        <v>646</v>
      </c>
      <c r="E52" s="148" t="s">
        <v>324</v>
      </c>
      <c r="F52" s="69">
        <v>494</v>
      </c>
      <c r="G52" s="149" t="s">
        <v>324</v>
      </c>
      <c r="H52" s="69">
        <v>84</v>
      </c>
      <c r="I52" s="149" t="s">
        <v>324</v>
      </c>
      <c r="J52" s="69">
        <v>1</v>
      </c>
      <c r="K52" s="149"/>
      <c r="L52" s="69">
        <v>1225</v>
      </c>
      <c r="M52" s="149"/>
      <c r="N52" s="55"/>
      <c r="O52" s="55"/>
      <c r="P52" s="55"/>
      <c r="Q52" s="55"/>
      <c r="R52" s="55"/>
      <c r="S52" s="55"/>
      <c r="T52" s="55"/>
      <c r="U52" s="55"/>
      <c r="V52" s="55"/>
      <c r="W52" s="55"/>
      <c r="X52" s="55"/>
      <c r="Y52" s="55"/>
      <c r="Z52" s="55"/>
      <c r="AA52" s="55"/>
      <c r="AB52" s="55"/>
      <c r="AC52" s="55"/>
      <c r="AD52" s="55"/>
      <c r="AE52" s="55"/>
      <c r="AF52" s="55"/>
      <c r="AG52" s="55"/>
      <c r="AH52" s="55"/>
      <c r="AI52" s="55"/>
      <c r="AJ52" s="55"/>
    </row>
    <row r="53" spans="1:36" customFormat="1" x14ac:dyDescent="0.25">
      <c r="A53" s="5">
        <v>76</v>
      </c>
      <c r="B53" s="11">
        <v>46</v>
      </c>
      <c r="C53" s="23" t="s">
        <v>76</v>
      </c>
      <c r="D53" s="69">
        <v>240</v>
      </c>
      <c r="E53" s="148"/>
      <c r="F53" s="69">
        <v>67</v>
      </c>
      <c r="G53" s="149"/>
      <c r="H53" s="69">
        <v>10</v>
      </c>
      <c r="I53" s="149"/>
      <c r="J53" s="69">
        <v>32</v>
      </c>
      <c r="K53" s="149"/>
      <c r="L53" s="69">
        <v>349</v>
      </c>
      <c r="M53" s="149" t="s">
        <v>323</v>
      </c>
      <c r="N53" s="55"/>
      <c r="O53" s="55"/>
      <c r="P53" s="55"/>
      <c r="Q53" s="55"/>
      <c r="R53" s="55"/>
      <c r="S53" s="55"/>
      <c r="T53" s="55"/>
      <c r="U53" s="55"/>
      <c r="V53" s="55"/>
      <c r="W53" s="55"/>
      <c r="X53" s="55"/>
      <c r="Y53" s="55"/>
      <c r="Z53" s="55"/>
      <c r="AA53" s="55"/>
      <c r="AB53" s="55"/>
      <c r="AC53" s="55"/>
      <c r="AD53" s="55"/>
      <c r="AE53" s="55"/>
      <c r="AF53" s="55"/>
      <c r="AG53" s="55"/>
      <c r="AH53" s="55"/>
      <c r="AI53" s="55"/>
      <c r="AJ53" s="55"/>
    </row>
    <row r="54" spans="1:36" customFormat="1" x14ac:dyDescent="0.25">
      <c r="A54" s="5">
        <v>75</v>
      </c>
      <c r="B54" s="11">
        <v>47</v>
      </c>
      <c r="C54" s="23" t="s">
        <v>64</v>
      </c>
      <c r="D54" s="69">
        <v>259</v>
      </c>
      <c r="E54" s="148"/>
      <c r="F54" s="69">
        <v>414</v>
      </c>
      <c r="G54" s="149"/>
      <c r="H54" s="69">
        <v>6</v>
      </c>
      <c r="I54" s="149"/>
      <c r="J54" s="69">
        <v>5</v>
      </c>
      <c r="K54" s="149"/>
      <c r="L54" s="69">
        <v>684</v>
      </c>
      <c r="M54" s="149" t="s">
        <v>323</v>
      </c>
      <c r="N54" s="55"/>
      <c r="O54" s="55"/>
      <c r="P54" s="55"/>
      <c r="Q54" s="55"/>
      <c r="R54" s="55"/>
      <c r="S54" s="55"/>
      <c r="T54" s="55"/>
      <c r="U54" s="55"/>
      <c r="V54" s="55"/>
      <c r="W54" s="55"/>
      <c r="X54" s="55"/>
      <c r="Y54" s="55"/>
      <c r="Z54" s="55"/>
      <c r="AA54" s="55"/>
      <c r="AB54" s="55"/>
      <c r="AC54" s="55"/>
      <c r="AD54" s="55"/>
      <c r="AE54" s="55"/>
      <c r="AF54" s="55"/>
      <c r="AG54" s="55"/>
      <c r="AH54" s="55"/>
      <c r="AI54" s="55"/>
      <c r="AJ54" s="55"/>
    </row>
    <row r="55" spans="1:36" customFormat="1" x14ac:dyDescent="0.25">
      <c r="A55" s="5">
        <v>76</v>
      </c>
      <c r="B55" s="11">
        <v>48</v>
      </c>
      <c r="C55" s="23" t="s">
        <v>77</v>
      </c>
      <c r="D55" s="69">
        <v>43</v>
      </c>
      <c r="E55" s="148"/>
      <c r="F55" s="69">
        <v>57</v>
      </c>
      <c r="G55" s="149"/>
      <c r="H55" s="69">
        <v>2</v>
      </c>
      <c r="I55" s="149"/>
      <c r="J55" s="69">
        <v>16</v>
      </c>
      <c r="K55" s="149"/>
      <c r="L55" s="69">
        <v>118</v>
      </c>
      <c r="M55" s="149"/>
      <c r="N55" s="55"/>
      <c r="O55" s="55"/>
      <c r="P55" s="55"/>
      <c r="Q55" s="55"/>
      <c r="R55" s="55"/>
      <c r="S55" s="55"/>
      <c r="T55" s="55"/>
      <c r="U55" s="55"/>
      <c r="V55" s="55"/>
      <c r="W55" s="55"/>
      <c r="X55" s="55"/>
      <c r="Y55" s="55"/>
      <c r="Z55" s="55"/>
      <c r="AA55" s="55"/>
      <c r="AB55" s="55"/>
      <c r="AC55" s="55"/>
      <c r="AD55" s="55"/>
      <c r="AE55" s="55"/>
      <c r="AF55" s="55"/>
      <c r="AG55" s="55"/>
      <c r="AH55" s="55"/>
      <c r="AI55" s="55"/>
      <c r="AJ55" s="55"/>
    </row>
    <row r="56" spans="1:36" customFormat="1" x14ac:dyDescent="0.25">
      <c r="A56" s="5">
        <v>52</v>
      </c>
      <c r="B56" s="11">
        <v>49</v>
      </c>
      <c r="C56" s="23" t="s">
        <v>48</v>
      </c>
      <c r="D56" s="69">
        <v>836</v>
      </c>
      <c r="E56" s="148"/>
      <c r="F56" s="69">
        <v>748</v>
      </c>
      <c r="G56" s="149"/>
      <c r="H56" s="69">
        <v>173</v>
      </c>
      <c r="I56" s="149"/>
      <c r="J56" s="69">
        <v>151</v>
      </c>
      <c r="K56" s="149"/>
      <c r="L56" s="69">
        <v>1908</v>
      </c>
      <c r="M56" s="149" t="s">
        <v>323</v>
      </c>
      <c r="N56" s="55"/>
      <c r="O56" s="55"/>
      <c r="P56" s="55"/>
      <c r="Q56" s="55"/>
      <c r="R56" s="55"/>
      <c r="S56" s="55"/>
      <c r="T56" s="55"/>
      <c r="U56" s="55"/>
      <c r="V56" s="55"/>
      <c r="W56" s="55"/>
      <c r="X56" s="55"/>
      <c r="Y56" s="55"/>
      <c r="Z56" s="55"/>
      <c r="AA56" s="55"/>
      <c r="AB56" s="55"/>
      <c r="AC56" s="55"/>
      <c r="AD56" s="55"/>
      <c r="AE56" s="55"/>
      <c r="AF56" s="55"/>
      <c r="AG56" s="55"/>
      <c r="AH56" s="55"/>
      <c r="AI56" s="55"/>
      <c r="AJ56" s="55"/>
    </row>
    <row r="57" spans="1:36" customFormat="1" x14ac:dyDescent="0.25">
      <c r="A57" s="5">
        <v>28</v>
      </c>
      <c r="B57" s="11">
        <v>50</v>
      </c>
      <c r="C57" s="23" t="s">
        <v>28</v>
      </c>
      <c r="D57" s="69">
        <v>721</v>
      </c>
      <c r="E57" s="148"/>
      <c r="F57" s="69">
        <v>244</v>
      </c>
      <c r="G57" s="149"/>
      <c r="H57" s="69">
        <v>69</v>
      </c>
      <c r="I57" s="149"/>
      <c r="J57" s="69">
        <v>262</v>
      </c>
      <c r="K57" s="149"/>
      <c r="L57" s="69">
        <v>1296</v>
      </c>
      <c r="M57" s="149" t="s">
        <v>323</v>
      </c>
      <c r="N57" s="55"/>
      <c r="O57" s="55"/>
      <c r="P57" s="55"/>
      <c r="Q57" s="55"/>
      <c r="R57" s="55"/>
      <c r="S57" s="55"/>
      <c r="T57" s="55"/>
      <c r="U57" s="55"/>
      <c r="V57" s="55"/>
      <c r="W57" s="55"/>
      <c r="X57" s="55"/>
      <c r="Y57" s="55"/>
      <c r="Z57" s="55"/>
      <c r="AA57" s="55"/>
      <c r="AB57" s="55"/>
      <c r="AC57" s="55"/>
      <c r="AD57" s="55"/>
      <c r="AE57" s="55"/>
      <c r="AF57" s="55"/>
      <c r="AG57" s="55"/>
      <c r="AH57" s="55"/>
      <c r="AI57" s="55"/>
      <c r="AJ57" s="55"/>
    </row>
    <row r="58" spans="1:36" customFormat="1" x14ac:dyDescent="0.25">
      <c r="A58" s="5">
        <v>44</v>
      </c>
      <c r="B58" s="11">
        <v>51</v>
      </c>
      <c r="C58" s="23" t="s">
        <v>38</v>
      </c>
      <c r="D58" s="69">
        <v>923</v>
      </c>
      <c r="E58" s="148"/>
      <c r="F58" s="69">
        <v>493</v>
      </c>
      <c r="G58" s="149"/>
      <c r="H58" s="69">
        <v>47</v>
      </c>
      <c r="I58" s="149"/>
      <c r="J58" s="69">
        <v>9</v>
      </c>
      <c r="K58" s="149"/>
      <c r="L58" s="69">
        <v>1472</v>
      </c>
      <c r="M58" s="149" t="s">
        <v>323</v>
      </c>
      <c r="N58" s="55"/>
      <c r="O58" s="55"/>
      <c r="P58" s="55"/>
      <c r="Q58" s="55"/>
      <c r="R58" s="55"/>
      <c r="S58" s="55"/>
      <c r="T58" s="55"/>
      <c r="U58" s="55"/>
      <c r="V58" s="55"/>
      <c r="W58" s="55"/>
      <c r="X58" s="55"/>
      <c r="Y58" s="55"/>
      <c r="Z58" s="55"/>
      <c r="AA58" s="55"/>
      <c r="AB58" s="55"/>
      <c r="AC58" s="55"/>
      <c r="AD58" s="55"/>
      <c r="AE58" s="55"/>
      <c r="AF58" s="55"/>
      <c r="AG58" s="55"/>
      <c r="AH58" s="55"/>
      <c r="AI58" s="55"/>
      <c r="AJ58" s="55"/>
    </row>
    <row r="59" spans="1:36" customFormat="1" x14ac:dyDescent="0.25">
      <c r="A59" s="5">
        <v>44</v>
      </c>
      <c r="B59" s="11">
        <v>52</v>
      </c>
      <c r="C59" s="23" t="s">
        <v>39</v>
      </c>
      <c r="D59" s="69">
        <v>392</v>
      </c>
      <c r="E59" s="148"/>
      <c r="F59" s="69">
        <v>94</v>
      </c>
      <c r="G59" s="149"/>
      <c r="H59" s="69">
        <v>18</v>
      </c>
      <c r="I59" s="149"/>
      <c r="J59" s="69">
        <v>64</v>
      </c>
      <c r="K59" s="149"/>
      <c r="L59" s="69">
        <v>568</v>
      </c>
      <c r="M59" s="149"/>
      <c r="N59" s="55"/>
      <c r="O59" s="55"/>
      <c r="P59" s="55"/>
      <c r="Q59" s="55"/>
      <c r="R59" s="55"/>
      <c r="S59" s="55"/>
      <c r="T59" s="55"/>
      <c r="U59" s="55"/>
      <c r="V59" s="55"/>
      <c r="W59" s="55"/>
      <c r="X59" s="55"/>
      <c r="Y59" s="55"/>
      <c r="Z59" s="55"/>
      <c r="AA59" s="55"/>
      <c r="AB59" s="55"/>
      <c r="AC59" s="55"/>
      <c r="AD59" s="55"/>
      <c r="AE59" s="55"/>
      <c r="AF59" s="55"/>
      <c r="AG59" s="55"/>
      <c r="AH59" s="55"/>
      <c r="AI59" s="55"/>
      <c r="AJ59" s="55"/>
    </row>
    <row r="60" spans="1:36" customFormat="1" x14ac:dyDescent="0.25">
      <c r="A60" s="5">
        <v>52</v>
      </c>
      <c r="B60" s="11">
        <v>53</v>
      </c>
      <c r="C60" s="23" t="s">
        <v>49</v>
      </c>
      <c r="D60" s="69">
        <v>661</v>
      </c>
      <c r="E60" s="148"/>
      <c r="F60" s="69">
        <v>147</v>
      </c>
      <c r="G60" s="149"/>
      <c r="H60" s="69">
        <v>28</v>
      </c>
      <c r="I60" s="149"/>
      <c r="J60" s="69">
        <v>73</v>
      </c>
      <c r="K60" s="149"/>
      <c r="L60" s="69">
        <v>909</v>
      </c>
      <c r="M60" s="149" t="s">
        <v>323</v>
      </c>
      <c r="N60" s="55"/>
      <c r="O60" s="55"/>
      <c r="P60" s="55"/>
      <c r="Q60" s="55"/>
      <c r="R60" s="55"/>
      <c r="S60" s="55"/>
      <c r="T60" s="55"/>
      <c r="U60" s="55"/>
      <c r="V60" s="55"/>
      <c r="W60" s="55"/>
      <c r="X60" s="55"/>
      <c r="Y60" s="55"/>
      <c r="Z60" s="55"/>
      <c r="AA60" s="55"/>
      <c r="AB60" s="55"/>
      <c r="AC60" s="55"/>
      <c r="AD60" s="55"/>
      <c r="AE60" s="55"/>
      <c r="AF60" s="55"/>
      <c r="AG60" s="55"/>
      <c r="AH60" s="55"/>
      <c r="AI60" s="55"/>
      <c r="AJ60" s="55"/>
    </row>
    <row r="61" spans="1:36" customFormat="1" x14ac:dyDescent="0.25">
      <c r="A61" s="5">
        <v>44</v>
      </c>
      <c r="B61" s="11">
        <v>54</v>
      </c>
      <c r="C61" s="23" t="s">
        <v>40</v>
      </c>
      <c r="D61" s="69">
        <v>576</v>
      </c>
      <c r="E61" s="148"/>
      <c r="F61" s="69">
        <v>810</v>
      </c>
      <c r="G61" s="149"/>
      <c r="H61" s="69">
        <v>89</v>
      </c>
      <c r="I61" s="149"/>
      <c r="J61" s="69">
        <v>154</v>
      </c>
      <c r="K61" s="149"/>
      <c r="L61" s="69">
        <v>1629</v>
      </c>
      <c r="M61" s="149" t="s">
        <v>323</v>
      </c>
      <c r="N61" s="55"/>
      <c r="O61" s="55"/>
      <c r="P61" s="55"/>
      <c r="Q61" s="55"/>
      <c r="R61" s="55"/>
      <c r="S61" s="55"/>
      <c r="T61" s="55"/>
      <c r="U61" s="55"/>
      <c r="V61" s="55"/>
      <c r="W61" s="55"/>
      <c r="X61" s="55"/>
      <c r="Y61" s="55"/>
      <c r="Z61" s="55"/>
      <c r="AA61" s="55"/>
      <c r="AB61" s="55"/>
      <c r="AC61" s="55"/>
      <c r="AD61" s="55"/>
      <c r="AE61" s="55"/>
      <c r="AF61" s="55"/>
      <c r="AG61" s="55"/>
      <c r="AH61" s="55"/>
      <c r="AI61" s="55"/>
      <c r="AJ61" s="55"/>
    </row>
    <row r="62" spans="1:36" customFormat="1" x14ac:dyDescent="0.25">
      <c r="A62" s="5">
        <v>44</v>
      </c>
      <c r="B62" s="11">
        <v>55</v>
      </c>
      <c r="C62" s="23" t="s">
        <v>41</v>
      </c>
      <c r="D62" s="69">
        <v>345</v>
      </c>
      <c r="E62" s="148"/>
      <c r="F62" s="69">
        <v>209</v>
      </c>
      <c r="G62" s="149"/>
      <c r="H62" s="69">
        <v>10</v>
      </c>
      <c r="I62" s="149"/>
      <c r="J62" s="69">
        <v>50</v>
      </c>
      <c r="K62" s="149"/>
      <c r="L62" s="69">
        <v>614</v>
      </c>
      <c r="M62" s="149" t="s">
        <v>323</v>
      </c>
      <c r="N62" s="55"/>
      <c r="O62" s="55"/>
      <c r="P62" s="55"/>
      <c r="Q62" s="55"/>
      <c r="R62" s="55"/>
      <c r="S62" s="55"/>
      <c r="T62" s="55"/>
      <c r="U62" s="55"/>
      <c r="V62" s="55"/>
      <c r="W62" s="55"/>
      <c r="X62" s="55"/>
      <c r="Y62" s="55"/>
      <c r="Z62" s="55"/>
      <c r="AA62" s="55"/>
      <c r="AB62" s="55"/>
      <c r="AC62" s="55"/>
      <c r="AD62" s="55"/>
      <c r="AE62" s="55"/>
      <c r="AF62" s="55"/>
      <c r="AG62" s="55"/>
      <c r="AH62" s="55"/>
      <c r="AI62" s="55"/>
      <c r="AJ62" s="55"/>
    </row>
    <row r="63" spans="1:36" customFormat="1" x14ac:dyDescent="0.25">
      <c r="A63" s="5">
        <v>53</v>
      </c>
      <c r="B63" s="11">
        <v>56</v>
      </c>
      <c r="C63" s="23" t="s">
        <v>56</v>
      </c>
      <c r="D63" s="69">
        <v>889</v>
      </c>
      <c r="E63" s="148"/>
      <c r="F63" s="69">
        <v>278</v>
      </c>
      <c r="G63" s="149"/>
      <c r="H63" s="69">
        <v>6</v>
      </c>
      <c r="I63" s="149"/>
      <c r="J63" s="69">
        <v>39</v>
      </c>
      <c r="K63" s="149"/>
      <c r="L63" s="69">
        <v>1212</v>
      </c>
      <c r="M63" s="149" t="s">
        <v>323</v>
      </c>
      <c r="N63" s="55"/>
      <c r="O63" s="55"/>
      <c r="P63" s="55"/>
      <c r="Q63" s="55"/>
      <c r="R63" s="55"/>
      <c r="S63" s="55"/>
      <c r="T63" s="55"/>
      <c r="U63" s="55"/>
      <c r="V63" s="55"/>
      <c r="W63" s="55"/>
      <c r="X63" s="55"/>
      <c r="Y63" s="55"/>
      <c r="Z63" s="55"/>
      <c r="AA63" s="55"/>
      <c r="AB63" s="55"/>
      <c r="AC63" s="55"/>
      <c r="AD63" s="55"/>
      <c r="AE63" s="55"/>
      <c r="AF63" s="55"/>
      <c r="AG63" s="55"/>
      <c r="AH63" s="55"/>
      <c r="AI63" s="55"/>
      <c r="AJ63" s="55"/>
    </row>
    <row r="64" spans="1:36" customFormat="1" x14ac:dyDescent="0.25">
      <c r="A64" s="5">
        <v>44</v>
      </c>
      <c r="B64" s="11">
        <v>57</v>
      </c>
      <c r="C64" s="23" t="s">
        <v>42</v>
      </c>
      <c r="D64" s="69">
        <v>376</v>
      </c>
      <c r="E64" s="148"/>
      <c r="F64" s="69">
        <v>1125</v>
      </c>
      <c r="G64" s="149"/>
      <c r="H64" s="69">
        <v>156</v>
      </c>
      <c r="I64" s="149"/>
      <c r="J64" s="69">
        <v>327</v>
      </c>
      <c r="K64" s="149"/>
      <c r="L64" s="69">
        <v>1984</v>
      </c>
      <c r="M64" s="149" t="s">
        <v>323</v>
      </c>
      <c r="N64" s="55"/>
      <c r="O64" s="55"/>
      <c r="P64" s="55"/>
      <c r="Q64" s="55"/>
      <c r="R64" s="55"/>
      <c r="S64" s="55"/>
      <c r="T64" s="55"/>
      <c r="U64" s="55"/>
      <c r="V64" s="55"/>
      <c r="W64" s="55"/>
      <c r="X64" s="55"/>
      <c r="Y64" s="55"/>
      <c r="Z64" s="55"/>
      <c r="AA64" s="55"/>
      <c r="AB64" s="55"/>
      <c r="AC64" s="55"/>
      <c r="AD64" s="55"/>
      <c r="AE64" s="55"/>
      <c r="AF64" s="55"/>
      <c r="AG64" s="55"/>
      <c r="AH64" s="55"/>
      <c r="AI64" s="55"/>
      <c r="AJ64" s="55"/>
    </row>
    <row r="65" spans="1:36" customFormat="1" x14ac:dyDescent="0.25">
      <c r="A65" s="5">
        <v>27</v>
      </c>
      <c r="B65" s="11">
        <v>58</v>
      </c>
      <c r="C65" s="23" t="s">
        <v>20</v>
      </c>
      <c r="D65" s="69">
        <v>629</v>
      </c>
      <c r="E65" s="148"/>
      <c r="F65" s="69">
        <v>134</v>
      </c>
      <c r="G65" s="149"/>
      <c r="H65" s="69">
        <v>18</v>
      </c>
      <c r="I65" s="149"/>
      <c r="J65" s="69">
        <v>1</v>
      </c>
      <c r="K65" s="149"/>
      <c r="L65" s="69">
        <v>782</v>
      </c>
      <c r="M65" s="149" t="s">
        <v>323</v>
      </c>
      <c r="N65" s="55"/>
      <c r="O65" s="55"/>
      <c r="P65" s="55"/>
      <c r="Q65" s="55"/>
      <c r="R65" s="55"/>
      <c r="S65" s="55"/>
      <c r="T65" s="55"/>
      <c r="U65" s="55"/>
      <c r="V65" s="55"/>
      <c r="W65" s="55"/>
      <c r="X65" s="55"/>
      <c r="Y65" s="55"/>
      <c r="Z65" s="55"/>
      <c r="AA65" s="55"/>
      <c r="AB65" s="55"/>
      <c r="AC65" s="55"/>
      <c r="AD65" s="55"/>
      <c r="AE65" s="55"/>
      <c r="AF65" s="55"/>
      <c r="AG65" s="55"/>
      <c r="AH65" s="55"/>
      <c r="AI65" s="55"/>
      <c r="AJ65" s="55"/>
    </row>
    <row r="66" spans="1:36" customFormat="1" x14ac:dyDescent="0.25">
      <c r="A66" s="5">
        <v>32</v>
      </c>
      <c r="B66" s="11">
        <v>59</v>
      </c>
      <c r="C66" s="23" t="s">
        <v>32</v>
      </c>
      <c r="D66" s="69">
        <v>5751</v>
      </c>
      <c r="E66" s="148"/>
      <c r="F66" s="69">
        <v>4011</v>
      </c>
      <c r="G66" s="149"/>
      <c r="H66" s="69">
        <v>508</v>
      </c>
      <c r="I66" s="149"/>
      <c r="J66" s="69">
        <v>668</v>
      </c>
      <c r="K66" s="149"/>
      <c r="L66" s="69">
        <v>10938</v>
      </c>
      <c r="M66" s="149" t="s">
        <v>323</v>
      </c>
      <c r="N66" s="55"/>
      <c r="O66" s="55"/>
      <c r="P66" s="55"/>
      <c r="Q66" s="55"/>
      <c r="R66" s="55"/>
      <c r="S66" s="55"/>
      <c r="T66" s="55"/>
      <c r="U66" s="55"/>
      <c r="V66" s="55"/>
      <c r="W66" s="55"/>
      <c r="X66" s="55"/>
      <c r="Y66" s="55"/>
      <c r="Z66" s="55"/>
      <c r="AA66" s="55"/>
      <c r="AB66" s="55"/>
      <c r="AC66" s="55"/>
      <c r="AD66" s="55"/>
      <c r="AE66" s="55"/>
      <c r="AF66" s="55"/>
      <c r="AG66" s="55"/>
      <c r="AH66" s="55"/>
      <c r="AI66" s="55"/>
      <c r="AJ66" s="55"/>
    </row>
    <row r="67" spans="1:36" customFormat="1" x14ac:dyDescent="0.25">
      <c r="A67" s="5">
        <v>32</v>
      </c>
      <c r="B67" s="11">
        <v>60</v>
      </c>
      <c r="C67" s="23" t="s">
        <v>33</v>
      </c>
      <c r="D67" s="69">
        <v>583</v>
      </c>
      <c r="E67" s="148"/>
      <c r="F67" s="69">
        <v>904</v>
      </c>
      <c r="G67" s="149"/>
      <c r="H67" s="69">
        <v>49</v>
      </c>
      <c r="I67" s="149"/>
      <c r="J67" s="69">
        <v>24</v>
      </c>
      <c r="K67" s="149"/>
      <c r="L67" s="69">
        <v>1560</v>
      </c>
      <c r="M67" s="149" t="s">
        <v>323</v>
      </c>
      <c r="N67" s="55"/>
      <c r="O67" s="55"/>
      <c r="P67" s="55"/>
      <c r="Q67" s="55"/>
      <c r="R67" s="55"/>
      <c r="S67" s="55"/>
      <c r="T67" s="55"/>
      <c r="U67" s="55"/>
      <c r="V67" s="55"/>
      <c r="W67" s="55"/>
      <c r="X67" s="55"/>
      <c r="Y67" s="55"/>
      <c r="Z67" s="55"/>
      <c r="AA67" s="55"/>
      <c r="AB67" s="55"/>
      <c r="AC67" s="55"/>
      <c r="AD67" s="55"/>
      <c r="AE67" s="55"/>
      <c r="AF67" s="55"/>
      <c r="AG67" s="55"/>
      <c r="AH67" s="55"/>
      <c r="AI67" s="55"/>
      <c r="AJ67" s="55"/>
    </row>
    <row r="68" spans="1:36" customFormat="1" x14ac:dyDescent="0.25">
      <c r="A68" s="5">
        <v>28</v>
      </c>
      <c r="B68" s="11">
        <v>61</v>
      </c>
      <c r="C68" s="23" t="s">
        <v>29</v>
      </c>
      <c r="D68" s="69">
        <v>752</v>
      </c>
      <c r="E68" s="148"/>
      <c r="F68" s="69">
        <v>147</v>
      </c>
      <c r="G68" s="149"/>
      <c r="H68" s="69">
        <v>42</v>
      </c>
      <c r="I68" s="149"/>
      <c r="J68" s="69">
        <v>57</v>
      </c>
      <c r="K68" s="149"/>
      <c r="L68" s="69">
        <v>998</v>
      </c>
      <c r="M68" s="149" t="s">
        <v>323</v>
      </c>
      <c r="N68" s="55"/>
      <c r="O68" s="55"/>
      <c r="P68" s="55"/>
      <c r="Q68" s="55"/>
      <c r="R68" s="55"/>
      <c r="S68" s="55"/>
      <c r="T68" s="55"/>
      <c r="U68" s="55"/>
      <c r="V68" s="55"/>
      <c r="W68" s="55"/>
      <c r="X68" s="55"/>
      <c r="Y68" s="55"/>
      <c r="Z68" s="55"/>
      <c r="AA68" s="55"/>
      <c r="AB68" s="55"/>
      <c r="AC68" s="55"/>
      <c r="AD68" s="55"/>
      <c r="AE68" s="55"/>
      <c r="AF68" s="55"/>
      <c r="AG68" s="55"/>
      <c r="AH68" s="55"/>
      <c r="AI68" s="55"/>
      <c r="AJ68" s="55"/>
    </row>
    <row r="69" spans="1:36" customFormat="1" x14ac:dyDescent="0.25">
      <c r="A69" s="5">
        <v>32</v>
      </c>
      <c r="B69" s="11">
        <v>62</v>
      </c>
      <c r="C69" s="23" t="s">
        <v>34</v>
      </c>
      <c r="D69" s="69">
        <v>3760</v>
      </c>
      <c r="E69" s="148"/>
      <c r="F69" s="69">
        <v>1343</v>
      </c>
      <c r="G69" s="149"/>
      <c r="H69" s="69">
        <v>291</v>
      </c>
      <c r="I69" s="149"/>
      <c r="J69" s="69">
        <v>531</v>
      </c>
      <c r="K69" s="149"/>
      <c r="L69" s="69">
        <v>5925</v>
      </c>
      <c r="M69" s="149" t="s">
        <v>323</v>
      </c>
      <c r="N69" s="55"/>
      <c r="O69" s="55"/>
      <c r="P69" s="55"/>
      <c r="Q69" s="55"/>
      <c r="R69" s="55"/>
      <c r="S69" s="55"/>
      <c r="T69" s="55"/>
      <c r="U69" s="55"/>
      <c r="V69" s="55"/>
      <c r="W69" s="55"/>
      <c r="X69" s="55"/>
      <c r="Y69" s="55"/>
      <c r="Z69" s="55"/>
      <c r="AA69" s="55"/>
      <c r="AB69" s="55"/>
      <c r="AC69" s="55"/>
      <c r="AD69" s="55"/>
      <c r="AE69" s="55"/>
      <c r="AF69" s="55"/>
      <c r="AG69" s="55"/>
      <c r="AH69" s="55"/>
      <c r="AI69" s="55"/>
      <c r="AJ69" s="55"/>
    </row>
    <row r="70" spans="1:36" customFormat="1" x14ac:dyDescent="0.25">
      <c r="A70" s="5">
        <v>84</v>
      </c>
      <c r="B70" s="11">
        <v>63</v>
      </c>
      <c r="C70" s="23" t="s">
        <v>91</v>
      </c>
      <c r="D70" s="69">
        <v>358</v>
      </c>
      <c r="E70" s="148"/>
      <c r="F70" s="69">
        <v>358</v>
      </c>
      <c r="G70" s="149"/>
      <c r="H70" s="69">
        <v>130</v>
      </c>
      <c r="I70" s="149"/>
      <c r="J70" s="69">
        <v>117</v>
      </c>
      <c r="K70" s="149"/>
      <c r="L70" s="69">
        <v>963</v>
      </c>
      <c r="M70" s="149" t="s">
        <v>323</v>
      </c>
      <c r="N70" s="55"/>
      <c r="O70" s="55"/>
      <c r="P70" s="55"/>
      <c r="Q70" s="55"/>
      <c r="R70" s="55"/>
      <c r="S70" s="55"/>
      <c r="T70" s="55"/>
      <c r="U70" s="55"/>
      <c r="V70" s="55"/>
      <c r="W70" s="55"/>
      <c r="X70" s="55"/>
      <c r="Y70" s="55"/>
      <c r="Z70" s="55"/>
      <c r="AA70" s="55"/>
      <c r="AB70" s="55"/>
      <c r="AC70" s="55"/>
      <c r="AD70" s="55"/>
      <c r="AE70" s="55"/>
      <c r="AF70" s="55"/>
      <c r="AG70" s="55"/>
      <c r="AH70" s="55"/>
      <c r="AI70" s="55"/>
      <c r="AJ70" s="55"/>
    </row>
    <row r="71" spans="1:36" customFormat="1" x14ac:dyDescent="0.25">
      <c r="A71" s="5">
        <v>75</v>
      </c>
      <c r="B71" s="11">
        <v>64</v>
      </c>
      <c r="C71" s="23" t="s">
        <v>65</v>
      </c>
      <c r="D71" s="69">
        <v>681</v>
      </c>
      <c r="E71" s="148"/>
      <c r="F71" s="69">
        <v>590</v>
      </c>
      <c r="G71" s="149"/>
      <c r="H71" s="69">
        <v>14</v>
      </c>
      <c r="I71" s="149"/>
      <c r="J71" s="69">
        <v>54</v>
      </c>
      <c r="K71" s="149"/>
      <c r="L71" s="69">
        <v>1339</v>
      </c>
      <c r="M71" s="149" t="s">
        <v>323</v>
      </c>
      <c r="N71" s="55"/>
      <c r="O71" s="55"/>
      <c r="P71" s="55"/>
      <c r="Q71" s="55"/>
      <c r="R71" s="55"/>
      <c r="S71" s="55"/>
      <c r="T71" s="55"/>
      <c r="U71" s="55"/>
      <c r="V71" s="55"/>
      <c r="W71" s="55"/>
      <c r="X71" s="55"/>
      <c r="Y71" s="55"/>
      <c r="Z71" s="55"/>
      <c r="AA71" s="55"/>
      <c r="AB71" s="55"/>
      <c r="AC71" s="55"/>
      <c r="AD71" s="55"/>
      <c r="AE71" s="55"/>
      <c r="AF71" s="55"/>
      <c r="AG71" s="55"/>
      <c r="AH71" s="55"/>
      <c r="AI71" s="55"/>
      <c r="AJ71" s="55"/>
    </row>
    <row r="72" spans="1:36" customFormat="1" x14ac:dyDescent="0.25">
      <c r="A72" s="5">
        <v>76</v>
      </c>
      <c r="B72" s="11">
        <v>65</v>
      </c>
      <c r="C72" s="23" t="s">
        <v>78</v>
      </c>
      <c r="D72" s="69">
        <v>359</v>
      </c>
      <c r="E72" s="150" t="s">
        <v>324</v>
      </c>
      <c r="F72" s="69">
        <v>114</v>
      </c>
      <c r="G72" s="150" t="s">
        <v>324</v>
      </c>
      <c r="H72" s="69">
        <v>0</v>
      </c>
      <c r="I72" s="150" t="s">
        <v>324</v>
      </c>
      <c r="J72" s="69">
        <v>0</v>
      </c>
      <c r="K72" s="150" t="s">
        <v>324</v>
      </c>
      <c r="L72" s="69">
        <v>473</v>
      </c>
      <c r="M72" s="150" t="s">
        <v>324</v>
      </c>
      <c r="N72" s="55"/>
      <c r="O72" s="55"/>
      <c r="P72" s="55"/>
      <c r="Q72" s="55"/>
      <c r="R72" s="55"/>
      <c r="S72" s="55"/>
      <c r="T72" s="55"/>
      <c r="U72" s="55"/>
      <c r="V72" s="55"/>
      <c r="W72" s="55"/>
      <c r="X72" s="55"/>
      <c r="Y72" s="55"/>
      <c r="Z72" s="55"/>
      <c r="AA72" s="55"/>
      <c r="AB72" s="55"/>
      <c r="AC72" s="55"/>
      <c r="AD72" s="55"/>
      <c r="AE72" s="55"/>
      <c r="AF72" s="55"/>
      <c r="AG72" s="55"/>
      <c r="AH72" s="55"/>
      <c r="AI72" s="55"/>
      <c r="AJ72" s="55"/>
    </row>
    <row r="73" spans="1:36" customFormat="1" x14ac:dyDescent="0.25">
      <c r="A73" s="5">
        <v>76</v>
      </c>
      <c r="B73" s="11">
        <v>66</v>
      </c>
      <c r="C73" s="23" t="s">
        <v>79</v>
      </c>
      <c r="D73" s="69">
        <v>540</v>
      </c>
      <c r="E73" s="148" t="s">
        <v>324</v>
      </c>
      <c r="F73" s="69">
        <v>444</v>
      </c>
      <c r="G73" s="149" t="s">
        <v>324</v>
      </c>
      <c r="H73" s="69">
        <v>0</v>
      </c>
      <c r="I73" s="149"/>
      <c r="J73" s="69">
        <v>121</v>
      </c>
      <c r="K73" s="149" t="s">
        <v>324</v>
      </c>
      <c r="L73" s="69">
        <v>1105</v>
      </c>
      <c r="M73" s="149"/>
      <c r="N73" s="55"/>
      <c r="O73" s="55"/>
      <c r="P73" s="55"/>
      <c r="Q73" s="55"/>
      <c r="R73" s="55"/>
      <c r="S73" s="55"/>
      <c r="T73" s="55"/>
      <c r="U73" s="55"/>
      <c r="V73" s="55"/>
      <c r="W73" s="55"/>
      <c r="X73" s="55"/>
      <c r="Y73" s="55"/>
      <c r="Z73" s="55"/>
      <c r="AA73" s="55"/>
      <c r="AB73" s="55"/>
      <c r="AC73" s="55"/>
      <c r="AD73" s="55"/>
      <c r="AE73" s="55"/>
      <c r="AF73" s="55"/>
      <c r="AG73" s="55"/>
      <c r="AH73" s="55"/>
      <c r="AI73" s="55"/>
      <c r="AJ73" s="55"/>
    </row>
    <row r="74" spans="1:36" customFormat="1" x14ac:dyDescent="0.25">
      <c r="A74" s="5">
        <v>44</v>
      </c>
      <c r="B74" s="11">
        <v>67</v>
      </c>
      <c r="C74" s="23" t="s">
        <v>43</v>
      </c>
      <c r="D74" s="69">
        <v>841</v>
      </c>
      <c r="E74" s="148" t="s">
        <v>324</v>
      </c>
      <c r="F74" s="69">
        <v>1371</v>
      </c>
      <c r="G74" s="149" t="s">
        <v>324</v>
      </c>
      <c r="H74" s="69">
        <v>38</v>
      </c>
      <c r="I74" s="149" t="s">
        <v>324</v>
      </c>
      <c r="J74" s="69">
        <v>366</v>
      </c>
      <c r="K74" s="149" t="s">
        <v>324</v>
      </c>
      <c r="L74" s="69">
        <v>2616</v>
      </c>
      <c r="M74" s="149"/>
      <c r="N74" s="55"/>
      <c r="O74" s="55"/>
      <c r="P74" s="55"/>
      <c r="Q74" s="55"/>
      <c r="R74" s="55"/>
      <c r="S74" s="55"/>
      <c r="T74" s="55"/>
      <c r="U74" s="55"/>
      <c r="V74" s="55"/>
      <c r="W74" s="55"/>
      <c r="X74" s="55"/>
      <c r="Y74" s="55"/>
      <c r="Z74" s="55"/>
      <c r="AA74" s="55"/>
      <c r="AB74" s="55"/>
      <c r="AC74" s="55"/>
      <c r="AD74" s="55"/>
      <c r="AE74" s="55"/>
      <c r="AF74" s="55"/>
      <c r="AG74" s="55"/>
      <c r="AH74" s="55"/>
      <c r="AI74" s="55"/>
      <c r="AJ74" s="55"/>
    </row>
    <row r="75" spans="1:36" customFormat="1" x14ac:dyDescent="0.25">
      <c r="A75" s="5">
        <v>44</v>
      </c>
      <c r="B75" s="11">
        <v>68</v>
      </c>
      <c r="C75" s="23" t="s">
        <v>44</v>
      </c>
      <c r="D75" s="69">
        <v>477</v>
      </c>
      <c r="E75" s="148"/>
      <c r="F75" s="69">
        <v>863</v>
      </c>
      <c r="G75" s="149"/>
      <c r="H75" s="69">
        <v>77</v>
      </c>
      <c r="I75" s="149"/>
      <c r="J75" s="69">
        <v>104</v>
      </c>
      <c r="K75" s="149"/>
      <c r="L75" s="69">
        <v>1521</v>
      </c>
      <c r="M75" s="149" t="s">
        <v>323</v>
      </c>
      <c r="N75" s="55"/>
      <c r="O75" s="55"/>
      <c r="P75" s="55"/>
      <c r="Q75" s="55"/>
      <c r="R75" s="55"/>
      <c r="S75" s="55"/>
      <c r="T75" s="55"/>
      <c r="U75" s="55"/>
      <c r="V75" s="55"/>
      <c r="W75" s="55"/>
      <c r="X75" s="55"/>
      <c r="Y75" s="55"/>
      <c r="Z75" s="55"/>
      <c r="AA75" s="55"/>
      <c r="AB75" s="55"/>
      <c r="AC75" s="55"/>
      <c r="AD75" s="55"/>
      <c r="AE75" s="55"/>
      <c r="AF75" s="55"/>
      <c r="AG75" s="55"/>
      <c r="AH75" s="55"/>
      <c r="AI75" s="55"/>
      <c r="AJ75" s="55"/>
    </row>
    <row r="76" spans="1:36" customFormat="1" x14ac:dyDescent="0.25">
      <c r="A76" s="5">
        <v>84</v>
      </c>
      <c r="B76" s="11">
        <v>69</v>
      </c>
      <c r="C76" s="23" t="s">
        <v>255</v>
      </c>
      <c r="D76" s="69">
        <v>934</v>
      </c>
      <c r="E76" s="148"/>
      <c r="F76" s="69">
        <v>1416</v>
      </c>
      <c r="G76" s="149"/>
      <c r="H76" s="69">
        <v>257</v>
      </c>
      <c r="I76" s="149"/>
      <c r="J76" s="69">
        <v>89</v>
      </c>
      <c r="K76" s="149"/>
      <c r="L76" s="69">
        <v>2696</v>
      </c>
      <c r="M76" s="149"/>
      <c r="N76" s="55"/>
      <c r="O76" s="55"/>
      <c r="P76" s="55"/>
      <c r="Q76" s="55"/>
      <c r="R76" s="55"/>
      <c r="S76" s="55"/>
      <c r="T76" s="55"/>
      <c r="U76" s="55"/>
      <c r="V76" s="55"/>
      <c r="W76" s="55"/>
      <c r="X76" s="55"/>
      <c r="Y76" s="55"/>
      <c r="Z76" s="55"/>
      <c r="AA76" s="55"/>
      <c r="AB76" s="55"/>
      <c r="AC76" s="55"/>
      <c r="AD76" s="55"/>
      <c r="AE76" s="55"/>
      <c r="AF76" s="55"/>
      <c r="AG76" s="55"/>
      <c r="AH76" s="55"/>
      <c r="AI76" s="55"/>
      <c r="AJ76" s="55"/>
    </row>
    <row r="77" spans="1:36" customFormat="1" x14ac:dyDescent="0.25">
      <c r="A77" s="14">
        <v>84</v>
      </c>
      <c r="B77" s="15" t="s">
        <v>92</v>
      </c>
      <c r="C77" s="24" t="s">
        <v>255</v>
      </c>
      <c r="D77" s="72">
        <v>258</v>
      </c>
      <c r="E77" s="151"/>
      <c r="F77" s="72">
        <v>241</v>
      </c>
      <c r="G77" s="152"/>
      <c r="H77" s="72">
        <v>14</v>
      </c>
      <c r="I77" s="152"/>
      <c r="J77" s="72">
        <v>11</v>
      </c>
      <c r="K77" s="152"/>
      <c r="L77" s="72">
        <v>524</v>
      </c>
      <c r="M77" s="149"/>
      <c r="N77" s="55"/>
      <c r="O77" s="55"/>
      <c r="P77" s="55"/>
      <c r="Q77" s="55"/>
      <c r="R77" s="55"/>
      <c r="S77" s="55"/>
      <c r="T77" s="55"/>
      <c r="U77" s="55"/>
      <c r="V77" s="55"/>
      <c r="W77" s="55"/>
      <c r="X77" s="55"/>
      <c r="Y77" s="55"/>
      <c r="Z77" s="55"/>
      <c r="AA77" s="55"/>
      <c r="AB77" s="55"/>
      <c r="AC77" s="55"/>
      <c r="AD77" s="55"/>
      <c r="AE77" s="55"/>
      <c r="AF77" s="55"/>
      <c r="AG77" s="55"/>
      <c r="AH77" s="55"/>
      <c r="AI77" s="55"/>
      <c r="AJ77" s="55"/>
    </row>
    <row r="78" spans="1:36" customFormat="1" x14ac:dyDescent="0.25">
      <c r="A78" s="14">
        <v>84</v>
      </c>
      <c r="B78" s="15" t="s">
        <v>94</v>
      </c>
      <c r="C78" s="24" t="s">
        <v>256</v>
      </c>
      <c r="D78" s="72">
        <v>676</v>
      </c>
      <c r="E78" s="151"/>
      <c r="F78" s="72">
        <v>1175</v>
      </c>
      <c r="G78" s="152"/>
      <c r="H78" s="72">
        <v>243</v>
      </c>
      <c r="I78" s="152"/>
      <c r="J78" s="72">
        <v>78</v>
      </c>
      <c r="K78" s="152"/>
      <c r="L78" s="72">
        <v>2172</v>
      </c>
      <c r="M78" s="149"/>
      <c r="N78" s="55"/>
      <c r="O78" s="55"/>
      <c r="P78" s="55"/>
      <c r="Q78" s="55"/>
      <c r="R78" s="55"/>
      <c r="S78" s="55"/>
      <c r="T78" s="55"/>
      <c r="U78" s="55"/>
      <c r="V78" s="55"/>
      <c r="W78" s="55"/>
      <c r="X78" s="55"/>
      <c r="Y78" s="55"/>
      <c r="Z78" s="55"/>
      <c r="AA78" s="55"/>
      <c r="AB78" s="55"/>
      <c r="AC78" s="55"/>
      <c r="AD78" s="55"/>
      <c r="AE78" s="55"/>
      <c r="AF78" s="55"/>
      <c r="AG78" s="55"/>
      <c r="AH78" s="55"/>
      <c r="AI78" s="55"/>
      <c r="AJ78" s="55"/>
    </row>
    <row r="79" spans="1:36" customFormat="1" x14ac:dyDescent="0.25">
      <c r="A79" s="5">
        <v>27</v>
      </c>
      <c r="B79" s="11">
        <v>70</v>
      </c>
      <c r="C79" s="23" t="s">
        <v>21</v>
      </c>
      <c r="D79" s="69">
        <v>372</v>
      </c>
      <c r="E79" s="148"/>
      <c r="F79" s="69">
        <v>312</v>
      </c>
      <c r="G79" s="149"/>
      <c r="H79" s="69">
        <v>31</v>
      </c>
      <c r="I79" s="149"/>
      <c r="J79" s="69">
        <v>5</v>
      </c>
      <c r="K79" s="149"/>
      <c r="L79" s="69">
        <v>720</v>
      </c>
      <c r="M79" s="149"/>
      <c r="N79" s="55"/>
      <c r="O79" s="55"/>
      <c r="P79" s="55"/>
      <c r="Q79" s="55"/>
      <c r="R79" s="55"/>
      <c r="S79" s="55"/>
      <c r="T79" s="55"/>
      <c r="U79" s="55"/>
      <c r="V79" s="55"/>
      <c r="W79" s="55"/>
      <c r="X79" s="55"/>
      <c r="Y79" s="55"/>
      <c r="Z79" s="55"/>
      <c r="AA79" s="55"/>
      <c r="AB79" s="55"/>
      <c r="AC79" s="55"/>
      <c r="AD79" s="55"/>
      <c r="AE79" s="55"/>
      <c r="AF79" s="55"/>
      <c r="AG79" s="55"/>
      <c r="AH79" s="55"/>
      <c r="AI79" s="55"/>
      <c r="AJ79" s="55"/>
    </row>
    <row r="80" spans="1:36" customFormat="1" x14ac:dyDescent="0.25">
      <c r="A80" s="5">
        <v>27</v>
      </c>
      <c r="B80" s="11">
        <v>71</v>
      </c>
      <c r="C80" s="23" t="s">
        <v>22</v>
      </c>
      <c r="D80" s="69">
        <v>471</v>
      </c>
      <c r="E80" s="148"/>
      <c r="F80" s="69">
        <v>422</v>
      </c>
      <c r="G80" s="149"/>
      <c r="H80" s="69">
        <v>3</v>
      </c>
      <c r="I80" s="149"/>
      <c r="J80" s="69">
        <v>138</v>
      </c>
      <c r="K80" s="149"/>
      <c r="L80" s="69">
        <v>1034</v>
      </c>
      <c r="M80" s="149" t="s">
        <v>323</v>
      </c>
      <c r="N80" s="55"/>
      <c r="O80" s="55"/>
      <c r="P80" s="55"/>
      <c r="Q80" s="55"/>
      <c r="R80" s="55"/>
      <c r="S80" s="55"/>
      <c r="T80" s="55"/>
      <c r="U80" s="55"/>
      <c r="V80" s="55"/>
      <c r="W80" s="55"/>
      <c r="X80" s="55"/>
      <c r="Y80" s="55"/>
      <c r="Z80" s="55"/>
      <c r="AA80" s="55"/>
      <c r="AB80" s="55"/>
      <c r="AC80" s="55"/>
      <c r="AD80" s="55"/>
      <c r="AE80" s="55"/>
      <c r="AF80" s="55"/>
      <c r="AG80" s="55"/>
      <c r="AH80" s="55"/>
      <c r="AI80" s="55"/>
      <c r="AJ80" s="55"/>
    </row>
    <row r="81" spans="1:36" customFormat="1" x14ac:dyDescent="0.25">
      <c r="A81" s="5">
        <v>52</v>
      </c>
      <c r="B81" s="11">
        <v>72</v>
      </c>
      <c r="C81" s="23" t="s">
        <v>50</v>
      </c>
      <c r="D81" s="69">
        <v>738</v>
      </c>
      <c r="E81" s="148"/>
      <c r="F81" s="69">
        <v>495</v>
      </c>
      <c r="G81" s="149"/>
      <c r="H81" s="69">
        <v>26</v>
      </c>
      <c r="I81" s="149"/>
      <c r="J81" s="69">
        <v>0</v>
      </c>
      <c r="K81" s="149"/>
      <c r="L81" s="69">
        <v>1259</v>
      </c>
      <c r="M81" s="149" t="s">
        <v>323</v>
      </c>
      <c r="N81" s="55"/>
      <c r="O81" s="55"/>
      <c r="P81" s="55"/>
      <c r="Q81" s="55"/>
      <c r="R81" s="55"/>
      <c r="S81" s="55"/>
      <c r="T81" s="55"/>
      <c r="U81" s="55"/>
      <c r="V81" s="55"/>
      <c r="W81" s="55"/>
      <c r="X81" s="55"/>
      <c r="Y81" s="55"/>
      <c r="Z81" s="55"/>
      <c r="AA81" s="55"/>
      <c r="AB81" s="55"/>
      <c r="AC81" s="55"/>
      <c r="AD81" s="55"/>
      <c r="AE81" s="55"/>
      <c r="AF81" s="55"/>
      <c r="AG81" s="55"/>
      <c r="AH81" s="55"/>
      <c r="AI81" s="55"/>
      <c r="AJ81" s="55"/>
    </row>
    <row r="82" spans="1:36" customFormat="1" x14ac:dyDescent="0.25">
      <c r="A82" s="5">
        <v>84</v>
      </c>
      <c r="B82" s="11">
        <v>73</v>
      </c>
      <c r="C82" s="23" t="s">
        <v>96</v>
      </c>
      <c r="D82" s="69">
        <v>438</v>
      </c>
      <c r="E82" s="148"/>
      <c r="F82" s="69">
        <v>443</v>
      </c>
      <c r="G82" s="149"/>
      <c r="H82" s="69">
        <v>7</v>
      </c>
      <c r="I82" s="149"/>
      <c r="J82" s="69">
        <v>43</v>
      </c>
      <c r="K82" s="149"/>
      <c r="L82" s="69">
        <v>931</v>
      </c>
      <c r="M82" s="149" t="s">
        <v>323</v>
      </c>
      <c r="N82" s="55"/>
      <c r="O82" s="55"/>
      <c r="P82" s="55"/>
      <c r="Q82" s="55"/>
      <c r="R82" s="55"/>
      <c r="S82" s="55"/>
      <c r="T82" s="55"/>
      <c r="U82" s="55"/>
      <c r="V82" s="55"/>
      <c r="W82" s="55"/>
      <c r="X82" s="55"/>
      <c r="Y82" s="55"/>
      <c r="Z82" s="55"/>
      <c r="AA82" s="55"/>
      <c r="AB82" s="55"/>
      <c r="AC82" s="55"/>
      <c r="AD82" s="55"/>
      <c r="AE82" s="55"/>
      <c r="AF82" s="55"/>
      <c r="AG82" s="55"/>
      <c r="AH82" s="55"/>
      <c r="AI82" s="55"/>
      <c r="AJ82" s="55"/>
    </row>
    <row r="83" spans="1:36" customFormat="1" x14ac:dyDescent="0.25">
      <c r="A83" s="5">
        <v>84</v>
      </c>
      <c r="B83" s="11">
        <v>74</v>
      </c>
      <c r="C83" s="23" t="s">
        <v>97</v>
      </c>
      <c r="D83" s="69">
        <v>266</v>
      </c>
      <c r="E83" s="148"/>
      <c r="F83" s="69">
        <v>569</v>
      </c>
      <c r="G83" s="149"/>
      <c r="H83" s="69">
        <v>29</v>
      </c>
      <c r="I83" s="149"/>
      <c r="J83" s="69">
        <v>53</v>
      </c>
      <c r="K83" s="149"/>
      <c r="L83" s="69">
        <v>917</v>
      </c>
      <c r="M83" s="149" t="s">
        <v>323</v>
      </c>
      <c r="N83" s="55"/>
      <c r="O83" s="55"/>
      <c r="P83" s="55"/>
      <c r="Q83" s="55"/>
      <c r="R83" s="55"/>
      <c r="S83" s="55"/>
      <c r="T83" s="55"/>
      <c r="U83" s="55"/>
      <c r="V83" s="55"/>
      <c r="W83" s="55"/>
      <c r="X83" s="55"/>
      <c r="Y83" s="55"/>
      <c r="Z83" s="55"/>
      <c r="AA83" s="55"/>
      <c r="AB83" s="55"/>
      <c r="AC83" s="55"/>
      <c r="AD83" s="55"/>
      <c r="AE83" s="55"/>
      <c r="AF83" s="55"/>
      <c r="AG83" s="55"/>
      <c r="AH83" s="55"/>
      <c r="AI83" s="55"/>
      <c r="AJ83" s="55"/>
    </row>
    <row r="84" spans="1:36" customFormat="1" x14ac:dyDescent="0.25">
      <c r="A84" s="5">
        <v>11</v>
      </c>
      <c r="B84" s="11">
        <v>75</v>
      </c>
      <c r="C84" s="23" t="s">
        <v>0</v>
      </c>
      <c r="D84" s="69">
        <v>1657</v>
      </c>
      <c r="E84" s="148"/>
      <c r="F84" s="69">
        <v>2082</v>
      </c>
      <c r="G84" s="149"/>
      <c r="H84" s="69">
        <v>617</v>
      </c>
      <c r="I84" s="149"/>
      <c r="J84" s="69">
        <v>258</v>
      </c>
      <c r="K84" s="149"/>
      <c r="L84" s="69">
        <v>4614</v>
      </c>
      <c r="M84" s="149" t="s">
        <v>323</v>
      </c>
      <c r="N84" s="55"/>
      <c r="O84" s="55"/>
      <c r="P84" s="55"/>
      <c r="Q84" s="55"/>
      <c r="R84" s="55"/>
      <c r="S84" s="55"/>
      <c r="T84" s="55"/>
      <c r="U84" s="55"/>
      <c r="V84" s="55"/>
      <c r="W84" s="55"/>
      <c r="X84" s="55"/>
      <c r="Y84" s="55"/>
      <c r="Z84" s="55"/>
      <c r="AA84" s="55"/>
      <c r="AB84" s="55"/>
      <c r="AC84" s="55"/>
      <c r="AD84" s="55"/>
      <c r="AE84" s="55"/>
      <c r="AF84" s="55"/>
      <c r="AG84" s="55"/>
      <c r="AH84" s="55"/>
      <c r="AI84" s="55"/>
      <c r="AJ84" s="55"/>
    </row>
    <row r="85" spans="1:36" customFormat="1" x14ac:dyDescent="0.25">
      <c r="A85" s="5">
        <v>28</v>
      </c>
      <c r="B85" s="11">
        <v>76</v>
      </c>
      <c r="C85" s="23" t="s">
        <v>30</v>
      </c>
      <c r="D85" s="69">
        <v>1653</v>
      </c>
      <c r="E85" s="148"/>
      <c r="F85" s="69">
        <v>1401</v>
      </c>
      <c r="G85" s="149"/>
      <c r="H85" s="69">
        <v>42</v>
      </c>
      <c r="I85" s="149"/>
      <c r="J85" s="69">
        <v>473</v>
      </c>
      <c r="K85" s="149"/>
      <c r="L85" s="69">
        <v>3569</v>
      </c>
      <c r="M85" s="149" t="s">
        <v>323</v>
      </c>
      <c r="N85" s="55"/>
      <c r="O85" s="55"/>
      <c r="P85" s="55"/>
      <c r="Q85" s="55"/>
      <c r="R85" s="55"/>
      <c r="S85" s="55"/>
      <c r="T85" s="55"/>
      <c r="U85" s="55"/>
      <c r="V85" s="55"/>
      <c r="W85" s="55"/>
      <c r="X85" s="55"/>
      <c r="Y85" s="55"/>
      <c r="Z85" s="55"/>
      <c r="AA85" s="55"/>
      <c r="AB85" s="55"/>
      <c r="AC85" s="55"/>
      <c r="AD85" s="55"/>
      <c r="AE85" s="55"/>
      <c r="AF85" s="55"/>
      <c r="AG85" s="55"/>
      <c r="AH85" s="55"/>
      <c r="AI85" s="55"/>
      <c r="AJ85" s="55"/>
    </row>
    <row r="86" spans="1:36" customFormat="1" x14ac:dyDescent="0.25">
      <c r="A86" s="5">
        <v>11</v>
      </c>
      <c r="B86" s="11">
        <v>77</v>
      </c>
      <c r="C86" s="23" t="s">
        <v>2</v>
      </c>
      <c r="D86" s="69">
        <v>1349</v>
      </c>
      <c r="E86" s="148"/>
      <c r="F86" s="69">
        <v>1240</v>
      </c>
      <c r="G86" s="149"/>
      <c r="H86" s="69">
        <v>58</v>
      </c>
      <c r="I86" s="149"/>
      <c r="J86" s="69">
        <v>149</v>
      </c>
      <c r="K86" s="149"/>
      <c r="L86" s="69">
        <v>2796</v>
      </c>
      <c r="M86" s="149" t="s">
        <v>323</v>
      </c>
      <c r="N86" s="55"/>
      <c r="O86" s="55"/>
      <c r="P86" s="55"/>
      <c r="Q86" s="55"/>
      <c r="R86" s="55"/>
      <c r="S86" s="55"/>
      <c r="T86" s="55"/>
      <c r="U86" s="55"/>
      <c r="V86" s="55"/>
      <c r="W86" s="55"/>
      <c r="X86" s="55"/>
      <c r="Y86" s="55"/>
      <c r="Z86" s="55"/>
      <c r="AA86" s="55"/>
      <c r="AB86" s="55"/>
      <c r="AC86" s="55"/>
      <c r="AD86" s="55"/>
      <c r="AE86" s="55"/>
      <c r="AF86" s="55"/>
      <c r="AG86" s="55"/>
      <c r="AH86" s="55"/>
      <c r="AI86" s="55"/>
      <c r="AJ86" s="55"/>
    </row>
    <row r="87" spans="1:36" customFormat="1" x14ac:dyDescent="0.25">
      <c r="A87" s="5">
        <v>11</v>
      </c>
      <c r="B87" s="11">
        <v>78</v>
      </c>
      <c r="C87" s="23" t="s">
        <v>3</v>
      </c>
      <c r="D87" s="69">
        <v>705</v>
      </c>
      <c r="E87" s="148"/>
      <c r="F87" s="69">
        <v>989</v>
      </c>
      <c r="G87" s="149"/>
      <c r="H87" s="69">
        <v>288</v>
      </c>
      <c r="I87" s="149"/>
      <c r="J87" s="69">
        <v>95</v>
      </c>
      <c r="K87" s="149"/>
      <c r="L87" s="69">
        <v>2077</v>
      </c>
      <c r="M87" s="149" t="s">
        <v>323</v>
      </c>
      <c r="N87" s="55"/>
      <c r="O87" s="55"/>
      <c r="P87" s="55"/>
      <c r="Q87" s="55"/>
      <c r="R87" s="55"/>
      <c r="S87" s="55"/>
      <c r="T87" s="55"/>
      <c r="U87" s="55"/>
      <c r="V87" s="55"/>
      <c r="W87" s="55"/>
      <c r="X87" s="55"/>
      <c r="Y87" s="55"/>
      <c r="Z87" s="55"/>
      <c r="AA87" s="55"/>
      <c r="AB87" s="55"/>
      <c r="AC87" s="55"/>
      <c r="AD87" s="55"/>
      <c r="AE87" s="55"/>
      <c r="AF87" s="55"/>
      <c r="AG87" s="55"/>
      <c r="AH87" s="55"/>
      <c r="AI87" s="55"/>
      <c r="AJ87" s="55"/>
    </row>
    <row r="88" spans="1:36" customFormat="1" x14ac:dyDescent="0.25">
      <c r="A88" s="5">
        <v>75</v>
      </c>
      <c r="B88" s="11">
        <v>79</v>
      </c>
      <c r="C88" s="23" t="s">
        <v>66</v>
      </c>
      <c r="D88" s="69">
        <v>504</v>
      </c>
      <c r="E88" s="148"/>
      <c r="F88" s="69">
        <v>333</v>
      </c>
      <c r="G88" s="150"/>
      <c r="H88" s="69">
        <v>28</v>
      </c>
      <c r="I88" s="150"/>
      <c r="J88" s="69">
        <v>28</v>
      </c>
      <c r="K88" s="150"/>
      <c r="L88" s="69">
        <v>893</v>
      </c>
      <c r="M88" s="150" t="s">
        <v>323</v>
      </c>
      <c r="N88" s="55"/>
      <c r="O88" s="55"/>
      <c r="P88" s="55"/>
      <c r="Q88" s="55"/>
      <c r="R88" s="55"/>
      <c r="S88" s="55"/>
      <c r="T88" s="55"/>
      <c r="U88" s="55"/>
      <c r="V88" s="55"/>
      <c r="W88" s="55"/>
      <c r="X88" s="55"/>
      <c r="Y88" s="55"/>
      <c r="Z88" s="55"/>
      <c r="AA88" s="55"/>
      <c r="AB88" s="55"/>
      <c r="AC88" s="55"/>
      <c r="AD88" s="55"/>
      <c r="AE88" s="55"/>
      <c r="AF88" s="55"/>
      <c r="AG88" s="55"/>
      <c r="AH88" s="55"/>
      <c r="AI88" s="55"/>
      <c r="AJ88" s="55"/>
    </row>
    <row r="89" spans="1:36" customFormat="1" x14ac:dyDescent="0.25">
      <c r="A89" s="5">
        <v>32</v>
      </c>
      <c r="B89" s="11">
        <v>80</v>
      </c>
      <c r="C89" s="23" t="s">
        <v>35</v>
      </c>
      <c r="D89" s="69">
        <v>930</v>
      </c>
      <c r="E89" s="148"/>
      <c r="F89" s="69">
        <v>415</v>
      </c>
      <c r="G89" s="149"/>
      <c r="H89" s="69">
        <v>174</v>
      </c>
      <c r="I89" s="149"/>
      <c r="J89" s="69">
        <v>54</v>
      </c>
      <c r="K89" s="149"/>
      <c r="L89" s="69">
        <v>1573</v>
      </c>
      <c r="M89" s="149" t="s">
        <v>323</v>
      </c>
      <c r="N89" s="55"/>
      <c r="O89" s="55"/>
      <c r="P89" s="55"/>
      <c r="Q89" s="55"/>
      <c r="R89" s="55"/>
      <c r="S89" s="55"/>
      <c r="T89" s="55"/>
      <c r="U89" s="55"/>
      <c r="V89" s="55"/>
      <c r="W89" s="55"/>
      <c r="X89" s="55"/>
      <c r="Y89" s="55"/>
      <c r="Z89" s="55"/>
      <c r="AA89" s="55"/>
      <c r="AB89" s="55"/>
      <c r="AC89" s="55"/>
      <c r="AD89" s="55"/>
      <c r="AE89" s="55"/>
      <c r="AF89" s="55"/>
      <c r="AG89" s="55"/>
      <c r="AH89" s="55"/>
      <c r="AI89" s="55"/>
      <c r="AJ89" s="55"/>
    </row>
    <row r="90" spans="1:36" customFormat="1" x14ac:dyDescent="0.25">
      <c r="A90" s="5">
        <v>76</v>
      </c>
      <c r="B90" s="11">
        <v>81</v>
      </c>
      <c r="C90" s="23" t="s">
        <v>80</v>
      </c>
      <c r="D90" s="69">
        <v>437</v>
      </c>
      <c r="E90" s="148"/>
      <c r="F90" s="69">
        <v>357</v>
      </c>
      <c r="G90" s="149"/>
      <c r="H90" s="69">
        <v>38</v>
      </c>
      <c r="I90" s="149"/>
      <c r="J90" s="69">
        <v>43</v>
      </c>
      <c r="K90" s="149"/>
      <c r="L90" s="69">
        <v>875</v>
      </c>
      <c r="M90" s="149"/>
      <c r="N90" s="55"/>
      <c r="O90" s="55"/>
      <c r="P90" s="55"/>
      <c r="Q90" s="55"/>
      <c r="R90" s="55"/>
      <c r="S90" s="55"/>
      <c r="T90" s="55"/>
      <c r="U90" s="55"/>
      <c r="V90" s="55"/>
      <c r="W90" s="55"/>
      <c r="X90" s="55"/>
      <c r="Y90" s="55"/>
      <c r="Z90" s="55"/>
      <c r="AA90" s="55"/>
      <c r="AB90" s="55"/>
      <c r="AC90" s="55"/>
      <c r="AD90" s="55"/>
      <c r="AE90" s="55"/>
      <c r="AF90" s="55"/>
      <c r="AG90" s="55"/>
      <c r="AH90" s="55"/>
      <c r="AI90" s="55"/>
      <c r="AJ90" s="55"/>
    </row>
    <row r="91" spans="1:36" customFormat="1" x14ac:dyDescent="0.25">
      <c r="A91" s="5">
        <v>76</v>
      </c>
      <c r="B91" s="11">
        <v>82</v>
      </c>
      <c r="C91" s="23" t="s">
        <v>81</v>
      </c>
      <c r="D91" s="69">
        <v>422</v>
      </c>
      <c r="E91" s="148"/>
      <c r="F91" s="69">
        <v>126</v>
      </c>
      <c r="G91" s="149"/>
      <c r="H91" s="69">
        <v>32</v>
      </c>
      <c r="I91" s="149"/>
      <c r="J91" s="69">
        <v>30</v>
      </c>
      <c r="K91" s="149"/>
      <c r="L91" s="69">
        <v>610</v>
      </c>
      <c r="M91" s="149" t="s">
        <v>323</v>
      </c>
      <c r="N91" s="55"/>
      <c r="O91" s="55"/>
      <c r="P91" s="55"/>
      <c r="Q91" s="55"/>
      <c r="R91" s="55"/>
      <c r="S91" s="55"/>
      <c r="T91" s="55"/>
      <c r="U91" s="55"/>
      <c r="V91" s="55"/>
      <c r="W91" s="55"/>
      <c r="X91" s="55"/>
      <c r="Y91" s="55"/>
      <c r="Z91" s="55"/>
      <c r="AA91" s="55"/>
      <c r="AB91" s="55"/>
      <c r="AC91" s="55"/>
      <c r="AD91" s="55"/>
      <c r="AE91" s="55"/>
      <c r="AF91" s="55"/>
      <c r="AG91" s="55"/>
      <c r="AH91" s="55"/>
      <c r="AI91" s="55"/>
      <c r="AJ91" s="55"/>
    </row>
    <row r="92" spans="1:36" customFormat="1" x14ac:dyDescent="0.25">
      <c r="A92" s="5">
        <v>93</v>
      </c>
      <c r="B92" s="11">
        <v>83</v>
      </c>
      <c r="C92" s="23" t="s">
        <v>102</v>
      </c>
      <c r="D92" s="69">
        <v>444</v>
      </c>
      <c r="E92" s="148"/>
      <c r="F92" s="69">
        <v>595</v>
      </c>
      <c r="G92" s="149"/>
      <c r="H92" s="69">
        <v>0</v>
      </c>
      <c r="I92" s="149"/>
      <c r="J92" s="69">
        <v>124</v>
      </c>
      <c r="K92" s="149"/>
      <c r="L92" s="69">
        <v>1163</v>
      </c>
      <c r="M92" s="149"/>
      <c r="N92" s="55"/>
      <c r="O92" s="55"/>
      <c r="P92" s="55"/>
      <c r="Q92" s="55"/>
      <c r="R92" s="55"/>
      <c r="S92" s="55"/>
      <c r="T92" s="55"/>
      <c r="U92" s="55"/>
      <c r="V92" s="55"/>
      <c r="W92" s="55"/>
      <c r="X92" s="55"/>
      <c r="Y92" s="55"/>
      <c r="Z92" s="55"/>
      <c r="AA92" s="55"/>
      <c r="AB92" s="55"/>
      <c r="AC92" s="55"/>
      <c r="AD92" s="55"/>
      <c r="AE92" s="55"/>
      <c r="AF92" s="55"/>
      <c r="AG92" s="55"/>
      <c r="AH92" s="55"/>
      <c r="AI92" s="55"/>
      <c r="AJ92" s="55"/>
    </row>
    <row r="93" spans="1:36" customFormat="1" x14ac:dyDescent="0.25">
      <c r="A93" s="5">
        <v>93</v>
      </c>
      <c r="B93" s="11">
        <v>84</v>
      </c>
      <c r="C93" s="23" t="s">
        <v>103</v>
      </c>
      <c r="D93" s="69">
        <v>567</v>
      </c>
      <c r="E93" s="148"/>
      <c r="F93" s="69">
        <v>549</v>
      </c>
      <c r="G93" s="149"/>
      <c r="H93" s="69">
        <v>1</v>
      </c>
      <c r="I93" s="149"/>
      <c r="J93" s="69">
        <v>22</v>
      </c>
      <c r="K93" s="149" t="s">
        <v>324</v>
      </c>
      <c r="L93" s="69">
        <v>1139</v>
      </c>
      <c r="M93" s="149"/>
      <c r="N93" s="55"/>
      <c r="O93" s="55"/>
      <c r="P93" s="55"/>
      <c r="Q93" s="55"/>
      <c r="R93" s="55"/>
      <c r="S93" s="55"/>
      <c r="T93" s="55"/>
      <c r="U93" s="55"/>
      <c r="V93" s="55"/>
      <c r="W93" s="55"/>
      <c r="X93" s="55"/>
      <c r="Y93" s="55"/>
      <c r="Z93" s="55"/>
      <c r="AA93" s="55"/>
      <c r="AB93" s="55"/>
      <c r="AC93" s="55"/>
      <c r="AD93" s="55"/>
      <c r="AE93" s="55"/>
      <c r="AF93" s="55"/>
      <c r="AG93" s="55"/>
      <c r="AH93" s="55"/>
      <c r="AI93" s="55"/>
      <c r="AJ93" s="55"/>
    </row>
    <row r="94" spans="1:36" customFormat="1" x14ac:dyDescent="0.25">
      <c r="A94" s="5">
        <v>52</v>
      </c>
      <c r="B94" s="11">
        <v>85</v>
      </c>
      <c r="C94" s="23" t="s">
        <v>51</v>
      </c>
      <c r="D94" s="69">
        <v>672</v>
      </c>
      <c r="E94" s="148" t="s">
        <v>324</v>
      </c>
      <c r="F94" s="69">
        <v>240</v>
      </c>
      <c r="G94" s="149"/>
      <c r="H94" s="69">
        <v>33</v>
      </c>
      <c r="I94" s="149" t="s">
        <v>324</v>
      </c>
      <c r="J94" s="69">
        <v>74</v>
      </c>
      <c r="K94" s="149"/>
      <c r="L94" s="69">
        <v>1019</v>
      </c>
      <c r="M94" s="149"/>
      <c r="N94" s="55"/>
      <c r="O94" s="55"/>
      <c r="P94" s="55"/>
      <c r="Q94" s="55"/>
      <c r="R94" s="55"/>
      <c r="S94" s="55"/>
      <c r="T94" s="55"/>
      <c r="U94" s="55"/>
      <c r="V94" s="55"/>
      <c r="W94" s="55"/>
      <c r="X94" s="55"/>
      <c r="Y94" s="55"/>
      <c r="Z94" s="55"/>
      <c r="AA94" s="55"/>
      <c r="AB94" s="55"/>
      <c r="AC94" s="55"/>
      <c r="AD94" s="55"/>
      <c r="AE94" s="55"/>
      <c r="AF94" s="55"/>
      <c r="AG94" s="55"/>
      <c r="AH94" s="55"/>
      <c r="AI94" s="55"/>
      <c r="AJ94" s="55"/>
    </row>
    <row r="95" spans="1:36" customFormat="1" x14ac:dyDescent="0.25">
      <c r="A95" s="5">
        <v>75</v>
      </c>
      <c r="B95" s="11">
        <v>86</v>
      </c>
      <c r="C95" s="23" t="s">
        <v>67</v>
      </c>
      <c r="D95" s="69">
        <v>730</v>
      </c>
      <c r="E95" s="148" t="s">
        <v>324</v>
      </c>
      <c r="F95" s="69">
        <v>284</v>
      </c>
      <c r="G95" s="149" t="s">
        <v>324</v>
      </c>
      <c r="H95" s="69">
        <v>91</v>
      </c>
      <c r="I95" s="149" t="s">
        <v>324</v>
      </c>
      <c r="J95" s="69">
        <v>3</v>
      </c>
      <c r="K95" s="149"/>
      <c r="L95" s="69">
        <v>1108</v>
      </c>
      <c r="M95" s="149"/>
      <c r="N95" s="55"/>
      <c r="O95" s="55"/>
      <c r="P95" s="55"/>
      <c r="Q95" s="55"/>
      <c r="R95" s="55"/>
      <c r="S95" s="55"/>
      <c r="T95" s="55"/>
      <c r="U95" s="55"/>
      <c r="V95" s="55"/>
      <c r="W95" s="55"/>
      <c r="X95" s="55"/>
      <c r="Y95" s="55"/>
      <c r="Z95" s="55"/>
      <c r="AA95" s="55"/>
      <c r="AB95" s="55"/>
      <c r="AC95" s="55"/>
      <c r="AD95" s="55"/>
      <c r="AE95" s="55"/>
      <c r="AF95" s="55"/>
      <c r="AG95" s="55"/>
      <c r="AH95" s="55"/>
      <c r="AI95" s="55"/>
      <c r="AJ95" s="55"/>
    </row>
    <row r="96" spans="1:36" customFormat="1" x14ac:dyDescent="0.25">
      <c r="A96" s="5">
        <v>75</v>
      </c>
      <c r="B96" s="11">
        <v>87</v>
      </c>
      <c r="C96" s="23" t="s">
        <v>68</v>
      </c>
      <c r="D96" s="69">
        <v>430</v>
      </c>
      <c r="E96" s="148"/>
      <c r="F96" s="69">
        <v>177</v>
      </c>
      <c r="G96" s="149"/>
      <c r="H96" s="69">
        <v>25</v>
      </c>
      <c r="I96" s="149"/>
      <c r="J96" s="69">
        <v>3</v>
      </c>
      <c r="K96" s="149"/>
      <c r="L96" s="69">
        <v>635</v>
      </c>
      <c r="M96" s="149"/>
      <c r="N96" s="55"/>
      <c r="O96" s="55"/>
      <c r="P96" s="55"/>
      <c r="Q96" s="55"/>
      <c r="R96" s="55"/>
      <c r="S96" s="55"/>
      <c r="T96" s="55"/>
      <c r="U96" s="55"/>
      <c r="V96" s="55"/>
      <c r="W96" s="55"/>
      <c r="X96" s="55"/>
      <c r="Y96" s="55"/>
      <c r="Z96" s="55"/>
      <c r="AA96" s="55"/>
      <c r="AB96" s="55"/>
      <c r="AC96" s="55"/>
      <c r="AD96" s="55"/>
      <c r="AE96" s="55"/>
      <c r="AF96" s="55"/>
      <c r="AG96" s="55"/>
      <c r="AH96" s="55"/>
      <c r="AI96" s="55"/>
      <c r="AJ96" s="55"/>
    </row>
    <row r="97" spans="1:36" customFormat="1" x14ac:dyDescent="0.25">
      <c r="A97" s="5">
        <v>44</v>
      </c>
      <c r="B97" s="11">
        <v>88</v>
      </c>
      <c r="C97" s="23" t="s">
        <v>45</v>
      </c>
      <c r="D97" s="69">
        <v>492</v>
      </c>
      <c r="E97" s="148"/>
      <c r="F97" s="69">
        <v>326</v>
      </c>
      <c r="G97" s="149"/>
      <c r="H97" s="69">
        <v>15</v>
      </c>
      <c r="I97" s="149"/>
      <c r="J97" s="69">
        <v>8</v>
      </c>
      <c r="K97" s="149"/>
      <c r="L97" s="69">
        <v>841</v>
      </c>
      <c r="M97" s="149" t="s">
        <v>323</v>
      </c>
      <c r="N97" s="55"/>
      <c r="O97" s="55"/>
      <c r="P97" s="55"/>
      <c r="Q97" s="55"/>
      <c r="R97" s="55"/>
      <c r="S97" s="55"/>
      <c r="T97" s="55"/>
      <c r="U97" s="55"/>
      <c r="V97" s="55"/>
      <c r="W97" s="55"/>
      <c r="X97" s="55"/>
      <c r="Y97" s="55"/>
      <c r="Z97" s="55"/>
      <c r="AA97" s="55"/>
      <c r="AB97" s="55"/>
      <c r="AC97" s="55"/>
      <c r="AD97" s="55"/>
      <c r="AE97" s="55"/>
      <c r="AF97" s="55"/>
      <c r="AG97" s="55"/>
      <c r="AH97" s="55"/>
      <c r="AI97" s="55"/>
      <c r="AJ97" s="55"/>
    </row>
    <row r="98" spans="1:36" customFormat="1" x14ac:dyDescent="0.25">
      <c r="A98" s="5">
        <v>27</v>
      </c>
      <c r="B98" s="11">
        <v>89</v>
      </c>
      <c r="C98" s="23" t="s">
        <v>23</v>
      </c>
      <c r="D98" s="69">
        <v>592</v>
      </c>
      <c r="E98" s="148"/>
      <c r="F98" s="69">
        <v>421</v>
      </c>
      <c r="G98" s="149"/>
      <c r="H98" s="69">
        <v>57</v>
      </c>
      <c r="I98" s="149"/>
      <c r="J98" s="69">
        <v>211</v>
      </c>
      <c r="K98" s="149"/>
      <c r="L98" s="69">
        <v>1281</v>
      </c>
      <c r="M98" s="149" t="s">
        <v>323</v>
      </c>
      <c r="N98" s="55"/>
      <c r="O98" s="55"/>
      <c r="P98" s="55"/>
      <c r="Q98" s="55"/>
      <c r="R98" s="55"/>
      <c r="S98" s="55"/>
      <c r="T98" s="55"/>
      <c r="U98" s="55"/>
      <c r="V98" s="55"/>
      <c r="W98" s="55"/>
      <c r="X98" s="55"/>
      <c r="Y98" s="55"/>
      <c r="Z98" s="55"/>
      <c r="AA98" s="55"/>
      <c r="AB98" s="55"/>
      <c r="AC98" s="55"/>
      <c r="AD98" s="55"/>
      <c r="AE98" s="55"/>
      <c r="AF98" s="55"/>
      <c r="AG98" s="55"/>
      <c r="AH98" s="55"/>
      <c r="AI98" s="55"/>
      <c r="AJ98" s="55"/>
    </row>
    <row r="99" spans="1:36" customFormat="1" x14ac:dyDescent="0.25">
      <c r="A99" s="5">
        <v>27</v>
      </c>
      <c r="B99" s="11">
        <v>90</v>
      </c>
      <c r="C99" s="23" t="s">
        <v>24</v>
      </c>
      <c r="D99" s="69">
        <v>180</v>
      </c>
      <c r="E99" s="148"/>
      <c r="F99" s="69">
        <v>120</v>
      </c>
      <c r="G99" s="149"/>
      <c r="H99" s="69">
        <v>9</v>
      </c>
      <c r="I99" s="149"/>
      <c r="J99" s="69">
        <v>14</v>
      </c>
      <c r="K99" s="149"/>
      <c r="L99" s="69">
        <v>323</v>
      </c>
      <c r="M99" s="149" t="s">
        <v>323</v>
      </c>
      <c r="N99" s="55"/>
      <c r="O99" s="55"/>
      <c r="P99" s="55"/>
      <c r="Q99" s="55"/>
      <c r="R99" s="55"/>
      <c r="S99" s="55"/>
      <c r="T99" s="55"/>
      <c r="U99" s="55"/>
      <c r="V99" s="55"/>
      <c r="W99" s="55"/>
      <c r="X99" s="55"/>
      <c r="Y99" s="55"/>
      <c r="Z99" s="55"/>
      <c r="AA99" s="55"/>
      <c r="AB99" s="55"/>
      <c r="AC99" s="55"/>
      <c r="AD99" s="55"/>
      <c r="AE99" s="55"/>
      <c r="AF99" s="55"/>
      <c r="AG99" s="55"/>
      <c r="AH99" s="55"/>
      <c r="AI99" s="55"/>
      <c r="AJ99" s="55"/>
    </row>
    <row r="100" spans="1:36" customFormat="1" x14ac:dyDescent="0.25">
      <c r="A100" s="5">
        <v>11</v>
      </c>
      <c r="B100" s="11">
        <v>91</v>
      </c>
      <c r="C100" s="23" t="s">
        <v>4</v>
      </c>
      <c r="D100" s="69">
        <v>870</v>
      </c>
      <c r="E100" s="148"/>
      <c r="F100" s="69">
        <v>1081</v>
      </c>
      <c r="G100" s="149"/>
      <c r="H100" s="69">
        <v>188</v>
      </c>
      <c r="I100" s="149"/>
      <c r="J100" s="69">
        <v>382</v>
      </c>
      <c r="K100" s="149"/>
      <c r="L100" s="69">
        <v>2521</v>
      </c>
      <c r="M100" s="149" t="s">
        <v>323</v>
      </c>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row>
    <row r="101" spans="1:36" customFormat="1" x14ac:dyDescent="0.25">
      <c r="A101" s="5">
        <v>11</v>
      </c>
      <c r="B101" s="11">
        <v>92</v>
      </c>
      <c r="C101" s="23" t="s">
        <v>5</v>
      </c>
      <c r="D101" s="69">
        <v>1048</v>
      </c>
      <c r="E101" s="148"/>
      <c r="F101" s="69">
        <v>1084</v>
      </c>
      <c r="G101" s="149"/>
      <c r="H101" s="69">
        <v>186</v>
      </c>
      <c r="I101" s="149"/>
      <c r="J101" s="69">
        <v>142</v>
      </c>
      <c r="K101" s="149"/>
      <c r="L101" s="69">
        <v>2460</v>
      </c>
      <c r="M101" s="149" t="s">
        <v>323</v>
      </c>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row>
    <row r="102" spans="1:36" customFormat="1" x14ac:dyDescent="0.25">
      <c r="A102" s="5">
        <v>11</v>
      </c>
      <c r="B102" s="11">
        <v>93</v>
      </c>
      <c r="C102" s="23" t="s">
        <v>6</v>
      </c>
      <c r="D102" s="69">
        <v>1679</v>
      </c>
      <c r="E102" s="148"/>
      <c r="F102" s="69">
        <v>1414</v>
      </c>
      <c r="G102" s="149"/>
      <c r="H102" s="69">
        <v>400</v>
      </c>
      <c r="I102" s="149"/>
      <c r="J102" s="69">
        <v>711</v>
      </c>
      <c r="K102" s="149"/>
      <c r="L102" s="69">
        <v>4204</v>
      </c>
      <c r="M102" s="149" t="s">
        <v>323</v>
      </c>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row>
    <row r="103" spans="1:36" customFormat="1" x14ac:dyDescent="0.25">
      <c r="A103" s="5">
        <v>11</v>
      </c>
      <c r="B103" s="11">
        <v>94</v>
      </c>
      <c r="C103" s="23" t="s">
        <v>7</v>
      </c>
      <c r="D103" s="69">
        <v>629</v>
      </c>
      <c r="E103" s="148"/>
      <c r="F103" s="69">
        <v>1317</v>
      </c>
      <c r="G103" s="149"/>
      <c r="H103" s="69">
        <v>361</v>
      </c>
      <c r="I103" s="149"/>
      <c r="J103" s="69">
        <v>190</v>
      </c>
      <c r="K103" s="149"/>
      <c r="L103" s="69">
        <v>2497</v>
      </c>
      <c r="M103" s="149" t="s">
        <v>323</v>
      </c>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row>
    <row r="104" spans="1:36" customFormat="1" x14ac:dyDescent="0.25">
      <c r="A104" s="5">
        <v>11</v>
      </c>
      <c r="B104" s="11">
        <v>95</v>
      </c>
      <c r="C104" s="23" t="s">
        <v>8</v>
      </c>
      <c r="D104" s="69">
        <v>710</v>
      </c>
      <c r="E104" s="148"/>
      <c r="F104" s="69">
        <v>991</v>
      </c>
      <c r="G104" s="149"/>
      <c r="H104" s="69">
        <v>101</v>
      </c>
      <c r="I104" s="149"/>
      <c r="J104" s="69">
        <v>229</v>
      </c>
      <c r="K104" s="149"/>
      <c r="L104" s="69">
        <v>2031</v>
      </c>
      <c r="M104" s="149" t="s">
        <v>323</v>
      </c>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row>
    <row r="105" spans="1:36" customFormat="1" x14ac:dyDescent="0.25">
      <c r="A105" s="5">
        <v>101</v>
      </c>
      <c r="B105" s="11">
        <v>971</v>
      </c>
      <c r="C105" s="23" t="s">
        <v>109</v>
      </c>
      <c r="D105" s="69">
        <v>579</v>
      </c>
      <c r="E105" s="148"/>
      <c r="F105" s="69">
        <v>238</v>
      </c>
      <c r="G105" s="149"/>
      <c r="H105" s="69">
        <v>168</v>
      </c>
      <c r="I105" s="149"/>
      <c r="J105" s="69">
        <v>55</v>
      </c>
      <c r="K105" s="149"/>
      <c r="L105" s="69">
        <v>1040</v>
      </c>
      <c r="M105" s="149"/>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row>
    <row r="106" spans="1:36" customFormat="1" x14ac:dyDescent="0.25">
      <c r="A106" s="5">
        <v>102</v>
      </c>
      <c r="B106" s="11">
        <v>972</v>
      </c>
      <c r="C106" s="23" t="s">
        <v>110</v>
      </c>
      <c r="D106" s="69">
        <v>944</v>
      </c>
      <c r="E106" s="148"/>
      <c r="F106" s="69">
        <v>288</v>
      </c>
      <c r="G106" s="149"/>
      <c r="H106" s="69">
        <v>32</v>
      </c>
      <c r="I106" s="149"/>
      <c r="J106" s="69">
        <v>31</v>
      </c>
      <c r="K106" s="149"/>
      <c r="L106" s="69">
        <v>1295</v>
      </c>
      <c r="M106" s="149" t="s">
        <v>323</v>
      </c>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row>
    <row r="107" spans="1:36" customFormat="1" x14ac:dyDescent="0.25">
      <c r="A107" s="5">
        <v>103</v>
      </c>
      <c r="B107" s="11">
        <v>973</v>
      </c>
      <c r="C107" s="23" t="s">
        <v>111</v>
      </c>
      <c r="D107" s="69">
        <v>357</v>
      </c>
      <c r="E107" s="148"/>
      <c r="F107" s="69">
        <v>60</v>
      </c>
      <c r="G107" s="149"/>
      <c r="H107" s="69">
        <v>0</v>
      </c>
      <c r="I107" s="149"/>
      <c r="J107" s="69">
        <v>0</v>
      </c>
      <c r="K107" s="149"/>
      <c r="L107" s="69">
        <v>417</v>
      </c>
      <c r="M107" s="149"/>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row>
    <row r="108" spans="1:36" customFormat="1" x14ac:dyDescent="0.25">
      <c r="A108" s="6">
        <v>104</v>
      </c>
      <c r="B108" s="6">
        <v>974</v>
      </c>
      <c r="C108" s="2" t="s">
        <v>257</v>
      </c>
      <c r="D108" s="69">
        <v>1687</v>
      </c>
      <c r="E108" s="148"/>
      <c r="F108" s="69">
        <v>293</v>
      </c>
      <c r="G108" s="149"/>
      <c r="H108" s="69">
        <v>0</v>
      </c>
      <c r="I108" s="149"/>
      <c r="J108" s="69">
        <v>36</v>
      </c>
      <c r="K108" s="149"/>
      <c r="L108" s="69">
        <v>2016</v>
      </c>
      <c r="M108" s="149" t="s">
        <v>323</v>
      </c>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row>
    <row r="109" spans="1:36" customFormat="1" x14ac:dyDescent="0.25">
      <c r="A109" s="289" t="s">
        <v>224</v>
      </c>
      <c r="B109" s="290"/>
      <c r="C109" s="291"/>
      <c r="D109" s="153">
        <v>71022</v>
      </c>
      <c r="E109" s="154"/>
      <c r="F109" s="153">
        <v>54879</v>
      </c>
      <c r="G109" s="155"/>
      <c r="H109" s="156">
        <v>6729</v>
      </c>
      <c r="I109" s="155"/>
      <c r="J109" s="156">
        <v>10671</v>
      </c>
      <c r="K109" s="155"/>
      <c r="L109" s="156">
        <v>143301</v>
      </c>
      <c r="M109" s="1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row>
    <row r="110" spans="1:36" customFormat="1" x14ac:dyDescent="0.25">
      <c r="A110" s="292" t="s">
        <v>331</v>
      </c>
      <c r="B110" s="293"/>
      <c r="C110" s="294"/>
      <c r="D110" s="157">
        <v>3567</v>
      </c>
      <c r="E110" s="158"/>
      <c r="F110" s="157">
        <v>879</v>
      </c>
      <c r="G110" s="159"/>
      <c r="H110" s="160">
        <v>200</v>
      </c>
      <c r="I110" s="159"/>
      <c r="J110" s="160">
        <v>122</v>
      </c>
      <c r="K110" s="159"/>
      <c r="L110" s="160">
        <v>4768</v>
      </c>
      <c r="M110" s="159"/>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row>
    <row r="111" spans="1:36" customFormat="1" x14ac:dyDescent="0.25">
      <c r="A111" s="285" t="s">
        <v>332</v>
      </c>
      <c r="B111" s="286"/>
      <c r="C111" s="287"/>
      <c r="D111" s="161">
        <v>74589</v>
      </c>
      <c r="E111" s="162"/>
      <c r="F111" s="161">
        <v>55758</v>
      </c>
      <c r="G111" s="163"/>
      <c r="H111" s="164">
        <v>6929</v>
      </c>
      <c r="I111" s="163"/>
      <c r="J111" s="164">
        <v>10793</v>
      </c>
      <c r="K111" s="163"/>
      <c r="L111" s="164">
        <v>148069</v>
      </c>
      <c r="M111" s="163"/>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row>
    <row r="112" spans="1:36" customFormat="1" x14ac:dyDescent="0.25">
      <c r="A112" s="36" t="s">
        <v>287</v>
      </c>
      <c r="B112" s="35"/>
      <c r="C112" s="35"/>
      <c r="D112" s="35"/>
      <c r="E112" s="35"/>
      <c r="F112" s="165"/>
      <c r="G112" s="35"/>
      <c r="H112" s="35"/>
      <c r="I112" s="3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row>
    <row r="113" spans="1:36" customForma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row>
    <row r="114" spans="1:36" customForma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row>
    <row r="115" spans="1:36" customForma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row>
    <row r="116" spans="1:36" customFormat="1" x14ac:dyDescent="0.25">
      <c r="A116" s="54" t="s">
        <v>333</v>
      </c>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row>
    <row r="117" spans="1:36" customFormat="1" ht="30" customHeight="1" x14ac:dyDescent="0.25">
      <c r="A117" s="63" t="s">
        <v>271</v>
      </c>
      <c r="B117" s="296" t="s">
        <v>214</v>
      </c>
      <c r="C117" s="297"/>
      <c r="D117" s="282" t="s">
        <v>267</v>
      </c>
      <c r="E117" s="283"/>
      <c r="F117" s="282" t="s">
        <v>268</v>
      </c>
      <c r="G117" s="283"/>
      <c r="H117" s="282" t="s">
        <v>269</v>
      </c>
      <c r="I117" s="283"/>
      <c r="J117" s="282" t="s">
        <v>270</v>
      </c>
      <c r="K117" s="283"/>
      <c r="L117" s="282" t="s">
        <v>251</v>
      </c>
      <c r="M117" s="283"/>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row>
    <row r="118" spans="1:36" customFormat="1" x14ac:dyDescent="0.25">
      <c r="A118" s="39">
        <v>84</v>
      </c>
      <c r="B118" s="12" t="s">
        <v>83</v>
      </c>
      <c r="C118" s="40"/>
      <c r="D118" s="52">
        <v>6292</v>
      </c>
      <c r="E118" s="196"/>
      <c r="F118" s="52">
        <v>5815</v>
      </c>
      <c r="G118" s="196"/>
      <c r="H118" s="52">
        <v>915</v>
      </c>
      <c r="I118" s="196"/>
      <c r="J118" s="52">
        <v>1079</v>
      </c>
      <c r="K118" s="196"/>
      <c r="L118" s="52">
        <v>14101</v>
      </c>
      <c r="M118" s="196"/>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row>
    <row r="119" spans="1:36" customFormat="1" x14ac:dyDescent="0.25">
      <c r="A119" s="41">
        <v>27</v>
      </c>
      <c r="B119" s="13" t="s">
        <v>17</v>
      </c>
      <c r="C119" s="42"/>
      <c r="D119" s="53">
        <v>3942</v>
      </c>
      <c r="E119" s="196"/>
      <c r="F119" s="53">
        <v>2298</v>
      </c>
      <c r="G119" s="196"/>
      <c r="H119" s="53">
        <v>224</v>
      </c>
      <c r="I119" s="196"/>
      <c r="J119" s="53">
        <v>751</v>
      </c>
      <c r="K119" s="196"/>
      <c r="L119" s="53">
        <v>7215</v>
      </c>
      <c r="M119" s="196"/>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row>
    <row r="120" spans="1:36" customFormat="1" x14ac:dyDescent="0.25">
      <c r="A120" s="41">
        <v>53</v>
      </c>
      <c r="B120" s="13" t="s">
        <v>53</v>
      </c>
      <c r="C120" s="42"/>
      <c r="D120" s="53">
        <v>4785</v>
      </c>
      <c r="E120" s="196"/>
      <c r="F120" s="53">
        <v>1796</v>
      </c>
      <c r="G120" s="196"/>
      <c r="H120" s="53">
        <v>268</v>
      </c>
      <c r="I120" s="196"/>
      <c r="J120" s="53">
        <v>1055</v>
      </c>
      <c r="K120" s="196"/>
      <c r="L120" s="53">
        <v>7904</v>
      </c>
      <c r="M120" s="196"/>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row>
    <row r="121" spans="1:36" customFormat="1" x14ac:dyDescent="0.25">
      <c r="A121" s="41">
        <v>24</v>
      </c>
      <c r="B121" s="13" t="s">
        <v>10</v>
      </c>
      <c r="C121" s="42"/>
      <c r="D121" s="53">
        <v>3189</v>
      </c>
      <c r="E121" s="196"/>
      <c r="F121" s="53">
        <v>2013</v>
      </c>
      <c r="G121" s="196"/>
      <c r="H121" s="53">
        <v>262</v>
      </c>
      <c r="I121" s="196"/>
      <c r="J121" s="53">
        <v>195</v>
      </c>
      <c r="K121" s="196"/>
      <c r="L121" s="53">
        <v>5659</v>
      </c>
      <c r="M121" s="196"/>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row>
    <row r="122" spans="1:36" customFormat="1" x14ac:dyDescent="0.25">
      <c r="A122" s="41">
        <v>94</v>
      </c>
      <c r="B122" s="13" t="s">
        <v>106</v>
      </c>
      <c r="C122" s="42"/>
      <c r="D122" s="53">
        <v>182</v>
      </c>
      <c r="E122" s="196"/>
      <c r="F122" s="53">
        <v>123</v>
      </c>
      <c r="G122" s="196"/>
      <c r="H122" s="53">
        <v>0</v>
      </c>
      <c r="I122" s="196"/>
      <c r="J122" s="53">
        <v>0</v>
      </c>
      <c r="K122" s="196"/>
      <c r="L122" s="53">
        <v>305</v>
      </c>
      <c r="M122" s="196"/>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row>
    <row r="123" spans="1:36" customFormat="1" x14ac:dyDescent="0.25">
      <c r="A123" s="41">
        <v>44</v>
      </c>
      <c r="B123" s="13" t="s">
        <v>219</v>
      </c>
      <c r="C123" s="42"/>
      <c r="D123" s="53">
        <v>5544</v>
      </c>
      <c r="E123" s="196"/>
      <c r="F123" s="53">
        <v>5945</v>
      </c>
      <c r="G123" s="196"/>
      <c r="H123" s="53">
        <v>476</v>
      </c>
      <c r="I123" s="196"/>
      <c r="J123" s="53">
        <v>1244</v>
      </c>
      <c r="K123" s="196"/>
      <c r="L123" s="53">
        <v>13209</v>
      </c>
      <c r="M123" s="196"/>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row>
    <row r="124" spans="1:36" customFormat="1" x14ac:dyDescent="0.25">
      <c r="A124" s="41">
        <v>32</v>
      </c>
      <c r="B124" s="13" t="s">
        <v>220</v>
      </c>
      <c r="C124" s="42"/>
      <c r="D124" s="53">
        <v>12351</v>
      </c>
      <c r="E124" s="196"/>
      <c r="F124" s="53">
        <v>6999</v>
      </c>
      <c r="G124" s="196"/>
      <c r="H124" s="53">
        <v>1137</v>
      </c>
      <c r="I124" s="196"/>
      <c r="J124" s="53">
        <v>1288</v>
      </c>
      <c r="K124" s="196"/>
      <c r="L124" s="53">
        <v>21775</v>
      </c>
      <c r="M124" s="196"/>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row>
    <row r="125" spans="1:36" customFormat="1" x14ac:dyDescent="0.25">
      <c r="A125" s="41">
        <v>11</v>
      </c>
      <c r="B125" s="13" t="s">
        <v>1</v>
      </c>
      <c r="C125" s="42"/>
      <c r="D125" s="53">
        <v>8647</v>
      </c>
      <c r="E125" s="196"/>
      <c r="F125" s="53">
        <v>10198</v>
      </c>
      <c r="G125" s="196"/>
      <c r="H125" s="53">
        <v>2199</v>
      </c>
      <c r="I125" s="196"/>
      <c r="J125" s="53">
        <v>2156</v>
      </c>
      <c r="K125" s="196"/>
      <c r="L125" s="53">
        <v>23200</v>
      </c>
      <c r="M125" s="196"/>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row>
    <row r="126" spans="1:36" customFormat="1" x14ac:dyDescent="0.25">
      <c r="A126" s="41">
        <v>28</v>
      </c>
      <c r="B126" s="13" t="s">
        <v>26</v>
      </c>
      <c r="C126" s="42"/>
      <c r="D126" s="53">
        <v>5435</v>
      </c>
      <c r="E126" s="196"/>
      <c r="F126" s="53">
        <v>2898</v>
      </c>
      <c r="G126" s="196"/>
      <c r="H126" s="53">
        <v>303</v>
      </c>
      <c r="I126" s="196"/>
      <c r="J126" s="53">
        <v>955</v>
      </c>
      <c r="K126" s="196"/>
      <c r="L126" s="53">
        <v>9591</v>
      </c>
      <c r="M126" s="196"/>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row>
    <row r="127" spans="1:36" customFormat="1" x14ac:dyDescent="0.25">
      <c r="A127" s="41">
        <v>75</v>
      </c>
      <c r="B127" s="13" t="s">
        <v>221</v>
      </c>
      <c r="C127" s="42"/>
      <c r="D127" s="53">
        <v>7520</v>
      </c>
      <c r="E127" s="196"/>
      <c r="F127" s="53">
        <v>4940</v>
      </c>
      <c r="G127" s="196"/>
      <c r="H127" s="53">
        <v>253</v>
      </c>
      <c r="I127" s="196"/>
      <c r="J127" s="53">
        <v>278</v>
      </c>
      <c r="K127" s="196"/>
      <c r="L127" s="53">
        <v>12991</v>
      </c>
      <c r="M127" s="196"/>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row>
    <row r="128" spans="1:36" customFormat="1" x14ac:dyDescent="0.25">
      <c r="A128" s="41">
        <v>76</v>
      </c>
      <c r="B128" s="13" t="s">
        <v>222</v>
      </c>
      <c r="C128" s="42"/>
      <c r="D128" s="53">
        <v>6741</v>
      </c>
      <c r="E128" s="196"/>
      <c r="F128" s="53">
        <v>4820</v>
      </c>
      <c r="G128" s="196"/>
      <c r="H128" s="53">
        <v>248</v>
      </c>
      <c r="I128" s="196"/>
      <c r="J128" s="53">
        <v>809</v>
      </c>
      <c r="K128" s="196"/>
      <c r="L128" s="53">
        <v>12618</v>
      </c>
      <c r="M128" s="196"/>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row>
    <row r="129" spans="1:36" customFormat="1" x14ac:dyDescent="0.25">
      <c r="A129" s="41">
        <v>52</v>
      </c>
      <c r="B129" s="13" t="s">
        <v>47</v>
      </c>
      <c r="C129" s="42"/>
      <c r="D129" s="53">
        <v>3731</v>
      </c>
      <c r="E129" s="196"/>
      <c r="F129" s="53">
        <v>2774</v>
      </c>
      <c r="G129" s="196"/>
      <c r="H129" s="53">
        <v>284</v>
      </c>
      <c r="I129" s="196"/>
      <c r="J129" s="53">
        <v>452</v>
      </c>
      <c r="K129" s="196"/>
      <c r="L129" s="53">
        <v>7241</v>
      </c>
      <c r="M129" s="196"/>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row>
    <row r="130" spans="1:36" customFormat="1" x14ac:dyDescent="0.25">
      <c r="A130" s="43">
        <v>93</v>
      </c>
      <c r="B130" s="13" t="s">
        <v>113</v>
      </c>
      <c r="C130" s="42"/>
      <c r="D130" s="53">
        <v>2663</v>
      </c>
      <c r="E130" s="196"/>
      <c r="F130" s="53">
        <v>4260</v>
      </c>
      <c r="G130" s="196"/>
      <c r="H130" s="53">
        <v>160</v>
      </c>
      <c r="I130" s="196"/>
      <c r="J130" s="53">
        <v>409</v>
      </c>
      <c r="K130" s="196"/>
      <c r="L130" s="53">
        <v>7492</v>
      </c>
      <c r="M130" s="196"/>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row>
    <row r="131" spans="1:36" customFormat="1" x14ac:dyDescent="0.25">
      <c r="A131" s="44" t="s">
        <v>224</v>
      </c>
      <c r="B131" s="45"/>
      <c r="C131" s="46"/>
      <c r="D131" s="172">
        <v>71022</v>
      </c>
      <c r="E131" s="197"/>
      <c r="F131" s="172">
        <v>54879</v>
      </c>
      <c r="G131" s="197"/>
      <c r="H131" s="172">
        <v>6729</v>
      </c>
      <c r="I131" s="197"/>
      <c r="J131" s="172">
        <v>10671</v>
      </c>
      <c r="K131" s="197"/>
      <c r="L131" s="172">
        <v>143301</v>
      </c>
      <c r="M131" s="197"/>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row>
    <row r="132" spans="1:36" customFormat="1" x14ac:dyDescent="0.25">
      <c r="A132" s="7">
        <v>101</v>
      </c>
      <c r="B132" s="62" t="s">
        <v>215</v>
      </c>
      <c r="C132" s="48"/>
      <c r="D132" s="53">
        <v>579</v>
      </c>
      <c r="E132" s="196"/>
      <c r="F132" s="53">
        <v>238</v>
      </c>
      <c r="G132" s="196"/>
      <c r="H132" s="53">
        <v>168</v>
      </c>
      <c r="I132" s="196"/>
      <c r="J132" s="53">
        <v>55</v>
      </c>
      <c r="K132" s="196"/>
      <c r="L132" s="53">
        <v>1040</v>
      </c>
      <c r="M132" s="196"/>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row>
    <row r="133" spans="1:36" customFormat="1" x14ac:dyDescent="0.25">
      <c r="A133" s="7">
        <v>102</v>
      </c>
      <c r="B133" s="62" t="s">
        <v>216</v>
      </c>
      <c r="C133" s="48"/>
      <c r="D133" s="53">
        <v>944</v>
      </c>
      <c r="E133" s="196"/>
      <c r="F133" s="53">
        <v>288</v>
      </c>
      <c r="G133" s="196"/>
      <c r="H133" s="53">
        <v>32</v>
      </c>
      <c r="I133" s="196"/>
      <c r="J133" s="53">
        <v>31</v>
      </c>
      <c r="K133" s="196"/>
      <c r="L133" s="53">
        <v>1295</v>
      </c>
      <c r="M133" s="196"/>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row>
    <row r="134" spans="1:36" customFormat="1" x14ac:dyDescent="0.25">
      <c r="A134" s="7">
        <v>103</v>
      </c>
      <c r="B134" s="62" t="s">
        <v>111</v>
      </c>
      <c r="C134" s="48"/>
      <c r="D134" s="53">
        <v>357</v>
      </c>
      <c r="E134" s="196"/>
      <c r="F134" s="53">
        <v>60</v>
      </c>
      <c r="G134" s="196"/>
      <c r="H134" s="53">
        <v>0</v>
      </c>
      <c r="I134" s="196"/>
      <c r="J134" s="53">
        <v>0</v>
      </c>
      <c r="K134" s="196"/>
      <c r="L134" s="53">
        <v>417</v>
      </c>
      <c r="M134" s="196"/>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row>
    <row r="135" spans="1:36" customFormat="1" x14ac:dyDescent="0.25">
      <c r="A135" s="7">
        <v>104</v>
      </c>
      <c r="B135" s="62" t="s">
        <v>112</v>
      </c>
      <c r="C135" s="48"/>
      <c r="D135" s="53">
        <v>1687</v>
      </c>
      <c r="E135" s="196"/>
      <c r="F135" s="53">
        <v>293</v>
      </c>
      <c r="G135" s="196"/>
      <c r="H135" s="53">
        <v>0</v>
      </c>
      <c r="I135" s="196"/>
      <c r="J135" s="53">
        <v>36</v>
      </c>
      <c r="K135" s="196"/>
      <c r="L135" s="53">
        <v>2016</v>
      </c>
      <c r="M135" s="196"/>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row>
    <row r="136" spans="1:36" customFormat="1" x14ac:dyDescent="0.25">
      <c r="A136" s="8" t="s">
        <v>223</v>
      </c>
      <c r="B136" s="49"/>
      <c r="C136" s="50"/>
      <c r="D136" s="172">
        <v>3567</v>
      </c>
      <c r="E136" s="197"/>
      <c r="F136" s="172">
        <v>879</v>
      </c>
      <c r="G136" s="197"/>
      <c r="H136" s="172">
        <v>200</v>
      </c>
      <c r="I136" s="197"/>
      <c r="J136" s="172">
        <v>122</v>
      </c>
      <c r="K136" s="197"/>
      <c r="L136" s="172">
        <v>4768</v>
      </c>
      <c r="M136" s="197"/>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row>
    <row r="137" spans="1:36" customFormat="1" x14ac:dyDescent="0.25">
      <c r="A137" s="298" t="s">
        <v>226</v>
      </c>
      <c r="B137" s="299"/>
      <c r="C137" s="300"/>
      <c r="D137" s="175">
        <v>74589</v>
      </c>
      <c r="E137" s="198"/>
      <c r="F137" s="175">
        <v>55758</v>
      </c>
      <c r="G137" s="198"/>
      <c r="H137" s="175">
        <v>6929</v>
      </c>
      <c r="I137" s="198"/>
      <c r="J137" s="175">
        <v>10793</v>
      </c>
      <c r="K137" s="198"/>
      <c r="L137" s="175">
        <v>148069</v>
      </c>
      <c r="M137" s="198"/>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row>
    <row r="138" spans="1:36" customForma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row>
    <row r="139" spans="1:36" customForma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row>
    <row r="140" spans="1:36" s="55" customFormat="1" x14ac:dyDescent="0.25"/>
    <row r="141" spans="1:36" s="55" customFormat="1" x14ac:dyDescent="0.25"/>
    <row r="142" spans="1:36" s="55" customFormat="1" x14ac:dyDescent="0.25"/>
    <row r="143" spans="1:36" s="55" customFormat="1" x14ac:dyDescent="0.25"/>
    <row r="144" spans="1:36" s="55" customFormat="1" x14ac:dyDescent="0.25"/>
    <row r="145" s="55" customFormat="1" x14ac:dyDescent="0.25"/>
    <row r="146" s="55" customFormat="1" x14ac:dyDescent="0.25"/>
    <row r="147" s="55" customFormat="1" x14ac:dyDescent="0.25"/>
    <row r="148" s="55" customFormat="1" x14ac:dyDescent="0.25"/>
    <row r="149" s="55" customFormat="1" x14ac:dyDescent="0.25"/>
    <row r="150" s="55" customFormat="1" x14ac:dyDescent="0.25"/>
    <row r="151" s="55" customFormat="1" x14ac:dyDescent="0.25"/>
    <row r="152" s="55" customFormat="1" x14ac:dyDescent="0.25"/>
    <row r="153" s="55" customFormat="1" x14ac:dyDescent="0.25"/>
    <row r="154" s="55" customFormat="1" x14ac:dyDescent="0.25"/>
    <row r="155" s="55" customFormat="1" x14ac:dyDescent="0.25"/>
    <row r="156" s="55" customFormat="1" x14ac:dyDescent="0.25"/>
    <row r="157" s="55" customFormat="1" x14ac:dyDescent="0.25"/>
    <row r="158" s="55" customFormat="1" x14ac:dyDescent="0.25"/>
    <row r="159" s="55" customFormat="1" x14ac:dyDescent="0.25"/>
    <row r="160" s="55" customFormat="1" x14ac:dyDescent="0.25"/>
    <row r="161" s="55" customFormat="1" x14ac:dyDescent="0.25"/>
    <row r="162" s="55" customFormat="1" x14ac:dyDescent="0.25"/>
    <row r="163" s="55" customFormat="1" x14ac:dyDescent="0.25"/>
    <row r="164" s="55" customFormat="1" x14ac:dyDescent="0.25"/>
    <row r="165" s="55" customFormat="1" x14ac:dyDescent="0.25"/>
    <row r="166" s="55" customFormat="1" x14ac:dyDescent="0.25"/>
    <row r="167" s="55" customFormat="1" x14ac:dyDescent="0.25"/>
    <row r="168" s="55" customFormat="1" x14ac:dyDescent="0.25"/>
    <row r="169" s="55" customFormat="1" x14ac:dyDescent="0.25"/>
    <row r="170" s="55" customFormat="1" x14ac:dyDescent="0.25"/>
    <row r="171" s="55" customFormat="1" x14ac:dyDescent="0.25"/>
    <row r="172" s="55" customFormat="1" x14ac:dyDescent="0.25"/>
    <row r="173" s="55" customFormat="1" x14ac:dyDescent="0.25"/>
    <row r="174" s="55" customFormat="1" x14ac:dyDescent="0.25"/>
    <row r="175" s="55" customFormat="1" x14ac:dyDescent="0.25"/>
    <row r="176" s="55" customFormat="1" x14ac:dyDescent="0.25"/>
    <row r="177" s="55" customFormat="1" x14ac:dyDescent="0.25"/>
    <row r="178" s="55" customFormat="1" x14ac:dyDescent="0.25"/>
    <row r="179" s="55" customFormat="1" x14ac:dyDescent="0.25"/>
    <row r="180" s="55" customFormat="1" x14ac:dyDescent="0.25"/>
    <row r="181" s="55" customFormat="1" x14ac:dyDescent="0.25"/>
    <row r="182" s="55" customFormat="1" x14ac:dyDescent="0.25"/>
    <row r="183" s="55" customFormat="1" x14ac:dyDescent="0.25"/>
    <row r="184" s="55" customFormat="1" x14ac:dyDescent="0.25"/>
    <row r="185" s="55" customFormat="1" x14ac:dyDescent="0.25"/>
    <row r="186" s="55" customFormat="1" x14ac:dyDescent="0.25"/>
    <row r="187" s="55" customFormat="1" x14ac:dyDescent="0.25"/>
    <row r="188" s="55" customFormat="1" x14ac:dyDescent="0.25"/>
    <row r="189" s="55" customFormat="1" x14ac:dyDescent="0.25"/>
    <row r="190" s="55" customFormat="1" x14ac:dyDescent="0.25"/>
    <row r="191" s="55" customFormat="1" x14ac:dyDescent="0.25"/>
    <row r="192" s="55" customFormat="1" x14ac:dyDescent="0.25"/>
    <row r="193" s="55" customFormat="1" x14ac:dyDescent="0.25"/>
    <row r="194" s="55" customFormat="1" x14ac:dyDescent="0.25"/>
    <row r="195" s="55" customFormat="1" x14ac:dyDescent="0.25"/>
    <row r="196" s="55" customFormat="1" x14ac:dyDescent="0.25"/>
    <row r="197" s="55" customFormat="1" x14ac:dyDescent="0.25"/>
    <row r="198" s="55" customFormat="1" x14ac:dyDescent="0.25"/>
    <row r="199" s="55" customFormat="1" x14ac:dyDescent="0.25"/>
    <row r="200" s="55" customFormat="1" x14ac:dyDescent="0.25"/>
    <row r="201" s="55" customFormat="1" x14ac:dyDescent="0.25"/>
    <row r="202" s="55" customFormat="1" x14ac:dyDescent="0.25"/>
    <row r="203" s="55" customFormat="1" x14ac:dyDescent="0.25"/>
    <row r="204" s="55" customFormat="1" x14ac:dyDescent="0.25"/>
    <row r="205" s="55" customFormat="1" x14ac:dyDescent="0.25"/>
    <row r="206" s="55" customFormat="1" x14ac:dyDescent="0.25"/>
    <row r="207" s="55" customFormat="1" x14ac:dyDescent="0.25"/>
    <row r="208" s="55" customFormat="1" x14ac:dyDescent="0.25"/>
    <row r="209" s="55" customFormat="1" x14ac:dyDescent="0.25"/>
    <row r="210" s="55" customFormat="1" x14ac:dyDescent="0.25"/>
    <row r="211" s="55" customFormat="1" x14ac:dyDescent="0.25"/>
    <row r="212" s="55" customFormat="1" x14ac:dyDescent="0.25"/>
    <row r="213" s="55" customFormat="1" x14ac:dyDescent="0.25"/>
    <row r="214" s="55" customFormat="1" x14ac:dyDescent="0.25"/>
    <row r="215" s="55" customFormat="1" x14ac:dyDescent="0.25"/>
    <row r="216" s="55" customFormat="1" x14ac:dyDescent="0.25"/>
    <row r="217" s="55" customFormat="1" x14ac:dyDescent="0.25"/>
    <row r="218" s="55" customFormat="1" x14ac:dyDescent="0.25"/>
    <row r="219" s="55" customFormat="1" x14ac:dyDescent="0.25"/>
    <row r="220" s="55" customFormat="1" x14ac:dyDescent="0.25"/>
    <row r="221" s="55" customFormat="1" x14ac:dyDescent="0.25"/>
    <row r="222" s="55" customFormat="1" x14ac:dyDescent="0.25"/>
    <row r="223" s="55" customFormat="1" x14ac:dyDescent="0.25"/>
    <row r="224" s="55" customFormat="1" x14ac:dyDescent="0.25"/>
    <row r="225" s="55" customFormat="1" x14ac:dyDescent="0.25"/>
    <row r="226" s="55" customFormat="1" x14ac:dyDescent="0.25"/>
    <row r="227" s="55" customFormat="1" x14ac:dyDescent="0.25"/>
    <row r="228" s="55" customFormat="1" x14ac:dyDescent="0.25"/>
    <row r="229" s="55" customFormat="1" x14ac:dyDescent="0.25"/>
    <row r="230" s="55" customFormat="1" x14ac:dyDescent="0.25"/>
    <row r="231" s="55" customFormat="1" x14ac:dyDescent="0.25"/>
    <row r="232" s="55" customFormat="1" x14ac:dyDescent="0.25"/>
    <row r="233" s="55" customFormat="1" x14ac:dyDescent="0.25"/>
    <row r="234" s="55" customFormat="1" x14ac:dyDescent="0.25"/>
    <row r="235" s="55" customFormat="1" x14ac:dyDescent="0.25"/>
    <row r="236" s="55" customFormat="1" x14ac:dyDescent="0.25"/>
    <row r="237" s="55" customFormat="1" x14ac:dyDescent="0.25"/>
    <row r="238" s="55" customFormat="1" x14ac:dyDescent="0.25"/>
    <row r="239" s="55" customFormat="1" x14ac:dyDescent="0.25"/>
    <row r="240" s="55" customFormat="1" x14ac:dyDescent="0.25"/>
    <row r="241" s="55" customFormat="1" x14ac:dyDescent="0.25"/>
    <row r="242" s="55" customFormat="1" x14ac:dyDescent="0.25"/>
    <row r="243" s="55" customFormat="1" x14ac:dyDescent="0.25"/>
    <row r="244" s="55" customFormat="1" x14ac:dyDescent="0.25"/>
    <row r="245" s="55" customFormat="1" x14ac:dyDescent="0.25"/>
    <row r="246" s="55" customFormat="1" x14ac:dyDescent="0.25"/>
    <row r="247" s="55" customFormat="1" x14ac:dyDescent="0.25"/>
    <row r="248" s="55" customFormat="1" x14ac:dyDescent="0.25"/>
    <row r="249" s="55" customFormat="1" x14ac:dyDescent="0.25"/>
    <row r="250" s="55" customFormat="1" x14ac:dyDescent="0.25"/>
    <row r="251" s="55" customFormat="1" x14ac:dyDescent="0.25"/>
    <row r="252" s="55" customFormat="1" x14ac:dyDescent="0.25"/>
    <row r="253" s="55" customFormat="1" x14ac:dyDescent="0.25"/>
    <row r="254" s="55" customFormat="1" x14ac:dyDescent="0.25"/>
    <row r="255" s="55" customFormat="1" x14ac:dyDescent="0.25"/>
    <row r="256" s="55" customFormat="1" x14ac:dyDescent="0.25"/>
    <row r="257" s="55" customFormat="1" x14ac:dyDescent="0.25"/>
    <row r="258" s="55" customFormat="1" x14ac:dyDescent="0.25"/>
    <row r="259" s="55" customFormat="1" x14ac:dyDescent="0.25"/>
    <row r="260" s="55" customFormat="1" x14ac:dyDescent="0.25"/>
    <row r="261" s="55" customFormat="1" x14ac:dyDescent="0.25"/>
    <row r="262" s="55" customFormat="1" x14ac:dyDescent="0.25"/>
    <row r="263" s="55" customFormat="1" x14ac:dyDescent="0.25"/>
    <row r="264" s="55" customFormat="1" x14ac:dyDescent="0.25"/>
    <row r="265" s="55" customFormat="1" x14ac:dyDescent="0.25"/>
    <row r="266" s="55" customFormat="1" x14ac:dyDescent="0.25"/>
    <row r="267" s="55" customFormat="1" x14ac:dyDescent="0.25"/>
    <row r="268" s="55" customFormat="1" x14ac:dyDescent="0.25"/>
    <row r="269" s="55" customFormat="1" x14ac:dyDescent="0.25"/>
    <row r="270" s="55" customFormat="1" x14ac:dyDescent="0.25"/>
    <row r="271" s="55" customFormat="1" x14ac:dyDescent="0.25"/>
    <row r="272" s="55" customFormat="1" x14ac:dyDescent="0.25"/>
    <row r="273" s="55" customFormat="1" x14ac:dyDescent="0.25"/>
    <row r="274" s="55" customFormat="1" x14ac:dyDescent="0.25"/>
    <row r="275" s="55" customFormat="1" x14ac:dyDescent="0.25"/>
    <row r="276" s="55" customFormat="1" x14ac:dyDescent="0.25"/>
    <row r="277" s="55" customFormat="1" x14ac:dyDescent="0.25"/>
    <row r="278" s="55" customFormat="1" x14ac:dyDescent="0.25"/>
    <row r="279" s="55" customFormat="1" x14ac:dyDescent="0.25"/>
    <row r="280" s="55" customFormat="1" x14ac:dyDescent="0.25"/>
    <row r="281" s="55" customFormat="1" x14ac:dyDescent="0.25"/>
    <row r="282" s="55" customFormat="1" x14ac:dyDescent="0.25"/>
    <row r="283" s="55" customFormat="1" x14ac:dyDescent="0.25"/>
    <row r="284" s="55" customFormat="1" x14ac:dyDescent="0.25"/>
    <row r="285" s="55" customFormat="1" x14ac:dyDescent="0.25"/>
    <row r="286" s="55" customFormat="1" x14ac:dyDescent="0.25"/>
    <row r="287" s="55" customFormat="1" x14ac:dyDescent="0.25"/>
    <row r="288" s="55" customFormat="1" x14ac:dyDescent="0.25"/>
    <row r="289" s="55" customFormat="1" x14ac:dyDescent="0.25"/>
    <row r="290" s="55" customFormat="1" x14ac:dyDescent="0.25"/>
    <row r="291" s="55" customFormat="1" x14ac:dyDescent="0.25"/>
    <row r="292" s="55" customFormat="1" x14ac:dyDescent="0.25"/>
    <row r="293" s="55" customFormat="1" x14ac:dyDescent="0.25"/>
    <row r="294" s="55" customFormat="1" x14ac:dyDescent="0.25"/>
    <row r="295" s="55" customFormat="1" x14ac:dyDescent="0.25"/>
    <row r="296" s="55" customFormat="1" x14ac:dyDescent="0.25"/>
    <row r="297" s="55" customFormat="1" x14ac:dyDescent="0.25"/>
    <row r="298" s="55" customFormat="1" x14ac:dyDescent="0.25"/>
    <row r="299" s="55" customFormat="1" x14ac:dyDescent="0.25"/>
    <row r="300" s="55" customFormat="1" x14ac:dyDescent="0.25"/>
    <row r="301" s="55" customFormat="1" x14ac:dyDescent="0.25"/>
    <row r="302" s="55" customFormat="1" x14ac:dyDescent="0.25"/>
    <row r="303" s="55" customFormat="1" x14ac:dyDescent="0.25"/>
    <row r="304" s="55" customFormat="1" x14ac:dyDescent="0.25"/>
    <row r="305" s="55" customFormat="1" x14ac:dyDescent="0.25"/>
    <row r="306" s="55" customFormat="1" x14ac:dyDescent="0.25"/>
    <row r="307" s="55" customFormat="1" x14ac:dyDescent="0.25"/>
    <row r="308" s="55" customFormat="1" x14ac:dyDescent="0.25"/>
    <row r="309" s="55" customFormat="1" x14ac:dyDescent="0.25"/>
    <row r="310" s="55" customFormat="1" x14ac:dyDescent="0.25"/>
    <row r="311" s="55" customFormat="1" x14ac:dyDescent="0.25"/>
    <row r="312" s="55" customFormat="1" x14ac:dyDescent="0.25"/>
    <row r="313" s="55" customFormat="1" x14ac:dyDescent="0.25"/>
    <row r="314" s="55" customFormat="1" x14ac:dyDescent="0.25"/>
    <row r="315" s="55" customFormat="1" x14ac:dyDescent="0.25"/>
    <row r="316" s="55" customFormat="1" x14ac:dyDescent="0.25"/>
    <row r="317" s="55" customFormat="1" x14ac:dyDescent="0.25"/>
    <row r="318" s="55" customFormat="1" x14ac:dyDescent="0.25"/>
    <row r="319" s="55" customFormat="1" x14ac:dyDescent="0.25"/>
    <row r="320" s="55" customFormat="1" x14ac:dyDescent="0.25"/>
    <row r="321" s="55" customFormat="1" x14ac:dyDescent="0.25"/>
    <row r="322" s="55" customFormat="1" x14ac:dyDescent="0.25"/>
    <row r="323" s="55" customFormat="1" x14ac:dyDescent="0.25"/>
    <row r="324" s="55" customFormat="1" x14ac:dyDescent="0.25"/>
    <row r="325" s="55" customFormat="1" x14ac:dyDescent="0.25"/>
    <row r="326" s="55" customFormat="1" x14ac:dyDescent="0.25"/>
    <row r="327" s="55" customFormat="1" x14ac:dyDescent="0.25"/>
    <row r="328" s="55" customFormat="1" x14ac:dyDescent="0.25"/>
    <row r="329" s="55" customFormat="1" x14ac:dyDescent="0.25"/>
    <row r="330" s="55" customFormat="1" x14ac:dyDescent="0.25"/>
    <row r="331" s="55" customFormat="1" x14ac:dyDescent="0.25"/>
    <row r="332" s="55" customFormat="1" x14ac:dyDescent="0.25"/>
    <row r="333" s="55" customFormat="1" x14ac:dyDescent="0.25"/>
    <row r="334" s="55" customFormat="1" x14ac:dyDescent="0.25"/>
    <row r="335" s="55" customFormat="1" x14ac:dyDescent="0.25"/>
    <row r="336" s="55" customFormat="1" x14ac:dyDescent="0.25"/>
    <row r="337" s="55" customFormat="1" x14ac:dyDescent="0.25"/>
    <row r="338" s="55" customFormat="1" x14ac:dyDescent="0.25"/>
    <row r="339" s="55" customFormat="1" x14ac:dyDescent="0.25"/>
    <row r="340" s="55" customFormat="1" x14ac:dyDescent="0.25"/>
    <row r="341" s="55" customFormat="1" x14ac:dyDescent="0.25"/>
    <row r="342" s="55" customFormat="1" x14ac:dyDescent="0.25"/>
    <row r="343" s="55" customFormat="1" x14ac:dyDescent="0.25"/>
    <row r="344" s="55" customFormat="1" x14ac:dyDescent="0.25"/>
    <row r="345" s="55" customFormat="1" x14ac:dyDescent="0.25"/>
    <row r="346" s="55" customFormat="1" x14ac:dyDescent="0.25"/>
    <row r="347" s="55" customFormat="1" x14ac:dyDescent="0.25"/>
    <row r="348" s="55" customFormat="1" x14ac:dyDescent="0.25"/>
    <row r="349" s="55" customFormat="1" x14ac:dyDescent="0.25"/>
    <row r="350" s="55" customFormat="1" x14ac:dyDescent="0.25"/>
    <row r="351" s="55" customFormat="1" x14ac:dyDescent="0.25"/>
    <row r="352" s="55" customFormat="1" x14ac:dyDescent="0.25"/>
    <row r="353" s="55" customFormat="1" x14ac:dyDescent="0.25"/>
    <row r="354" s="55" customFormat="1" x14ac:dyDescent="0.25"/>
    <row r="355" s="55" customFormat="1" x14ac:dyDescent="0.25"/>
    <row r="356" s="55" customFormat="1" x14ac:dyDescent="0.25"/>
    <row r="357" s="55" customFormat="1" x14ac:dyDescent="0.25"/>
    <row r="358" s="55" customFormat="1" x14ac:dyDescent="0.25"/>
    <row r="359" s="55" customFormat="1" x14ac:dyDescent="0.25"/>
    <row r="360" s="55" customFormat="1" x14ac:dyDescent="0.25"/>
    <row r="361" s="55" customFormat="1" x14ac:dyDescent="0.25"/>
    <row r="362" s="55" customFormat="1" x14ac:dyDescent="0.25"/>
    <row r="363" s="55" customFormat="1" x14ac:dyDescent="0.25"/>
    <row r="364" s="55" customFormat="1" x14ac:dyDescent="0.25"/>
    <row r="365" s="55" customFormat="1" x14ac:dyDescent="0.25"/>
    <row r="366" s="55" customFormat="1" x14ac:dyDescent="0.25"/>
    <row r="367" s="55" customFormat="1" x14ac:dyDescent="0.25"/>
    <row r="368" s="55" customFormat="1" x14ac:dyDescent="0.25"/>
    <row r="369" s="55" customFormat="1" x14ac:dyDescent="0.25"/>
    <row r="370" s="55" customFormat="1" x14ac:dyDescent="0.25"/>
    <row r="371" s="55" customFormat="1" x14ac:dyDescent="0.25"/>
    <row r="372" s="55" customFormat="1" x14ac:dyDescent="0.25"/>
    <row r="373" s="55" customFormat="1" x14ac:dyDescent="0.25"/>
    <row r="374" s="55" customFormat="1" x14ac:dyDescent="0.25"/>
    <row r="375" s="55" customFormat="1" x14ac:dyDescent="0.25"/>
    <row r="376" s="55" customFormat="1" x14ac:dyDescent="0.25"/>
    <row r="377" s="55" customFormat="1" x14ac:dyDescent="0.25"/>
    <row r="378" s="55" customFormat="1" x14ac:dyDescent="0.25"/>
    <row r="379" s="55" customFormat="1" x14ac:dyDescent="0.25"/>
    <row r="380" s="55" customFormat="1" x14ac:dyDescent="0.25"/>
    <row r="381" s="55" customFormat="1" x14ac:dyDescent="0.25"/>
    <row r="382" s="55" customFormat="1" x14ac:dyDescent="0.25"/>
    <row r="383" s="55" customFormat="1" x14ac:dyDescent="0.25"/>
    <row r="384" s="55" customFormat="1" x14ac:dyDescent="0.25"/>
    <row r="385" s="55" customFormat="1" x14ac:dyDescent="0.25"/>
    <row r="386" s="55" customFormat="1" x14ac:dyDescent="0.25"/>
    <row r="387" s="55" customFormat="1" x14ac:dyDescent="0.25"/>
    <row r="388" s="55" customFormat="1" x14ac:dyDescent="0.25"/>
    <row r="389" s="55" customFormat="1" x14ac:dyDescent="0.25"/>
    <row r="390" s="55" customFormat="1" x14ac:dyDescent="0.25"/>
    <row r="391" s="55" customFormat="1" x14ac:dyDescent="0.25"/>
    <row r="392" s="55" customFormat="1" x14ac:dyDescent="0.25"/>
    <row r="393" s="55" customFormat="1" x14ac:dyDescent="0.25"/>
    <row r="394" s="55" customFormat="1" x14ac:dyDescent="0.25"/>
    <row r="395" s="55" customFormat="1" x14ac:dyDescent="0.25"/>
    <row r="396" s="55" customFormat="1" x14ac:dyDescent="0.25"/>
    <row r="397" s="55" customFormat="1" x14ac:dyDescent="0.25"/>
    <row r="398" s="55" customFormat="1" x14ac:dyDescent="0.25"/>
    <row r="399" s="55" customFormat="1" x14ac:dyDescent="0.25"/>
    <row r="400" s="55" customFormat="1" x14ac:dyDescent="0.25"/>
    <row r="401" s="55" customFormat="1" x14ac:dyDescent="0.25"/>
    <row r="402" s="55" customFormat="1" x14ac:dyDescent="0.25"/>
    <row r="403" s="55" customFormat="1" x14ac:dyDescent="0.25"/>
    <row r="404" s="55" customFormat="1" x14ac:dyDescent="0.25"/>
    <row r="405" s="55" customFormat="1" x14ac:dyDescent="0.25"/>
    <row r="406" s="55" customFormat="1" x14ac:dyDescent="0.25"/>
    <row r="407" s="55" customFormat="1" x14ac:dyDescent="0.25"/>
    <row r="408" s="55" customFormat="1" x14ac:dyDescent="0.25"/>
    <row r="409" s="55" customFormat="1" x14ac:dyDescent="0.25"/>
    <row r="410" s="55" customFormat="1" x14ac:dyDescent="0.25"/>
    <row r="411" s="55" customFormat="1" x14ac:dyDescent="0.25"/>
    <row r="412" s="55" customFormat="1" x14ac:dyDescent="0.25"/>
    <row r="413" s="55" customFormat="1" x14ac:dyDescent="0.25"/>
    <row r="414" s="55" customFormat="1" x14ac:dyDescent="0.25"/>
    <row r="415" s="55" customFormat="1" x14ac:dyDescent="0.25"/>
    <row r="416" s="55" customFormat="1" x14ac:dyDescent="0.25"/>
    <row r="417" s="55" customFormat="1" x14ac:dyDescent="0.25"/>
    <row r="418" s="55" customFormat="1" x14ac:dyDescent="0.25"/>
    <row r="419" s="55" customFormat="1" x14ac:dyDescent="0.25"/>
    <row r="420" s="55" customFormat="1" x14ac:dyDescent="0.25"/>
    <row r="421" s="55" customFormat="1" x14ac:dyDescent="0.25"/>
    <row r="422" s="55" customFormat="1" x14ac:dyDescent="0.25"/>
    <row r="423" s="55" customFormat="1" x14ac:dyDescent="0.25"/>
    <row r="424" s="55" customFormat="1" x14ac:dyDescent="0.25"/>
    <row r="425" s="55" customFormat="1" x14ac:dyDescent="0.25"/>
    <row r="426" s="55" customFormat="1" x14ac:dyDescent="0.25"/>
    <row r="427" s="55" customFormat="1" x14ac:dyDescent="0.25"/>
    <row r="428" s="55" customFormat="1" x14ac:dyDescent="0.25"/>
    <row r="429" s="55" customFormat="1" x14ac:dyDescent="0.25"/>
    <row r="430" s="55" customFormat="1" x14ac:dyDescent="0.25"/>
    <row r="431" s="55" customFormat="1" x14ac:dyDescent="0.25"/>
    <row r="432" s="55" customFormat="1" x14ac:dyDescent="0.25"/>
    <row r="433" s="55" customFormat="1" x14ac:dyDescent="0.25"/>
    <row r="434" s="55" customFormat="1" x14ac:dyDescent="0.25"/>
    <row r="435" s="55" customFormat="1" x14ac:dyDescent="0.25"/>
    <row r="436" s="55" customFormat="1" x14ac:dyDescent="0.25"/>
    <row r="437" s="55" customFormat="1" x14ac:dyDescent="0.25"/>
    <row r="438" s="55" customFormat="1" x14ac:dyDescent="0.25"/>
    <row r="439" s="55" customFormat="1" x14ac:dyDescent="0.25"/>
    <row r="440" s="55" customFormat="1" x14ac:dyDescent="0.25"/>
    <row r="441" s="55" customFormat="1" x14ac:dyDescent="0.25"/>
    <row r="442" s="55" customFormat="1" x14ac:dyDescent="0.25"/>
    <row r="443" s="55" customFormat="1" x14ac:dyDescent="0.25"/>
    <row r="444" s="55" customFormat="1" x14ac:dyDescent="0.25"/>
    <row r="445" s="55" customFormat="1" x14ac:dyDescent="0.25"/>
    <row r="446" s="55" customFormat="1" x14ac:dyDescent="0.25"/>
    <row r="447" s="55" customFormat="1" x14ac:dyDescent="0.25"/>
    <row r="448" s="55" customFormat="1" x14ac:dyDescent="0.25"/>
    <row r="449" s="55" customFormat="1" x14ac:dyDescent="0.25"/>
    <row r="450" s="55" customFormat="1" x14ac:dyDescent="0.25"/>
    <row r="451" s="55" customFormat="1" x14ac:dyDescent="0.25"/>
    <row r="452" s="55" customFormat="1" x14ac:dyDescent="0.25"/>
    <row r="453" s="55" customFormat="1" x14ac:dyDescent="0.25"/>
    <row r="454" s="55" customFormat="1" x14ac:dyDescent="0.25"/>
    <row r="455" s="55" customFormat="1" x14ac:dyDescent="0.25"/>
    <row r="456" s="55" customFormat="1" x14ac:dyDescent="0.25"/>
    <row r="457" s="55" customFormat="1" x14ac:dyDescent="0.25"/>
  </sheetData>
  <mergeCells count="17">
    <mergeCell ref="H6:I6"/>
    <mergeCell ref="A137:C137"/>
    <mergeCell ref="A2:C2"/>
    <mergeCell ref="J6:K6"/>
    <mergeCell ref="A3:F3"/>
    <mergeCell ref="L6:M6"/>
    <mergeCell ref="A111:C111"/>
    <mergeCell ref="B117:C117"/>
    <mergeCell ref="D117:E117"/>
    <mergeCell ref="F117:G117"/>
    <mergeCell ref="H117:I117"/>
    <mergeCell ref="J117:K117"/>
    <mergeCell ref="L117:M117"/>
    <mergeCell ref="A109:C109"/>
    <mergeCell ref="A110:C110"/>
    <mergeCell ref="D6:E6"/>
    <mergeCell ref="F6:G6"/>
  </mergeCells>
  <hyperlinks>
    <hyperlink ref="H3" location="Sommaire!A1" display="RETOUR AU SOMMAIRE"/>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I522"/>
  <sheetViews>
    <sheetView workbookViewId="0">
      <selection activeCell="L10" sqref="L10"/>
    </sheetView>
  </sheetViews>
  <sheetFormatPr baseColWidth="10" defaultRowHeight="15" x14ac:dyDescent="0.25"/>
  <cols>
    <col min="1" max="1" width="7.7109375" customWidth="1"/>
    <col min="2" max="2" width="12.7109375" customWidth="1"/>
    <col min="3" max="3" width="25.140625" customWidth="1"/>
    <col min="4" max="4" width="10" customWidth="1"/>
    <col min="5" max="5" width="23.140625" customWidth="1"/>
    <col min="6" max="7" width="15.5703125" customWidth="1"/>
    <col min="8" max="8" width="18.42578125" customWidth="1"/>
    <col min="10" max="35" width="11.42578125" style="55"/>
  </cols>
  <sheetData>
    <row r="1" spans="1:35" x14ac:dyDescent="0.25">
      <c r="A1" s="9" t="s">
        <v>334</v>
      </c>
      <c r="B1" s="3"/>
      <c r="C1" s="1"/>
      <c r="D1" s="1"/>
      <c r="E1" s="1"/>
      <c r="F1" s="145"/>
      <c r="G1" s="55"/>
      <c r="H1" s="55"/>
      <c r="I1" s="55"/>
    </row>
    <row r="2" spans="1:35" x14ac:dyDescent="0.25">
      <c r="A2" s="288" t="s">
        <v>335</v>
      </c>
      <c r="B2" s="288"/>
      <c r="C2" s="288"/>
      <c r="D2" s="288"/>
      <c r="E2" s="288"/>
      <c r="F2" s="288"/>
      <c r="G2" s="55"/>
      <c r="H2" s="55"/>
      <c r="I2" s="55"/>
      <c r="J2" s="16"/>
      <c r="K2" s="16"/>
      <c r="L2" s="16"/>
      <c r="M2" s="16"/>
      <c r="N2" s="16"/>
      <c r="O2" s="16"/>
      <c r="P2" s="16"/>
      <c r="Q2" s="16"/>
      <c r="R2" s="16"/>
      <c r="S2" s="16"/>
      <c r="T2" s="16"/>
      <c r="U2" s="16"/>
      <c r="V2" s="16"/>
      <c r="W2" s="16"/>
      <c r="X2" s="16"/>
      <c r="Y2" s="16"/>
      <c r="Z2" s="16"/>
      <c r="AA2" s="16"/>
      <c r="AB2" s="16"/>
      <c r="AC2" s="16"/>
      <c r="AD2" s="16"/>
      <c r="AE2" s="16"/>
      <c r="AF2" s="16"/>
      <c r="AG2" s="16"/>
      <c r="AH2" s="16"/>
      <c r="AI2" s="16"/>
    </row>
    <row r="3" spans="1:35" s="16" customFormat="1" ht="13.5" customHeight="1" x14ac:dyDescent="0.2">
      <c r="A3" s="288" t="s">
        <v>307</v>
      </c>
      <c r="B3" s="288"/>
      <c r="C3" s="288"/>
      <c r="D3" s="145"/>
      <c r="E3" s="145"/>
      <c r="F3" s="145"/>
    </row>
    <row r="4" spans="1:35" s="16" customFormat="1" ht="13.5" customHeight="1" x14ac:dyDescent="0.25">
      <c r="A4" s="288" t="s">
        <v>234</v>
      </c>
      <c r="B4" s="288"/>
      <c r="C4" s="288"/>
      <c r="D4" s="288"/>
      <c r="E4" s="288"/>
      <c r="F4" s="288"/>
      <c r="H4" s="147" t="s">
        <v>322</v>
      </c>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5" x14ac:dyDescent="0.25">
      <c r="A5" s="55"/>
      <c r="B5" s="55"/>
      <c r="C5" s="55"/>
      <c r="D5" s="55"/>
      <c r="E5" s="55"/>
      <c r="F5" s="55"/>
      <c r="G5" s="55"/>
      <c r="H5" s="55"/>
      <c r="I5" s="55"/>
    </row>
    <row r="6" spans="1:35" ht="47.25" customHeight="1" x14ac:dyDescent="0.25">
      <c r="A6" s="104" t="s">
        <v>271</v>
      </c>
      <c r="B6" s="63" t="s">
        <v>266</v>
      </c>
      <c r="C6" s="63" t="s">
        <v>248</v>
      </c>
      <c r="D6" s="64" t="s">
        <v>267</v>
      </c>
      <c r="E6" s="63" t="s">
        <v>272</v>
      </c>
      <c r="F6" s="63" t="s">
        <v>273</v>
      </c>
      <c r="G6" s="64" t="s">
        <v>274</v>
      </c>
      <c r="H6" s="63" t="s">
        <v>275</v>
      </c>
      <c r="I6" s="63" t="s">
        <v>227</v>
      </c>
    </row>
    <row r="7" spans="1:35" x14ac:dyDescent="0.25">
      <c r="A7" s="4">
        <v>84</v>
      </c>
      <c r="B7" s="10" t="s">
        <v>115</v>
      </c>
      <c r="C7" s="65" t="s">
        <v>82</v>
      </c>
      <c r="D7" s="66">
        <v>30</v>
      </c>
      <c r="E7" s="67">
        <v>0</v>
      </c>
      <c r="F7" s="67">
        <v>35</v>
      </c>
      <c r="G7" s="66">
        <v>0</v>
      </c>
      <c r="H7" s="67">
        <v>1</v>
      </c>
      <c r="I7" s="68">
        <v>66</v>
      </c>
    </row>
    <row r="8" spans="1:35" x14ac:dyDescent="0.25">
      <c r="A8" s="5">
        <v>32</v>
      </c>
      <c r="B8" s="11" t="s">
        <v>116</v>
      </c>
      <c r="C8" s="23" t="s">
        <v>31</v>
      </c>
      <c r="D8" s="69">
        <v>59</v>
      </c>
      <c r="E8" s="70">
        <v>5</v>
      </c>
      <c r="F8" s="70">
        <v>10</v>
      </c>
      <c r="G8" s="69">
        <v>5</v>
      </c>
      <c r="H8" s="70">
        <v>0</v>
      </c>
      <c r="I8" s="71">
        <v>79</v>
      </c>
    </row>
    <row r="9" spans="1:35" x14ac:dyDescent="0.25">
      <c r="A9" s="5">
        <v>84</v>
      </c>
      <c r="B9" s="11" t="s">
        <v>117</v>
      </c>
      <c r="C9" s="23" t="s">
        <v>84</v>
      </c>
      <c r="D9" s="69">
        <v>14</v>
      </c>
      <c r="E9" s="70">
        <v>1</v>
      </c>
      <c r="F9" s="70">
        <v>14</v>
      </c>
      <c r="G9" s="69">
        <v>1</v>
      </c>
      <c r="H9" s="70">
        <v>0</v>
      </c>
      <c r="I9" s="71">
        <v>30</v>
      </c>
    </row>
    <row r="10" spans="1:35" x14ac:dyDescent="0.25">
      <c r="A10" s="5">
        <v>93</v>
      </c>
      <c r="B10" s="11" t="s">
        <v>118</v>
      </c>
      <c r="C10" s="23" t="s">
        <v>252</v>
      </c>
      <c r="D10" s="69" t="s">
        <v>276</v>
      </c>
      <c r="E10" s="70" t="s">
        <v>276</v>
      </c>
      <c r="F10" s="70">
        <v>4</v>
      </c>
      <c r="G10" s="69">
        <v>0</v>
      </c>
      <c r="H10" s="70" t="s">
        <v>276</v>
      </c>
      <c r="I10" s="71" t="s">
        <v>276</v>
      </c>
    </row>
    <row r="11" spans="1:35" x14ac:dyDescent="0.25">
      <c r="A11" s="5">
        <v>93</v>
      </c>
      <c r="B11" s="11" t="s">
        <v>119</v>
      </c>
      <c r="C11" s="23" t="s">
        <v>99</v>
      </c>
      <c r="D11" s="69">
        <v>1</v>
      </c>
      <c r="E11" s="70">
        <v>0</v>
      </c>
      <c r="F11" s="70">
        <v>0</v>
      </c>
      <c r="G11" s="69">
        <v>2</v>
      </c>
      <c r="H11" s="70">
        <v>2</v>
      </c>
      <c r="I11" s="71">
        <v>5</v>
      </c>
    </row>
    <row r="12" spans="1:35" x14ac:dyDescent="0.25">
      <c r="A12" s="5">
        <v>93</v>
      </c>
      <c r="B12" s="11" t="s">
        <v>120</v>
      </c>
      <c r="C12" s="23" t="s">
        <v>100</v>
      </c>
      <c r="D12" s="69">
        <v>22</v>
      </c>
      <c r="E12" s="70">
        <v>1</v>
      </c>
      <c r="F12" s="70">
        <v>31</v>
      </c>
      <c r="G12" s="69">
        <v>16</v>
      </c>
      <c r="H12" s="70">
        <v>24</v>
      </c>
      <c r="I12" s="71">
        <v>94</v>
      </c>
    </row>
    <row r="13" spans="1:35" x14ac:dyDescent="0.25">
      <c r="A13" s="5">
        <v>84</v>
      </c>
      <c r="B13" s="11" t="s">
        <v>121</v>
      </c>
      <c r="C13" s="23" t="s">
        <v>85</v>
      </c>
      <c r="D13" s="69">
        <v>16</v>
      </c>
      <c r="E13" s="70">
        <v>0</v>
      </c>
      <c r="F13" s="70">
        <v>7</v>
      </c>
      <c r="G13" s="69">
        <v>0</v>
      </c>
      <c r="H13" s="70">
        <v>0</v>
      </c>
      <c r="I13" s="71">
        <v>23</v>
      </c>
    </row>
    <row r="14" spans="1:35" x14ac:dyDescent="0.25">
      <c r="A14" s="5">
        <v>44</v>
      </c>
      <c r="B14" s="11" t="s">
        <v>122</v>
      </c>
      <c r="C14" s="23" t="s">
        <v>36</v>
      </c>
      <c r="D14" s="69">
        <v>19</v>
      </c>
      <c r="E14" s="70">
        <v>8</v>
      </c>
      <c r="F14" s="70">
        <v>13</v>
      </c>
      <c r="G14" s="69">
        <v>0</v>
      </c>
      <c r="H14" s="70">
        <v>10</v>
      </c>
      <c r="I14" s="71">
        <v>50</v>
      </c>
    </row>
    <row r="15" spans="1:35" x14ac:dyDescent="0.25">
      <c r="A15" s="5">
        <v>76</v>
      </c>
      <c r="B15" s="11" t="s">
        <v>123</v>
      </c>
      <c r="C15" s="23" t="s">
        <v>69</v>
      </c>
      <c r="D15" s="69">
        <v>4</v>
      </c>
      <c r="E15" s="70">
        <v>0</v>
      </c>
      <c r="F15" s="70">
        <v>2</v>
      </c>
      <c r="G15" s="69">
        <v>0</v>
      </c>
      <c r="H15" s="70">
        <v>0</v>
      </c>
      <c r="I15" s="71">
        <v>6</v>
      </c>
    </row>
    <row r="16" spans="1:35" x14ac:dyDescent="0.25">
      <c r="A16" s="5">
        <v>44</v>
      </c>
      <c r="B16" s="11">
        <v>10</v>
      </c>
      <c r="C16" s="23" t="s">
        <v>37</v>
      </c>
      <c r="D16" s="69">
        <v>29</v>
      </c>
      <c r="E16" s="70">
        <v>1</v>
      </c>
      <c r="F16" s="70">
        <v>17</v>
      </c>
      <c r="G16" s="69">
        <v>2</v>
      </c>
      <c r="H16" s="70">
        <v>0</v>
      </c>
      <c r="I16" s="71">
        <v>49</v>
      </c>
    </row>
    <row r="17" spans="1:9" x14ac:dyDescent="0.25">
      <c r="A17" s="5">
        <v>76</v>
      </c>
      <c r="B17" s="11">
        <v>11</v>
      </c>
      <c r="C17" s="23" t="s">
        <v>70</v>
      </c>
      <c r="D17" s="69">
        <v>17</v>
      </c>
      <c r="E17" s="70">
        <v>1</v>
      </c>
      <c r="F17" s="70">
        <v>3</v>
      </c>
      <c r="G17" s="69">
        <v>7</v>
      </c>
      <c r="H17" s="70">
        <v>3</v>
      </c>
      <c r="I17" s="71">
        <v>31</v>
      </c>
    </row>
    <row r="18" spans="1:9" x14ac:dyDescent="0.25">
      <c r="A18" s="5">
        <v>76</v>
      </c>
      <c r="B18" s="11">
        <v>12</v>
      </c>
      <c r="C18" s="23" t="s">
        <v>71</v>
      </c>
      <c r="D18" s="69">
        <v>19</v>
      </c>
      <c r="E18" s="70">
        <v>2</v>
      </c>
      <c r="F18" s="70">
        <v>9</v>
      </c>
      <c r="G18" s="69">
        <v>1</v>
      </c>
      <c r="H18" s="70">
        <v>1</v>
      </c>
      <c r="I18" s="71">
        <v>32</v>
      </c>
    </row>
    <row r="19" spans="1:9" x14ac:dyDescent="0.25">
      <c r="A19" s="5">
        <v>93</v>
      </c>
      <c r="B19" s="11">
        <v>13</v>
      </c>
      <c r="C19" s="23" t="s">
        <v>101</v>
      </c>
      <c r="D19" s="69">
        <v>59</v>
      </c>
      <c r="E19" s="70">
        <v>1</v>
      </c>
      <c r="F19" s="70">
        <v>69</v>
      </c>
      <c r="G19" s="69">
        <v>32</v>
      </c>
      <c r="H19" s="70">
        <v>22</v>
      </c>
      <c r="I19" s="71">
        <v>183</v>
      </c>
    </row>
    <row r="20" spans="1:9" x14ac:dyDescent="0.25">
      <c r="A20" s="5">
        <v>28</v>
      </c>
      <c r="B20" s="11">
        <v>14</v>
      </c>
      <c r="C20" s="23" t="s">
        <v>25</v>
      </c>
      <c r="D20" s="69" t="s">
        <v>276</v>
      </c>
      <c r="E20" s="70" t="s">
        <v>276</v>
      </c>
      <c r="F20" s="70" t="s">
        <v>276</v>
      </c>
      <c r="G20" s="69" t="s">
        <v>276</v>
      </c>
      <c r="H20" s="70" t="s">
        <v>276</v>
      </c>
      <c r="I20" s="71" t="s">
        <v>276</v>
      </c>
    </row>
    <row r="21" spans="1:9" x14ac:dyDescent="0.25">
      <c r="A21" s="5">
        <v>84</v>
      </c>
      <c r="B21" s="11">
        <v>15</v>
      </c>
      <c r="C21" s="23" t="s">
        <v>86</v>
      </c>
      <c r="D21" s="69">
        <v>9</v>
      </c>
      <c r="E21" s="70">
        <v>0</v>
      </c>
      <c r="F21" s="70">
        <v>0</v>
      </c>
      <c r="G21" s="69">
        <v>3</v>
      </c>
      <c r="H21" s="70">
        <v>2</v>
      </c>
      <c r="I21" s="71">
        <v>14</v>
      </c>
    </row>
    <row r="22" spans="1:9" x14ac:dyDescent="0.25">
      <c r="A22" s="5">
        <v>75</v>
      </c>
      <c r="B22" s="11">
        <v>16</v>
      </c>
      <c r="C22" s="23" t="s">
        <v>57</v>
      </c>
      <c r="D22" s="69">
        <v>45</v>
      </c>
      <c r="E22" s="70">
        <v>0</v>
      </c>
      <c r="F22" s="70">
        <v>0</v>
      </c>
      <c r="G22" s="69">
        <v>0</v>
      </c>
      <c r="H22" s="70">
        <v>7</v>
      </c>
      <c r="I22" s="71">
        <v>52</v>
      </c>
    </row>
    <row r="23" spans="1:9" x14ac:dyDescent="0.25">
      <c r="A23" s="5">
        <v>75</v>
      </c>
      <c r="B23" s="11">
        <v>17</v>
      </c>
      <c r="C23" s="23" t="s">
        <v>58</v>
      </c>
      <c r="D23" s="69" t="s">
        <v>276</v>
      </c>
      <c r="E23" s="70" t="s">
        <v>276</v>
      </c>
      <c r="F23" s="70" t="s">
        <v>276</v>
      </c>
      <c r="G23" s="69" t="s">
        <v>276</v>
      </c>
      <c r="H23" s="70" t="s">
        <v>276</v>
      </c>
      <c r="I23" s="71" t="s">
        <v>276</v>
      </c>
    </row>
    <row r="24" spans="1:9" x14ac:dyDescent="0.25">
      <c r="A24" s="5">
        <v>24</v>
      </c>
      <c r="B24" s="11">
        <v>18</v>
      </c>
      <c r="C24" s="23" t="s">
        <v>9</v>
      </c>
      <c r="D24" s="69">
        <v>32</v>
      </c>
      <c r="E24" s="70">
        <v>1</v>
      </c>
      <c r="F24" s="70">
        <v>47</v>
      </c>
      <c r="G24" s="69">
        <v>4</v>
      </c>
      <c r="H24" s="70">
        <v>11</v>
      </c>
      <c r="I24" s="71">
        <v>95</v>
      </c>
    </row>
    <row r="25" spans="1:9" x14ac:dyDescent="0.25">
      <c r="A25" s="5">
        <v>75</v>
      </c>
      <c r="B25" s="11">
        <v>19</v>
      </c>
      <c r="C25" s="23" t="s">
        <v>59</v>
      </c>
      <c r="D25" s="69">
        <v>23</v>
      </c>
      <c r="E25" s="70">
        <v>0</v>
      </c>
      <c r="F25" s="70">
        <v>5</v>
      </c>
      <c r="G25" s="69">
        <v>0</v>
      </c>
      <c r="H25" s="70">
        <v>0</v>
      </c>
      <c r="I25" s="71">
        <v>28</v>
      </c>
    </row>
    <row r="26" spans="1:9" x14ac:dyDescent="0.25">
      <c r="A26" s="5">
        <v>94</v>
      </c>
      <c r="B26" s="11" t="s">
        <v>104</v>
      </c>
      <c r="C26" s="23" t="s">
        <v>253</v>
      </c>
      <c r="D26" s="69">
        <v>0</v>
      </c>
      <c r="E26" s="70">
        <v>0</v>
      </c>
      <c r="F26" s="70">
        <v>6</v>
      </c>
      <c r="G26" s="69">
        <v>0</v>
      </c>
      <c r="H26" s="70">
        <v>0</v>
      </c>
      <c r="I26" s="71">
        <v>6</v>
      </c>
    </row>
    <row r="27" spans="1:9" x14ac:dyDescent="0.25">
      <c r="A27" s="5">
        <v>94</v>
      </c>
      <c r="B27" s="11" t="s">
        <v>107</v>
      </c>
      <c r="C27" s="23" t="s">
        <v>108</v>
      </c>
      <c r="D27" s="69">
        <v>1</v>
      </c>
      <c r="E27" s="70">
        <v>0</v>
      </c>
      <c r="F27" s="70">
        <v>5</v>
      </c>
      <c r="G27" s="69">
        <v>0</v>
      </c>
      <c r="H27" s="70">
        <v>0</v>
      </c>
      <c r="I27" s="71">
        <v>6</v>
      </c>
    </row>
    <row r="28" spans="1:9" x14ac:dyDescent="0.25">
      <c r="A28" s="5">
        <v>27</v>
      </c>
      <c r="B28" s="11">
        <v>21</v>
      </c>
      <c r="C28" s="23" t="s">
        <v>16</v>
      </c>
      <c r="D28" s="69">
        <v>21</v>
      </c>
      <c r="E28" s="70">
        <v>0</v>
      </c>
      <c r="F28" s="70">
        <v>21</v>
      </c>
      <c r="G28" s="69">
        <v>1</v>
      </c>
      <c r="H28" s="70">
        <v>0</v>
      </c>
      <c r="I28" s="71">
        <v>43</v>
      </c>
    </row>
    <row r="29" spans="1:9" x14ac:dyDescent="0.25">
      <c r="A29" s="5">
        <v>53</v>
      </c>
      <c r="B29" s="11">
        <v>22</v>
      </c>
      <c r="C29" s="23" t="s">
        <v>52</v>
      </c>
      <c r="D29" s="69">
        <v>20</v>
      </c>
      <c r="E29" s="70">
        <v>2</v>
      </c>
      <c r="F29" s="70">
        <v>34</v>
      </c>
      <c r="G29" s="69">
        <v>0</v>
      </c>
      <c r="H29" s="70">
        <v>13</v>
      </c>
      <c r="I29" s="71">
        <v>69</v>
      </c>
    </row>
    <row r="30" spans="1:9" x14ac:dyDescent="0.25">
      <c r="A30" s="5">
        <v>75</v>
      </c>
      <c r="B30" s="11">
        <v>23</v>
      </c>
      <c r="C30" s="23" t="s">
        <v>60</v>
      </c>
      <c r="D30" s="69">
        <v>0</v>
      </c>
      <c r="E30" s="70">
        <v>2</v>
      </c>
      <c r="F30" s="70">
        <v>5</v>
      </c>
      <c r="G30" s="69">
        <v>0</v>
      </c>
      <c r="H30" s="70">
        <v>1</v>
      </c>
      <c r="I30" s="71">
        <v>8</v>
      </c>
    </row>
    <row r="31" spans="1:9" x14ac:dyDescent="0.25">
      <c r="A31" s="5">
        <v>75</v>
      </c>
      <c r="B31" s="11">
        <v>24</v>
      </c>
      <c r="C31" s="23" t="s">
        <v>61</v>
      </c>
      <c r="D31" s="69">
        <v>23</v>
      </c>
      <c r="E31" s="70">
        <v>0</v>
      </c>
      <c r="F31" s="70">
        <v>7</v>
      </c>
      <c r="G31" s="69">
        <v>5</v>
      </c>
      <c r="H31" s="70">
        <v>4</v>
      </c>
      <c r="I31" s="71">
        <v>39</v>
      </c>
    </row>
    <row r="32" spans="1:9" x14ac:dyDescent="0.25">
      <c r="A32" s="5">
        <v>27</v>
      </c>
      <c r="B32" s="11">
        <v>25</v>
      </c>
      <c r="C32" s="23" t="s">
        <v>18</v>
      </c>
      <c r="D32" s="69">
        <v>52</v>
      </c>
      <c r="E32" s="70">
        <v>1</v>
      </c>
      <c r="F32" s="70">
        <v>43</v>
      </c>
      <c r="G32" s="69">
        <v>9</v>
      </c>
      <c r="H32" s="70">
        <v>17</v>
      </c>
      <c r="I32" s="71">
        <v>122</v>
      </c>
    </row>
    <row r="33" spans="1:9" x14ac:dyDescent="0.25">
      <c r="A33" s="5">
        <v>84</v>
      </c>
      <c r="B33" s="11">
        <v>26</v>
      </c>
      <c r="C33" s="23" t="s">
        <v>87</v>
      </c>
      <c r="D33" s="69">
        <v>62</v>
      </c>
      <c r="E33" s="70">
        <v>0</v>
      </c>
      <c r="F33" s="70">
        <v>49</v>
      </c>
      <c r="G33" s="69">
        <v>9</v>
      </c>
      <c r="H33" s="70">
        <v>0</v>
      </c>
      <c r="I33" s="71">
        <v>120</v>
      </c>
    </row>
    <row r="34" spans="1:9" x14ac:dyDescent="0.25">
      <c r="A34" s="5">
        <v>28</v>
      </c>
      <c r="B34" s="11">
        <v>27</v>
      </c>
      <c r="C34" s="23" t="s">
        <v>27</v>
      </c>
      <c r="D34" s="69" t="s">
        <v>276</v>
      </c>
      <c r="E34" s="70" t="s">
        <v>276</v>
      </c>
      <c r="F34" s="70" t="s">
        <v>276</v>
      </c>
      <c r="G34" s="69" t="s">
        <v>276</v>
      </c>
      <c r="H34" s="70" t="s">
        <v>276</v>
      </c>
      <c r="I34" s="71" t="s">
        <v>276</v>
      </c>
    </row>
    <row r="35" spans="1:9" x14ac:dyDescent="0.25">
      <c r="A35" s="5">
        <v>24</v>
      </c>
      <c r="B35" s="11">
        <v>28</v>
      </c>
      <c r="C35" s="23" t="s">
        <v>254</v>
      </c>
      <c r="D35" s="69">
        <v>77</v>
      </c>
      <c r="E35" s="70">
        <v>0</v>
      </c>
      <c r="F35" s="70">
        <v>51</v>
      </c>
      <c r="G35" s="69">
        <v>15</v>
      </c>
      <c r="H35" s="70">
        <v>0</v>
      </c>
      <c r="I35" s="71">
        <v>143</v>
      </c>
    </row>
    <row r="36" spans="1:9" x14ac:dyDescent="0.25">
      <c r="A36" s="5">
        <v>53</v>
      </c>
      <c r="B36" s="11">
        <v>29</v>
      </c>
      <c r="C36" s="23" t="s">
        <v>54</v>
      </c>
      <c r="D36" s="69">
        <v>12</v>
      </c>
      <c r="E36" s="70">
        <v>0</v>
      </c>
      <c r="F36" s="70">
        <v>10</v>
      </c>
      <c r="G36" s="69">
        <v>5</v>
      </c>
      <c r="H36" s="70">
        <v>10</v>
      </c>
      <c r="I36" s="71">
        <v>37</v>
      </c>
    </row>
    <row r="37" spans="1:9" x14ac:dyDescent="0.25">
      <c r="A37" s="5">
        <v>76</v>
      </c>
      <c r="B37" s="11">
        <v>30</v>
      </c>
      <c r="C37" s="23" t="s">
        <v>72</v>
      </c>
      <c r="D37" s="69" t="s">
        <v>276</v>
      </c>
      <c r="E37" s="70" t="s">
        <v>276</v>
      </c>
      <c r="F37" s="70" t="s">
        <v>276</v>
      </c>
      <c r="G37" s="69" t="s">
        <v>276</v>
      </c>
      <c r="H37" s="70" t="s">
        <v>276</v>
      </c>
      <c r="I37" s="71" t="s">
        <v>276</v>
      </c>
    </row>
    <row r="38" spans="1:9" x14ac:dyDescent="0.25">
      <c r="A38" s="5">
        <v>76</v>
      </c>
      <c r="B38" s="11">
        <v>31</v>
      </c>
      <c r="C38" s="23" t="s">
        <v>73</v>
      </c>
      <c r="D38" s="69">
        <v>223</v>
      </c>
      <c r="E38" s="70">
        <v>225</v>
      </c>
      <c r="F38" s="70">
        <v>234</v>
      </c>
      <c r="G38" s="69">
        <v>27</v>
      </c>
      <c r="H38" s="70">
        <v>234</v>
      </c>
      <c r="I38" s="71">
        <v>943</v>
      </c>
    </row>
    <row r="39" spans="1:9" x14ac:dyDescent="0.25">
      <c r="A39" s="5">
        <v>76</v>
      </c>
      <c r="B39" s="11">
        <v>32</v>
      </c>
      <c r="C39" s="23" t="s">
        <v>74</v>
      </c>
      <c r="D39" s="69">
        <v>20</v>
      </c>
      <c r="E39" s="70">
        <v>0</v>
      </c>
      <c r="F39" s="70">
        <v>13</v>
      </c>
      <c r="G39" s="69">
        <v>0</v>
      </c>
      <c r="H39" s="70">
        <v>0</v>
      </c>
      <c r="I39" s="71">
        <v>33</v>
      </c>
    </row>
    <row r="40" spans="1:9" x14ac:dyDescent="0.25">
      <c r="A40" s="5">
        <v>75</v>
      </c>
      <c r="B40" s="11">
        <v>33</v>
      </c>
      <c r="C40" s="23" t="s">
        <v>62</v>
      </c>
      <c r="D40" s="69">
        <v>55</v>
      </c>
      <c r="E40" s="70">
        <v>0</v>
      </c>
      <c r="F40" s="70">
        <v>248</v>
      </c>
      <c r="G40" s="69">
        <v>12</v>
      </c>
      <c r="H40" s="70">
        <v>0</v>
      </c>
      <c r="I40" s="71">
        <v>315</v>
      </c>
    </row>
    <row r="41" spans="1:9" x14ac:dyDescent="0.25">
      <c r="A41" s="5">
        <v>76</v>
      </c>
      <c r="B41" s="11">
        <v>34</v>
      </c>
      <c r="C41" s="23" t="s">
        <v>75</v>
      </c>
      <c r="D41" s="69" t="s">
        <v>276</v>
      </c>
      <c r="E41" s="70" t="s">
        <v>276</v>
      </c>
      <c r="F41" s="70" t="s">
        <v>276</v>
      </c>
      <c r="G41" s="69" t="s">
        <v>276</v>
      </c>
      <c r="H41" s="70" t="s">
        <v>276</v>
      </c>
      <c r="I41" s="71" t="s">
        <v>276</v>
      </c>
    </row>
    <row r="42" spans="1:9" x14ac:dyDescent="0.25">
      <c r="A42" s="5">
        <v>53</v>
      </c>
      <c r="B42" s="11">
        <v>35</v>
      </c>
      <c r="C42" s="23" t="s">
        <v>55</v>
      </c>
      <c r="D42" s="69">
        <v>168</v>
      </c>
      <c r="E42" s="70">
        <v>1</v>
      </c>
      <c r="F42" s="70">
        <v>14</v>
      </c>
      <c r="G42" s="69">
        <v>9</v>
      </c>
      <c r="H42" s="70">
        <v>13</v>
      </c>
      <c r="I42" s="71">
        <v>205</v>
      </c>
    </row>
    <row r="43" spans="1:9" x14ac:dyDescent="0.25">
      <c r="A43" s="5">
        <v>24</v>
      </c>
      <c r="B43" s="11">
        <v>36</v>
      </c>
      <c r="C43" s="23" t="s">
        <v>12</v>
      </c>
      <c r="D43" s="69">
        <v>9</v>
      </c>
      <c r="E43" s="70">
        <v>0</v>
      </c>
      <c r="F43" s="70">
        <v>9</v>
      </c>
      <c r="G43" s="69">
        <v>1</v>
      </c>
      <c r="H43" s="70">
        <v>0</v>
      </c>
      <c r="I43" s="71">
        <v>19</v>
      </c>
    </row>
    <row r="44" spans="1:9" x14ac:dyDescent="0.25">
      <c r="A44" s="5">
        <v>24</v>
      </c>
      <c r="B44" s="11">
        <v>37</v>
      </c>
      <c r="C44" s="23" t="s">
        <v>13</v>
      </c>
      <c r="D44" s="69">
        <v>7</v>
      </c>
      <c r="E44" s="70">
        <v>0</v>
      </c>
      <c r="F44" s="70">
        <v>4</v>
      </c>
      <c r="G44" s="69">
        <v>1</v>
      </c>
      <c r="H44" s="70">
        <v>1</v>
      </c>
      <c r="I44" s="71">
        <v>13</v>
      </c>
    </row>
    <row r="45" spans="1:9" x14ac:dyDescent="0.25">
      <c r="A45" s="5">
        <v>84</v>
      </c>
      <c r="B45" s="11">
        <v>38</v>
      </c>
      <c r="C45" s="23" t="s">
        <v>88</v>
      </c>
      <c r="D45" s="69">
        <v>44</v>
      </c>
      <c r="E45" s="70">
        <v>0</v>
      </c>
      <c r="F45" s="70">
        <v>97</v>
      </c>
      <c r="G45" s="69">
        <v>1</v>
      </c>
      <c r="H45" s="70">
        <v>5</v>
      </c>
      <c r="I45" s="71">
        <v>147</v>
      </c>
    </row>
    <row r="46" spans="1:9" x14ac:dyDescent="0.25">
      <c r="A46" s="5">
        <v>27</v>
      </c>
      <c r="B46" s="11">
        <v>39</v>
      </c>
      <c r="C46" s="23" t="s">
        <v>19</v>
      </c>
      <c r="D46" s="69">
        <v>10</v>
      </c>
      <c r="E46" s="70">
        <v>4</v>
      </c>
      <c r="F46" s="70">
        <v>0</v>
      </c>
      <c r="G46" s="69">
        <v>1</v>
      </c>
      <c r="H46" s="70">
        <v>9</v>
      </c>
      <c r="I46" s="71">
        <v>24</v>
      </c>
    </row>
    <row r="47" spans="1:9" x14ac:dyDescent="0.25">
      <c r="A47" s="5">
        <v>75</v>
      </c>
      <c r="B47" s="11">
        <v>40</v>
      </c>
      <c r="C47" s="23" t="s">
        <v>63</v>
      </c>
      <c r="D47" s="69">
        <v>21</v>
      </c>
      <c r="E47" s="70">
        <v>11</v>
      </c>
      <c r="F47" s="70">
        <v>4</v>
      </c>
      <c r="G47" s="69">
        <v>9</v>
      </c>
      <c r="H47" s="70">
        <v>3</v>
      </c>
      <c r="I47" s="71">
        <v>48</v>
      </c>
    </row>
    <row r="48" spans="1:9" x14ac:dyDescent="0.25">
      <c r="A48" s="5">
        <v>24</v>
      </c>
      <c r="B48" s="11">
        <v>41</v>
      </c>
      <c r="C48" s="23" t="s">
        <v>14</v>
      </c>
      <c r="D48" s="69">
        <v>20</v>
      </c>
      <c r="E48" s="70">
        <v>1</v>
      </c>
      <c r="F48" s="70">
        <v>36</v>
      </c>
      <c r="G48" s="69">
        <v>4</v>
      </c>
      <c r="H48" s="70">
        <v>3</v>
      </c>
      <c r="I48" s="71">
        <v>64</v>
      </c>
    </row>
    <row r="49" spans="1:9" x14ac:dyDescent="0.25">
      <c r="A49" s="5">
        <v>84</v>
      </c>
      <c r="B49" s="11">
        <v>42</v>
      </c>
      <c r="C49" s="23" t="s">
        <v>89</v>
      </c>
      <c r="D49" s="69">
        <v>105</v>
      </c>
      <c r="E49" s="70">
        <v>2</v>
      </c>
      <c r="F49" s="70">
        <v>41</v>
      </c>
      <c r="G49" s="69">
        <v>24</v>
      </c>
      <c r="H49" s="70">
        <v>3</v>
      </c>
      <c r="I49" s="71">
        <v>175</v>
      </c>
    </row>
    <row r="50" spans="1:9" x14ac:dyDescent="0.25">
      <c r="A50" s="5">
        <v>84</v>
      </c>
      <c r="B50" s="11">
        <v>43</v>
      </c>
      <c r="C50" s="23" t="s">
        <v>90</v>
      </c>
      <c r="D50" s="69">
        <v>9</v>
      </c>
      <c r="E50" s="70">
        <v>0</v>
      </c>
      <c r="F50" s="70">
        <v>10</v>
      </c>
      <c r="G50" s="69">
        <v>2</v>
      </c>
      <c r="H50" s="70">
        <v>5</v>
      </c>
      <c r="I50" s="71">
        <v>26</v>
      </c>
    </row>
    <row r="51" spans="1:9" x14ac:dyDescent="0.25">
      <c r="A51" s="5">
        <v>52</v>
      </c>
      <c r="B51" s="11">
        <v>44</v>
      </c>
      <c r="C51" s="23" t="s">
        <v>46</v>
      </c>
      <c r="D51" s="69">
        <v>78</v>
      </c>
      <c r="E51" s="70">
        <v>0</v>
      </c>
      <c r="F51" s="70">
        <v>6</v>
      </c>
      <c r="G51" s="69">
        <v>37</v>
      </c>
      <c r="H51" s="70">
        <v>71</v>
      </c>
      <c r="I51" s="71">
        <v>192</v>
      </c>
    </row>
    <row r="52" spans="1:9" x14ac:dyDescent="0.25">
      <c r="A52" s="5">
        <v>24</v>
      </c>
      <c r="B52" s="11">
        <v>45</v>
      </c>
      <c r="C52" s="23" t="s">
        <v>15</v>
      </c>
      <c r="D52" s="69">
        <v>32</v>
      </c>
      <c r="E52" s="70">
        <v>1</v>
      </c>
      <c r="F52" s="70">
        <v>20</v>
      </c>
      <c r="G52" s="69">
        <v>1</v>
      </c>
      <c r="H52" s="70">
        <v>0</v>
      </c>
      <c r="I52" s="71">
        <v>54</v>
      </c>
    </row>
    <row r="53" spans="1:9" x14ac:dyDescent="0.25">
      <c r="A53" s="5">
        <v>76</v>
      </c>
      <c r="B53" s="11">
        <v>46</v>
      </c>
      <c r="C53" s="23" t="s">
        <v>76</v>
      </c>
      <c r="D53" s="69">
        <v>5</v>
      </c>
      <c r="E53" s="70">
        <v>0</v>
      </c>
      <c r="F53" s="70">
        <v>7</v>
      </c>
      <c r="G53" s="69">
        <v>1</v>
      </c>
      <c r="H53" s="70">
        <v>0</v>
      </c>
      <c r="I53" s="71">
        <v>13</v>
      </c>
    </row>
    <row r="54" spans="1:9" x14ac:dyDescent="0.25">
      <c r="A54" s="5">
        <v>75</v>
      </c>
      <c r="B54" s="11">
        <v>47</v>
      </c>
      <c r="C54" s="23" t="s">
        <v>64</v>
      </c>
      <c r="D54" s="69">
        <v>12</v>
      </c>
      <c r="E54" s="70">
        <v>9</v>
      </c>
      <c r="F54" s="70">
        <v>19</v>
      </c>
      <c r="G54" s="69">
        <v>15</v>
      </c>
      <c r="H54" s="70">
        <v>18</v>
      </c>
      <c r="I54" s="71">
        <v>73</v>
      </c>
    </row>
    <row r="55" spans="1:9" x14ac:dyDescent="0.25">
      <c r="A55" s="5">
        <v>76</v>
      </c>
      <c r="B55" s="11">
        <v>48</v>
      </c>
      <c r="C55" s="23" t="s">
        <v>77</v>
      </c>
      <c r="D55" s="69">
        <v>3</v>
      </c>
      <c r="E55" s="70">
        <v>0</v>
      </c>
      <c r="F55" s="70">
        <v>9</v>
      </c>
      <c r="G55" s="69">
        <v>0</v>
      </c>
      <c r="H55" s="70">
        <v>0</v>
      </c>
      <c r="I55" s="71">
        <v>12</v>
      </c>
    </row>
    <row r="56" spans="1:9" x14ac:dyDescent="0.25">
      <c r="A56" s="5">
        <v>52</v>
      </c>
      <c r="B56" s="11">
        <v>49</v>
      </c>
      <c r="C56" s="23" t="s">
        <v>48</v>
      </c>
      <c r="D56" s="69">
        <v>110</v>
      </c>
      <c r="E56" s="70">
        <v>0</v>
      </c>
      <c r="F56" s="70">
        <v>27</v>
      </c>
      <c r="G56" s="69">
        <v>32</v>
      </c>
      <c r="H56" s="70">
        <v>36</v>
      </c>
      <c r="I56" s="71">
        <v>205</v>
      </c>
    </row>
    <row r="57" spans="1:9" x14ac:dyDescent="0.25">
      <c r="A57" s="5">
        <v>28</v>
      </c>
      <c r="B57" s="11">
        <v>50</v>
      </c>
      <c r="C57" s="23" t="s">
        <v>28</v>
      </c>
      <c r="D57" s="69">
        <v>9</v>
      </c>
      <c r="E57" s="70">
        <v>3</v>
      </c>
      <c r="F57" s="70">
        <v>8</v>
      </c>
      <c r="G57" s="69">
        <v>1</v>
      </c>
      <c r="H57" s="70">
        <v>21</v>
      </c>
      <c r="I57" s="71">
        <v>42</v>
      </c>
    </row>
    <row r="58" spans="1:9" x14ac:dyDescent="0.25">
      <c r="A58" s="5">
        <v>44</v>
      </c>
      <c r="B58" s="11">
        <v>51</v>
      </c>
      <c r="C58" s="23" t="s">
        <v>38</v>
      </c>
      <c r="D58" s="69">
        <v>42</v>
      </c>
      <c r="E58" s="70">
        <v>0</v>
      </c>
      <c r="F58" s="70">
        <v>0</v>
      </c>
      <c r="G58" s="69">
        <v>10</v>
      </c>
      <c r="H58" s="70">
        <v>0</v>
      </c>
      <c r="I58" s="71">
        <v>52</v>
      </c>
    </row>
    <row r="59" spans="1:9" x14ac:dyDescent="0.25">
      <c r="A59" s="5">
        <v>44</v>
      </c>
      <c r="B59" s="11">
        <v>52</v>
      </c>
      <c r="C59" s="23" t="s">
        <v>39</v>
      </c>
      <c r="D59" s="69">
        <v>10</v>
      </c>
      <c r="E59" s="70">
        <v>1</v>
      </c>
      <c r="F59" s="70">
        <v>4</v>
      </c>
      <c r="G59" s="69">
        <v>0</v>
      </c>
      <c r="H59" s="70">
        <v>17</v>
      </c>
      <c r="I59" s="71">
        <v>32</v>
      </c>
    </row>
    <row r="60" spans="1:9" x14ac:dyDescent="0.25">
      <c r="A60" s="5">
        <v>52</v>
      </c>
      <c r="B60" s="11">
        <v>53</v>
      </c>
      <c r="C60" s="23" t="s">
        <v>49</v>
      </c>
      <c r="D60" s="69">
        <v>37</v>
      </c>
      <c r="E60" s="70">
        <v>0</v>
      </c>
      <c r="F60" s="70">
        <v>3</v>
      </c>
      <c r="G60" s="69">
        <v>0</v>
      </c>
      <c r="H60" s="70">
        <v>7</v>
      </c>
      <c r="I60" s="71">
        <v>47</v>
      </c>
    </row>
    <row r="61" spans="1:9" x14ac:dyDescent="0.25">
      <c r="A61" s="5">
        <v>44</v>
      </c>
      <c r="B61" s="11">
        <v>54</v>
      </c>
      <c r="C61" s="23" t="s">
        <v>40</v>
      </c>
      <c r="D61" s="69">
        <v>48</v>
      </c>
      <c r="E61" s="70">
        <v>8</v>
      </c>
      <c r="F61" s="70">
        <v>42</v>
      </c>
      <c r="G61" s="69">
        <v>37</v>
      </c>
      <c r="H61" s="70">
        <v>40</v>
      </c>
      <c r="I61" s="71">
        <v>175</v>
      </c>
    </row>
    <row r="62" spans="1:9" x14ac:dyDescent="0.25">
      <c r="A62" s="5">
        <v>44</v>
      </c>
      <c r="B62" s="11">
        <v>55</v>
      </c>
      <c r="C62" s="23" t="s">
        <v>41</v>
      </c>
      <c r="D62" s="69">
        <v>12</v>
      </c>
      <c r="E62" s="70">
        <v>4</v>
      </c>
      <c r="F62" s="70">
        <v>12</v>
      </c>
      <c r="G62" s="69">
        <v>1</v>
      </c>
      <c r="H62" s="70">
        <v>0</v>
      </c>
      <c r="I62" s="71">
        <v>29</v>
      </c>
    </row>
    <row r="63" spans="1:9" x14ac:dyDescent="0.25">
      <c r="A63" s="5">
        <v>53</v>
      </c>
      <c r="B63" s="11">
        <v>56</v>
      </c>
      <c r="C63" s="23" t="s">
        <v>56</v>
      </c>
      <c r="D63" s="69">
        <v>68</v>
      </c>
      <c r="E63" s="70">
        <v>1</v>
      </c>
      <c r="F63" s="70">
        <v>27</v>
      </c>
      <c r="G63" s="69">
        <v>10</v>
      </c>
      <c r="H63" s="70">
        <v>13</v>
      </c>
      <c r="I63" s="71">
        <v>119</v>
      </c>
    </row>
    <row r="64" spans="1:9" x14ac:dyDescent="0.25">
      <c r="A64" s="5">
        <v>44</v>
      </c>
      <c r="B64" s="11">
        <v>57</v>
      </c>
      <c r="C64" s="23" t="s">
        <v>42</v>
      </c>
      <c r="D64" s="69">
        <v>33</v>
      </c>
      <c r="E64" s="70">
        <v>10</v>
      </c>
      <c r="F64" s="70">
        <v>15</v>
      </c>
      <c r="G64" s="69">
        <v>8</v>
      </c>
      <c r="H64" s="70">
        <v>15</v>
      </c>
      <c r="I64" s="71">
        <v>81</v>
      </c>
    </row>
    <row r="65" spans="1:9" x14ac:dyDescent="0.25">
      <c r="A65" s="5">
        <v>27</v>
      </c>
      <c r="B65" s="11">
        <v>58</v>
      </c>
      <c r="C65" s="23" t="s">
        <v>20</v>
      </c>
      <c r="D65" s="69">
        <v>0</v>
      </c>
      <c r="E65" s="70">
        <v>0</v>
      </c>
      <c r="F65" s="70">
        <v>0</v>
      </c>
      <c r="G65" s="69">
        <v>8</v>
      </c>
      <c r="H65" s="70">
        <v>0</v>
      </c>
      <c r="I65" s="71">
        <v>8</v>
      </c>
    </row>
    <row r="66" spans="1:9" x14ac:dyDescent="0.25">
      <c r="A66" s="5">
        <v>32</v>
      </c>
      <c r="B66" s="11">
        <v>59</v>
      </c>
      <c r="C66" s="23" t="s">
        <v>32</v>
      </c>
      <c r="D66" s="69">
        <v>11</v>
      </c>
      <c r="E66" s="70">
        <v>109</v>
      </c>
      <c r="F66" s="70">
        <v>213</v>
      </c>
      <c r="G66" s="69">
        <v>0</v>
      </c>
      <c r="H66" s="70">
        <v>0</v>
      </c>
      <c r="I66" s="71">
        <v>333</v>
      </c>
    </row>
    <row r="67" spans="1:9" x14ac:dyDescent="0.25">
      <c r="A67" s="5">
        <v>32</v>
      </c>
      <c r="B67" s="11">
        <v>60</v>
      </c>
      <c r="C67" s="23" t="s">
        <v>33</v>
      </c>
      <c r="D67" s="69">
        <v>93</v>
      </c>
      <c r="E67" s="70">
        <v>6</v>
      </c>
      <c r="F67" s="70">
        <v>2</v>
      </c>
      <c r="G67" s="69">
        <v>4</v>
      </c>
      <c r="H67" s="70">
        <v>13</v>
      </c>
      <c r="I67" s="71">
        <v>118</v>
      </c>
    </row>
    <row r="68" spans="1:9" x14ac:dyDescent="0.25">
      <c r="A68" s="5">
        <v>28</v>
      </c>
      <c r="B68" s="11">
        <v>61</v>
      </c>
      <c r="C68" s="23" t="s">
        <v>29</v>
      </c>
      <c r="D68" s="69">
        <v>83</v>
      </c>
      <c r="E68" s="70">
        <v>1</v>
      </c>
      <c r="F68" s="70">
        <v>15</v>
      </c>
      <c r="G68" s="69">
        <v>4</v>
      </c>
      <c r="H68" s="70" t="s">
        <v>276</v>
      </c>
      <c r="I68" s="71" t="s">
        <v>276</v>
      </c>
    </row>
    <row r="69" spans="1:9" x14ac:dyDescent="0.25">
      <c r="A69" s="5">
        <v>32</v>
      </c>
      <c r="B69" s="11">
        <v>62</v>
      </c>
      <c r="C69" s="23" t="s">
        <v>34</v>
      </c>
      <c r="D69" s="69">
        <v>134</v>
      </c>
      <c r="E69" s="70">
        <v>74</v>
      </c>
      <c r="F69" s="70">
        <v>124</v>
      </c>
      <c r="G69" s="69">
        <v>2</v>
      </c>
      <c r="H69" s="70">
        <v>111</v>
      </c>
      <c r="I69" s="71">
        <v>445</v>
      </c>
    </row>
    <row r="70" spans="1:9" x14ac:dyDescent="0.25">
      <c r="A70" s="5">
        <v>84</v>
      </c>
      <c r="B70" s="11">
        <v>63</v>
      </c>
      <c r="C70" s="23" t="s">
        <v>91</v>
      </c>
      <c r="D70" s="69">
        <v>4</v>
      </c>
      <c r="E70" s="70">
        <v>0</v>
      </c>
      <c r="F70" s="70">
        <v>18</v>
      </c>
      <c r="G70" s="69">
        <v>23</v>
      </c>
      <c r="H70" s="70">
        <v>1</v>
      </c>
      <c r="I70" s="71">
        <v>46</v>
      </c>
    </row>
    <row r="71" spans="1:9" x14ac:dyDescent="0.25">
      <c r="A71" s="5">
        <v>75</v>
      </c>
      <c r="B71" s="11">
        <v>64</v>
      </c>
      <c r="C71" s="23" t="s">
        <v>65</v>
      </c>
      <c r="D71" s="69">
        <v>66</v>
      </c>
      <c r="E71" s="70">
        <v>1</v>
      </c>
      <c r="F71" s="70">
        <v>26</v>
      </c>
      <c r="G71" s="69">
        <v>13</v>
      </c>
      <c r="H71" s="70">
        <v>7</v>
      </c>
      <c r="I71" s="71">
        <v>113</v>
      </c>
    </row>
    <row r="72" spans="1:9" x14ac:dyDescent="0.25">
      <c r="A72" s="5">
        <v>76</v>
      </c>
      <c r="B72" s="11">
        <v>65</v>
      </c>
      <c r="C72" s="23" t="s">
        <v>78</v>
      </c>
      <c r="D72" s="69" t="s">
        <v>276</v>
      </c>
      <c r="E72" s="70" t="s">
        <v>276</v>
      </c>
      <c r="F72" s="70" t="s">
        <v>276</v>
      </c>
      <c r="G72" s="69" t="s">
        <v>276</v>
      </c>
      <c r="H72" s="70" t="s">
        <v>276</v>
      </c>
      <c r="I72" s="71" t="s">
        <v>276</v>
      </c>
    </row>
    <row r="73" spans="1:9" x14ac:dyDescent="0.25">
      <c r="A73" s="5">
        <v>76</v>
      </c>
      <c r="B73" s="11">
        <v>66</v>
      </c>
      <c r="C73" s="23" t="s">
        <v>79</v>
      </c>
      <c r="D73" s="69" t="s">
        <v>276</v>
      </c>
      <c r="E73" s="70">
        <v>0</v>
      </c>
      <c r="F73" s="70">
        <v>6</v>
      </c>
      <c r="G73" s="69">
        <v>11</v>
      </c>
      <c r="H73" s="70">
        <v>0</v>
      </c>
      <c r="I73" s="71" t="s">
        <v>276</v>
      </c>
    </row>
    <row r="74" spans="1:9" x14ac:dyDescent="0.25">
      <c r="A74" s="5">
        <v>44</v>
      </c>
      <c r="B74" s="11">
        <v>67</v>
      </c>
      <c r="C74" s="23" t="s">
        <v>43</v>
      </c>
      <c r="D74" s="69">
        <v>27</v>
      </c>
      <c r="E74" s="70">
        <v>8</v>
      </c>
      <c r="F74" s="70">
        <v>43</v>
      </c>
      <c r="G74" s="69">
        <v>36</v>
      </c>
      <c r="H74" s="70">
        <v>0</v>
      </c>
      <c r="I74" s="71">
        <v>114</v>
      </c>
    </row>
    <row r="75" spans="1:9" x14ac:dyDescent="0.25">
      <c r="A75" s="5">
        <v>44</v>
      </c>
      <c r="B75" s="11">
        <v>68</v>
      </c>
      <c r="C75" s="23" t="s">
        <v>44</v>
      </c>
      <c r="D75" s="69">
        <v>29</v>
      </c>
      <c r="E75" s="70">
        <v>2</v>
      </c>
      <c r="F75" s="70">
        <v>55</v>
      </c>
      <c r="G75" s="69">
        <v>15</v>
      </c>
      <c r="H75" s="70">
        <v>22</v>
      </c>
      <c r="I75" s="71">
        <v>123</v>
      </c>
    </row>
    <row r="76" spans="1:9" x14ac:dyDescent="0.25">
      <c r="A76" s="5">
        <v>84</v>
      </c>
      <c r="B76" s="11">
        <v>69</v>
      </c>
      <c r="C76" s="23" t="s">
        <v>255</v>
      </c>
      <c r="D76" s="69">
        <v>341</v>
      </c>
      <c r="E76" s="70">
        <v>3</v>
      </c>
      <c r="F76" s="70">
        <v>365</v>
      </c>
      <c r="G76" s="69">
        <v>5</v>
      </c>
      <c r="H76" s="70">
        <v>39</v>
      </c>
      <c r="I76" s="71">
        <v>753</v>
      </c>
    </row>
    <row r="77" spans="1:9" x14ac:dyDescent="0.25">
      <c r="A77" s="14">
        <v>84</v>
      </c>
      <c r="B77" s="15" t="s">
        <v>92</v>
      </c>
      <c r="C77" s="24" t="s">
        <v>255</v>
      </c>
      <c r="D77" s="72">
        <v>81</v>
      </c>
      <c r="E77" s="73">
        <v>3</v>
      </c>
      <c r="F77" s="73">
        <v>159</v>
      </c>
      <c r="G77" s="72">
        <v>1</v>
      </c>
      <c r="H77" s="73">
        <v>11</v>
      </c>
      <c r="I77" s="74">
        <v>255</v>
      </c>
    </row>
    <row r="78" spans="1:9" x14ac:dyDescent="0.25">
      <c r="A78" s="14">
        <v>84</v>
      </c>
      <c r="B78" s="15" t="s">
        <v>94</v>
      </c>
      <c r="C78" s="24" t="s">
        <v>256</v>
      </c>
      <c r="D78" s="72">
        <v>260</v>
      </c>
      <c r="E78" s="73">
        <v>0</v>
      </c>
      <c r="F78" s="73">
        <v>206</v>
      </c>
      <c r="G78" s="72">
        <v>4</v>
      </c>
      <c r="H78" s="73">
        <v>28</v>
      </c>
      <c r="I78" s="74">
        <v>498</v>
      </c>
    </row>
    <row r="79" spans="1:9" x14ac:dyDescent="0.25">
      <c r="A79" s="5">
        <v>27</v>
      </c>
      <c r="B79" s="11">
        <v>70</v>
      </c>
      <c r="C79" s="23" t="s">
        <v>21</v>
      </c>
      <c r="D79" s="69">
        <v>30</v>
      </c>
      <c r="E79" s="70">
        <v>7</v>
      </c>
      <c r="F79" s="70">
        <v>1</v>
      </c>
      <c r="G79" s="69">
        <v>8</v>
      </c>
      <c r="H79" s="70">
        <v>2</v>
      </c>
      <c r="I79" s="71">
        <v>48</v>
      </c>
    </row>
    <row r="80" spans="1:9" x14ac:dyDescent="0.25">
      <c r="A80" s="5">
        <v>27</v>
      </c>
      <c r="B80" s="11">
        <v>71</v>
      </c>
      <c r="C80" s="23" t="s">
        <v>22</v>
      </c>
      <c r="D80" s="69">
        <v>34</v>
      </c>
      <c r="E80" s="70">
        <v>0</v>
      </c>
      <c r="F80" s="70">
        <v>0</v>
      </c>
      <c r="G80" s="69">
        <v>4</v>
      </c>
      <c r="H80" s="70">
        <v>26</v>
      </c>
      <c r="I80" s="71">
        <v>64</v>
      </c>
    </row>
    <row r="81" spans="1:9" x14ac:dyDescent="0.25">
      <c r="A81" s="5">
        <v>52</v>
      </c>
      <c r="B81" s="11">
        <v>72</v>
      </c>
      <c r="C81" s="23" t="s">
        <v>50</v>
      </c>
      <c r="D81" s="69">
        <v>24</v>
      </c>
      <c r="E81" s="70">
        <v>20</v>
      </c>
      <c r="F81" s="70">
        <v>0</v>
      </c>
      <c r="G81" s="69">
        <v>9</v>
      </c>
      <c r="H81" s="70">
        <v>22</v>
      </c>
      <c r="I81" s="71">
        <v>75</v>
      </c>
    </row>
    <row r="82" spans="1:9" x14ac:dyDescent="0.25">
      <c r="A82" s="5">
        <v>84</v>
      </c>
      <c r="B82" s="11">
        <v>73</v>
      </c>
      <c r="C82" s="23" t="s">
        <v>96</v>
      </c>
      <c r="D82" s="69">
        <v>47</v>
      </c>
      <c r="E82" s="70">
        <v>1</v>
      </c>
      <c r="F82" s="70">
        <v>10</v>
      </c>
      <c r="G82" s="69">
        <v>0</v>
      </c>
      <c r="H82" s="70">
        <v>0</v>
      </c>
      <c r="I82" s="71">
        <v>58</v>
      </c>
    </row>
    <row r="83" spans="1:9" x14ac:dyDescent="0.25">
      <c r="A83" s="5">
        <v>84</v>
      </c>
      <c r="B83" s="11">
        <v>74</v>
      </c>
      <c r="C83" s="23" t="s">
        <v>97</v>
      </c>
      <c r="D83" s="69">
        <v>23</v>
      </c>
      <c r="E83" s="70">
        <v>3</v>
      </c>
      <c r="F83" s="70">
        <v>17</v>
      </c>
      <c r="G83" s="69">
        <v>0</v>
      </c>
      <c r="H83" s="70">
        <v>13</v>
      </c>
      <c r="I83" s="71">
        <v>56</v>
      </c>
    </row>
    <row r="84" spans="1:9" x14ac:dyDescent="0.25">
      <c r="A84" s="5">
        <v>11</v>
      </c>
      <c r="B84" s="11">
        <v>75</v>
      </c>
      <c r="C84" s="23" t="s">
        <v>0</v>
      </c>
      <c r="D84" s="69" t="s">
        <v>276</v>
      </c>
      <c r="E84" s="70">
        <v>6</v>
      </c>
      <c r="F84" s="70">
        <v>657</v>
      </c>
      <c r="G84" s="69">
        <v>110</v>
      </c>
      <c r="H84" s="70">
        <v>155</v>
      </c>
      <c r="I84" s="71">
        <v>928</v>
      </c>
    </row>
    <row r="85" spans="1:9" x14ac:dyDescent="0.25">
      <c r="A85" s="5">
        <v>28</v>
      </c>
      <c r="B85" s="11">
        <v>76</v>
      </c>
      <c r="C85" s="23" t="s">
        <v>30</v>
      </c>
      <c r="D85" s="69">
        <v>55</v>
      </c>
      <c r="E85" s="70">
        <v>3</v>
      </c>
      <c r="F85" s="70">
        <v>6</v>
      </c>
      <c r="G85" s="69">
        <v>5</v>
      </c>
      <c r="H85" s="70">
        <v>0</v>
      </c>
      <c r="I85" s="71">
        <v>69</v>
      </c>
    </row>
    <row r="86" spans="1:9" x14ac:dyDescent="0.25">
      <c r="A86" s="5">
        <v>11</v>
      </c>
      <c r="B86" s="11">
        <v>77</v>
      </c>
      <c r="C86" s="23" t="s">
        <v>2</v>
      </c>
      <c r="D86" s="69">
        <v>160</v>
      </c>
      <c r="E86" s="70">
        <v>12</v>
      </c>
      <c r="F86" s="70">
        <v>62</v>
      </c>
      <c r="G86" s="69">
        <v>25</v>
      </c>
      <c r="H86" s="70">
        <v>81</v>
      </c>
      <c r="I86" s="71">
        <v>340</v>
      </c>
    </row>
    <row r="87" spans="1:9" x14ac:dyDescent="0.25">
      <c r="A87" s="5">
        <v>11</v>
      </c>
      <c r="B87" s="11">
        <v>78</v>
      </c>
      <c r="C87" s="23" t="s">
        <v>3</v>
      </c>
      <c r="D87" s="69">
        <v>138</v>
      </c>
      <c r="E87" s="70">
        <v>6</v>
      </c>
      <c r="F87" s="70">
        <v>143</v>
      </c>
      <c r="G87" s="69">
        <v>59</v>
      </c>
      <c r="H87" s="70">
        <v>44</v>
      </c>
      <c r="I87" s="71">
        <v>390</v>
      </c>
    </row>
    <row r="88" spans="1:9" x14ac:dyDescent="0.25">
      <c r="A88" s="5">
        <v>75</v>
      </c>
      <c r="B88" s="11">
        <v>79</v>
      </c>
      <c r="C88" s="23" t="s">
        <v>66</v>
      </c>
      <c r="D88" s="69">
        <v>48</v>
      </c>
      <c r="E88" s="70">
        <v>0</v>
      </c>
      <c r="F88" s="70">
        <v>0</v>
      </c>
      <c r="G88" s="69">
        <v>0</v>
      </c>
      <c r="H88" s="70">
        <v>0</v>
      </c>
      <c r="I88" s="71">
        <v>48</v>
      </c>
    </row>
    <row r="89" spans="1:9" x14ac:dyDescent="0.25">
      <c r="A89" s="5">
        <v>32</v>
      </c>
      <c r="B89" s="11">
        <v>80</v>
      </c>
      <c r="C89" s="23" t="s">
        <v>35</v>
      </c>
      <c r="D89" s="69">
        <v>14</v>
      </c>
      <c r="E89" s="70">
        <v>6</v>
      </c>
      <c r="F89" s="70">
        <v>3</v>
      </c>
      <c r="G89" s="69">
        <v>0</v>
      </c>
      <c r="H89" s="70">
        <v>0</v>
      </c>
      <c r="I89" s="71">
        <v>23</v>
      </c>
    </row>
    <row r="90" spans="1:9" x14ac:dyDescent="0.25">
      <c r="A90" s="5">
        <v>76</v>
      </c>
      <c r="B90" s="11">
        <v>81</v>
      </c>
      <c r="C90" s="23" t="s">
        <v>80</v>
      </c>
      <c r="D90" s="69">
        <v>20</v>
      </c>
      <c r="E90" s="70">
        <v>0</v>
      </c>
      <c r="F90" s="70">
        <v>12</v>
      </c>
      <c r="G90" s="69">
        <v>6</v>
      </c>
      <c r="H90" s="70">
        <v>6</v>
      </c>
      <c r="I90" s="71">
        <v>44</v>
      </c>
    </row>
    <row r="91" spans="1:9" x14ac:dyDescent="0.25">
      <c r="A91" s="5">
        <v>76</v>
      </c>
      <c r="B91" s="11">
        <v>82</v>
      </c>
      <c r="C91" s="23" t="s">
        <v>81</v>
      </c>
      <c r="D91" s="69">
        <v>15</v>
      </c>
      <c r="E91" s="70">
        <v>2</v>
      </c>
      <c r="F91" s="70">
        <v>7</v>
      </c>
      <c r="G91" s="69">
        <v>3</v>
      </c>
      <c r="H91" s="70">
        <v>0</v>
      </c>
      <c r="I91" s="71">
        <v>27</v>
      </c>
    </row>
    <row r="92" spans="1:9" x14ac:dyDescent="0.25">
      <c r="A92" s="5">
        <v>93</v>
      </c>
      <c r="B92" s="11">
        <v>83</v>
      </c>
      <c r="C92" s="23" t="s">
        <v>102</v>
      </c>
      <c r="D92" s="69">
        <v>20</v>
      </c>
      <c r="E92" s="70">
        <v>1</v>
      </c>
      <c r="F92" s="70">
        <v>77</v>
      </c>
      <c r="G92" s="69">
        <v>10</v>
      </c>
      <c r="H92" s="70">
        <v>23</v>
      </c>
      <c r="I92" s="71">
        <v>131</v>
      </c>
    </row>
    <row r="93" spans="1:9" x14ac:dyDescent="0.25">
      <c r="A93" s="5">
        <v>93</v>
      </c>
      <c r="B93" s="11">
        <v>84</v>
      </c>
      <c r="C93" s="23" t="s">
        <v>103</v>
      </c>
      <c r="D93" s="69">
        <v>176</v>
      </c>
      <c r="E93" s="70">
        <v>0</v>
      </c>
      <c r="F93" s="70">
        <v>94</v>
      </c>
      <c r="G93" s="69">
        <v>8</v>
      </c>
      <c r="H93" s="70">
        <v>1</v>
      </c>
      <c r="I93" s="71">
        <v>279</v>
      </c>
    </row>
    <row r="94" spans="1:9" x14ac:dyDescent="0.25">
      <c r="A94" s="5">
        <v>52</v>
      </c>
      <c r="B94" s="11">
        <v>85</v>
      </c>
      <c r="C94" s="23" t="s">
        <v>51</v>
      </c>
      <c r="D94" s="69">
        <v>26</v>
      </c>
      <c r="E94" s="70">
        <v>2</v>
      </c>
      <c r="F94" s="70">
        <v>44</v>
      </c>
      <c r="G94" s="69">
        <v>8</v>
      </c>
      <c r="H94" s="70">
        <v>3</v>
      </c>
      <c r="I94" s="71">
        <v>83</v>
      </c>
    </row>
    <row r="95" spans="1:9" x14ac:dyDescent="0.25">
      <c r="A95" s="5">
        <v>75</v>
      </c>
      <c r="B95" s="11">
        <v>86</v>
      </c>
      <c r="C95" s="23" t="s">
        <v>67</v>
      </c>
      <c r="D95" s="69">
        <v>16</v>
      </c>
      <c r="E95" s="70">
        <v>0</v>
      </c>
      <c r="F95" s="70">
        <v>0</v>
      </c>
      <c r="G95" s="69">
        <v>1</v>
      </c>
      <c r="H95" s="70">
        <v>0</v>
      </c>
      <c r="I95" s="71">
        <v>17</v>
      </c>
    </row>
    <row r="96" spans="1:9" x14ac:dyDescent="0.25">
      <c r="A96" s="5">
        <v>75</v>
      </c>
      <c r="B96" s="11">
        <v>87</v>
      </c>
      <c r="C96" s="23" t="s">
        <v>68</v>
      </c>
      <c r="D96" s="69">
        <v>4</v>
      </c>
      <c r="E96" s="70">
        <v>0</v>
      </c>
      <c r="F96" s="70">
        <v>16</v>
      </c>
      <c r="G96" s="69">
        <v>7</v>
      </c>
      <c r="H96" s="70">
        <v>0</v>
      </c>
      <c r="I96" s="71">
        <v>27</v>
      </c>
    </row>
    <row r="97" spans="1:9" x14ac:dyDescent="0.25">
      <c r="A97" s="5">
        <v>44</v>
      </c>
      <c r="B97" s="11">
        <v>88</v>
      </c>
      <c r="C97" s="23" t="s">
        <v>45</v>
      </c>
      <c r="D97" s="69">
        <v>11</v>
      </c>
      <c r="E97" s="70">
        <v>7</v>
      </c>
      <c r="F97" s="70">
        <v>8</v>
      </c>
      <c r="G97" s="69">
        <v>4</v>
      </c>
      <c r="H97" s="70">
        <v>2</v>
      </c>
      <c r="I97" s="71">
        <v>32</v>
      </c>
    </row>
    <row r="98" spans="1:9" x14ac:dyDescent="0.25">
      <c r="A98" s="5">
        <v>27</v>
      </c>
      <c r="B98" s="11">
        <v>89</v>
      </c>
      <c r="C98" s="23" t="s">
        <v>23</v>
      </c>
      <c r="D98" s="69">
        <v>24</v>
      </c>
      <c r="E98" s="70">
        <v>0</v>
      </c>
      <c r="F98" s="70">
        <v>32</v>
      </c>
      <c r="G98" s="69">
        <v>2</v>
      </c>
      <c r="H98" s="70">
        <v>4</v>
      </c>
      <c r="I98" s="71">
        <v>62</v>
      </c>
    </row>
    <row r="99" spans="1:9" x14ac:dyDescent="0.25">
      <c r="A99" s="5">
        <v>27</v>
      </c>
      <c r="B99" s="11">
        <v>90</v>
      </c>
      <c r="C99" s="23" t="s">
        <v>24</v>
      </c>
      <c r="D99" s="69">
        <v>60</v>
      </c>
      <c r="E99" s="70">
        <v>0</v>
      </c>
      <c r="F99" s="70">
        <v>0</v>
      </c>
      <c r="G99" s="69">
        <v>0</v>
      </c>
      <c r="H99" s="70">
        <v>20</v>
      </c>
      <c r="I99" s="71">
        <v>80</v>
      </c>
    </row>
    <row r="100" spans="1:9" x14ac:dyDescent="0.25">
      <c r="A100" s="5">
        <v>11</v>
      </c>
      <c r="B100" s="11">
        <v>91</v>
      </c>
      <c r="C100" s="23" t="s">
        <v>4</v>
      </c>
      <c r="D100" s="69">
        <v>190</v>
      </c>
      <c r="E100" s="70">
        <v>18</v>
      </c>
      <c r="F100" s="70">
        <v>184</v>
      </c>
      <c r="G100" s="69">
        <v>207</v>
      </c>
      <c r="H100" s="70">
        <v>90</v>
      </c>
      <c r="I100" s="71">
        <v>689</v>
      </c>
    </row>
    <row r="101" spans="1:9" x14ac:dyDescent="0.25">
      <c r="A101" s="5">
        <v>11</v>
      </c>
      <c r="B101" s="11">
        <v>92</v>
      </c>
      <c r="C101" s="23" t="s">
        <v>5</v>
      </c>
      <c r="D101" s="69">
        <v>771</v>
      </c>
      <c r="E101" s="70">
        <v>28</v>
      </c>
      <c r="F101" s="70">
        <v>324</v>
      </c>
      <c r="G101" s="69">
        <v>66</v>
      </c>
      <c r="H101" s="70">
        <v>141</v>
      </c>
      <c r="I101" s="71">
        <v>1330</v>
      </c>
    </row>
    <row r="102" spans="1:9" x14ac:dyDescent="0.25">
      <c r="A102" s="5">
        <v>11</v>
      </c>
      <c r="B102" s="11">
        <v>93</v>
      </c>
      <c r="C102" s="23" t="s">
        <v>6</v>
      </c>
      <c r="D102" s="69">
        <v>438</v>
      </c>
      <c r="E102" s="70">
        <v>23</v>
      </c>
      <c r="F102" s="70">
        <v>635</v>
      </c>
      <c r="G102" s="69">
        <v>83</v>
      </c>
      <c r="H102" s="70">
        <v>336</v>
      </c>
      <c r="I102" s="71">
        <v>1515</v>
      </c>
    </row>
    <row r="103" spans="1:9" x14ac:dyDescent="0.25">
      <c r="A103" s="5">
        <v>11</v>
      </c>
      <c r="B103" s="11">
        <v>94</v>
      </c>
      <c r="C103" s="23" t="s">
        <v>7</v>
      </c>
      <c r="D103" s="69">
        <v>363</v>
      </c>
      <c r="E103" s="70">
        <v>35</v>
      </c>
      <c r="F103" s="70">
        <v>323</v>
      </c>
      <c r="G103" s="69">
        <v>148</v>
      </c>
      <c r="H103" s="70">
        <v>138</v>
      </c>
      <c r="I103" s="71">
        <v>1007</v>
      </c>
    </row>
    <row r="104" spans="1:9" x14ac:dyDescent="0.25">
      <c r="A104" s="5">
        <v>11</v>
      </c>
      <c r="B104" s="11">
        <v>95</v>
      </c>
      <c r="C104" s="23" t="s">
        <v>8</v>
      </c>
      <c r="D104" s="69">
        <v>122</v>
      </c>
      <c r="E104" s="70">
        <v>44</v>
      </c>
      <c r="F104" s="70">
        <v>111</v>
      </c>
      <c r="G104" s="69">
        <v>30</v>
      </c>
      <c r="H104" s="70">
        <v>6</v>
      </c>
      <c r="I104" s="71">
        <v>313</v>
      </c>
    </row>
    <row r="105" spans="1:9" x14ac:dyDescent="0.25">
      <c r="A105" s="5">
        <v>101</v>
      </c>
      <c r="B105" s="11">
        <v>971</v>
      </c>
      <c r="C105" s="23" t="s">
        <v>109</v>
      </c>
      <c r="D105" s="69">
        <v>3</v>
      </c>
      <c r="E105" s="70">
        <v>1</v>
      </c>
      <c r="F105" s="70">
        <v>1</v>
      </c>
      <c r="G105" s="69">
        <v>0</v>
      </c>
      <c r="H105" s="70">
        <v>13</v>
      </c>
      <c r="I105" s="71">
        <v>18</v>
      </c>
    </row>
    <row r="106" spans="1:9" x14ac:dyDescent="0.25">
      <c r="A106" s="5">
        <v>102</v>
      </c>
      <c r="B106" s="11">
        <v>972</v>
      </c>
      <c r="C106" s="23" t="s">
        <v>110</v>
      </c>
      <c r="D106" s="69">
        <v>3</v>
      </c>
      <c r="E106" s="70">
        <v>0</v>
      </c>
      <c r="F106" s="70">
        <v>0</v>
      </c>
      <c r="G106" s="69">
        <v>0</v>
      </c>
      <c r="H106" s="70">
        <v>1</v>
      </c>
      <c r="I106" s="71">
        <v>4</v>
      </c>
    </row>
    <row r="107" spans="1:9" x14ac:dyDescent="0.25">
      <c r="A107" s="5">
        <v>103</v>
      </c>
      <c r="B107" s="11">
        <v>973</v>
      </c>
      <c r="C107" s="23" t="s">
        <v>111</v>
      </c>
      <c r="D107" s="69">
        <v>5</v>
      </c>
      <c r="E107" s="70">
        <v>2</v>
      </c>
      <c r="F107" s="70">
        <v>0</v>
      </c>
      <c r="G107" s="69">
        <v>0</v>
      </c>
      <c r="H107" s="70">
        <v>0</v>
      </c>
      <c r="I107" s="71">
        <v>7</v>
      </c>
    </row>
    <row r="108" spans="1:9" x14ac:dyDescent="0.25">
      <c r="A108" s="6">
        <v>104</v>
      </c>
      <c r="B108" s="6">
        <v>974</v>
      </c>
      <c r="C108" s="2" t="s">
        <v>257</v>
      </c>
      <c r="D108" s="75">
        <v>8</v>
      </c>
      <c r="E108" s="76">
        <v>0</v>
      </c>
      <c r="F108" s="76">
        <v>0</v>
      </c>
      <c r="G108" s="75">
        <v>0</v>
      </c>
      <c r="H108" s="76">
        <v>5</v>
      </c>
      <c r="I108" s="77">
        <v>13</v>
      </c>
    </row>
    <row r="109" spans="1:9" x14ac:dyDescent="0.25">
      <c r="A109" s="57" t="s">
        <v>277</v>
      </c>
      <c r="B109" s="55"/>
      <c r="C109" s="55"/>
      <c r="D109" s="55"/>
      <c r="E109" s="55"/>
      <c r="F109" s="55"/>
      <c r="G109" s="55"/>
      <c r="H109" s="55"/>
      <c r="I109" s="55"/>
    </row>
    <row r="110" spans="1:9" x14ac:dyDescent="0.25">
      <c r="A110" s="57" t="s">
        <v>278</v>
      </c>
      <c r="B110" s="55"/>
      <c r="C110" s="55"/>
      <c r="D110" s="55"/>
      <c r="E110" s="55"/>
      <c r="F110" s="55"/>
      <c r="G110" s="55"/>
      <c r="H110" s="55"/>
      <c r="I110" s="55"/>
    </row>
    <row r="111" spans="1:9" x14ac:dyDescent="0.25">
      <c r="A111" s="57" t="s">
        <v>335</v>
      </c>
      <c r="B111" s="55"/>
      <c r="C111" s="55"/>
      <c r="D111" s="55"/>
      <c r="E111" s="55"/>
      <c r="F111" s="55"/>
      <c r="G111" s="55"/>
      <c r="H111" s="55"/>
      <c r="I111" s="55"/>
    </row>
    <row r="112" spans="1:9" s="55" customFormat="1" x14ac:dyDescent="0.25"/>
    <row r="113" s="55" customFormat="1" x14ac:dyDescent="0.25"/>
    <row r="114" s="55" customFormat="1" x14ac:dyDescent="0.25"/>
    <row r="115" s="55" customFormat="1" x14ac:dyDescent="0.25"/>
    <row r="116" s="55" customFormat="1" x14ac:dyDescent="0.25"/>
    <row r="117" s="55" customFormat="1" x14ac:dyDescent="0.25"/>
    <row r="118" s="55" customFormat="1" x14ac:dyDescent="0.25"/>
    <row r="119" s="55" customFormat="1" x14ac:dyDescent="0.25"/>
    <row r="120" s="55" customFormat="1" x14ac:dyDescent="0.25"/>
    <row r="121" s="55" customFormat="1" x14ac:dyDescent="0.25"/>
    <row r="122" s="55" customFormat="1" x14ac:dyDescent="0.25"/>
    <row r="123" s="55" customFormat="1" x14ac:dyDescent="0.25"/>
    <row r="124" s="55" customFormat="1" x14ac:dyDescent="0.25"/>
    <row r="125" s="55" customFormat="1" x14ac:dyDescent="0.25"/>
    <row r="126" s="55" customFormat="1" x14ac:dyDescent="0.25"/>
    <row r="127" s="55" customFormat="1" x14ac:dyDescent="0.25"/>
    <row r="128" s="55" customFormat="1" x14ac:dyDescent="0.25"/>
    <row r="129" s="55" customFormat="1" x14ac:dyDescent="0.25"/>
    <row r="130" s="55" customFormat="1" x14ac:dyDescent="0.25"/>
    <row r="131" s="55" customFormat="1" x14ac:dyDescent="0.25"/>
    <row r="132" s="55" customFormat="1" x14ac:dyDescent="0.25"/>
    <row r="133" s="55" customFormat="1" x14ac:dyDescent="0.25"/>
    <row r="134" s="55" customFormat="1" x14ac:dyDescent="0.25"/>
    <row r="135" s="55" customFormat="1" x14ac:dyDescent="0.25"/>
    <row r="136" s="55" customFormat="1" x14ac:dyDescent="0.25"/>
    <row r="137" s="55" customFormat="1" x14ac:dyDescent="0.25"/>
    <row r="138" s="55" customFormat="1" x14ac:dyDescent="0.25"/>
    <row r="139" s="55" customFormat="1" x14ac:dyDescent="0.25"/>
    <row r="140" s="55" customFormat="1" x14ac:dyDescent="0.25"/>
    <row r="141" s="55" customFormat="1" x14ac:dyDescent="0.25"/>
    <row r="142" s="55" customFormat="1" x14ac:dyDescent="0.25"/>
    <row r="143" s="55" customFormat="1" x14ac:dyDescent="0.25"/>
    <row r="144" s="55" customFormat="1" x14ac:dyDescent="0.25"/>
    <row r="145" s="55" customFormat="1" x14ac:dyDescent="0.25"/>
    <row r="146" s="55" customFormat="1" x14ac:dyDescent="0.25"/>
    <row r="147" s="55" customFormat="1" x14ac:dyDescent="0.25"/>
    <row r="148" s="55" customFormat="1" x14ac:dyDescent="0.25"/>
    <row r="149" s="55" customFormat="1" x14ac:dyDescent="0.25"/>
    <row r="150" s="55" customFormat="1" x14ac:dyDescent="0.25"/>
    <row r="151" s="55" customFormat="1" x14ac:dyDescent="0.25"/>
    <row r="152" s="55" customFormat="1" x14ac:dyDescent="0.25"/>
    <row r="153" s="55" customFormat="1" x14ac:dyDescent="0.25"/>
    <row r="154" s="55" customFormat="1" x14ac:dyDescent="0.25"/>
    <row r="155" s="55" customFormat="1" x14ac:dyDescent="0.25"/>
    <row r="156" s="55" customFormat="1" x14ac:dyDescent="0.25"/>
    <row r="157" s="55" customFormat="1" x14ac:dyDescent="0.25"/>
    <row r="158" s="55" customFormat="1" x14ac:dyDescent="0.25"/>
    <row r="159" s="55" customFormat="1" x14ac:dyDescent="0.25"/>
    <row r="160" s="55" customFormat="1" x14ac:dyDescent="0.25"/>
    <row r="161" s="55" customFormat="1" x14ac:dyDescent="0.25"/>
    <row r="162" s="55" customFormat="1" x14ac:dyDescent="0.25"/>
    <row r="163" s="55" customFormat="1" x14ac:dyDescent="0.25"/>
    <row r="164" s="55" customFormat="1" x14ac:dyDescent="0.25"/>
    <row r="165" s="55" customFormat="1" x14ac:dyDescent="0.25"/>
    <row r="166" s="55" customFormat="1" x14ac:dyDescent="0.25"/>
    <row r="167" s="55" customFormat="1" x14ac:dyDescent="0.25"/>
    <row r="168" s="55" customFormat="1" x14ac:dyDescent="0.25"/>
    <row r="169" s="55" customFormat="1" x14ac:dyDescent="0.25"/>
    <row r="170" s="55" customFormat="1" x14ac:dyDescent="0.25"/>
    <row r="171" s="55" customFormat="1" x14ac:dyDescent="0.25"/>
    <row r="172" s="55" customFormat="1" x14ac:dyDescent="0.25"/>
    <row r="173" s="55" customFormat="1" x14ac:dyDescent="0.25"/>
    <row r="174" s="55" customFormat="1" x14ac:dyDescent="0.25"/>
    <row r="175" s="55" customFormat="1" x14ac:dyDescent="0.25"/>
    <row r="176" s="55" customFormat="1" x14ac:dyDescent="0.25"/>
    <row r="177" s="55" customFormat="1" x14ac:dyDescent="0.25"/>
    <row r="178" s="55" customFormat="1" x14ac:dyDescent="0.25"/>
    <row r="179" s="55" customFormat="1" x14ac:dyDescent="0.25"/>
    <row r="180" s="55" customFormat="1" x14ac:dyDescent="0.25"/>
    <row r="181" s="55" customFormat="1" x14ac:dyDescent="0.25"/>
    <row r="182" s="55" customFormat="1" x14ac:dyDescent="0.25"/>
    <row r="183" s="55" customFormat="1" x14ac:dyDescent="0.25"/>
    <row r="184" s="55" customFormat="1" x14ac:dyDescent="0.25"/>
    <row r="185" s="55" customFormat="1" x14ac:dyDescent="0.25"/>
    <row r="186" s="55" customFormat="1" x14ac:dyDescent="0.25"/>
    <row r="187" s="55" customFormat="1" x14ac:dyDescent="0.25"/>
    <row r="188" s="55" customFormat="1" x14ac:dyDescent="0.25"/>
    <row r="189" s="55" customFormat="1" x14ac:dyDescent="0.25"/>
    <row r="190" s="55" customFormat="1" x14ac:dyDescent="0.25"/>
    <row r="191" s="55" customFormat="1" x14ac:dyDescent="0.25"/>
    <row r="192" s="55" customFormat="1" x14ac:dyDescent="0.25"/>
    <row r="193" s="55" customFormat="1" x14ac:dyDescent="0.25"/>
    <row r="194" s="55" customFormat="1" x14ac:dyDescent="0.25"/>
    <row r="195" s="55" customFormat="1" x14ac:dyDescent="0.25"/>
    <row r="196" s="55" customFormat="1" x14ac:dyDescent="0.25"/>
    <row r="197" s="55" customFormat="1" x14ac:dyDescent="0.25"/>
    <row r="198" s="55" customFormat="1" x14ac:dyDescent="0.25"/>
    <row r="199" s="55" customFormat="1" x14ac:dyDescent="0.25"/>
    <row r="200" s="55" customFormat="1" x14ac:dyDescent="0.25"/>
    <row r="201" s="55" customFormat="1" x14ac:dyDescent="0.25"/>
    <row r="202" s="55" customFormat="1" x14ac:dyDescent="0.25"/>
    <row r="203" s="55" customFormat="1" x14ac:dyDescent="0.25"/>
    <row r="204" s="55" customFormat="1" x14ac:dyDescent="0.25"/>
    <row r="205" s="55" customFormat="1" x14ac:dyDescent="0.25"/>
    <row r="206" s="55" customFormat="1" x14ac:dyDescent="0.25"/>
    <row r="207" s="55" customFormat="1" x14ac:dyDescent="0.25"/>
    <row r="208" s="55" customFormat="1" x14ac:dyDescent="0.25"/>
    <row r="209" s="55" customFormat="1" x14ac:dyDescent="0.25"/>
    <row r="210" s="55" customFormat="1" x14ac:dyDescent="0.25"/>
    <row r="211" s="55" customFormat="1" x14ac:dyDescent="0.25"/>
    <row r="212" s="55" customFormat="1" x14ac:dyDescent="0.25"/>
    <row r="213" s="55" customFormat="1" x14ac:dyDescent="0.25"/>
    <row r="214" s="55" customFormat="1" x14ac:dyDescent="0.25"/>
    <row r="215" s="55" customFormat="1" x14ac:dyDescent="0.25"/>
    <row r="216" s="55" customFormat="1" x14ac:dyDescent="0.25"/>
    <row r="217" s="55" customFormat="1" x14ac:dyDescent="0.25"/>
    <row r="218" s="55" customFormat="1" x14ac:dyDescent="0.25"/>
    <row r="219" s="55" customFormat="1" x14ac:dyDescent="0.25"/>
    <row r="220" s="55" customFormat="1" x14ac:dyDescent="0.25"/>
    <row r="221" s="55" customFormat="1" x14ac:dyDescent="0.25"/>
    <row r="222" s="55" customFormat="1" x14ac:dyDescent="0.25"/>
    <row r="223" s="55" customFormat="1" x14ac:dyDescent="0.25"/>
    <row r="224" s="55" customFormat="1" x14ac:dyDescent="0.25"/>
    <row r="225" s="55" customFormat="1" x14ac:dyDescent="0.25"/>
    <row r="226" s="55" customFormat="1" x14ac:dyDescent="0.25"/>
    <row r="227" s="55" customFormat="1" x14ac:dyDescent="0.25"/>
    <row r="228" s="55" customFormat="1" x14ac:dyDescent="0.25"/>
    <row r="229" s="55" customFormat="1" x14ac:dyDescent="0.25"/>
    <row r="230" s="55" customFormat="1" x14ac:dyDescent="0.25"/>
    <row r="231" s="55" customFormat="1" x14ac:dyDescent="0.25"/>
    <row r="232" s="55" customFormat="1" x14ac:dyDescent="0.25"/>
    <row r="233" s="55" customFormat="1" x14ac:dyDescent="0.25"/>
    <row r="234" s="55" customFormat="1" x14ac:dyDescent="0.25"/>
    <row r="235" s="55" customFormat="1" x14ac:dyDescent="0.25"/>
    <row r="236" s="55" customFormat="1" x14ac:dyDescent="0.25"/>
    <row r="237" s="55" customFormat="1" x14ac:dyDescent="0.25"/>
    <row r="238" s="55" customFormat="1" x14ac:dyDescent="0.25"/>
    <row r="239" s="55" customFormat="1" x14ac:dyDescent="0.25"/>
    <row r="240" s="55" customFormat="1" x14ac:dyDescent="0.25"/>
    <row r="241" s="55" customFormat="1" x14ac:dyDescent="0.25"/>
    <row r="242" s="55" customFormat="1" x14ac:dyDescent="0.25"/>
    <row r="243" s="55" customFormat="1" x14ac:dyDescent="0.25"/>
    <row r="244" s="55" customFormat="1" x14ac:dyDescent="0.25"/>
    <row r="245" s="55" customFormat="1" x14ac:dyDescent="0.25"/>
    <row r="246" s="55" customFormat="1" x14ac:dyDescent="0.25"/>
    <row r="247" s="55" customFormat="1" x14ac:dyDescent="0.25"/>
    <row r="248" s="55" customFormat="1" x14ac:dyDescent="0.25"/>
    <row r="249" s="55" customFormat="1" x14ac:dyDescent="0.25"/>
    <row r="250" s="55" customFormat="1" x14ac:dyDescent="0.25"/>
    <row r="251" s="55" customFormat="1" x14ac:dyDescent="0.25"/>
    <row r="252" s="55" customFormat="1" x14ac:dyDescent="0.25"/>
    <row r="253" s="55" customFormat="1" x14ac:dyDescent="0.25"/>
    <row r="254" s="55" customFormat="1" x14ac:dyDescent="0.25"/>
    <row r="255" s="55" customFormat="1" x14ac:dyDescent="0.25"/>
    <row r="256" s="55" customFormat="1" x14ac:dyDescent="0.25"/>
    <row r="257" s="55" customFormat="1" x14ac:dyDescent="0.25"/>
    <row r="258" s="55" customFormat="1" x14ac:dyDescent="0.25"/>
    <row r="259" s="55" customFormat="1" x14ac:dyDescent="0.25"/>
    <row r="260" s="55" customFormat="1" x14ac:dyDescent="0.25"/>
    <row r="261" s="55" customFormat="1" x14ac:dyDescent="0.25"/>
    <row r="262" s="55" customFormat="1" x14ac:dyDescent="0.25"/>
    <row r="263" s="55" customFormat="1" x14ac:dyDescent="0.25"/>
    <row r="264" s="55" customFormat="1" x14ac:dyDescent="0.25"/>
    <row r="265" s="55" customFormat="1" x14ac:dyDescent="0.25"/>
    <row r="266" s="55" customFormat="1" x14ac:dyDescent="0.25"/>
    <row r="267" s="55" customFormat="1" x14ac:dyDescent="0.25"/>
    <row r="268" s="55" customFormat="1" x14ac:dyDescent="0.25"/>
    <row r="269" s="55" customFormat="1" x14ac:dyDescent="0.25"/>
    <row r="270" s="55" customFormat="1" x14ac:dyDescent="0.25"/>
    <row r="271" s="55" customFormat="1" x14ac:dyDescent="0.25"/>
    <row r="272" s="55" customFormat="1" x14ac:dyDescent="0.25"/>
    <row r="273" s="55" customFormat="1" x14ac:dyDescent="0.25"/>
    <row r="274" s="55" customFormat="1" x14ac:dyDescent="0.25"/>
    <row r="275" s="55" customFormat="1" x14ac:dyDescent="0.25"/>
    <row r="276" s="55" customFormat="1" x14ac:dyDescent="0.25"/>
    <row r="277" s="55" customFormat="1" x14ac:dyDescent="0.25"/>
    <row r="278" s="55" customFormat="1" x14ac:dyDescent="0.25"/>
    <row r="279" s="55" customFormat="1" x14ac:dyDescent="0.25"/>
    <row r="280" s="55" customFormat="1" x14ac:dyDescent="0.25"/>
    <row r="281" s="55" customFormat="1" x14ac:dyDescent="0.25"/>
    <row r="282" s="55" customFormat="1" x14ac:dyDescent="0.25"/>
    <row r="283" s="55" customFormat="1" x14ac:dyDescent="0.25"/>
    <row r="284" s="55" customFormat="1" x14ac:dyDescent="0.25"/>
    <row r="285" s="55" customFormat="1" x14ac:dyDescent="0.25"/>
    <row r="286" s="55" customFormat="1" x14ac:dyDescent="0.25"/>
    <row r="287" s="55" customFormat="1" x14ac:dyDescent="0.25"/>
    <row r="288" s="55" customFormat="1" x14ac:dyDescent="0.25"/>
    <row r="289" s="55" customFormat="1" x14ac:dyDescent="0.25"/>
    <row r="290" s="55" customFormat="1" x14ac:dyDescent="0.25"/>
    <row r="291" s="55" customFormat="1" x14ac:dyDescent="0.25"/>
    <row r="292" s="55" customFormat="1" x14ac:dyDescent="0.25"/>
    <row r="293" s="55" customFormat="1" x14ac:dyDescent="0.25"/>
    <row r="294" s="55" customFormat="1" x14ac:dyDescent="0.25"/>
    <row r="295" s="55" customFormat="1" x14ac:dyDescent="0.25"/>
    <row r="296" s="55" customFormat="1" x14ac:dyDescent="0.25"/>
    <row r="297" s="55" customFormat="1" x14ac:dyDescent="0.25"/>
    <row r="298" s="55" customFormat="1" x14ac:dyDescent="0.25"/>
    <row r="299" s="55" customFormat="1" x14ac:dyDescent="0.25"/>
    <row r="300" s="55" customFormat="1" x14ac:dyDescent="0.25"/>
    <row r="301" s="55" customFormat="1" x14ac:dyDescent="0.25"/>
    <row r="302" s="55" customFormat="1" x14ac:dyDescent="0.25"/>
    <row r="303" s="55" customFormat="1" x14ac:dyDescent="0.25"/>
    <row r="304" s="55" customFormat="1" x14ac:dyDescent="0.25"/>
    <row r="305" s="55" customFormat="1" x14ac:dyDescent="0.25"/>
    <row r="306" s="55" customFormat="1" x14ac:dyDescent="0.25"/>
    <row r="307" s="55" customFormat="1" x14ac:dyDescent="0.25"/>
    <row r="308" s="55" customFormat="1" x14ac:dyDescent="0.25"/>
    <row r="309" s="55" customFormat="1" x14ac:dyDescent="0.25"/>
    <row r="310" s="55" customFormat="1" x14ac:dyDescent="0.25"/>
    <row r="311" s="55" customFormat="1" x14ac:dyDescent="0.25"/>
    <row r="312" s="55" customFormat="1" x14ac:dyDescent="0.25"/>
    <row r="313" s="55" customFormat="1" x14ac:dyDescent="0.25"/>
    <row r="314" s="55" customFormat="1" x14ac:dyDescent="0.25"/>
    <row r="315" s="55" customFormat="1" x14ac:dyDescent="0.25"/>
    <row r="316" s="55" customFormat="1" x14ac:dyDescent="0.25"/>
    <row r="317" s="55" customFormat="1" x14ac:dyDescent="0.25"/>
    <row r="318" s="55" customFormat="1" x14ac:dyDescent="0.25"/>
    <row r="319" s="55" customFormat="1" x14ac:dyDescent="0.25"/>
    <row r="320" s="55" customFormat="1" x14ac:dyDescent="0.25"/>
    <row r="321" s="55" customFormat="1" x14ac:dyDescent="0.25"/>
    <row r="322" s="55" customFormat="1" x14ac:dyDescent="0.25"/>
    <row r="323" s="55" customFormat="1" x14ac:dyDescent="0.25"/>
    <row r="324" s="55" customFormat="1" x14ac:dyDescent="0.25"/>
    <row r="325" s="55" customFormat="1" x14ac:dyDescent="0.25"/>
    <row r="326" s="55" customFormat="1" x14ac:dyDescent="0.25"/>
    <row r="327" s="55" customFormat="1" x14ac:dyDescent="0.25"/>
    <row r="328" s="55" customFormat="1" x14ac:dyDescent="0.25"/>
    <row r="329" s="55" customFormat="1" x14ac:dyDescent="0.25"/>
    <row r="330" s="55" customFormat="1" x14ac:dyDescent="0.25"/>
    <row r="331" s="55" customFormat="1" x14ac:dyDescent="0.25"/>
    <row r="332" s="55" customFormat="1" x14ac:dyDescent="0.25"/>
    <row r="333" s="55" customFormat="1" x14ac:dyDescent="0.25"/>
    <row r="334" s="55" customFormat="1" x14ac:dyDescent="0.25"/>
    <row r="335" s="55" customFormat="1" x14ac:dyDescent="0.25"/>
    <row r="336" s="55" customFormat="1" x14ac:dyDescent="0.25"/>
    <row r="337" s="55" customFormat="1" x14ac:dyDescent="0.25"/>
    <row r="338" s="55" customFormat="1" x14ac:dyDescent="0.25"/>
    <row r="339" s="55" customFormat="1" x14ac:dyDescent="0.25"/>
    <row r="340" s="55" customFormat="1" x14ac:dyDescent="0.25"/>
    <row r="341" s="55" customFormat="1" x14ac:dyDescent="0.25"/>
    <row r="342" s="55" customFormat="1" x14ac:dyDescent="0.25"/>
    <row r="343" s="55" customFormat="1" x14ac:dyDescent="0.25"/>
    <row r="344" s="55" customFormat="1" x14ac:dyDescent="0.25"/>
    <row r="345" s="55" customFormat="1" x14ac:dyDescent="0.25"/>
    <row r="346" s="55" customFormat="1" x14ac:dyDescent="0.25"/>
    <row r="347" s="55" customFormat="1" x14ac:dyDescent="0.25"/>
    <row r="348" s="55" customFormat="1" x14ac:dyDescent="0.25"/>
    <row r="349" s="55" customFormat="1" x14ac:dyDescent="0.25"/>
    <row r="350" s="55" customFormat="1" x14ac:dyDescent="0.25"/>
    <row r="351" s="55" customFormat="1" x14ac:dyDescent="0.25"/>
    <row r="352" s="55" customFormat="1" x14ac:dyDescent="0.25"/>
    <row r="353" s="55" customFormat="1" x14ac:dyDescent="0.25"/>
    <row r="354" s="55" customFormat="1" x14ac:dyDescent="0.25"/>
    <row r="355" s="55" customFormat="1" x14ac:dyDescent="0.25"/>
    <row r="356" s="55" customFormat="1" x14ac:dyDescent="0.25"/>
    <row r="357" s="55" customFormat="1" x14ac:dyDescent="0.25"/>
    <row r="358" s="55" customFormat="1" x14ac:dyDescent="0.25"/>
    <row r="359" s="55" customFormat="1" x14ac:dyDescent="0.25"/>
    <row r="360" s="55" customFormat="1" x14ac:dyDescent="0.25"/>
    <row r="361" s="55" customFormat="1" x14ac:dyDescent="0.25"/>
    <row r="362" s="55" customFormat="1" x14ac:dyDescent="0.25"/>
    <row r="363" s="55" customFormat="1" x14ac:dyDescent="0.25"/>
    <row r="364" s="55" customFormat="1" x14ac:dyDescent="0.25"/>
    <row r="365" s="55" customFormat="1" x14ac:dyDescent="0.25"/>
    <row r="366" s="55" customFormat="1" x14ac:dyDescent="0.25"/>
    <row r="367" s="55" customFormat="1" x14ac:dyDescent="0.25"/>
    <row r="368" s="55" customFormat="1" x14ac:dyDescent="0.25"/>
    <row r="369" s="55" customFormat="1" x14ac:dyDescent="0.25"/>
    <row r="370" s="55" customFormat="1" x14ac:dyDescent="0.25"/>
    <row r="371" s="55" customFormat="1" x14ac:dyDescent="0.25"/>
    <row r="372" s="55" customFormat="1" x14ac:dyDescent="0.25"/>
    <row r="373" s="55" customFormat="1" x14ac:dyDescent="0.25"/>
    <row r="374" s="55" customFormat="1" x14ac:dyDescent="0.25"/>
    <row r="375" s="55" customFormat="1" x14ac:dyDescent="0.25"/>
    <row r="376" s="55" customFormat="1" x14ac:dyDescent="0.25"/>
    <row r="377" s="55" customFormat="1" x14ac:dyDescent="0.25"/>
    <row r="378" s="55" customFormat="1" x14ac:dyDescent="0.25"/>
    <row r="379" s="55" customFormat="1" x14ac:dyDescent="0.25"/>
    <row r="380" s="55" customFormat="1" x14ac:dyDescent="0.25"/>
    <row r="381" s="55" customFormat="1" x14ac:dyDescent="0.25"/>
    <row r="382" s="55" customFormat="1" x14ac:dyDescent="0.25"/>
    <row r="383" s="55" customFormat="1" x14ac:dyDescent="0.25"/>
    <row r="384" s="55" customFormat="1" x14ac:dyDescent="0.25"/>
    <row r="385" s="55" customFormat="1" x14ac:dyDescent="0.25"/>
    <row r="386" s="55" customFormat="1" x14ac:dyDescent="0.25"/>
    <row r="387" s="55" customFormat="1" x14ac:dyDescent="0.25"/>
    <row r="388" s="55" customFormat="1" x14ac:dyDescent="0.25"/>
    <row r="389" s="55" customFormat="1" x14ac:dyDescent="0.25"/>
    <row r="390" s="55" customFormat="1" x14ac:dyDescent="0.25"/>
    <row r="391" s="55" customFormat="1" x14ac:dyDescent="0.25"/>
    <row r="392" s="55" customFormat="1" x14ac:dyDescent="0.25"/>
    <row r="393" s="55" customFormat="1" x14ac:dyDescent="0.25"/>
    <row r="394" s="55" customFormat="1" x14ac:dyDescent="0.25"/>
    <row r="395" s="55" customFormat="1" x14ac:dyDescent="0.25"/>
    <row r="396" s="55" customFormat="1" x14ac:dyDescent="0.25"/>
    <row r="397" s="55" customFormat="1" x14ac:dyDescent="0.25"/>
    <row r="398" s="55" customFormat="1" x14ac:dyDescent="0.25"/>
    <row r="399" s="55" customFormat="1" x14ac:dyDescent="0.25"/>
    <row r="400" s="55" customFormat="1" x14ac:dyDescent="0.25"/>
    <row r="401" s="55" customFormat="1" x14ac:dyDescent="0.25"/>
    <row r="402" s="55" customFormat="1" x14ac:dyDescent="0.25"/>
    <row r="403" s="55" customFormat="1" x14ac:dyDescent="0.25"/>
    <row r="404" s="55" customFormat="1" x14ac:dyDescent="0.25"/>
    <row r="405" s="55" customFormat="1" x14ac:dyDescent="0.25"/>
    <row r="406" s="55" customFormat="1" x14ac:dyDescent="0.25"/>
    <row r="407" s="55" customFormat="1" x14ac:dyDescent="0.25"/>
    <row r="408" s="55" customFormat="1" x14ac:dyDescent="0.25"/>
    <row r="409" s="55" customFormat="1" x14ac:dyDescent="0.25"/>
    <row r="410" s="55" customFormat="1" x14ac:dyDescent="0.25"/>
    <row r="411" s="55" customFormat="1" x14ac:dyDescent="0.25"/>
    <row r="412" s="55" customFormat="1" x14ac:dyDescent="0.25"/>
    <row r="413" s="55" customFormat="1" x14ac:dyDescent="0.25"/>
    <row r="414" s="55" customFormat="1" x14ac:dyDescent="0.25"/>
    <row r="415" s="55" customFormat="1" x14ac:dyDescent="0.25"/>
    <row r="416" s="55" customFormat="1" x14ac:dyDescent="0.25"/>
    <row r="417" s="55" customFormat="1" x14ac:dyDescent="0.25"/>
    <row r="418" s="55" customFormat="1" x14ac:dyDescent="0.25"/>
    <row r="419" s="55" customFormat="1" x14ac:dyDescent="0.25"/>
    <row r="420" s="55" customFormat="1" x14ac:dyDescent="0.25"/>
    <row r="421" s="55" customFormat="1" x14ac:dyDescent="0.25"/>
    <row r="422" s="55" customFormat="1" x14ac:dyDescent="0.25"/>
    <row r="423" s="55" customFormat="1" x14ac:dyDescent="0.25"/>
    <row r="424" s="55" customFormat="1" x14ac:dyDescent="0.25"/>
    <row r="425" s="55" customFormat="1" x14ac:dyDescent="0.25"/>
    <row r="426" s="55" customFormat="1" x14ac:dyDescent="0.25"/>
    <row r="427" s="55" customFormat="1" x14ac:dyDescent="0.25"/>
    <row r="428" s="55" customFormat="1" x14ac:dyDescent="0.25"/>
    <row r="429" s="55" customFormat="1" x14ac:dyDescent="0.25"/>
    <row r="430" s="55" customFormat="1" x14ac:dyDescent="0.25"/>
    <row r="431" s="55" customFormat="1" x14ac:dyDescent="0.25"/>
    <row r="432" s="55" customFormat="1" x14ac:dyDescent="0.25"/>
    <row r="433" s="55" customFormat="1" x14ac:dyDescent="0.25"/>
    <row r="434" s="55" customFormat="1" x14ac:dyDescent="0.25"/>
    <row r="435" s="55" customFormat="1" x14ac:dyDescent="0.25"/>
    <row r="436" s="55" customFormat="1" x14ac:dyDescent="0.25"/>
    <row r="437" s="55" customFormat="1" x14ac:dyDescent="0.25"/>
    <row r="438" s="55" customFormat="1" x14ac:dyDescent="0.25"/>
    <row r="439" s="55" customFormat="1" x14ac:dyDescent="0.25"/>
    <row r="440" s="55" customFormat="1" x14ac:dyDescent="0.25"/>
    <row r="441" s="55" customFormat="1" x14ac:dyDescent="0.25"/>
    <row r="442" s="55" customFormat="1" x14ac:dyDescent="0.25"/>
    <row r="443" s="55" customFormat="1" x14ac:dyDescent="0.25"/>
    <row r="444" s="55" customFormat="1" x14ac:dyDescent="0.25"/>
    <row r="445" s="55" customFormat="1" x14ac:dyDescent="0.25"/>
    <row r="446" s="55" customFormat="1" x14ac:dyDescent="0.25"/>
    <row r="447" s="55" customFormat="1" x14ac:dyDescent="0.25"/>
    <row r="448" s="55" customFormat="1" x14ac:dyDescent="0.25"/>
    <row r="449" s="55" customFormat="1" x14ac:dyDescent="0.25"/>
    <row r="450" s="55" customFormat="1" x14ac:dyDescent="0.25"/>
    <row r="451" s="55" customFormat="1" x14ac:dyDescent="0.25"/>
    <row r="452" s="55" customFormat="1" x14ac:dyDescent="0.25"/>
    <row r="453" s="55" customFormat="1" x14ac:dyDescent="0.25"/>
    <row r="454" s="55" customFormat="1" x14ac:dyDescent="0.25"/>
    <row r="455" s="55" customFormat="1" x14ac:dyDescent="0.25"/>
    <row r="456" s="55" customFormat="1" x14ac:dyDescent="0.25"/>
    <row r="457" s="55" customFormat="1" x14ac:dyDescent="0.25"/>
    <row r="458" s="55" customFormat="1" x14ac:dyDescent="0.25"/>
    <row r="459" s="55" customFormat="1" x14ac:dyDescent="0.25"/>
    <row r="460" s="55" customFormat="1" x14ac:dyDescent="0.25"/>
    <row r="461" s="55" customFormat="1" x14ac:dyDescent="0.25"/>
    <row r="462" s="55" customFormat="1" x14ac:dyDescent="0.25"/>
    <row r="463" s="55" customFormat="1" x14ac:dyDescent="0.25"/>
    <row r="464" s="55" customFormat="1" x14ac:dyDescent="0.25"/>
    <row r="465" s="55" customFormat="1" x14ac:dyDescent="0.25"/>
    <row r="466" s="55" customFormat="1" x14ac:dyDescent="0.25"/>
    <row r="467" s="55" customFormat="1" x14ac:dyDescent="0.25"/>
    <row r="468" s="55" customFormat="1" x14ac:dyDescent="0.25"/>
    <row r="469" s="55" customFormat="1" x14ac:dyDescent="0.25"/>
    <row r="470" s="55" customFormat="1" x14ac:dyDescent="0.25"/>
    <row r="471" s="55" customFormat="1" x14ac:dyDescent="0.25"/>
    <row r="472" s="55" customFormat="1" x14ac:dyDescent="0.25"/>
    <row r="473" s="55" customFormat="1" x14ac:dyDescent="0.25"/>
    <row r="474" s="55" customFormat="1" x14ac:dyDescent="0.25"/>
    <row r="475" s="55" customFormat="1" x14ac:dyDescent="0.25"/>
    <row r="476" s="55" customFormat="1" x14ac:dyDescent="0.25"/>
    <row r="477" s="55" customFormat="1" x14ac:dyDescent="0.25"/>
    <row r="478" s="55" customFormat="1" x14ac:dyDescent="0.25"/>
    <row r="479" s="55" customFormat="1" x14ac:dyDescent="0.25"/>
    <row r="480" s="55" customFormat="1" x14ac:dyDescent="0.25"/>
    <row r="481" s="55" customFormat="1" x14ac:dyDescent="0.25"/>
    <row r="482" s="55" customFormat="1" x14ac:dyDescent="0.25"/>
    <row r="483" s="55" customFormat="1" x14ac:dyDescent="0.25"/>
    <row r="484" s="55" customFormat="1" x14ac:dyDescent="0.25"/>
    <row r="485" s="55" customFormat="1" x14ac:dyDescent="0.25"/>
    <row r="486" s="55" customFormat="1" x14ac:dyDescent="0.25"/>
    <row r="487" s="55" customFormat="1" x14ac:dyDescent="0.25"/>
    <row r="488" s="55" customFormat="1" x14ac:dyDescent="0.25"/>
    <row r="489" s="55" customFormat="1" x14ac:dyDescent="0.25"/>
    <row r="490" s="55" customFormat="1" x14ac:dyDescent="0.25"/>
    <row r="491" s="55" customFormat="1" x14ac:dyDescent="0.25"/>
    <row r="492" s="55" customFormat="1" x14ac:dyDescent="0.25"/>
    <row r="493" s="55" customFormat="1" x14ac:dyDescent="0.25"/>
    <row r="494" s="55" customFormat="1" x14ac:dyDescent="0.25"/>
    <row r="495" s="55" customFormat="1" x14ac:dyDescent="0.25"/>
    <row r="496" s="55" customFormat="1" x14ac:dyDescent="0.25"/>
    <row r="497" s="55" customFormat="1" x14ac:dyDescent="0.25"/>
    <row r="498" s="55" customFormat="1" x14ac:dyDescent="0.25"/>
    <row r="499" s="55" customFormat="1" x14ac:dyDescent="0.25"/>
    <row r="500" s="55" customFormat="1" x14ac:dyDescent="0.25"/>
    <row r="501" s="55" customFormat="1" x14ac:dyDescent="0.25"/>
    <row r="502" s="55" customFormat="1" x14ac:dyDescent="0.25"/>
    <row r="503" s="55" customFormat="1" x14ac:dyDescent="0.25"/>
    <row r="504" s="55" customFormat="1" x14ac:dyDescent="0.25"/>
    <row r="505" s="55" customFormat="1" x14ac:dyDescent="0.25"/>
    <row r="506" s="55" customFormat="1" x14ac:dyDescent="0.25"/>
    <row r="507" s="55" customFormat="1" x14ac:dyDescent="0.25"/>
    <row r="508" s="55" customFormat="1" x14ac:dyDescent="0.25"/>
    <row r="509" s="55" customFormat="1" x14ac:dyDescent="0.25"/>
    <row r="510" s="55" customFormat="1" x14ac:dyDescent="0.25"/>
    <row r="511" s="55" customFormat="1" x14ac:dyDescent="0.25"/>
    <row r="512" s="55" customFormat="1" x14ac:dyDescent="0.25"/>
    <row r="513" s="55" customFormat="1" x14ac:dyDescent="0.25"/>
    <row r="514" s="55" customFormat="1" x14ac:dyDescent="0.25"/>
    <row r="515" s="55" customFormat="1" x14ac:dyDescent="0.25"/>
    <row r="516" s="55" customFormat="1" x14ac:dyDescent="0.25"/>
    <row r="517" s="55" customFormat="1" x14ac:dyDescent="0.25"/>
    <row r="518" s="55" customFormat="1" x14ac:dyDescent="0.25"/>
    <row r="519" s="55" customFormat="1" x14ac:dyDescent="0.25"/>
    <row r="520" s="55" customFormat="1" x14ac:dyDescent="0.25"/>
    <row r="521" s="55" customFormat="1" x14ac:dyDescent="0.25"/>
    <row r="522" s="55" customFormat="1" x14ac:dyDescent="0.25"/>
  </sheetData>
  <mergeCells count="3">
    <mergeCell ref="A2:F2"/>
    <mergeCell ref="A3:C3"/>
    <mergeCell ref="A4:F4"/>
  </mergeCells>
  <hyperlinks>
    <hyperlink ref="H4" location="Sommaire!A1" display="RETOUR AU SOMMAIRE"/>
  </hyperlink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Q535"/>
  <sheetViews>
    <sheetView workbookViewId="0">
      <selection activeCell="R11" sqref="R11"/>
    </sheetView>
  </sheetViews>
  <sheetFormatPr baseColWidth="10" defaultRowHeight="15" x14ac:dyDescent="0.25"/>
  <cols>
    <col min="1" max="1" width="9.28515625" customWidth="1"/>
    <col min="2" max="2" width="12.7109375" customWidth="1"/>
    <col min="3" max="3" width="25.140625" customWidth="1"/>
    <col min="5" max="5" width="3.5703125" bestFit="1" customWidth="1"/>
    <col min="7" max="7" width="3" bestFit="1" customWidth="1"/>
    <col min="9" max="9" width="3" bestFit="1" customWidth="1"/>
    <col min="11" max="11" width="3" bestFit="1" customWidth="1"/>
    <col min="13" max="13" width="3" bestFit="1" customWidth="1"/>
    <col min="15" max="15" width="3" bestFit="1" customWidth="1"/>
    <col min="17" max="17" width="3" bestFit="1" customWidth="1"/>
    <col min="18" max="43" width="11.42578125" style="55"/>
  </cols>
  <sheetData>
    <row r="1" spans="1:17" x14ac:dyDescent="0.25">
      <c r="A1" s="9" t="s">
        <v>336</v>
      </c>
      <c r="B1" s="3"/>
      <c r="C1" s="1"/>
      <c r="D1" s="1"/>
      <c r="E1" s="1"/>
      <c r="F1" s="1"/>
      <c r="G1" s="145"/>
      <c r="H1" s="145"/>
      <c r="I1" s="145"/>
      <c r="J1" s="55"/>
      <c r="K1" s="55"/>
      <c r="L1" s="55"/>
      <c r="M1" s="55"/>
      <c r="N1" s="55"/>
      <c r="O1" s="55"/>
      <c r="P1" s="55"/>
      <c r="Q1" s="55"/>
    </row>
    <row r="2" spans="1:17" s="16" customFormat="1" ht="13.5" customHeight="1" x14ac:dyDescent="0.2">
      <c r="A2" s="288" t="s">
        <v>307</v>
      </c>
      <c r="B2" s="288"/>
      <c r="C2" s="288"/>
      <c r="D2" s="145"/>
      <c r="E2" s="145"/>
      <c r="F2" s="145"/>
    </row>
    <row r="3" spans="1:17" s="16" customFormat="1" ht="13.5" customHeight="1" x14ac:dyDescent="0.25">
      <c r="A3" s="288" t="s">
        <v>234</v>
      </c>
      <c r="B3" s="288"/>
      <c r="C3" s="288"/>
      <c r="D3" s="288"/>
      <c r="E3" s="288"/>
      <c r="F3" s="288"/>
      <c r="H3" s="147" t="s">
        <v>322</v>
      </c>
    </row>
    <row r="4" spans="1:17" x14ac:dyDescent="0.25">
      <c r="A4" s="55"/>
      <c r="B4" s="55"/>
      <c r="C4" s="55"/>
      <c r="D4" s="55"/>
      <c r="E4" s="55"/>
      <c r="F4" s="55"/>
      <c r="G4" s="55"/>
      <c r="H4" s="55"/>
      <c r="I4" s="55"/>
      <c r="J4" s="55"/>
      <c r="K4" s="55"/>
      <c r="L4" s="55"/>
      <c r="M4" s="55"/>
      <c r="N4" s="55"/>
      <c r="O4" s="55"/>
      <c r="P4" s="55"/>
      <c r="Q4" s="55"/>
    </row>
    <row r="5" spans="1:17" x14ac:dyDescent="0.25">
      <c r="A5" s="55"/>
      <c r="B5" s="55"/>
      <c r="C5" s="55"/>
      <c r="D5" s="55"/>
      <c r="E5" s="55"/>
      <c r="F5" s="55"/>
      <c r="G5" s="55"/>
      <c r="H5" s="55"/>
      <c r="I5" s="55"/>
      <c r="J5" s="55"/>
      <c r="K5" s="55"/>
      <c r="L5" s="55"/>
      <c r="M5" s="55"/>
      <c r="N5" s="55"/>
      <c r="O5" s="55"/>
      <c r="P5" s="55"/>
      <c r="Q5" s="55"/>
    </row>
    <row r="6" spans="1:17" ht="44.25" customHeight="1" x14ac:dyDescent="0.25">
      <c r="A6" s="104" t="s">
        <v>217</v>
      </c>
      <c r="B6" s="63" t="s">
        <v>266</v>
      </c>
      <c r="C6" s="63" t="s">
        <v>248</v>
      </c>
      <c r="D6" s="284" t="s">
        <v>279</v>
      </c>
      <c r="E6" s="283"/>
      <c r="F6" s="282" t="s">
        <v>280</v>
      </c>
      <c r="G6" s="283"/>
      <c r="H6" s="284" t="s">
        <v>281</v>
      </c>
      <c r="I6" s="283"/>
      <c r="J6" s="284" t="s">
        <v>282</v>
      </c>
      <c r="K6" s="283"/>
      <c r="L6" s="284" t="s">
        <v>283</v>
      </c>
      <c r="M6" s="283"/>
      <c r="N6" s="284" t="s">
        <v>284</v>
      </c>
      <c r="O6" s="283"/>
      <c r="P6" s="284" t="s">
        <v>285</v>
      </c>
      <c r="Q6" s="283"/>
    </row>
    <row r="7" spans="1:17" x14ac:dyDescent="0.25">
      <c r="A7" s="4">
        <v>84</v>
      </c>
      <c r="B7" s="10" t="s">
        <v>115</v>
      </c>
      <c r="C7" s="65" t="s">
        <v>82</v>
      </c>
      <c r="D7" s="69">
        <v>0</v>
      </c>
      <c r="E7" s="148"/>
      <c r="F7" s="69">
        <v>406</v>
      </c>
      <c r="G7" s="149"/>
      <c r="H7" s="69">
        <v>0</v>
      </c>
      <c r="I7" s="149"/>
      <c r="J7" s="69">
        <v>0</v>
      </c>
      <c r="K7" s="149"/>
      <c r="L7" s="69">
        <v>0</v>
      </c>
      <c r="M7" s="149"/>
      <c r="N7" s="69">
        <v>0</v>
      </c>
      <c r="O7" s="149"/>
      <c r="P7" s="69">
        <v>406</v>
      </c>
      <c r="Q7" s="149"/>
    </row>
    <row r="8" spans="1:17" x14ac:dyDescent="0.25">
      <c r="A8" s="5">
        <v>32</v>
      </c>
      <c r="B8" s="11" t="s">
        <v>116</v>
      </c>
      <c r="C8" s="23" t="s">
        <v>31</v>
      </c>
      <c r="D8" s="69">
        <v>16</v>
      </c>
      <c r="E8" s="148"/>
      <c r="F8" s="69">
        <v>204</v>
      </c>
      <c r="G8" s="149"/>
      <c r="H8" s="69">
        <v>95</v>
      </c>
      <c r="I8" s="149"/>
      <c r="J8" s="69">
        <v>11</v>
      </c>
      <c r="K8" s="149"/>
      <c r="L8" s="69">
        <v>0</v>
      </c>
      <c r="M8" s="149"/>
      <c r="N8" s="69">
        <v>0</v>
      </c>
      <c r="O8" s="149"/>
      <c r="P8" s="69">
        <v>326</v>
      </c>
      <c r="Q8" s="149" t="s">
        <v>323</v>
      </c>
    </row>
    <row r="9" spans="1:17" x14ac:dyDescent="0.25">
      <c r="A9" s="5">
        <v>84</v>
      </c>
      <c r="B9" s="11" t="s">
        <v>117</v>
      </c>
      <c r="C9" s="23" t="s">
        <v>84</v>
      </c>
      <c r="D9" s="69">
        <v>5</v>
      </c>
      <c r="E9" s="148"/>
      <c r="F9" s="69">
        <v>118</v>
      </c>
      <c r="G9" s="149"/>
      <c r="H9" s="69">
        <v>37</v>
      </c>
      <c r="I9" s="149"/>
      <c r="J9" s="69">
        <v>0</v>
      </c>
      <c r="K9" s="149"/>
      <c r="L9" s="69">
        <v>12</v>
      </c>
      <c r="M9" s="149"/>
      <c r="N9" s="69">
        <v>5</v>
      </c>
      <c r="O9" s="149"/>
      <c r="P9" s="69">
        <v>177</v>
      </c>
      <c r="Q9" s="149" t="s">
        <v>323</v>
      </c>
    </row>
    <row r="10" spans="1:17" x14ac:dyDescent="0.25">
      <c r="A10" s="5">
        <v>93</v>
      </c>
      <c r="B10" s="11" t="s">
        <v>118</v>
      </c>
      <c r="C10" s="23" t="s">
        <v>252</v>
      </c>
      <c r="D10" s="69">
        <v>0</v>
      </c>
      <c r="E10" s="148"/>
      <c r="F10" s="69">
        <v>151</v>
      </c>
      <c r="G10" s="149"/>
      <c r="H10" s="69">
        <v>0</v>
      </c>
      <c r="I10" s="149" t="s">
        <v>324</v>
      </c>
      <c r="J10" s="69">
        <v>0</v>
      </c>
      <c r="K10" s="149"/>
      <c r="L10" s="69">
        <v>1</v>
      </c>
      <c r="M10" s="149"/>
      <c r="N10" s="69">
        <v>14</v>
      </c>
      <c r="O10" s="149"/>
      <c r="P10" s="69">
        <v>166</v>
      </c>
      <c r="Q10" s="149"/>
    </row>
    <row r="11" spans="1:17" x14ac:dyDescent="0.25">
      <c r="A11" s="5">
        <v>93</v>
      </c>
      <c r="B11" s="11" t="s">
        <v>119</v>
      </c>
      <c r="C11" s="23" t="s">
        <v>99</v>
      </c>
      <c r="D11" s="69">
        <v>2</v>
      </c>
      <c r="E11" s="148"/>
      <c r="F11" s="69">
        <v>145</v>
      </c>
      <c r="G11" s="149"/>
      <c r="H11" s="69">
        <v>0</v>
      </c>
      <c r="I11" s="149"/>
      <c r="J11" s="69">
        <v>0</v>
      </c>
      <c r="K11" s="149"/>
      <c r="L11" s="69">
        <v>0</v>
      </c>
      <c r="M11" s="149"/>
      <c r="N11" s="69">
        <v>2</v>
      </c>
      <c r="O11" s="149"/>
      <c r="P11" s="69">
        <v>149</v>
      </c>
      <c r="Q11" s="149" t="s">
        <v>323</v>
      </c>
    </row>
    <row r="12" spans="1:17" x14ac:dyDescent="0.25">
      <c r="A12" s="5">
        <v>93</v>
      </c>
      <c r="B12" s="11" t="s">
        <v>120</v>
      </c>
      <c r="C12" s="23" t="s">
        <v>100</v>
      </c>
      <c r="D12" s="69">
        <v>9</v>
      </c>
      <c r="E12" s="148"/>
      <c r="F12" s="69">
        <v>384</v>
      </c>
      <c r="G12" s="149"/>
      <c r="H12" s="69">
        <v>173</v>
      </c>
      <c r="I12" s="149"/>
      <c r="J12" s="69">
        <v>54</v>
      </c>
      <c r="K12" s="149"/>
      <c r="L12" s="69">
        <v>17</v>
      </c>
      <c r="M12" s="149"/>
      <c r="N12" s="69">
        <v>66</v>
      </c>
      <c r="O12" s="149"/>
      <c r="P12" s="69">
        <v>703</v>
      </c>
      <c r="Q12" s="149" t="s">
        <v>323</v>
      </c>
    </row>
    <row r="13" spans="1:17" x14ac:dyDescent="0.25">
      <c r="A13" s="5">
        <v>84</v>
      </c>
      <c r="B13" s="11" t="s">
        <v>121</v>
      </c>
      <c r="C13" s="23" t="s">
        <v>85</v>
      </c>
      <c r="D13" s="69">
        <v>2</v>
      </c>
      <c r="E13" s="148"/>
      <c r="F13" s="69">
        <v>119</v>
      </c>
      <c r="G13" s="149"/>
      <c r="H13" s="69">
        <v>9</v>
      </c>
      <c r="I13" s="149"/>
      <c r="J13" s="69">
        <v>0</v>
      </c>
      <c r="K13" s="149"/>
      <c r="L13" s="69">
        <v>0</v>
      </c>
      <c r="M13" s="149"/>
      <c r="N13" s="69">
        <v>25</v>
      </c>
      <c r="O13" s="149"/>
      <c r="P13" s="69">
        <v>155</v>
      </c>
      <c r="Q13" s="149" t="s">
        <v>323</v>
      </c>
    </row>
    <row r="14" spans="1:17" x14ac:dyDescent="0.25">
      <c r="A14" s="5">
        <v>44</v>
      </c>
      <c r="B14" s="11" t="s">
        <v>122</v>
      </c>
      <c r="C14" s="23" t="s">
        <v>36</v>
      </c>
      <c r="D14" s="69">
        <v>27</v>
      </c>
      <c r="E14" s="148"/>
      <c r="F14" s="69">
        <v>147</v>
      </c>
      <c r="G14" s="149"/>
      <c r="H14" s="69">
        <v>138</v>
      </c>
      <c r="I14" s="149"/>
      <c r="J14" s="69">
        <v>0</v>
      </c>
      <c r="K14" s="149"/>
      <c r="L14" s="69">
        <v>0</v>
      </c>
      <c r="M14" s="149"/>
      <c r="N14" s="69">
        <v>2</v>
      </c>
      <c r="O14" s="149"/>
      <c r="P14" s="69">
        <v>314</v>
      </c>
      <c r="Q14" s="149" t="s">
        <v>323</v>
      </c>
    </row>
    <row r="15" spans="1:17" x14ac:dyDescent="0.25">
      <c r="A15" s="5">
        <v>76</v>
      </c>
      <c r="B15" s="11" t="s">
        <v>123</v>
      </c>
      <c r="C15" s="23" t="s">
        <v>69</v>
      </c>
      <c r="D15" s="69">
        <v>0</v>
      </c>
      <c r="E15" s="148"/>
      <c r="F15" s="69">
        <v>49</v>
      </c>
      <c r="G15" s="149"/>
      <c r="H15" s="69">
        <v>0</v>
      </c>
      <c r="I15" s="149"/>
      <c r="J15" s="69">
        <v>0</v>
      </c>
      <c r="K15" s="149"/>
      <c r="L15" s="69">
        <v>0</v>
      </c>
      <c r="M15" s="149"/>
      <c r="N15" s="69">
        <v>0</v>
      </c>
      <c r="O15" s="149"/>
      <c r="P15" s="69">
        <v>49</v>
      </c>
      <c r="Q15" s="149" t="s">
        <v>323</v>
      </c>
    </row>
    <row r="16" spans="1:17" x14ac:dyDescent="0.25">
      <c r="A16" s="5">
        <v>44</v>
      </c>
      <c r="B16" s="11">
        <v>10</v>
      </c>
      <c r="C16" s="23" t="s">
        <v>37</v>
      </c>
      <c r="D16" s="69">
        <v>1</v>
      </c>
      <c r="E16" s="148"/>
      <c r="F16" s="69">
        <v>200</v>
      </c>
      <c r="G16" s="149"/>
      <c r="H16" s="69">
        <v>124</v>
      </c>
      <c r="I16" s="149"/>
      <c r="J16" s="69">
        <v>0</v>
      </c>
      <c r="K16" s="149"/>
      <c r="L16" s="69">
        <v>9</v>
      </c>
      <c r="M16" s="149"/>
      <c r="N16" s="69">
        <v>6</v>
      </c>
      <c r="O16" s="149"/>
      <c r="P16" s="69">
        <v>340</v>
      </c>
      <c r="Q16" s="149" t="s">
        <v>323</v>
      </c>
    </row>
    <row r="17" spans="1:17" x14ac:dyDescent="0.25">
      <c r="A17" s="5">
        <v>76</v>
      </c>
      <c r="B17" s="11">
        <v>11</v>
      </c>
      <c r="C17" s="23" t="s">
        <v>70</v>
      </c>
      <c r="D17" s="69">
        <v>4</v>
      </c>
      <c r="E17" s="148"/>
      <c r="F17" s="69">
        <v>300</v>
      </c>
      <c r="G17" s="149"/>
      <c r="H17" s="69">
        <v>62</v>
      </c>
      <c r="I17" s="149"/>
      <c r="J17" s="69">
        <v>0</v>
      </c>
      <c r="K17" s="149"/>
      <c r="L17" s="69">
        <v>4</v>
      </c>
      <c r="M17" s="149"/>
      <c r="N17" s="69">
        <v>24</v>
      </c>
      <c r="O17" s="149"/>
      <c r="P17" s="69">
        <v>394</v>
      </c>
      <c r="Q17" s="149" t="s">
        <v>323</v>
      </c>
    </row>
    <row r="18" spans="1:17" x14ac:dyDescent="0.25">
      <c r="A18" s="5">
        <v>76</v>
      </c>
      <c r="B18" s="11">
        <v>12</v>
      </c>
      <c r="C18" s="23" t="s">
        <v>71</v>
      </c>
      <c r="D18" s="69">
        <v>1</v>
      </c>
      <c r="E18" s="148"/>
      <c r="F18" s="69">
        <v>104</v>
      </c>
      <c r="G18" s="149"/>
      <c r="H18" s="69">
        <v>19</v>
      </c>
      <c r="I18" s="149"/>
      <c r="J18" s="69">
        <v>0</v>
      </c>
      <c r="K18" s="149"/>
      <c r="L18" s="69">
        <v>0</v>
      </c>
      <c r="M18" s="149"/>
      <c r="N18" s="69">
        <v>21</v>
      </c>
      <c r="O18" s="149"/>
      <c r="P18" s="69">
        <v>145</v>
      </c>
      <c r="Q18" s="149" t="s">
        <v>323</v>
      </c>
    </row>
    <row r="19" spans="1:17" x14ac:dyDescent="0.25">
      <c r="A19" s="5">
        <v>93</v>
      </c>
      <c r="B19" s="11">
        <v>13</v>
      </c>
      <c r="C19" s="23" t="s">
        <v>101</v>
      </c>
      <c r="D19" s="69">
        <v>39</v>
      </c>
      <c r="E19" s="148"/>
      <c r="F19" s="69">
        <v>1889</v>
      </c>
      <c r="G19" s="149"/>
      <c r="H19" s="69">
        <v>88</v>
      </c>
      <c r="I19" s="149"/>
      <c r="J19" s="69">
        <v>25</v>
      </c>
      <c r="K19" s="149"/>
      <c r="L19" s="69">
        <v>18</v>
      </c>
      <c r="M19" s="149"/>
      <c r="N19" s="69">
        <v>39</v>
      </c>
      <c r="O19" s="149"/>
      <c r="P19" s="69">
        <v>2098</v>
      </c>
      <c r="Q19" s="149" t="s">
        <v>323</v>
      </c>
    </row>
    <row r="20" spans="1:17" x14ac:dyDescent="0.25">
      <c r="A20" s="5">
        <v>28</v>
      </c>
      <c r="B20" s="11">
        <v>14</v>
      </c>
      <c r="C20" s="23" t="s">
        <v>25</v>
      </c>
      <c r="D20" s="69">
        <v>47</v>
      </c>
      <c r="E20" s="150" t="s">
        <v>324</v>
      </c>
      <c r="F20" s="69">
        <v>345</v>
      </c>
      <c r="G20" s="150" t="s">
        <v>324</v>
      </c>
      <c r="H20" s="69">
        <v>45</v>
      </c>
      <c r="I20" s="150" t="s">
        <v>324</v>
      </c>
      <c r="J20" s="69">
        <v>30</v>
      </c>
      <c r="K20" s="150" t="s">
        <v>324</v>
      </c>
      <c r="L20" s="69">
        <v>0</v>
      </c>
      <c r="M20" s="150" t="s">
        <v>324</v>
      </c>
      <c r="N20" s="69">
        <v>12</v>
      </c>
      <c r="O20" s="150" t="s">
        <v>324</v>
      </c>
      <c r="P20" s="69">
        <v>479</v>
      </c>
      <c r="Q20" s="150" t="s">
        <v>324</v>
      </c>
    </row>
    <row r="21" spans="1:17" x14ac:dyDescent="0.25">
      <c r="A21" s="5">
        <v>84</v>
      </c>
      <c r="B21" s="11">
        <v>15</v>
      </c>
      <c r="C21" s="23" t="s">
        <v>86</v>
      </c>
      <c r="D21" s="69">
        <v>0</v>
      </c>
      <c r="E21" s="148"/>
      <c r="F21" s="69">
        <v>57</v>
      </c>
      <c r="G21" s="149"/>
      <c r="H21" s="69">
        <v>0</v>
      </c>
      <c r="I21" s="149"/>
      <c r="J21" s="69">
        <v>0</v>
      </c>
      <c r="K21" s="149"/>
      <c r="L21" s="69">
        <v>2</v>
      </c>
      <c r="M21" s="149"/>
      <c r="N21" s="69">
        <v>3</v>
      </c>
      <c r="O21" s="149"/>
      <c r="P21" s="69">
        <v>62</v>
      </c>
      <c r="Q21" s="149" t="s">
        <v>323</v>
      </c>
    </row>
    <row r="22" spans="1:17" x14ac:dyDescent="0.25">
      <c r="A22" s="5">
        <v>75</v>
      </c>
      <c r="B22" s="11">
        <v>16</v>
      </c>
      <c r="C22" s="23" t="s">
        <v>57</v>
      </c>
      <c r="D22" s="69">
        <v>0</v>
      </c>
      <c r="E22" s="148"/>
      <c r="F22" s="69">
        <v>95</v>
      </c>
      <c r="G22" s="149"/>
      <c r="H22" s="69">
        <v>45</v>
      </c>
      <c r="I22" s="149"/>
      <c r="J22" s="69">
        <v>0</v>
      </c>
      <c r="K22" s="149"/>
      <c r="L22" s="69">
        <v>0</v>
      </c>
      <c r="M22" s="149"/>
      <c r="N22" s="69">
        <v>12</v>
      </c>
      <c r="O22" s="149"/>
      <c r="P22" s="69">
        <v>152</v>
      </c>
      <c r="Q22" s="149" t="s">
        <v>323</v>
      </c>
    </row>
    <row r="23" spans="1:17" x14ac:dyDescent="0.25">
      <c r="A23" s="5">
        <v>75</v>
      </c>
      <c r="B23" s="11">
        <v>17</v>
      </c>
      <c r="C23" s="23" t="s">
        <v>58</v>
      </c>
      <c r="D23" s="69">
        <v>100</v>
      </c>
      <c r="E23" s="148" t="s">
        <v>324</v>
      </c>
      <c r="F23" s="69">
        <v>228</v>
      </c>
      <c r="G23" s="149" t="s">
        <v>324</v>
      </c>
      <c r="H23" s="69">
        <v>96</v>
      </c>
      <c r="I23" s="149" t="s">
        <v>324</v>
      </c>
      <c r="J23" s="69">
        <v>0</v>
      </c>
      <c r="K23" s="149" t="s">
        <v>324</v>
      </c>
      <c r="L23" s="69">
        <v>0</v>
      </c>
      <c r="M23" s="149" t="s">
        <v>324</v>
      </c>
      <c r="N23" s="69">
        <v>44</v>
      </c>
      <c r="O23" s="149" t="s">
        <v>324</v>
      </c>
      <c r="P23" s="69">
        <v>468</v>
      </c>
      <c r="Q23" s="149" t="s">
        <v>324</v>
      </c>
    </row>
    <row r="24" spans="1:17" x14ac:dyDescent="0.25">
      <c r="A24" s="5">
        <v>24</v>
      </c>
      <c r="B24" s="11">
        <v>18</v>
      </c>
      <c r="C24" s="23" t="s">
        <v>9</v>
      </c>
      <c r="D24" s="69">
        <v>0</v>
      </c>
      <c r="E24" s="148"/>
      <c r="F24" s="69">
        <v>47</v>
      </c>
      <c r="G24" s="149"/>
      <c r="H24" s="69">
        <v>60</v>
      </c>
      <c r="I24" s="149"/>
      <c r="J24" s="69">
        <v>4</v>
      </c>
      <c r="K24" s="149"/>
      <c r="L24" s="69">
        <v>1</v>
      </c>
      <c r="M24" s="149"/>
      <c r="N24" s="69">
        <v>14</v>
      </c>
      <c r="O24" s="149"/>
      <c r="P24" s="69">
        <v>126</v>
      </c>
      <c r="Q24" s="149" t="s">
        <v>323</v>
      </c>
    </row>
    <row r="25" spans="1:17" x14ac:dyDescent="0.25">
      <c r="A25" s="5">
        <v>75</v>
      </c>
      <c r="B25" s="11">
        <v>19</v>
      </c>
      <c r="C25" s="23" t="s">
        <v>59</v>
      </c>
      <c r="D25" s="69">
        <v>0</v>
      </c>
      <c r="E25" s="148"/>
      <c r="F25" s="69">
        <v>25</v>
      </c>
      <c r="G25" s="149"/>
      <c r="H25" s="69">
        <v>11</v>
      </c>
      <c r="I25" s="149"/>
      <c r="J25" s="69">
        <v>0</v>
      </c>
      <c r="K25" s="149"/>
      <c r="L25" s="69">
        <v>0</v>
      </c>
      <c r="M25" s="149"/>
      <c r="N25" s="69">
        <v>2</v>
      </c>
      <c r="O25" s="149"/>
      <c r="P25" s="69">
        <v>38</v>
      </c>
      <c r="Q25" s="149" t="s">
        <v>323</v>
      </c>
    </row>
    <row r="26" spans="1:17" x14ac:dyDescent="0.25">
      <c r="A26" s="5">
        <v>94</v>
      </c>
      <c r="B26" s="11" t="s">
        <v>104</v>
      </c>
      <c r="C26" s="23" t="s">
        <v>253</v>
      </c>
      <c r="D26" s="69">
        <v>0</v>
      </c>
      <c r="E26" s="148"/>
      <c r="F26" s="69">
        <v>21</v>
      </c>
      <c r="G26" s="149"/>
      <c r="H26" s="69">
        <v>0</v>
      </c>
      <c r="I26" s="149"/>
      <c r="J26" s="69">
        <v>0</v>
      </c>
      <c r="K26" s="149"/>
      <c r="L26" s="69">
        <v>0</v>
      </c>
      <c r="M26" s="149"/>
      <c r="N26" s="69">
        <v>0</v>
      </c>
      <c r="O26" s="149"/>
      <c r="P26" s="69">
        <v>21</v>
      </c>
      <c r="Q26" s="149" t="s">
        <v>323</v>
      </c>
    </row>
    <row r="27" spans="1:17" x14ac:dyDescent="0.25">
      <c r="A27" s="5">
        <v>94</v>
      </c>
      <c r="B27" s="11" t="s">
        <v>107</v>
      </c>
      <c r="C27" s="23" t="s">
        <v>108</v>
      </c>
      <c r="D27" s="69">
        <v>0</v>
      </c>
      <c r="E27" s="148"/>
      <c r="F27" s="69">
        <v>89</v>
      </c>
      <c r="G27" s="149"/>
      <c r="H27" s="69">
        <v>0</v>
      </c>
      <c r="I27" s="149"/>
      <c r="J27" s="69">
        <v>13</v>
      </c>
      <c r="K27" s="149"/>
      <c r="L27" s="69">
        <v>0</v>
      </c>
      <c r="M27" s="149"/>
      <c r="N27" s="69">
        <v>0</v>
      </c>
      <c r="O27" s="149"/>
      <c r="P27" s="69">
        <v>102</v>
      </c>
      <c r="Q27" s="149" t="s">
        <v>323</v>
      </c>
    </row>
    <row r="28" spans="1:17" x14ac:dyDescent="0.25">
      <c r="A28" s="5">
        <v>27</v>
      </c>
      <c r="B28" s="11">
        <v>21</v>
      </c>
      <c r="C28" s="23" t="s">
        <v>16</v>
      </c>
      <c r="D28" s="69">
        <v>3</v>
      </c>
      <c r="E28" s="148"/>
      <c r="F28" s="69">
        <v>275</v>
      </c>
      <c r="G28" s="149"/>
      <c r="H28" s="69">
        <v>49</v>
      </c>
      <c r="I28" s="149"/>
      <c r="J28" s="69">
        <v>10</v>
      </c>
      <c r="K28" s="149"/>
      <c r="L28" s="69">
        <v>0</v>
      </c>
      <c r="M28" s="149"/>
      <c r="N28" s="69">
        <v>1</v>
      </c>
      <c r="O28" s="149"/>
      <c r="P28" s="69">
        <v>338</v>
      </c>
      <c r="Q28" s="149" t="s">
        <v>323</v>
      </c>
    </row>
    <row r="29" spans="1:17" x14ac:dyDescent="0.25">
      <c r="A29" s="5">
        <v>53</v>
      </c>
      <c r="B29" s="11">
        <v>22</v>
      </c>
      <c r="C29" s="23" t="s">
        <v>52</v>
      </c>
      <c r="D29" s="69">
        <v>9</v>
      </c>
      <c r="E29" s="148"/>
      <c r="F29" s="69">
        <v>180</v>
      </c>
      <c r="G29" s="149"/>
      <c r="H29" s="69">
        <v>56</v>
      </c>
      <c r="I29" s="149"/>
      <c r="J29" s="69">
        <v>3</v>
      </c>
      <c r="K29" s="149"/>
      <c r="L29" s="69">
        <v>2</v>
      </c>
      <c r="M29" s="149"/>
      <c r="N29" s="69">
        <v>0</v>
      </c>
      <c r="O29" s="149"/>
      <c r="P29" s="69">
        <v>250</v>
      </c>
      <c r="Q29" s="149" t="s">
        <v>323</v>
      </c>
    </row>
    <row r="30" spans="1:17" x14ac:dyDescent="0.25">
      <c r="A30" s="5">
        <v>75</v>
      </c>
      <c r="B30" s="11">
        <v>23</v>
      </c>
      <c r="C30" s="23" t="s">
        <v>60</v>
      </c>
      <c r="D30" s="69">
        <v>6</v>
      </c>
      <c r="E30" s="148"/>
      <c r="F30" s="69">
        <v>18</v>
      </c>
      <c r="G30" s="149"/>
      <c r="H30" s="69">
        <v>32</v>
      </c>
      <c r="I30" s="149"/>
      <c r="J30" s="69">
        <v>1</v>
      </c>
      <c r="K30" s="149"/>
      <c r="L30" s="69">
        <v>0</v>
      </c>
      <c r="M30" s="149"/>
      <c r="N30" s="69">
        <v>8</v>
      </c>
      <c r="O30" s="149"/>
      <c r="P30" s="69">
        <v>65</v>
      </c>
      <c r="Q30" s="149" t="s">
        <v>323</v>
      </c>
    </row>
    <row r="31" spans="1:17" x14ac:dyDescent="0.25">
      <c r="A31" s="5">
        <v>75</v>
      </c>
      <c r="B31" s="11">
        <v>24</v>
      </c>
      <c r="C31" s="23" t="s">
        <v>61</v>
      </c>
      <c r="D31" s="69">
        <v>0</v>
      </c>
      <c r="E31" s="148"/>
      <c r="F31" s="69">
        <v>199</v>
      </c>
      <c r="G31" s="149"/>
      <c r="H31" s="69">
        <v>21</v>
      </c>
      <c r="I31" s="149"/>
      <c r="J31" s="69">
        <v>2</v>
      </c>
      <c r="K31" s="149"/>
      <c r="L31" s="69">
        <v>6</v>
      </c>
      <c r="M31" s="149"/>
      <c r="N31" s="69">
        <v>28</v>
      </c>
      <c r="O31" s="149"/>
      <c r="P31" s="69">
        <v>256</v>
      </c>
      <c r="Q31" s="149" t="s">
        <v>323</v>
      </c>
    </row>
    <row r="32" spans="1:17" x14ac:dyDescent="0.25">
      <c r="A32" s="5">
        <v>27</v>
      </c>
      <c r="B32" s="11">
        <v>25</v>
      </c>
      <c r="C32" s="23" t="s">
        <v>18</v>
      </c>
      <c r="D32" s="69">
        <v>7</v>
      </c>
      <c r="E32" s="148"/>
      <c r="F32" s="69">
        <v>182</v>
      </c>
      <c r="G32" s="149"/>
      <c r="H32" s="69">
        <v>66</v>
      </c>
      <c r="I32" s="149"/>
      <c r="J32" s="69">
        <v>0</v>
      </c>
      <c r="K32" s="149"/>
      <c r="L32" s="69">
        <v>0</v>
      </c>
      <c r="M32" s="149"/>
      <c r="N32" s="69">
        <v>46</v>
      </c>
      <c r="O32" s="149"/>
      <c r="P32" s="69">
        <v>301</v>
      </c>
      <c r="Q32" s="149" t="s">
        <v>323</v>
      </c>
    </row>
    <row r="33" spans="1:17" x14ac:dyDescent="0.25">
      <c r="A33" s="5">
        <v>84</v>
      </c>
      <c r="B33" s="11">
        <v>26</v>
      </c>
      <c r="C33" s="23" t="s">
        <v>87</v>
      </c>
      <c r="D33" s="69">
        <v>1</v>
      </c>
      <c r="E33" s="148"/>
      <c r="F33" s="69">
        <v>313</v>
      </c>
      <c r="G33" s="149"/>
      <c r="H33" s="69">
        <v>56</v>
      </c>
      <c r="I33" s="149"/>
      <c r="J33" s="69">
        <v>9</v>
      </c>
      <c r="K33" s="149"/>
      <c r="L33" s="69">
        <v>0</v>
      </c>
      <c r="M33" s="149"/>
      <c r="N33" s="69">
        <v>51</v>
      </c>
      <c r="O33" s="149"/>
      <c r="P33" s="69">
        <v>430</v>
      </c>
      <c r="Q33" s="149" t="s">
        <v>323</v>
      </c>
    </row>
    <row r="34" spans="1:17" x14ac:dyDescent="0.25">
      <c r="A34" s="5">
        <v>28</v>
      </c>
      <c r="B34" s="11">
        <v>27</v>
      </c>
      <c r="C34" s="23" t="s">
        <v>27</v>
      </c>
      <c r="D34" s="69">
        <v>4</v>
      </c>
      <c r="E34" s="150" t="s">
        <v>324</v>
      </c>
      <c r="F34" s="69">
        <v>439</v>
      </c>
      <c r="G34" s="150" t="s">
        <v>324</v>
      </c>
      <c r="H34" s="69">
        <v>108</v>
      </c>
      <c r="I34" s="150" t="s">
        <v>324</v>
      </c>
      <c r="J34" s="69">
        <v>0</v>
      </c>
      <c r="K34" s="150" t="s">
        <v>324</v>
      </c>
      <c r="L34" s="69">
        <v>0</v>
      </c>
      <c r="M34" s="150" t="s">
        <v>324</v>
      </c>
      <c r="N34" s="69">
        <v>76</v>
      </c>
      <c r="O34" s="150" t="s">
        <v>324</v>
      </c>
      <c r="P34" s="69">
        <v>627</v>
      </c>
      <c r="Q34" s="150" t="s">
        <v>324</v>
      </c>
    </row>
    <row r="35" spans="1:17" x14ac:dyDescent="0.25">
      <c r="A35" s="5">
        <v>24</v>
      </c>
      <c r="B35" s="11">
        <v>28</v>
      </c>
      <c r="C35" s="23" t="s">
        <v>254</v>
      </c>
      <c r="D35" s="69">
        <v>0</v>
      </c>
      <c r="E35" s="148"/>
      <c r="F35" s="69">
        <v>472</v>
      </c>
      <c r="G35" s="149" t="s">
        <v>324</v>
      </c>
      <c r="H35" s="69">
        <v>75</v>
      </c>
      <c r="I35" s="149" t="s">
        <v>324</v>
      </c>
      <c r="J35" s="69">
        <v>10</v>
      </c>
      <c r="K35" s="149"/>
      <c r="L35" s="69">
        <v>0</v>
      </c>
      <c r="M35" s="149"/>
      <c r="N35" s="69">
        <v>26</v>
      </c>
      <c r="O35" s="149" t="s">
        <v>324</v>
      </c>
      <c r="P35" s="69">
        <v>583</v>
      </c>
      <c r="Q35" s="149" t="s">
        <v>324</v>
      </c>
    </row>
    <row r="36" spans="1:17" x14ac:dyDescent="0.25">
      <c r="A36" s="5">
        <v>53</v>
      </c>
      <c r="B36" s="11">
        <v>29</v>
      </c>
      <c r="C36" s="23" t="s">
        <v>54</v>
      </c>
      <c r="D36" s="69">
        <v>3</v>
      </c>
      <c r="E36" s="148"/>
      <c r="F36" s="69">
        <v>338</v>
      </c>
      <c r="G36" s="149"/>
      <c r="H36" s="69">
        <v>97</v>
      </c>
      <c r="I36" s="149"/>
      <c r="J36" s="69">
        <v>0</v>
      </c>
      <c r="K36" s="149"/>
      <c r="L36" s="69">
        <v>17</v>
      </c>
      <c r="M36" s="149"/>
      <c r="N36" s="69">
        <v>40</v>
      </c>
      <c r="O36" s="149"/>
      <c r="P36" s="69">
        <v>495</v>
      </c>
      <c r="Q36" s="149" t="s">
        <v>323</v>
      </c>
    </row>
    <row r="37" spans="1:17" x14ac:dyDescent="0.25">
      <c r="A37" s="5">
        <v>76</v>
      </c>
      <c r="B37" s="11">
        <v>30</v>
      </c>
      <c r="C37" s="23" t="s">
        <v>72</v>
      </c>
      <c r="D37" s="69">
        <v>0</v>
      </c>
      <c r="E37" s="150" t="s">
        <v>324</v>
      </c>
      <c r="F37" s="69">
        <v>498</v>
      </c>
      <c r="G37" s="150" t="s">
        <v>324</v>
      </c>
      <c r="H37" s="69">
        <v>466</v>
      </c>
      <c r="I37" s="150" t="s">
        <v>324</v>
      </c>
      <c r="J37" s="69">
        <v>40</v>
      </c>
      <c r="K37" s="150" t="s">
        <v>324</v>
      </c>
      <c r="L37" s="69">
        <v>0</v>
      </c>
      <c r="M37" s="150" t="s">
        <v>324</v>
      </c>
      <c r="N37" s="69">
        <v>46</v>
      </c>
      <c r="O37" s="150" t="s">
        <v>324</v>
      </c>
      <c r="P37" s="69">
        <v>1050</v>
      </c>
      <c r="Q37" s="150" t="s">
        <v>324</v>
      </c>
    </row>
    <row r="38" spans="1:17" x14ac:dyDescent="0.25">
      <c r="A38" s="5">
        <v>76</v>
      </c>
      <c r="B38" s="11">
        <v>31</v>
      </c>
      <c r="C38" s="23" t="s">
        <v>73</v>
      </c>
      <c r="D38" s="69">
        <v>13</v>
      </c>
      <c r="E38" s="148"/>
      <c r="F38" s="69">
        <v>882</v>
      </c>
      <c r="G38" s="149"/>
      <c r="H38" s="69">
        <v>53</v>
      </c>
      <c r="I38" s="149"/>
      <c r="J38" s="69">
        <v>28</v>
      </c>
      <c r="K38" s="149"/>
      <c r="L38" s="69">
        <v>3</v>
      </c>
      <c r="M38" s="149"/>
      <c r="N38" s="69">
        <v>74</v>
      </c>
      <c r="O38" s="149"/>
      <c r="P38" s="69">
        <v>1053</v>
      </c>
      <c r="Q38" s="149" t="s">
        <v>323</v>
      </c>
    </row>
    <row r="39" spans="1:17" x14ac:dyDescent="0.25">
      <c r="A39" s="5">
        <v>76</v>
      </c>
      <c r="B39" s="11">
        <v>32</v>
      </c>
      <c r="C39" s="23" t="s">
        <v>74</v>
      </c>
      <c r="D39" s="69">
        <v>7</v>
      </c>
      <c r="E39" s="148"/>
      <c r="F39" s="69">
        <v>119</v>
      </c>
      <c r="G39" s="149"/>
      <c r="H39" s="69">
        <v>3</v>
      </c>
      <c r="I39" s="149"/>
      <c r="J39" s="69">
        <v>5</v>
      </c>
      <c r="K39" s="149"/>
      <c r="L39" s="69">
        <v>0</v>
      </c>
      <c r="M39" s="149"/>
      <c r="N39" s="69">
        <v>0</v>
      </c>
      <c r="O39" s="149"/>
      <c r="P39" s="69">
        <v>134</v>
      </c>
      <c r="Q39" s="149" t="s">
        <v>323</v>
      </c>
    </row>
    <row r="40" spans="1:17" x14ac:dyDescent="0.25">
      <c r="A40" s="5">
        <v>75</v>
      </c>
      <c r="B40" s="11">
        <v>33</v>
      </c>
      <c r="C40" s="23" t="s">
        <v>62</v>
      </c>
      <c r="D40" s="69">
        <v>21</v>
      </c>
      <c r="E40" s="148"/>
      <c r="F40" s="69">
        <v>1623</v>
      </c>
      <c r="G40" s="149"/>
      <c r="H40" s="69">
        <v>108</v>
      </c>
      <c r="I40" s="149"/>
      <c r="J40" s="69">
        <v>40</v>
      </c>
      <c r="K40" s="149"/>
      <c r="L40" s="69">
        <v>6</v>
      </c>
      <c r="M40" s="149"/>
      <c r="N40" s="69">
        <v>64</v>
      </c>
      <c r="O40" s="149"/>
      <c r="P40" s="69">
        <v>1862</v>
      </c>
      <c r="Q40" s="149" t="s">
        <v>323</v>
      </c>
    </row>
    <row r="41" spans="1:17" x14ac:dyDescent="0.25">
      <c r="A41" s="5">
        <v>76</v>
      </c>
      <c r="B41" s="11">
        <v>34</v>
      </c>
      <c r="C41" s="23" t="s">
        <v>75</v>
      </c>
      <c r="D41" s="69">
        <v>12</v>
      </c>
      <c r="E41" s="148"/>
      <c r="F41" s="69">
        <v>536</v>
      </c>
      <c r="G41" s="149"/>
      <c r="H41" s="69">
        <v>185</v>
      </c>
      <c r="I41" s="149"/>
      <c r="J41" s="69">
        <v>0</v>
      </c>
      <c r="K41" s="149"/>
      <c r="L41" s="69">
        <v>1</v>
      </c>
      <c r="M41" s="149"/>
      <c r="N41" s="69">
        <v>96</v>
      </c>
      <c r="O41" s="149"/>
      <c r="P41" s="69">
        <v>830</v>
      </c>
      <c r="Q41" s="149" t="s">
        <v>323</v>
      </c>
    </row>
    <row r="42" spans="1:17" x14ac:dyDescent="0.25">
      <c r="A42" s="5">
        <v>53</v>
      </c>
      <c r="B42" s="11">
        <v>35</v>
      </c>
      <c r="C42" s="23" t="s">
        <v>55</v>
      </c>
      <c r="D42" s="69">
        <v>13</v>
      </c>
      <c r="E42" s="148"/>
      <c r="F42" s="69">
        <v>593</v>
      </c>
      <c r="G42" s="149"/>
      <c r="H42" s="69">
        <v>128</v>
      </c>
      <c r="I42" s="149"/>
      <c r="J42" s="69">
        <v>20</v>
      </c>
      <c r="K42" s="149"/>
      <c r="L42" s="69">
        <v>0</v>
      </c>
      <c r="M42" s="149"/>
      <c r="N42" s="69">
        <v>19</v>
      </c>
      <c r="O42" s="149"/>
      <c r="P42" s="69">
        <v>773</v>
      </c>
      <c r="Q42" s="149" t="s">
        <v>323</v>
      </c>
    </row>
    <row r="43" spans="1:17" x14ac:dyDescent="0.25">
      <c r="A43" s="5">
        <v>24</v>
      </c>
      <c r="B43" s="11">
        <v>36</v>
      </c>
      <c r="C43" s="23" t="s">
        <v>12</v>
      </c>
      <c r="D43" s="69">
        <v>0</v>
      </c>
      <c r="E43" s="148"/>
      <c r="F43" s="69">
        <v>54</v>
      </c>
      <c r="G43" s="149"/>
      <c r="H43" s="69">
        <v>28</v>
      </c>
      <c r="I43" s="149"/>
      <c r="J43" s="69">
        <v>0</v>
      </c>
      <c r="K43" s="149"/>
      <c r="L43" s="69">
        <v>0</v>
      </c>
      <c r="M43" s="149"/>
      <c r="N43" s="69">
        <v>1</v>
      </c>
      <c r="O43" s="149"/>
      <c r="P43" s="69">
        <v>83</v>
      </c>
      <c r="Q43" s="149" t="s">
        <v>323</v>
      </c>
    </row>
    <row r="44" spans="1:17" x14ac:dyDescent="0.25">
      <c r="A44" s="5">
        <v>24</v>
      </c>
      <c r="B44" s="11">
        <v>37</v>
      </c>
      <c r="C44" s="23" t="s">
        <v>13</v>
      </c>
      <c r="D44" s="69">
        <v>3</v>
      </c>
      <c r="E44" s="148"/>
      <c r="F44" s="69">
        <v>377</v>
      </c>
      <c r="G44" s="149"/>
      <c r="H44" s="69">
        <v>61</v>
      </c>
      <c r="I44" s="149"/>
      <c r="J44" s="69">
        <v>0</v>
      </c>
      <c r="K44" s="149"/>
      <c r="L44" s="69">
        <v>0</v>
      </c>
      <c r="M44" s="149"/>
      <c r="N44" s="69">
        <v>2</v>
      </c>
      <c r="O44" s="149"/>
      <c r="P44" s="69">
        <v>443</v>
      </c>
      <c r="Q44" s="149" t="s">
        <v>323</v>
      </c>
    </row>
    <row r="45" spans="1:17" x14ac:dyDescent="0.25">
      <c r="A45" s="5">
        <v>84</v>
      </c>
      <c r="B45" s="11">
        <v>38</v>
      </c>
      <c r="C45" s="23" t="s">
        <v>88</v>
      </c>
      <c r="D45" s="69">
        <v>2</v>
      </c>
      <c r="E45" s="148"/>
      <c r="F45" s="69">
        <v>730</v>
      </c>
      <c r="G45" s="149"/>
      <c r="H45" s="69">
        <v>0</v>
      </c>
      <c r="I45" s="149"/>
      <c r="J45" s="69">
        <v>0</v>
      </c>
      <c r="K45" s="149"/>
      <c r="L45" s="69">
        <v>0</v>
      </c>
      <c r="M45" s="149"/>
      <c r="N45" s="69">
        <v>43</v>
      </c>
      <c r="O45" s="149"/>
      <c r="P45" s="69">
        <v>775</v>
      </c>
      <c r="Q45" s="149" t="s">
        <v>323</v>
      </c>
    </row>
    <row r="46" spans="1:17" x14ac:dyDescent="0.25">
      <c r="A46" s="5">
        <v>27</v>
      </c>
      <c r="B46" s="11">
        <v>39</v>
      </c>
      <c r="C46" s="23" t="s">
        <v>19</v>
      </c>
      <c r="D46" s="69">
        <v>8</v>
      </c>
      <c r="E46" s="148"/>
      <c r="F46" s="69">
        <v>230</v>
      </c>
      <c r="G46" s="149"/>
      <c r="H46" s="69">
        <v>4</v>
      </c>
      <c r="I46" s="149"/>
      <c r="J46" s="69">
        <v>0</v>
      </c>
      <c r="K46" s="149"/>
      <c r="L46" s="69">
        <v>0</v>
      </c>
      <c r="M46" s="149"/>
      <c r="N46" s="69">
        <v>8</v>
      </c>
      <c r="O46" s="149"/>
      <c r="P46" s="69">
        <v>250</v>
      </c>
      <c r="Q46" s="149" t="s">
        <v>323</v>
      </c>
    </row>
    <row r="47" spans="1:17" x14ac:dyDescent="0.25">
      <c r="A47" s="5">
        <v>75</v>
      </c>
      <c r="B47" s="11">
        <v>40</v>
      </c>
      <c r="C47" s="23" t="s">
        <v>63</v>
      </c>
      <c r="D47" s="69">
        <v>15</v>
      </c>
      <c r="E47" s="148"/>
      <c r="F47" s="69">
        <v>189</v>
      </c>
      <c r="G47" s="149"/>
      <c r="H47" s="69">
        <v>35</v>
      </c>
      <c r="I47" s="149"/>
      <c r="J47" s="69">
        <v>26</v>
      </c>
      <c r="K47" s="149"/>
      <c r="L47" s="69">
        <v>0</v>
      </c>
      <c r="M47" s="149"/>
      <c r="N47" s="69">
        <v>36</v>
      </c>
      <c r="O47" s="149"/>
      <c r="P47" s="69">
        <v>301</v>
      </c>
      <c r="Q47" s="149" t="s">
        <v>323</v>
      </c>
    </row>
    <row r="48" spans="1:17" x14ac:dyDescent="0.25">
      <c r="A48" s="5">
        <v>24</v>
      </c>
      <c r="B48" s="11">
        <v>41</v>
      </c>
      <c r="C48" s="23" t="s">
        <v>14</v>
      </c>
      <c r="D48" s="69">
        <v>5</v>
      </c>
      <c r="E48" s="148"/>
      <c r="F48" s="69">
        <v>253</v>
      </c>
      <c r="G48" s="149"/>
      <c r="H48" s="69">
        <v>6</v>
      </c>
      <c r="I48" s="149"/>
      <c r="J48" s="69">
        <v>1</v>
      </c>
      <c r="K48" s="149"/>
      <c r="L48" s="69">
        <v>1</v>
      </c>
      <c r="M48" s="149"/>
      <c r="N48" s="69">
        <v>18</v>
      </c>
      <c r="O48" s="149"/>
      <c r="P48" s="69">
        <v>284</v>
      </c>
      <c r="Q48" s="149" t="s">
        <v>323</v>
      </c>
    </row>
    <row r="49" spans="1:17" x14ac:dyDescent="0.25">
      <c r="A49" s="5">
        <v>84</v>
      </c>
      <c r="B49" s="11">
        <v>42</v>
      </c>
      <c r="C49" s="23" t="s">
        <v>89</v>
      </c>
      <c r="D49" s="69">
        <v>3</v>
      </c>
      <c r="E49" s="148"/>
      <c r="F49" s="69">
        <v>560</v>
      </c>
      <c r="G49" s="149"/>
      <c r="H49" s="69">
        <v>69</v>
      </c>
      <c r="I49" s="149"/>
      <c r="J49" s="69">
        <v>12</v>
      </c>
      <c r="K49" s="149"/>
      <c r="L49" s="69">
        <v>5</v>
      </c>
      <c r="M49" s="149"/>
      <c r="N49" s="69">
        <v>65</v>
      </c>
      <c r="O49" s="149"/>
      <c r="P49" s="69">
        <v>714</v>
      </c>
      <c r="Q49" s="149" t="s">
        <v>323</v>
      </c>
    </row>
    <row r="50" spans="1:17" x14ac:dyDescent="0.25">
      <c r="A50" s="5">
        <v>84</v>
      </c>
      <c r="B50" s="11">
        <v>43</v>
      </c>
      <c r="C50" s="23" t="s">
        <v>90</v>
      </c>
      <c r="D50" s="69">
        <v>2</v>
      </c>
      <c r="E50" s="148"/>
      <c r="F50" s="69">
        <v>266</v>
      </c>
      <c r="G50" s="149"/>
      <c r="H50" s="69">
        <v>15</v>
      </c>
      <c r="I50" s="149"/>
      <c r="J50" s="69">
        <v>0</v>
      </c>
      <c r="K50" s="149"/>
      <c r="L50" s="69">
        <v>7</v>
      </c>
      <c r="M50" s="149"/>
      <c r="N50" s="69">
        <v>20</v>
      </c>
      <c r="O50" s="149"/>
      <c r="P50" s="69">
        <v>310</v>
      </c>
      <c r="Q50" s="149" t="s">
        <v>323</v>
      </c>
    </row>
    <row r="51" spans="1:17" x14ac:dyDescent="0.25">
      <c r="A51" s="5">
        <v>52</v>
      </c>
      <c r="B51" s="11">
        <v>44</v>
      </c>
      <c r="C51" s="23" t="s">
        <v>46</v>
      </c>
      <c r="D51" s="69">
        <v>7</v>
      </c>
      <c r="E51" s="148"/>
      <c r="F51" s="69">
        <v>743</v>
      </c>
      <c r="G51" s="149"/>
      <c r="H51" s="69">
        <v>230</v>
      </c>
      <c r="I51" s="149"/>
      <c r="J51" s="69">
        <v>32</v>
      </c>
      <c r="K51" s="149"/>
      <c r="L51" s="69">
        <v>16</v>
      </c>
      <c r="M51" s="149"/>
      <c r="N51" s="69">
        <v>116</v>
      </c>
      <c r="O51" s="149"/>
      <c r="P51" s="69">
        <v>1144</v>
      </c>
      <c r="Q51" s="149" t="s">
        <v>323</v>
      </c>
    </row>
    <row r="52" spans="1:17" x14ac:dyDescent="0.25">
      <c r="A52" s="5">
        <v>24</v>
      </c>
      <c r="B52" s="11">
        <v>45</v>
      </c>
      <c r="C52" s="23" t="s">
        <v>15</v>
      </c>
      <c r="D52" s="69">
        <v>0</v>
      </c>
      <c r="E52" s="148"/>
      <c r="F52" s="69">
        <v>416</v>
      </c>
      <c r="G52" s="149" t="s">
        <v>324</v>
      </c>
      <c r="H52" s="69">
        <v>54</v>
      </c>
      <c r="I52" s="149" t="s">
        <v>324</v>
      </c>
      <c r="J52" s="69">
        <v>1</v>
      </c>
      <c r="K52" s="149"/>
      <c r="L52" s="69">
        <v>7</v>
      </c>
      <c r="M52" s="149"/>
      <c r="N52" s="69">
        <v>16</v>
      </c>
      <c r="O52" s="149" t="s">
        <v>324</v>
      </c>
      <c r="P52" s="69">
        <v>494</v>
      </c>
      <c r="Q52" s="149" t="s">
        <v>324</v>
      </c>
    </row>
    <row r="53" spans="1:17" x14ac:dyDescent="0.25">
      <c r="A53" s="5">
        <v>76</v>
      </c>
      <c r="B53" s="11">
        <v>46</v>
      </c>
      <c r="C53" s="23" t="s">
        <v>76</v>
      </c>
      <c r="D53" s="69">
        <v>0</v>
      </c>
      <c r="E53" s="148"/>
      <c r="F53" s="69">
        <v>58</v>
      </c>
      <c r="G53" s="149"/>
      <c r="H53" s="69">
        <v>7</v>
      </c>
      <c r="I53" s="149"/>
      <c r="J53" s="69">
        <v>0</v>
      </c>
      <c r="K53" s="149"/>
      <c r="L53" s="69">
        <v>0</v>
      </c>
      <c r="M53" s="149"/>
      <c r="N53" s="69">
        <v>2</v>
      </c>
      <c r="O53" s="149"/>
      <c r="P53" s="69">
        <v>67</v>
      </c>
      <c r="Q53" s="149" t="s">
        <v>323</v>
      </c>
    </row>
    <row r="54" spans="1:17" x14ac:dyDescent="0.25">
      <c r="A54" s="5">
        <v>75</v>
      </c>
      <c r="B54" s="11">
        <v>47</v>
      </c>
      <c r="C54" s="23" t="s">
        <v>64</v>
      </c>
      <c r="D54" s="69">
        <v>13</v>
      </c>
      <c r="E54" s="148"/>
      <c r="F54" s="69">
        <v>361</v>
      </c>
      <c r="G54" s="149"/>
      <c r="H54" s="69">
        <v>0</v>
      </c>
      <c r="I54" s="149"/>
      <c r="J54" s="69">
        <v>0</v>
      </c>
      <c r="K54" s="149"/>
      <c r="L54" s="69">
        <v>0</v>
      </c>
      <c r="M54" s="149"/>
      <c r="N54" s="69">
        <v>40</v>
      </c>
      <c r="O54" s="149"/>
      <c r="P54" s="69">
        <v>414</v>
      </c>
      <c r="Q54" s="149" t="s">
        <v>323</v>
      </c>
    </row>
    <row r="55" spans="1:17" x14ac:dyDescent="0.25">
      <c r="A55" s="5">
        <v>76</v>
      </c>
      <c r="B55" s="11">
        <v>48</v>
      </c>
      <c r="C55" s="23" t="s">
        <v>77</v>
      </c>
      <c r="D55" s="69">
        <v>1</v>
      </c>
      <c r="E55" s="148"/>
      <c r="F55" s="69">
        <v>43</v>
      </c>
      <c r="G55" s="149"/>
      <c r="H55" s="69">
        <v>0</v>
      </c>
      <c r="I55" s="149"/>
      <c r="J55" s="69">
        <v>7</v>
      </c>
      <c r="K55" s="149"/>
      <c r="L55" s="69">
        <v>1</v>
      </c>
      <c r="M55" s="149"/>
      <c r="N55" s="69">
        <v>5</v>
      </c>
      <c r="O55" s="149"/>
      <c r="P55" s="69">
        <v>57</v>
      </c>
      <c r="Q55" s="149" t="s">
        <v>323</v>
      </c>
    </row>
    <row r="56" spans="1:17" x14ac:dyDescent="0.25">
      <c r="A56" s="5">
        <v>52</v>
      </c>
      <c r="B56" s="11">
        <v>49</v>
      </c>
      <c r="C56" s="23" t="s">
        <v>48</v>
      </c>
      <c r="D56" s="69">
        <v>31</v>
      </c>
      <c r="E56" s="148"/>
      <c r="F56" s="69">
        <v>513</v>
      </c>
      <c r="G56" s="149"/>
      <c r="H56" s="69">
        <v>96</v>
      </c>
      <c r="I56" s="149"/>
      <c r="J56" s="69">
        <v>55</v>
      </c>
      <c r="K56" s="149"/>
      <c r="L56" s="69">
        <v>3</v>
      </c>
      <c r="M56" s="149"/>
      <c r="N56" s="69">
        <v>50</v>
      </c>
      <c r="O56" s="149"/>
      <c r="P56" s="69">
        <v>748</v>
      </c>
      <c r="Q56" s="149" t="s">
        <v>323</v>
      </c>
    </row>
    <row r="57" spans="1:17" x14ac:dyDescent="0.25">
      <c r="A57" s="5">
        <v>28</v>
      </c>
      <c r="B57" s="11">
        <v>50</v>
      </c>
      <c r="C57" s="23" t="s">
        <v>28</v>
      </c>
      <c r="D57" s="69">
        <v>22</v>
      </c>
      <c r="E57" s="148"/>
      <c r="F57" s="69">
        <v>122</v>
      </c>
      <c r="G57" s="149"/>
      <c r="H57" s="69">
        <v>94</v>
      </c>
      <c r="I57" s="149"/>
      <c r="J57" s="69">
        <v>0</v>
      </c>
      <c r="K57" s="149"/>
      <c r="L57" s="69">
        <v>3</v>
      </c>
      <c r="M57" s="149"/>
      <c r="N57" s="69">
        <v>3</v>
      </c>
      <c r="O57" s="149"/>
      <c r="P57" s="69">
        <v>244</v>
      </c>
      <c r="Q57" s="149" t="s">
        <v>323</v>
      </c>
    </row>
    <row r="58" spans="1:17" x14ac:dyDescent="0.25">
      <c r="A58" s="5">
        <v>44</v>
      </c>
      <c r="B58" s="11">
        <v>51</v>
      </c>
      <c r="C58" s="23" t="s">
        <v>38</v>
      </c>
      <c r="D58" s="69">
        <v>10</v>
      </c>
      <c r="E58" s="148"/>
      <c r="F58" s="69">
        <v>349</v>
      </c>
      <c r="G58" s="149"/>
      <c r="H58" s="69">
        <v>106</v>
      </c>
      <c r="I58" s="149"/>
      <c r="J58" s="69">
        <v>8</v>
      </c>
      <c r="K58" s="149"/>
      <c r="L58" s="69">
        <v>0</v>
      </c>
      <c r="M58" s="149"/>
      <c r="N58" s="69">
        <v>20</v>
      </c>
      <c r="O58" s="149"/>
      <c r="P58" s="69">
        <v>493</v>
      </c>
      <c r="Q58" s="149" t="s">
        <v>323</v>
      </c>
    </row>
    <row r="59" spans="1:17" x14ac:dyDescent="0.25">
      <c r="A59" s="5">
        <v>44</v>
      </c>
      <c r="B59" s="11">
        <v>52</v>
      </c>
      <c r="C59" s="23" t="s">
        <v>39</v>
      </c>
      <c r="D59" s="69">
        <v>0</v>
      </c>
      <c r="E59" s="148"/>
      <c r="F59" s="69">
        <v>63</v>
      </c>
      <c r="G59" s="149"/>
      <c r="H59" s="69">
        <v>16</v>
      </c>
      <c r="I59" s="149"/>
      <c r="J59" s="69">
        <v>0</v>
      </c>
      <c r="K59" s="149"/>
      <c r="L59" s="69">
        <v>15</v>
      </c>
      <c r="M59" s="149"/>
      <c r="N59" s="69">
        <v>0</v>
      </c>
      <c r="O59" s="149"/>
      <c r="P59" s="69">
        <v>94</v>
      </c>
      <c r="Q59" s="149" t="s">
        <v>323</v>
      </c>
    </row>
    <row r="60" spans="1:17" x14ac:dyDescent="0.25">
      <c r="A60" s="5">
        <v>52</v>
      </c>
      <c r="B60" s="11">
        <v>53</v>
      </c>
      <c r="C60" s="23" t="s">
        <v>49</v>
      </c>
      <c r="D60" s="69">
        <v>0</v>
      </c>
      <c r="E60" s="148"/>
      <c r="F60" s="69">
        <v>89</v>
      </c>
      <c r="G60" s="149"/>
      <c r="H60" s="69">
        <v>23</v>
      </c>
      <c r="I60" s="149"/>
      <c r="J60" s="69">
        <v>0</v>
      </c>
      <c r="K60" s="149"/>
      <c r="L60" s="69">
        <v>10</v>
      </c>
      <c r="M60" s="149"/>
      <c r="N60" s="69">
        <v>25</v>
      </c>
      <c r="O60" s="149"/>
      <c r="P60" s="69">
        <v>147</v>
      </c>
      <c r="Q60" s="149" t="s">
        <v>323</v>
      </c>
    </row>
    <row r="61" spans="1:17" x14ac:dyDescent="0.25">
      <c r="A61" s="5">
        <v>44</v>
      </c>
      <c r="B61" s="11">
        <v>54</v>
      </c>
      <c r="C61" s="23" t="s">
        <v>40</v>
      </c>
      <c r="D61" s="69">
        <v>21</v>
      </c>
      <c r="E61" s="148"/>
      <c r="F61" s="69">
        <v>451</v>
      </c>
      <c r="G61" s="149"/>
      <c r="H61" s="69">
        <v>200</v>
      </c>
      <c r="I61" s="149"/>
      <c r="J61" s="69">
        <v>67</v>
      </c>
      <c r="K61" s="149"/>
      <c r="L61" s="69">
        <v>0</v>
      </c>
      <c r="M61" s="149"/>
      <c r="N61" s="69">
        <v>71</v>
      </c>
      <c r="O61" s="149"/>
      <c r="P61" s="69">
        <v>810</v>
      </c>
      <c r="Q61" s="149" t="s">
        <v>323</v>
      </c>
    </row>
    <row r="62" spans="1:17" x14ac:dyDescent="0.25">
      <c r="A62" s="5">
        <v>44</v>
      </c>
      <c r="B62" s="11">
        <v>55</v>
      </c>
      <c r="C62" s="23" t="s">
        <v>41</v>
      </c>
      <c r="D62" s="69">
        <v>4</v>
      </c>
      <c r="E62" s="148"/>
      <c r="F62" s="69">
        <v>111</v>
      </c>
      <c r="G62" s="149"/>
      <c r="H62" s="69">
        <v>60</v>
      </c>
      <c r="I62" s="149"/>
      <c r="J62" s="69">
        <v>17</v>
      </c>
      <c r="K62" s="149"/>
      <c r="L62" s="69">
        <v>0</v>
      </c>
      <c r="M62" s="149"/>
      <c r="N62" s="69">
        <v>17</v>
      </c>
      <c r="O62" s="149"/>
      <c r="P62" s="69">
        <v>209</v>
      </c>
      <c r="Q62" s="149" t="s">
        <v>323</v>
      </c>
    </row>
    <row r="63" spans="1:17" x14ac:dyDescent="0.25">
      <c r="A63" s="5">
        <v>53</v>
      </c>
      <c r="B63" s="11">
        <v>56</v>
      </c>
      <c r="C63" s="23" t="s">
        <v>56</v>
      </c>
      <c r="D63" s="69">
        <v>6</v>
      </c>
      <c r="E63" s="148"/>
      <c r="F63" s="69">
        <v>161</v>
      </c>
      <c r="G63" s="149"/>
      <c r="H63" s="69">
        <v>31</v>
      </c>
      <c r="I63" s="149"/>
      <c r="J63" s="69">
        <v>8</v>
      </c>
      <c r="K63" s="149"/>
      <c r="L63" s="69">
        <v>4</v>
      </c>
      <c r="M63" s="149"/>
      <c r="N63" s="69">
        <v>68</v>
      </c>
      <c r="O63" s="149"/>
      <c r="P63" s="69">
        <v>278</v>
      </c>
      <c r="Q63" s="149" t="s">
        <v>323</v>
      </c>
    </row>
    <row r="64" spans="1:17" x14ac:dyDescent="0.25">
      <c r="A64" s="5">
        <v>44</v>
      </c>
      <c r="B64" s="11">
        <v>57</v>
      </c>
      <c r="C64" s="23" t="s">
        <v>42</v>
      </c>
      <c r="D64" s="69">
        <v>79</v>
      </c>
      <c r="E64" s="148"/>
      <c r="F64" s="69">
        <v>722</v>
      </c>
      <c r="G64" s="149"/>
      <c r="H64" s="69">
        <v>249</v>
      </c>
      <c r="I64" s="149"/>
      <c r="J64" s="69">
        <v>47</v>
      </c>
      <c r="K64" s="149"/>
      <c r="L64" s="69">
        <v>13</v>
      </c>
      <c r="M64" s="149"/>
      <c r="N64" s="69">
        <v>15</v>
      </c>
      <c r="O64" s="149"/>
      <c r="P64" s="69">
        <v>1125</v>
      </c>
      <c r="Q64" s="149" t="s">
        <v>323</v>
      </c>
    </row>
    <row r="65" spans="1:17" x14ac:dyDescent="0.25">
      <c r="A65" s="5">
        <v>27</v>
      </c>
      <c r="B65" s="11">
        <v>58</v>
      </c>
      <c r="C65" s="23" t="s">
        <v>20</v>
      </c>
      <c r="D65" s="69">
        <v>0</v>
      </c>
      <c r="E65" s="148"/>
      <c r="F65" s="69">
        <v>80</v>
      </c>
      <c r="G65" s="149"/>
      <c r="H65" s="69">
        <v>34</v>
      </c>
      <c r="I65" s="149"/>
      <c r="J65" s="69">
        <v>8</v>
      </c>
      <c r="K65" s="149"/>
      <c r="L65" s="69">
        <v>2</v>
      </c>
      <c r="M65" s="149"/>
      <c r="N65" s="69">
        <v>10</v>
      </c>
      <c r="O65" s="149"/>
      <c r="P65" s="69">
        <v>134</v>
      </c>
      <c r="Q65" s="149" t="s">
        <v>323</v>
      </c>
    </row>
    <row r="66" spans="1:17" x14ac:dyDescent="0.25">
      <c r="A66" s="5">
        <v>32</v>
      </c>
      <c r="B66" s="11">
        <v>59</v>
      </c>
      <c r="C66" s="23" t="s">
        <v>32</v>
      </c>
      <c r="D66" s="69">
        <v>210</v>
      </c>
      <c r="E66" s="148"/>
      <c r="F66" s="69">
        <v>2776</v>
      </c>
      <c r="G66" s="149"/>
      <c r="H66" s="69">
        <v>982</v>
      </c>
      <c r="I66" s="149"/>
      <c r="J66" s="69">
        <v>30</v>
      </c>
      <c r="K66" s="149"/>
      <c r="L66" s="69">
        <v>0</v>
      </c>
      <c r="M66" s="149"/>
      <c r="N66" s="69">
        <v>13</v>
      </c>
      <c r="O66" s="149"/>
      <c r="P66" s="69">
        <v>4011</v>
      </c>
      <c r="Q66" s="149" t="s">
        <v>323</v>
      </c>
    </row>
    <row r="67" spans="1:17" x14ac:dyDescent="0.25">
      <c r="A67" s="5">
        <v>32</v>
      </c>
      <c r="B67" s="11">
        <v>60</v>
      </c>
      <c r="C67" s="23" t="s">
        <v>33</v>
      </c>
      <c r="D67" s="69">
        <v>57</v>
      </c>
      <c r="E67" s="148"/>
      <c r="F67" s="69">
        <v>690</v>
      </c>
      <c r="G67" s="149"/>
      <c r="H67" s="69">
        <v>114</v>
      </c>
      <c r="I67" s="149"/>
      <c r="J67" s="69">
        <v>15</v>
      </c>
      <c r="K67" s="149"/>
      <c r="L67" s="69">
        <v>6</v>
      </c>
      <c r="M67" s="149"/>
      <c r="N67" s="69">
        <v>22</v>
      </c>
      <c r="O67" s="149"/>
      <c r="P67" s="69">
        <v>904</v>
      </c>
      <c r="Q67" s="149" t="s">
        <v>323</v>
      </c>
    </row>
    <row r="68" spans="1:17" x14ac:dyDescent="0.25">
      <c r="A68" s="5">
        <v>28</v>
      </c>
      <c r="B68" s="11">
        <v>61</v>
      </c>
      <c r="C68" s="23" t="s">
        <v>29</v>
      </c>
      <c r="D68" s="69">
        <v>4</v>
      </c>
      <c r="E68" s="148"/>
      <c r="F68" s="69">
        <v>88</v>
      </c>
      <c r="G68" s="149"/>
      <c r="H68" s="69">
        <v>29</v>
      </c>
      <c r="I68" s="149"/>
      <c r="J68" s="69">
        <v>0</v>
      </c>
      <c r="K68" s="149"/>
      <c r="L68" s="69">
        <v>2</v>
      </c>
      <c r="M68" s="149"/>
      <c r="N68" s="69">
        <v>24</v>
      </c>
      <c r="O68" s="149"/>
      <c r="P68" s="69">
        <v>147</v>
      </c>
      <c r="Q68" s="149" t="s">
        <v>323</v>
      </c>
    </row>
    <row r="69" spans="1:17" x14ac:dyDescent="0.25">
      <c r="A69" s="5">
        <v>32</v>
      </c>
      <c r="B69" s="11">
        <v>62</v>
      </c>
      <c r="C69" s="23" t="s">
        <v>34</v>
      </c>
      <c r="D69" s="69">
        <v>104</v>
      </c>
      <c r="E69" s="148"/>
      <c r="F69" s="69">
        <v>1044</v>
      </c>
      <c r="G69" s="149"/>
      <c r="H69" s="69">
        <v>150</v>
      </c>
      <c r="I69" s="149"/>
      <c r="J69" s="69">
        <v>35</v>
      </c>
      <c r="K69" s="149"/>
      <c r="L69" s="69">
        <v>8</v>
      </c>
      <c r="M69" s="149"/>
      <c r="N69" s="69">
        <v>2</v>
      </c>
      <c r="O69" s="149"/>
      <c r="P69" s="69">
        <v>1343</v>
      </c>
      <c r="Q69" s="149" t="s">
        <v>323</v>
      </c>
    </row>
    <row r="70" spans="1:17" x14ac:dyDescent="0.25">
      <c r="A70" s="5">
        <v>84</v>
      </c>
      <c r="B70" s="11">
        <v>63</v>
      </c>
      <c r="C70" s="23" t="s">
        <v>91</v>
      </c>
      <c r="D70" s="69">
        <v>6</v>
      </c>
      <c r="E70" s="148"/>
      <c r="F70" s="69">
        <v>252</v>
      </c>
      <c r="G70" s="149"/>
      <c r="H70" s="69">
        <v>66</v>
      </c>
      <c r="I70" s="149"/>
      <c r="J70" s="69">
        <v>0</v>
      </c>
      <c r="K70" s="149"/>
      <c r="L70" s="69">
        <v>8</v>
      </c>
      <c r="M70" s="149"/>
      <c r="N70" s="69">
        <v>26</v>
      </c>
      <c r="O70" s="149"/>
      <c r="P70" s="69">
        <v>358</v>
      </c>
      <c r="Q70" s="149" t="s">
        <v>323</v>
      </c>
    </row>
    <row r="71" spans="1:17" x14ac:dyDescent="0.25">
      <c r="A71" s="5">
        <v>75</v>
      </c>
      <c r="B71" s="11">
        <v>64</v>
      </c>
      <c r="C71" s="23" t="s">
        <v>65</v>
      </c>
      <c r="D71" s="69">
        <v>2</v>
      </c>
      <c r="E71" s="148"/>
      <c r="F71" s="69">
        <v>524</v>
      </c>
      <c r="G71" s="149"/>
      <c r="H71" s="69">
        <v>39</v>
      </c>
      <c r="I71" s="149"/>
      <c r="J71" s="69">
        <v>12</v>
      </c>
      <c r="K71" s="149"/>
      <c r="L71" s="69">
        <v>0</v>
      </c>
      <c r="M71" s="149"/>
      <c r="N71" s="69">
        <v>13</v>
      </c>
      <c r="O71" s="149"/>
      <c r="P71" s="69">
        <v>590</v>
      </c>
      <c r="Q71" s="149" t="s">
        <v>323</v>
      </c>
    </row>
    <row r="72" spans="1:17" x14ac:dyDescent="0.25">
      <c r="A72" s="5">
        <v>76</v>
      </c>
      <c r="B72" s="11">
        <v>65</v>
      </c>
      <c r="C72" s="23" t="s">
        <v>78</v>
      </c>
      <c r="D72" s="69">
        <v>0</v>
      </c>
      <c r="E72" s="150" t="s">
        <v>324</v>
      </c>
      <c r="F72" s="69">
        <v>100</v>
      </c>
      <c r="G72" s="150" t="s">
        <v>324</v>
      </c>
      <c r="H72" s="69">
        <v>9</v>
      </c>
      <c r="I72" s="150" t="s">
        <v>324</v>
      </c>
      <c r="J72" s="69">
        <v>5</v>
      </c>
      <c r="K72" s="150" t="s">
        <v>324</v>
      </c>
      <c r="L72" s="69">
        <v>0</v>
      </c>
      <c r="M72" s="150" t="s">
        <v>324</v>
      </c>
      <c r="N72" s="69">
        <v>0</v>
      </c>
      <c r="O72" s="150" t="s">
        <v>324</v>
      </c>
      <c r="P72" s="69">
        <v>114</v>
      </c>
      <c r="Q72" s="150" t="s">
        <v>324</v>
      </c>
    </row>
    <row r="73" spans="1:17" x14ac:dyDescent="0.25">
      <c r="A73" s="5">
        <v>76</v>
      </c>
      <c r="B73" s="11">
        <v>66</v>
      </c>
      <c r="C73" s="23" t="s">
        <v>79</v>
      </c>
      <c r="D73" s="69">
        <v>0</v>
      </c>
      <c r="E73" s="148" t="s">
        <v>324</v>
      </c>
      <c r="F73" s="69">
        <v>153</v>
      </c>
      <c r="G73" s="149" t="s">
        <v>324</v>
      </c>
      <c r="H73" s="69">
        <v>211</v>
      </c>
      <c r="I73" s="149" t="s">
        <v>324</v>
      </c>
      <c r="J73" s="69">
        <v>26</v>
      </c>
      <c r="K73" s="149" t="s">
        <v>324</v>
      </c>
      <c r="L73" s="69">
        <v>0</v>
      </c>
      <c r="M73" s="149" t="s">
        <v>324</v>
      </c>
      <c r="N73" s="69">
        <v>54</v>
      </c>
      <c r="O73" s="149" t="s">
        <v>324</v>
      </c>
      <c r="P73" s="69">
        <v>444</v>
      </c>
      <c r="Q73" s="149" t="s">
        <v>324</v>
      </c>
    </row>
    <row r="74" spans="1:17" x14ac:dyDescent="0.25">
      <c r="A74" s="5">
        <v>44</v>
      </c>
      <c r="B74" s="11">
        <v>67</v>
      </c>
      <c r="C74" s="23" t="s">
        <v>43</v>
      </c>
      <c r="D74" s="69">
        <v>35</v>
      </c>
      <c r="E74" s="148" t="s">
        <v>324</v>
      </c>
      <c r="F74" s="69">
        <v>1107</v>
      </c>
      <c r="G74" s="149" t="s">
        <v>324</v>
      </c>
      <c r="H74" s="69">
        <v>155</v>
      </c>
      <c r="I74" s="149" t="s">
        <v>324</v>
      </c>
      <c r="J74" s="69">
        <v>29</v>
      </c>
      <c r="K74" s="149" t="s">
        <v>324</v>
      </c>
      <c r="L74" s="69">
        <v>0</v>
      </c>
      <c r="M74" s="149" t="s">
        <v>324</v>
      </c>
      <c r="N74" s="69">
        <v>45</v>
      </c>
      <c r="O74" s="149" t="s">
        <v>324</v>
      </c>
      <c r="P74" s="69">
        <v>1371</v>
      </c>
      <c r="Q74" s="149" t="s">
        <v>324</v>
      </c>
    </row>
    <row r="75" spans="1:17" x14ac:dyDescent="0.25">
      <c r="A75" s="5">
        <v>44</v>
      </c>
      <c r="B75" s="11">
        <v>68</v>
      </c>
      <c r="C75" s="23" t="s">
        <v>44</v>
      </c>
      <c r="D75" s="69">
        <v>57</v>
      </c>
      <c r="E75" s="148"/>
      <c r="F75" s="69">
        <v>719</v>
      </c>
      <c r="G75" s="149"/>
      <c r="H75" s="69">
        <v>0</v>
      </c>
      <c r="I75" s="149"/>
      <c r="J75" s="69">
        <v>64</v>
      </c>
      <c r="K75" s="149"/>
      <c r="L75" s="69">
        <v>4</v>
      </c>
      <c r="M75" s="149"/>
      <c r="N75" s="69">
        <v>19</v>
      </c>
      <c r="O75" s="149"/>
      <c r="P75" s="69">
        <v>863</v>
      </c>
      <c r="Q75" s="149" t="s">
        <v>323</v>
      </c>
    </row>
    <row r="76" spans="1:17" x14ac:dyDescent="0.25">
      <c r="A76" s="5">
        <v>84</v>
      </c>
      <c r="B76" s="11">
        <v>69</v>
      </c>
      <c r="C76" s="23" t="s">
        <v>255</v>
      </c>
      <c r="D76" s="69">
        <v>8</v>
      </c>
      <c r="E76" s="148"/>
      <c r="F76" s="69">
        <v>1282</v>
      </c>
      <c r="G76" s="149"/>
      <c r="H76" s="69">
        <v>80</v>
      </c>
      <c r="I76" s="149"/>
      <c r="J76" s="69">
        <v>32</v>
      </c>
      <c r="K76" s="149"/>
      <c r="L76" s="69">
        <v>5</v>
      </c>
      <c r="M76" s="149"/>
      <c r="N76" s="69">
        <v>9</v>
      </c>
      <c r="O76" s="149"/>
      <c r="P76" s="69">
        <v>1416</v>
      </c>
      <c r="Q76" s="149"/>
    </row>
    <row r="77" spans="1:17" x14ac:dyDescent="0.25">
      <c r="A77" s="14">
        <v>84</v>
      </c>
      <c r="B77" s="15" t="s">
        <v>92</v>
      </c>
      <c r="C77" s="24" t="s">
        <v>255</v>
      </c>
      <c r="D77" s="72">
        <v>5</v>
      </c>
      <c r="E77" s="151"/>
      <c r="F77" s="72">
        <v>223</v>
      </c>
      <c r="G77" s="152"/>
      <c r="H77" s="72">
        <v>3</v>
      </c>
      <c r="I77" s="152"/>
      <c r="J77" s="72">
        <v>7</v>
      </c>
      <c r="K77" s="152"/>
      <c r="L77" s="72">
        <v>1</v>
      </c>
      <c r="M77" s="152"/>
      <c r="N77" s="72">
        <v>2</v>
      </c>
      <c r="O77" s="152"/>
      <c r="P77" s="72">
        <v>241</v>
      </c>
      <c r="Q77" s="149"/>
    </row>
    <row r="78" spans="1:17" x14ac:dyDescent="0.25">
      <c r="A78" s="14">
        <v>84</v>
      </c>
      <c r="B78" s="15" t="s">
        <v>94</v>
      </c>
      <c r="C78" s="24" t="s">
        <v>256</v>
      </c>
      <c r="D78" s="72">
        <v>3</v>
      </c>
      <c r="E78" s="151"/>
      <c r="F78" s="72">
        <v>1059</v>
      </c>
      <c r="G78" s="152"/>
      <c r="H78" s="72">
        <v>77</v>
      </c>
      <c r="I78" s="152"/>
      <c r="J78" s="72">
        <v>25</v>
      </c>
      <c r="K78" s="152"/>
      <c r="L78" s="72">
        <v>4</v>
      </c>
      <c r="M78" s="152"/>
      <c r="N78" s="72">
        <v>7</v>
      </c>
      <c r="O78" s="152"/>
      <c r="P78" s="72">
        <v>1175</v>
      </c>
      <c r="Q78" s="149"/>
    </row>
    <row r="79" spans="1:17" x14ac:dyDescent="0.25">
      <c r="A79" s="5">
        <v>27</v>
      </c>
      <c r="B79" s="11">
        <v>70</v>
      </c>
      <c r="C79" s="23" t="s">
        <v>21</v>
      </c>
      <c r="D79" s="69">
        <v>0</v>
      </c>
      <c r="E79" s="148"/>
      <c r="F79" s="69">
        <v>94</v>
      </c>
      <c r="G79" s="149"/>
      <c r="H79" s="69">
        <v>0</v>
      </c>
      <c r="I79" s="149"/>
      <c r="J79" s="69">
        <v>0</v>
      </c>
      <c r="K79" s="149"/>
      <c r="L79" s="69">
        <v>0</v>
      </c>
      <c r="M79" s="149"/>
      <c r="N79" s="69">
        <v>218</v>
      </c>
      <c r="O79" s="149"/>
      <c r="P79" s="69">
        <v>312</v>
      </c>
      <c r="Q79" s="149"/>
    </row>
    <row r="80" spans="1:17" x14ac:dyDescent="0.25">
      <c r="A80" s="5">
        <v>27</v>
      </c>
      <c r="B80" s="11">
        <v>71</v>
      </c>
      <c r="C80" s="23" t="s">
        <v>22</v>
      </c>
      <c r="D80" s="69">
        <v>0</v>
      </c>
      <c r="E80" s="148"/>
      <c r="F80" s="69">
        <v>323</v>
      </c>
      <c r="G80" s="149"/>
      <c r="H80" s="69">
        <v>76</v>
      </c>
      <c r="I80" s="149"/>
      <c r="J80" s="69">
        <v>2</v>
      </c>
      <c r="K80" s="149"/>
      <c r="L80" s="69">
        <v>9</v>
      </c>
      <c r="M80" s="149"/>
      <c r="N80" s="69">
        <v>12</v>
      </c>
      <c r="O80" s="149"/>
      <c r="P80" s="69">
        <v>422</v>
      </c>
      <c r="Q80" s="149" t="s">
        <v>323</v>
      </c>
    </row>
    <row r="81" spans="1:17" x14ac:dyDescent="0.25">
      <c r="A81" s="5">
        <v>52</v>
      </c>
      <c r="B81" s="11">
        <v>72</v>
      </c>
      <c r="C81" s="23" t="s">
        <v>50</v>
      </c>
      <c r="D81" s="69">
        <v>0</v>
      </c>
      <c r="E81" s="148" t="s">
        <v>324</v>
      </c>
      <c r="F81" s="69">
        <v>495</v>
      </c>
      <c r="G81" s="149" t="s">
        <v>324</v>
      </c>
      <c r="H81" s="69">
        <v>0</v>
      </c>
      <c r="I81" s="149" t="s">
        <v>324</v>
      </c>
      <c r="J81" s="69">
        <v>0</v>
      </c>
      <c r="K81" s="149" t="s">
        <v>324</v>
      </c>
      <c r="L81" s="69">
        <v>0</v>
      </c>
      <c r="M81" s="149" t="s">
        <v>324</v>
      </c>
      <c r="N81" s="69">
        <v>0</v>
      </c>
      <c r="O81" s="149" t="s">
        <v>324</v>
      </c>
      <c r="P81" s="69">
        <v>495</v>
      </c>
      <c r="Q81" s="149"/>
    </row>
    <row r="82" spans="1:17" x14ac:dyDescent="0.25">
      <c r="A82" s="5">
        <v>84</v>
      </c>
      <c r="B82" s="11">
        <v>73</v>
      </c>
      <c r="C82" s="23" t="s">
        <v>96</v>
      </c>
      <c r="D82" s="69">
        <v>1</v>
      </c>
      <c r="E82" s="148"/>
      <c r="F82" s="69">
        <v>442</v>
      </c>
      <c r="G82" s="149"/>
      <c r="H82" s="69">
        <v>0</v>
      </c>
      <c r="I82" s="149"/>
      <c r="J82" s="69">
        <v>0</v>
      </c>
      <c r="K82" s="149"/>
      <c r="L82" s="69">
        <v>0</v>
      </c>
      <c r="M82" s="149"/>
      <c r="N82" s="69">
        <v>0</v>
      </c>
      <c r="O82" s="149"/>
      <c r="P82" s="69">
        <v>443</v>
      </c>
      <c r="Q82" s="149" t="s">
        <v>323</v>
      </c>
    </row>
    <row r="83" spans="1:17" x14ac:dyDescent="0.25">
      <c r="A83" s="5">
        <v>84</v>
      </c>
      <c r="B83" s="11">
        <v>74</v>
      </c>
      <c r="C83" s="23" t="s">
        <v>97</v>
      </c>
      <c r="D83" s="69">
        <v>18</v>
      </c>
      <c r="E83" s="148"/>
      <c r="F83" s="69">
        <v>509</v>
      </c>
      <c r="G83" s="149"/>
      <c r="H83" s="69">
        <v>0</v>
      </c>
      <c r="I83" s="149"/>
      <c r="J83" s="69">
        <v>27</v>
      </c>
      <c r="K83" s="149"/>
      <c r="L83" s="69">
        <v>5</v>
      </c>
      <c r="M83" s="149"/>
      <c r="N83" s="69">
        <v>10</v>
      </c>
      <c r="O83" s="149"/>
      <c r="P83" s="69">
        <v>569</v>
      </c>
      <c r="Q83" s="149" t="s">
        <v>323</v>
      </c>
    </row>
    <row r="84" spans="1:17" x14ac:dyDescent="0.25">
      <c r="A84" s="5">
        <v>11</v>
      </c>
      <c r="B84" s="11">
        <v>75</v>
      </c>
      <c r="C84" s="23" t="s">
        <v>0</v>
      </c>
      <c r="D84" s="69">
        <v>8</v>
      </c>
      <c r="E84" s="148"/>
      <c r="F84" s="69">
        <v>1214</v>
      </c>
      <c r="G84" s="149"/>
      <c r="H84" s="69">
        <v>310</v>
      </c>
      <c r="I84" s="149"/>
      <c r="J84" s="69">
        <v>77</v>
      </c>
      <c r="K84" s="149"/>
      <c r="L84" s="69">
        <v>27</v>
      </c>
      <c r="M84" s="149"/>
      <c r="N84" s="69">
        <v>446</v>
      </c>
      <c r="O84" s="149"/>
      <c r="P84" s="69">
        <v>2082</v>
      </c>
      <c r="Q84" s="149" t="s">
        <v>323</v>
      </c>
    </row>
    <row r="85" spans="1:17" x14ac:dyDescent="0.25">
      <c r="A85" s="5">
        <v>28</v>
      </c>
      <c r="B85" s="11">
        <v>76</v>
      </c>
      <c r="C85" s="23" t="s">
        <v>30</v>
      </c>
      <c r="D85" s="69">
        <v>17</v>
      </c>
      <c r="E85" s="148"/>
      <c r="F85" s="69">
        <v>722</v>
      </c>
      <c r="G85" s="149"/>
      <c r="H85" s="69">
        <v>593</v>
      </c>
      <c r="I85" s="149"/>
      <c r="J85" s="69">
        <v>38</v>
      </c>
      <c r="K85" s="149"/>
      <c r="L85" s="69">
        <v>18</v>
      </c>
      <c r="M85" s="149"/>
      <c r="N85" s="69">
        <v>13</v>
      </c>
      <c r="O85" s="149"/>
      <c r="P85" s="69">
        <v>1401</v>
      </c>
      <c r="Q85" s="149" t="s">
        <v>323</v>
      </c>
    </row>
    <row r="86" spans="1:17" x14ac:dyDescent="0.25">
      <c r="A86" s="5">
        <v>11</v>
      </c>
      <c r="B86" s="11">
        <v>77</v>
      </c>
      <c r="C86" s="23" t="s">
        <v>2</v>
      </c>
      <c r="D86" s="69">
        <v>119</v>
      </c>
      <c r="E86" s="148"/>
      <c r="F86" s="69">
        <v>874</v>
      </c>
      <c r="G86" s="149"/>
      <c r="H86" s="69">
        <v>177</v>
      </c>
      <c r="I86" s="149"/>
      <c r="J86" s="69">
        <v>11</v>
      </c>
      <c r="K86" s="149"/>
      <c r="L86" s="69">
        <v>26</v>
      </c>
      <c r="M86" s="149"/>
      <c r="N86" s="69">
        <v>33</v>
      </c>
      <c r="O86" s="149"/>
      <c r="P86" s="69">
        <v>1240</v>
      </c>
      <c r="Q86" s="149" t="s">
        <v>323</v>
      </c>
    </row>
    <row r="87" spans="1:17" x14ac:dyDescent="0.25">
      <c r="A87" s="5">
        <v>11</v>
      </c>
      <c r="B87" s="11">
        <v>78</v>
      </c>
      <c r="C87" s="23" t="s">
        <v>3</v>
      </c>
      <c r="D87" s="69">
        <v>9</v>
      </c>
      <c r="E87" s="148"/>
      <c r="F87" s="69">
        <v>854</v>
      </c>
      <c r="G87" s="149"/>
      <c r="H87" s="69">
        <v>34</v>
      </c>
      <c r="I87" s="149"/>
      <c r="J87" s="69">
        <v>14</v>
      </c>
      <c r="K87" s="149"/>
      <c r="L87" s="69">
        <v>11</v>
      </c>
      <c r="M87" s="149"/>
      <c r="N87" s="69">
        <v>67</v>
      </c>
      <c r="O87" s="149"/>
      <c r="P87" s="69">
        <v>989</v>
      </c>
      <c r="Q87" s="149" t="s">
        <v>323</v>
      </c>
    </row>
    <row r="88" spans="1:17" x14ac:dyDescent="0.25">
      <c r="A88" s="5">
        <v>75</v>
      </c>
      <c r="B88" s="11">
        <v>79</v>
      </c>
      <c r="C88" s="23" t="s">
        <v>66</v>
      </c>
      <c r="D88" s="69">
        <v>0</v>
      </c>
      <c r="E88" s="148"/>
      <c r="F88" s="69">
        <v>169</v>
      </c>
      <c r="G88" s="150"/>
      <c r="H88" s="69">
        <v>65</v>
      </c>
      <c r="I88" s="150"/>
      <c r="J88" s="69">
        <v>0</v>
      </c>
      <c r="K88" s="150"/>
      <c r="L88" s="69">
        <v>0</v>
      </c>
      <c r="M88" s="150"/>
      <c r="N88" s="69">
        <v>99</v>
      </c>
      <c r="O88" s="150"/>
      <c r="P88" s="69">
        <v>333</v>
      </c>
      <c r="Q88" s="150" t="s">
        <v>323</v>
      </c>
    </row>
    <row r="89" spans="1:17" x14ac:dyDescent="0.25">
      <c r="A89" s="5">
        <v>32</v>
      </c>
      <c r="B89" s="11">
        <v>80</v>
      </c>
      <c r="C89" s="23" t="s">
        <v>35</v>
      </c>
      <c r="D89" s="69">
        <v>8</v>
      </c>
      <c r="E89" s="148"/>
      <c r="F89" s="69">
        <v>301</v>
      </c>
      <c r="G89" s="149"/>
      <c r="H89" s="69">
        <v>74</v>
      </c>
      <c r="I89" s="149"/>
      <c r="J89" s="69">
        <v>16</v>
      </c>
      <c r="K89" s="149"/>
      <c r="L89" s="69">
        <v>8</v>
      </c>
      <c r="M89" s="149"/>
      <c r="N89" s="69">
        <v>8</v>
      </c>
      <c r="O89" s="149"/>
      <c r="P89" s="69">
        <v>415</v>
      </c>
      <c r="Q89" s="149" t="s">
        <v>323</v>
      </c>
    </row>
    <row r="90" spans="1:17" x14ac:dyDescent="0.25">
      <c r="A90" s="5">
        <v>76</v>
      </c>
      <c r="B90" s="11">
        <v>81</v>
      </c>
      <c r="C90" s="23" t="s">
        <v>80</v>
      </c>
      <c r="D90" s="69">
        <v>5</v>
      </c>
      <c r="E90" s="148"/>
      <c r="F90" s="69">
        <v>259</v>
      </c>
      <c r="G90" s="149"/>
      <c r="H90" s="69">
        <v>43</v>
      </c>
      <c r="I90" s="149"/>
      <c r="J90" s="69">
        <v>0</v>
      </c>
      <c r="K90" s="149"/>
      <c r="L90" s="69">
        <v>3</v>
      </c>
      <c r="M90" s="149"/>
      <c r="N90" s="69">
        <v>47</v>
      </c>
      <c r="O90" s="149"/>
      <c r="P90" s="69">
        <v>357</v>
      </c>
      <c r="Q90" s="149" t="s">
        <v>323</v>
      </c>
    </row>
    <row r="91" spans="1:17" x14ac:dyDescent="0.25">
      <c r="A91" s="5">
        <v>76</v>
      </c>
      <c r="B91" s="11">
        <v>82</v>
      </c>
      <c r="C91" s="23" t="s">
        <v>81</v>
      </c>
      <c r="D91" s="69">
        <v>2</v>
      </c>
      <c r="E91" s="148"/>
      <c r="F91" s="69">
        <v>104</v>
      </c>
      <c r="G91" s="149"/>
      <c r="H91" s="69">
        <v>6</v>
      </c>
      <c r="I91" s="149"/>
      <c r="J91" s="69">
        <v>0</v>
      </c>
      <c r="K91" s="149"/>
      <c r="L91" s="69">
        <v>1</v>
      </c>
      <c r="M91" s="149"/>
      <c r="N91" s="69">
        <v>13</v>
      </c>
      <c r="O91" s="149"/>
      <c r="P91" s="69">
        <v>126</v>
      </c>
      <c r="Q91" s="149" t="s">
        <v>323</v>
      </c>
    </row>
    <row r="92" spans="1:17" x14ac:dyDescent="0.25">
      <c r="A92" s="5">
        <v>93</v>
      </c>
      <c r="B92" s="11">
        <v>83</v>
      </c>
      <c r="C92" s="23" t="s">
        <v>102</v>
      </c>
      <c r="D92" s="69">
        <v>10</v>
      </c>
      <c r="E92" s="148"/>
      <c r="F92" s="69">
        <v>389</v>
      </c>
      <c r="G92" s="149"/>
      <c r="H92" s="69">
        <v>97</v>
      </c>
      <c r="I92" s="149"/>
      <c r="J92" s="69">
        <v>17</v>
      </c>
      <c r="K92" s="149"/>
      <c r="L92" s="69">
        <v>21</v>
      </c>
      <c r="M92" s="149"/>
      <c r="N92" s="69">
        <v>61</v>
      </c>
      <c r="O92" s="149"/>
      <c r="P92" s="69">
        <v>595</v>
      </c>
      <c r="Q92" s="149" t="s">
        <v>323</v>
      </c>
    </row>
    <row r="93" spans="1:17" x14ac:dyDescent="0.25">
      <c r="A93" s="5">
        <v>93</v>
      </c>
      <c r="B93" s="11">
        <v>84</v>
      </c>
      <c r="C93" s="23" t="s">
        <v>103</v>
      </c>
      <c r="D93" s="69">
        <v>0</v>
      </c>
      <c r="E93" s="148" t="s">
        <v>324</v>
      </c>
      <c r="F93" s="69">
        <v>408</v>
      </c>
      <c r="G93" s="149" t="s">
        <v>324</v>
      </c>
      <c r="H93" s="69">
        <v>71</v>
      </c>
      <c r="I93" s="149" t="s">
        <v>324</v>
      </c>
      <c r="J93" s="69">
        <v>11</v>
      </c>
      <c r="K93" s="149" t="s">
        <v>324</v>
      </c>
      <c r="L93" s="69">
        <v>3</v>
      </c>
      <c r="M93" s="149" t="s">
        <v>324</v>
      </c>
      <c r="N93" s="69">
        <v>56</v>
      </c>
      <c r="O93" s="149" t="s">
        <v>324</v>
      </c>
      <c r="P93" s="69">
        <v>549</v>
      </c>
      <c r="Q93" s="149"/>
    </row>
    <row r="94" spans="1:17" x14ac:dyDescent="0.25">
      <c r="A94" s="5">
        <v>52</v>
      </c>
      <c r="B94" s="11">
        <v>85</v>
      </c>
      <c r="C94" s="23" t="s">
        <v>51</v>
      </c>
      <c r="D94" s="69">
        <v>2</v>
      </c>
      <c r="E94" s="148"/>
      <c r="F94" s="69">
        <v>151</v>
      </c>
      <c r="G94" s="149" t="s">
        <v>324</v>
      </c>
      <c r="H94" s="69">
        <v>38</v>
      </c>
      <c r="I94" s="149"/>
      <c r="J94" s="69">
        <v>3</v>
      </c>
      <c r="K94" s="149"/>
      <c r="L94" s="69">
        <v>8</v>
      </c>
      <c r="M94" s="149"/>
      <c r="N94" s="69">
        <v>38</v>
      </c>
      <c r="O94" s="149"/>
      <c r="P94" s="69">
        <v>240</v>
      </c>
      <c r="Q94" s="149"/>
    </row>
    <row r="95" spans="1:17" x14ac:dyDescent="0.25">
      <c r="A95" s="5">
        <v>75</v>
      </c>
      <c r="B95" s="11">
        <v>86</v>
      </c>
      <c r="C95" s="23" t="s">
        <v>67</v>
      </c>
      <c r="D95" s="69">
        <v>0</v>
      </c>
      <c r="E95" s="148"/>
      <c r="F95" s="69">
        <v>190</v>
      </c>
      <c r="G95" s="149" t="s">
        <v>324</v>
      </c>
      <c r="H95" s="69">
        <v>18</v>
      </c>
      <c r="I95" s="149" t="s">
        <v>324</v>
      </c>
      <c r="J95" s="69">
        <v>21</v>
      </c>
      <c r="K95" s="149" t="s">
        <v>324</v>
      </c>
      <c r="L95" s="69">
        <v>0</v>
      </c>
      <c r="M95" s="149"/>
      <c r="N95" s="69">
        <v>55</v>
      </c>
      <c r="O95" s="149" t="s">
        <v>324</v>
      </c>
      <c r="P95" s="69">
        <v>284</v>
      </c>
      <c r="Q95" s="149" t="s">
        <v>324</v>
      </c>
    </row>
    <row r="96" spans="1:17" x14ac:dyDescent="0.25">
      <c r="A96" s="5">
        <v>75</v>
      </c>
      <c r="B96" s="11">
        <v>87</v>
      </c>
      <c r="C96" s="23" t="s">
        <v>68</v>
      </c>
      <c r="D96" s="69">
        <v>0</v>
      </c>
      <c r="E96" s="148"/>
      <c r="F96" s="69">
        <v>78</v>
      </c>
      <c r="G96" s="149"/>
      <c r="H96" s="69">
        <v>63</v>
      </c>
      <c r="I96" s="149"/>
      <c r="J96" s="69">
        <v>3</v>
      </c>
      <c r="K96" s="149"/>
      <c r="L96" s="69">
        <v>0</v>
      </c>
      <c r="M96" s="149"/>
      <c r="N96" s="69">
        <v>33</v>
      </c>
      <c r="O96" s="149"/>
      <c r="P96" s="69">
        <v>177</v>
      </c>
      <c r="Q96" s="149"/>
    </row>
    <row r="97" spans="1:17" x14ac:dyDescent="0.25">
      <c r="A97" s="5">
        <v>44</v>
      </c>
      <c r="B97" s="11">
        <v>88</v>
      </c>
      <c r="C97" s="23" t="s">
        <v>45</v>
      </c>
      <c r="D97" s="69">
        <v>8</v>
      </c>
      <c r="E97" s="148"/>
      <c r="F97" s="69">
        <v>210</v>
      </c>
      <c r="G97" s="149"/>
      <c r="H97" s="69">
        <v>47</v>
      </c>
      <c r="I97" s="149"/>
      <c r="J97" s="69">
        <v>14</v>
      </c>
      <c r="K97" s="149"/>
      <c r="L97" s="69">
        <v>0</v>
      </c>
      <c r="M97" s="149"/>
      <c r="N97" s="69">
        <v>47</v>
      </c>
      <c r="O97" s="149"/>
      <c r="P97" s="69">
        <v>326</v>
      </c>
      <c r="Q97" s="149" t="s">
        <v>323</v>
      </c>
    </row>
    <row r="98" spans="1:17" x14ac:dyDescent="0.25">
      <c r="A98" s="5">
        <v>27</v>
      </c>
      <c r="B98" s="11">
        <v>89</v>
      </c>
      <c r="C98" s="23" t="s">
        <v>23</v>
      </c>
      <c r="D98" s="69">
        <v>3</v>
      </c>
      <c r="E98" s="148"/>
      <c r="F98" s="69">
        <v>334</v>
      </c>
      <c r="G98" s="149"/>
      <c r="H98" s="69">
        <v>49</v>
      </c>
      <c r="I98" s="149"/>
      <c r="J98" s="69">
        <v>0</v>
      </c>
      <c r="K98" s="149"/>
      <c r="L98" s="69">
        <v>2</v>
      </c>
      <c r="M98" s="149"/>
      <c r="N98" s="69">
        <v>33</v>
      </c>
      <c r="O98" s="149"/>
      <c r="P98" s="69">
        <v>421</v>
      </c>
      <c r="Q98" s="149" t="s">
        <v>323</v>
      </c>
    </row>
    <row r="99" spans="1:17" x14ac:dyDescent="0.25">
      <c r="A99" s="5">
        <v>27</v>
      </c>
      <c r="B99" s="11">
        <v>90</v>
      </c>
      <c r="C99" s="23" t="s">
        <v>24</v>
      </c>
      <c r="D99" s="69">
        <v>2</v>
      </c>
      <c r="E99" s="148"/>
      <c r="F99" s="69">
        <v>47</v>
      </c>
      <c r="G99" s="149"/>
      <c r="H99" s="69">
        <v>13</v>
      </c>
      <c r="I99" s="149"/>
      <c r="J99" s="69">
        <v>0</v>
      </c>
      <c r="K99" s="149"/>
      <c r="L99" s="69">
        <v>0</v>
      </c>
      <c r="M99" s="149"/>
      <c r="N99" s="69">
        <v>58</v>
      </c>
      <c r="O99" s="149"/>
      <c r="P99" s="69">
        <v>120</v>
      </c>
      <c r="Q99" s="149" t="s">
        <v>323</v>
      </c>
    </row>
    <row r="100" spans="1:17" x14ac:dyDescent="0.25">
      <c r="A100" s="5">
        <v>11</v>
      </c>
      <c r="B100" s="11">
        <v>91</v>
      </c>
      <c r="C100" s="23" t="s">
        <v>4</v>
      </c>
      <c r="D100" s="69">
        <v>34</v>
      </c>
      <c r="E100" s="148"/>
      <c r="F100" s="69">
        <v>693</v>
      </c>
      <c r="G100" s="149"/>
      <c r="H100" s="69">
        <v>53</v>
      </c>
      <c r="I100" s="149"/>
      <c r="J100" s="69">
        <v>24</v>
      </c>
      <c r="K100" s="149"/>
      <c r="L100" s="69">
        <v>13</v>
      </c>
      <c r="M100" s="149"/>
      <c r="N100" s="69">
        <v>264</v>
      </c>
      <c r="O100" s="149"/>
      <c r="P100" s="69">
        <v>1081</v>
      </c>
      <c r="Q100" s="149" t="s">
        <v>323</v>
      </c>
    </row>
    <row r="101" spans="1:17" x14ac:dyDescent="0.25">
      <c r="A101" s="5">
        <v>11</v>
      </c>
      <c r="B101" s="11">
        <v>92</v>
      </c>
      <c r="C101" s="23" t="s">
        <v>5</v>
      </c>
      <c r="D101" s="69">
        <v>30</v>
      </c>
      <c r="E101" s="148"/>
      <c r="F101" s="69">
        <v>798</v>
      </c>
      <c r="G101" s="149"/>
      <c r="H101" s="69">
        <v>85</v>
      </c>
      <c r="I101" s="149"/>
      <c r="J101" s="69">
        <v>62</v>
      </c>
      <c r="K101" s="149"/>
      <c r="L101" s="69">
        <v>43</v>
      </c>
      <c r="M101" s="149"/>
      <c r="N101" s="69">
        <v>66</v>
      </c>
      <c r="O101" s="149"/>
      <c r="P101" s="69">
        <v>1084</v>
      </c>
      <c r="Q101" s="149" t="s">
        <v>323</v>
      </c>
    </row>
    <row r="102" spans="1:17" x14ac:dyDescent="0.25">
      <c r="A102" s="5">
        <v>11</v>
      </c>
      <c r="B102" s="11">
        <v>93</v>
      </c>
      <c r="C102" s="23" t="s">
        <v>6</v>
      </c>
      <c r="D102" s="69">
        <v>25</v>
      </c>
      <c r="E102" s="148"/>
      <c r="F102" s="69">
        <v>899</v>
      </c>
      <c r="G102" s="149"/>
      <c r="H102" s="69">
        <v>346</v>
      </c>
      <c r="I102" s="149"/>
      <c r="J102" s="69">
        <v>25</v>
      </c>
      <c r="K102" s="149"/>
      <c r="L102" s="69">
        <v>36</v>
      </c>
      <c r="M102" s="149"/>
      <c r="N102" s="69">
        <v>83</v>
      </c>
      <c r="O102" s="149"/>
      <c r="P102" s="69">
        <v>1414</v>
      </c>
      <c r="Q102" s="149" t="s">
        <v>323</v>
      </c>
    </row>
    <row r="103" spans="1:17" x14ac:dyDescent="0.25">
      <c r="A103" s="5">
        <v>11</v>
      </c>
      <c r="B103" s="11">
        <v>94</v>
      </c>
      <c r="C103" s="23" t="s">
        <v>7</v>
      </c>
      <c r="D103" s="69">
        <v>93</v>
      </c>
      <c r="E103" s="148"/>
      <c r="F103" s="69">
        <v>899</v>
      </c>
      <c r="G103" s="149"/>
      <c r="H103" s="69">
        <v>147</v>
      </c>
      <c r="I103" s="149"/>
      <c r="J103" s="69">
        <v>20</v>
      </c>
      <c r="K103" s="149"/>
      <c r="L103" s="69">
        <v>6</v>
      </c>
      <c r="M103" s="149"/>
      <c r="N103" s="69">
        <v>152</v>
      </c>
      <c r="O103" s="149"/>
      <c r="P103" s="69">
        <v>1317</v>
      </c>
      <c r="Q103" s="149" t="s">
        <v>323</v>
      </c>
    </row>
    <row r="104" spans="1:17" x14ac:dyDescent="0.25">
      <c r="A104" s="5">
        <v>11</v>
      </c>
      <c r="B104" s="11">
        <v>95</v>
      </c>
      <c r="C104" s="23" t="s">
        <v>8</v>
      </c>
      <c r="D104" s="69">
        <v>201</v>
      </c>
      <c r="E104" s="148"/>
      <c r="F104" s="69">
        <v>684</v>
      </c>
      <c r="G104" s="149"/>
      <c r="H104" s="69">
        <v>18</v>
      </c>
      <c r="I104" s="149"/>
      <c r="J104" s="69">
        <v>24</v>
      </c>
      <c r="K104" s="149"/>
      <c r="L104" s="69">
        <v>26</v>
      </c>
      <c r="M104" s="149"/>
      <c r="N104" s="69">
        <v>38</v>
      </c>
      <c r="O104" s="149"/>
      <c r="P104" s="69">
        <v>991</v>
      </c>
      <c r="Q104" s="149" t="s">
        <v>323</v>
      </c>
    </row>
    <row r="105" spans="1:17" x14ac:dyDescent="0.25">
      <c r="A105" s="5">
        <v>101</v>
      </c>
      <c r="B105" s="11">
        <v>971</v>
      </c>
      <c r="C105" s="23" t="s">
        <v>109</v>
      </c>
      <c r="D105" s="69">
        <v>4</v>
      </c>
      <c r="E105" s="148"/>
      <c r="F105" s="69">
        <v>130</v>
      </c>
      <c r="G105" s="149"/>
      <c r="H105" s="69">
        <v>69</v>
      </c>
      <c r="I105" s="149"/>
      <c r="J105" s="69">
        <v>30</v>
      </c>
      <c r="K105" s="149"/>
      <c r="L105" s="69">
        <v>5</v>
      </c>
      <c r="M105" s="149"/>
      <c r="N105" s="69">
        <v>0</v>
      </c>
      <c r="O105" s="149"/>
      <c r="P105" s="69">
        <v>238</v>
      </c>
      <c r="Q105" s="149"/>
    </row>
    <row r="106" spans="1:17" x14ac:dyDescent="0.25">
      <c r="A106" s="5">
        <v>102</v>
      </c>
      <c r="B106" s="11">
        <v>972</v>
      </c>
      <c r="C106" s="23" t="s">
        <v>110</v>
      </c>
      <c r="D106" s="69">
        <v>27</v>
      </c>
      <c r="E106" s="148"/>
      <c r="F106" s="69">
        <v>161</v>
      </c>
      <c r="G106" s="149"/>
      <c r="H106" s="69">
        <v>67</v>
      </c>
      <c r="I106" s="149"/>
      <c r="J106" s="69">
        <v>25</v>
      </c>
      <c r="K106" s="149"/>
      <c r="L106" s="69">
        <v>2</v>
      </c>
      <c r="M106" s="149"/>
      <c r="N106" s="69">
        <v>6</v>
      </c>
      <c r="O106" s="149"/>
      <c r="P106" s="69">
        <v>288</v>
      </c>
      <c r="Q106" s="149" t="s">
        <v>323</v>
      </c>
    </row>
    <row r="107" spans="1:17" x14ac:dyDescent="0.25">
      <c r="A107" s="5">
        <v>103</v>
      </c>
      <c r="B107" s="11">
        <v>973</v>
      </c>
      <c r="C107" s="23" t="s">
        <v>111</v>
      </c>
      <c r="D107" s="69">
        <v>0</v>
      </c>
      <c r="E107" s="148"/>
      <c r="F107" s="69">
        <v>60</v>
      </c>
      <c r="G107" s="149"/>
      <c r="H107" s="69">
        <v>0</v>
      </c>
      <c r="I107" s="149"/>
      <c r="J107" s="69">
        <v>0</v>
      </c>
      <c r="K107" s="149"/>
      <c r="L107" s="69">
        <v>0</v>
      </c>
      <c r="M107" s="149"/>
      <c r="N107" s="69">
        <v>0</v>
      </c>
      <c r="O107" s="149"/>
      <c r="P107" s="69">
        <v>60</v>
      </c>
      <c r="Q107" s="149"/>
    </row>
    <row r="108" spans="1:17" x14ac:dyDescent="0.25">
      <c r="A108" s="6">
        <v>104</v>
      </c>
      <c r="B108" s="6">
        <v>974</v>
      </c>
      <c r="C108" s="2" t="s">
        <v>257</v>
      </c>
      <c r="D108" s="69">
        <v>0</v>
      </c>
      <c r="E108" s="148"/>
      <c r="F108" s="69">
        <v>199</v>
      </c>
      <c r="G108" s="149"/>
      <c r="H108" s="69">
        <v>78</v>
      </c>
      <c r="I108" s="149"/>
      <c r="J108" s="69">
        <v>15</v>
      </c>
      <c r="K108" s="149"/>
      <c r="L108" s="69">
        <v>0</v>
      </c>
      <c r="M108" s="149"/>
      <c r="N108" s="69">
        <v>1</v>
      </c>
      <c r="O108" s="149"/>
      <c r="P108" s="69">
        <v>293</v>
      </c>
      <c r="Q108" s="149" t="s">
        <v>323</v>
      </c>
    </row>
    <row r="109" spans="1:17" x14ac:dyDescent="0.25">
      <c r="A109" s="289" t="s">
        <v>224</v>
      </c>
      <c r="B109" s="290"/>
      <c r="C109" s="291"/>
      <c r="D109" s="153">
        <v>1662</v>
      </c>
      <c r="E109" s="154"/>
      <c r="F109" s="153">
        <v>39606</v>
      </c>
      <c r="G109" s="155"/>
      <c r="H109" s="156">
        <v>8181</v>
      </c>
      <c r="I109" s="155"/>
      <c r="J109" s="156">
        <v>1251</v>
      </c>
      <c r="K109" s="155"/>
      <c r="L109" s="156">
        <v>485</v>
      </c>
      <c r="M109" s="155"/>
      <c r="N109" s="156">
        <v>3694</v>
      </c>
      <c r="O109" s="155"/>
      <c r="P109" s="156">
        <v>54879</v>
      </c>
      <c r="Q109" s="155"/>
    </row>
    <row r="110" spans="1:17" x14ac:dyDescent="0.25">
      <c r="A110" s="292" t="s">
        <v>331</v>
      </c>
      <c r="B110" s="293"/>
      <c r="C110" s="294"/>
      <c r="D110" s="157">
        <v>31</v>
      </c>
      <c r="E110" s="158"/>
      <c r="F110" s="157">
        <v>550</v>
      </c>
      <c r="G110" s="159"/>
      <c r="H110" s="160">
        <v>214</v>
      </c>
      <c r="I110" s="159"/>
      <c r="J110" s="160">
        <v>70</v>
      </c>
      <c r="K110" s="159"/>
      <c r="L110" s="160">
        <v>7</v>
      </c>
      <c r="M110" s="159"/>
      <c r="N110" s="160">
        <v>7</v>
      </c>
      <c r="O110" s="159"/>
      <c r="P110" s="160">
        <v>879</v>
      </c>
      <c r="Q110" s="159"/>
    </row>
    <row r="111" spans="1:17" x14ac:dyDescent="0.25">
      <c r="A111" s="285" t="s">
        <v>332</v>
      </c>
      <c r="B111" s="286"/>
      <c r="C111" s="287"/>
      <c r="D111" s="161">
        <v>1693</v>
      </c>
      <c r="E111" s="162"/>
      <c r="F111" s="161">
        <v>40156</v>
      </c>
      <c r="G111" s="163"/>
      <c r="H111" s="164">
        <v>8395</v>
      </c>
      <c r="I111" s="163"/>
      <c r="J111" s="164">
        <v>1321</v>
      </c>
      <c r="K111" s="163"/>
      <c r="L111" s="164">
        <v>492</v>
      </c>
      <c r="M111" s="163"/>
      <c r="N111" s="164">
        <v>3701</v>
      </c>
      <c r="O111" s="163"/>
      <c r="P111" s="164">
        <v>55758</v>
      </c>
      <c r="Q111" s="163"/>
    </row>
    <row r="112" spans="1:17" x14ac:dyDescent="0.25">
      <c r="A112" s="199" t="s">
        <v>286</v>
      </c>
      <c r="B112" s="35"/>
      <c r="C112" s="35"/>
      <c r="D112" s="35"/>
      <c r="E112" s="35"/>
      <c r="F112" s="165"/>
      <c r="G112" s="35"/>
      <c r="H112" s="35"/>
      <c r="I112" s="35"/>
      <c r="J112" s="55"/>
      <c r="K112" s="55"/>
      <c r="L112" s="55"/>
      <c r="M112" s="55"/>
      <c r="N112" s="55"/>
      <c r="O112" s="55"/>
      <c r="P112" s="55"/>
      <c r="Q112" s="55"/>
    </row>
    <row r="113" spans="1:17" x14ac:dyDescent="0.25">
      <c r="A113" s="36" t="s">
        <v>287</v>
      </c>
      <c r="B113" s="55"/>
      <c r="C113" s="55"/>
      <c r="D113" s="55"/>
      <c r="E113" s="55"/>
      <c r="F113" s="55"/>
      <c r="G113" s="55"/>
      <c r="H113" s="55"/>
      <c r="I113" s="55"/>
      <c r="J113" s="55"/>
      <c r="K113" s="55"/>
      <c r="L113" s="55"/>
      <c r="M113" s="55"/>
      <c r="N113" s="55"/>
      <c r="O113" s="55"/>
      <c r="P113" s="55"/>
      <c r="Q113" s="55"/>
    </row>
    <row r="114" spans="1:17" x14ac:dyDescent="0.25">
      <c r="A114" s="55"/>
      <c r="B114" s="55"/>
      <c r="C114" s="55"/>
      <c r="D114" s="55"/>
      <c r="E114" s="55"/>
      <c r="F114" s="55"/>
      <c r="G114" s="55"/>
      <c r="H114" s="55"/>
      <c r="I114" s="55"/>
      <c r="J114" s="55"/>
      <c r="K114" s="55"/>
      <c r="L114" s="55"/>
      <c r="M114" s="55"/>
      <c r="N114" s="55"/>
      <c r="O114" s="55"/>
      <c r="P114" s="55"/>
      <c r="Q114" s="55"/>
    </row>
    <row r="115" spans="1:17" x14ac:dyDescent="0.25">
      <c r="A115" s="55"/>
      <c r="B115" s="55"/>
      <c r="C115" s="55"/>
      <c r="D115" s="55"/>
      <c r="E115" s="55"/>
      <c r="F115" s="55"/>
      <c r="G115" s="55"/>
      <c r="H115" s="55"/>
      <c r="I115" s="55"/>
      <c r="J115" s="55"/>
      <c r="K115" s="55"/>
      <c r="L115" s="55"/>
      <c r="M115" s="55"/>
      <c r="N115" s="55"/>
      <c r="O115" s="55"/>
      <c r="P115" s="55"/>
      <c r="Q115" s="55"/>
    </row>
    <row r="116" spans="1:17" x14ac:dyDescent="0.25">
      <c r="A116" s="54" t="s">
        <v>337</v>
      </c>
      <c r="B116" s="55"/>
      <c r="C116" s="55"/>
      <c r="D116" s="55"/>
      <c r="E116" s="55"/>
      <c r="F116" s="55"/>
      <c r="G116" s="55"/>
      <c r="H116" s="55"/>
      <c r="I116" s="55"/>
      <c r="J116" s="55"/>
      <c r="K116" s="55"/>
      <c r="L116" s="55"/>
      <c r="M116" s="55"/>
      <c r="N116" s="55"/>
      <c r="O116" s="55"/>
      <c r="P116" s="55"/>
      <c r="Q116" s="55"/>
    </row>
    <row r="117" spans="1:17" ht="46.5" customHeight="1" x14ac:dyDescent="0.25">
      <c r="A117" s="63" t="s">
        <v>217</v>
      </c>
      <c r="B117" s="296" t="s">
        <v>214</v>
      </c>
      <c r="C117" s="297"/>
      <c r="D117" s="282" t="s">
        <v>279</v>
      </c>
      <c r="E117" s="283"/>
      <c r="F117" s="282" t="s">
        <v>280</v>
      </c>
      <c r="G117" s="283"/>
      <c r="H117" s="282" t="s">
        <v>281</v>
      </c>
      <c r="I117" s="283"/>
      <c r="J117" s="282" t="s">
        <v>282</v>
      </c>
      <c r="K117" s="283"/>
      <c r="L117" s="282" t="s">
        <v>283</v>
      </c>
      <c r="M117" s="283"/>
      <c r="N117" s="282" t="s">
        <v>284</v>
      </c>
      <c r="O117" s="283"/>
      <c r="P117" s="282" t="s">
        <v>285</v>
      </c>
      <c r="Q117" s="283"/>
    </row>
    <row r="118" spans="1:17" x14ac:dyDescent="0.25">
      <c r="A118" s="39">
        <v>84</v>
      </c>
      <c r="B118" s="12" t="s">
        <v>83</v>
      </c>
      <c r="C118" s="40"/>
      <c r="D118" s="52">
        <v>48</v>
      </c>
      <c r="E118" s="196"/>
      <c r="F118" s="52">
        <v>5054</v>
      </c>
      <c r="G118" s="196"/>
      <c r="H118" s="52">
        <v>332</v>
      </c>
      <c r="I118" s="196"/>
      <c r="J118" s="52">
        <v>80</v>
      </c>
      <c r="K118" s="196"/>
      <c r="L118" s="52">
        <v>44</v>
      </c>
      <c r="M118" s="196"/>
      <c r="N118" s="52">
        <v>257</v>
      </c>
      <c r="O118" s="196"/>
      <c r="P118" s="52">
        <v>5815</v>
      </c>
      <c r="Q118" s="196"/>
    </row>
    <row r="119" spans="1:17" x14ac:dyDescent="0.25">
      <c r="A119" s="41">
        <v>27</v>
      </c>
      <c r="B119" s="13" t="s">
        <v>17</v>
      </c>
      <c r="C119" s="42"/>
      <c r="D119" s="53">
        <v>23</v>
      </c>
      <c r="E119" s="196"/>
      <c r="F119" s="53">
        <v>1565</v>
      </c>
      <c r="G119" s="196"/>
      <c r="H119" s="53">
        <v>291</v>
      </c>
      <c r="I119" s="196"/>
      <c r="J119" s="53">
        <v>20</v>
      </c>
      <c r="K119" s="196"/>
      <c r="L119" s="53">
        <v>13</v>
      </c>
      <c r="M119" s="196"/>
      <c r="N119" s="53">
        <v>386</v>
      </c>
      <c r="O119" s="196"/>
      <c r="P119" s="53">
        <v>2298</v>
      </c>
      <c r="Q119" s="196"/>
    </row>
    <row r="120" spans="1:17" x14ac:dyDescent="0.25">
      <c r="A120" s="41">
        <v>53</v>
      </c>
      <c r="B120" s="13" t="s">
        <v>53</v>
      </c>
      <c r="C120" s="42"/>
      <c r="D120" s="53">
        <v>31</v>
      </c>
      <c r="E120" s="196"/>
      <c r="F120" s="53">
        <v>1272</v>
      </c>
      <c r="G120" s="196"/>
      <c r="H120" s="53">
        <v>312</v>
      </c>
      <c r="I120" s="196"/>
      <c r="J120" s="53">
        <v>31</v>
      </c>
      <c r="K120" s="196"/>
      <c r="L120" s="53">
        <v>23</v>
      </c>
      <c r="M120" s="196"/>
      <c r="N120" s="53">
        <v>127</v>
      </c>
      <c r="O120" s="196"/>
      <c r="P120" s="53">
        <v>1796</v>
      </c>
      <c r="Q120" s="196"/>
    </row>
    <row r="121" spans="1:17" x14ac:dyDescent="0.25">
      <c r="A121" s="41">
        <v>24</v>
      </c>
      <c r="B121" s="13" t="s">
        <v>10</v>
      </c>
      <c r="C121" s="42"/>
      <c r="D121" s="53">
        <v>8</v>
      </c>
      <c r="E121" s="196"/>
      <c r="F121" s="53">
        <v>1619</v>
      </c>
      <c r="G121" s="196"/>
      <c r="H121" s="53">
        <v>284</v>
      </c>
      <c r="I121" s="196"/>
      <c r="J121" s="53">
        <v>16</v>
      </c>
      <c r="K121" s="196"/>
      <c r="L121" s="53">
        <v>9</v>
      </c>
      <c r="M121" s="196"/>
      <c r="N121" s="53">
        <v>77</v>
      </c>
      <c r="O121" s="196"/>
      <c r="P121" s="53">
        <v>2013</v>
      </c>
      <c r="Q121" s="196"/>
    </row>
    <row r="122" spans="1:17" x14ac:dyDescent="0.25">
      <c r="A122" s="41">
        <v>94</v>
      </c>
      <c r="B122" s="13" t="s">
        <v>106</v>
      </c>
      <c r="C122" s="42"/>
      <c r="D122" s="53">
        <v>0</v>
      </c>
      <c r="E122" s="196"/>
      <c r="F122" s="53">
        <v>110</v>
      </c>
      <c r="G122" s="196"/>
      <c r="H122" s="53">
        <v>0</v>
      </c>
      <c r="I122" s="196"/>
      <c r="J122" s="53">
        <v>13</v>
      </c>
      <c r="K122" s="196"/>
      <c r="L122" s="53">
        <v>0</v>
      </c>
      <c r="M122" s="196"/>
      <c r="N122" s="53">
        <v>0</v>
      </c>
      <c r="O122" s="196"/>
      <c r="P122" s="53">
        <v>123</v>
      </c>
      <c r="Q122" s="196"/>
    </row>
    <row r="123" spans="1:17" x14ac:dyDescent="0.25">
      <c r="A123" s="41">
        <v>44</v>
      </c>
      <c r="B123" s="13" t="s">
        <v>219</v>
      </c>
      <c r="C123" s="42"/>
      <c r="D123" s="53">
        <v>242</v>
      </c>
      <c r="E123" s="196"/>
      <c r="F123" s="53">
        <v>4079</v>
      </c>
      <c r="G123" s="196"/>
      <c r="H123" s="53">
        <v>1095</v>
      </c>
      <c r="I123" s="196"/>
      <c r="J123" s="53">
        <v>246</v>
      </c>
      <c r="K123" s="196"/>
      <c r="L123" s="53">
        <v>41</v>
      </c>
      <c r="M123" s="196"/>
      <c r="N123" s="53">
        <v>242</v>
      </c>
      <c r="O123" s="196"/>
      <c r="P123" s="53">
        <v>5945</v>
      </c>
      <c r="Q123" s="196"/>
    </row>
    <row r="124" spans="1:17" x14ac:dyDescent="0.25">
      <c r="A124" s="41">
        <v>32</v>
      </c>
      <c r="B124" s="13" t="s">
        <v>220</v>
      </c>
      <c r="C124" s="42"/>
      <c r="D124" s="53">
        <v>395</v>
      </c>
      <c r="E124" s="196"/>
      <c r="F124" s="53">
        <v>5015</v>
      </c>
      <c r="G124" s="196"/>
      <c r="H124" s="53">
        <v>1415</v>
      </c>
      <c r="I124" s="196"/>
      <c r="J124" s="53">
        <v>107</v>
      </c>
      <c r="K124" s="196"/>
      <c r="L124" s="53">
        <v>22</v>
      </c>
      <c r="M124" s="196"/>
      <c r="N124" s="53">
        <v>45</v>
      </c>
      <c r="O124" s="196"/>
      <c r="P124" s="53">
        <v>6999</v>
      </c>
      <c r="Q124" s="196"/>
    </row>
    <row r="125" spans="1:17" x14ac:dyDescent="0.25">
      <c r="A125" s="41">
        <v>11</v>
      </c>
      <c r="B125" s="13" t="s">
        <v>1</v>
      </c>
      <c r="C125" s="42"/>
      <c r="D125" s="53">
        <v>519</v>
      </c>
      <c r="E125" s="196"/>
      <c r="F125" s="53">
        <v>6915</v>
      </c>
      <c r="G125" s="196"/>
      <c r="H125" s="53">
        <v>1170</v>
      </c>
      <c r="I125" s="196"/>
      <c r="J125" s="53">
        <v>257</v>
      </c>
      <c r="K125" s="196"/>
      <c r="L125" s="53">
        <v>188</v>
      </c>
      <c r="M125" s="196"/>
      <c r="N125" s="53">
        <v>1149</v>
      </c>
      <c r="O125" s="196"/>
      <c r="P125" s="53">
        <v>10198</v>
      </c>
      <c r="Q125" s="196"/>
    </row>
    <row r="126" spans="1:17" x14ac:dyDescent="0.25">
      <c r="A126" s="41">
        <v>28</v>
      </c>
      <c r="B126" s="13" t="s">
        <v>26</v>
      </c>
      <c r="C126" s="42"/>
      <c r="D126" s="53">
        <v>94</v>
      </c>
      <c r="E126" s="196"/>
      <c r="F126" s="53">
        <v>1716</v>
      </c>
      <c r="G126" s="196"/>
      <c r="H126" s="53">
        <v>869</v>
      </c>
      <c r="I126" s="196"/>
      <c r="J126" s="53">
        <v>68</v>
      </c>
      <c r="K126" s="196"/>
      <c r="L126" s="53">
        <v>23</v>
      </c>
      <c r="M126" s="196"/>
      <c r="N126" s="53">
        <v>128</v>
      </c>
      <c r="O126" s="196"/>
      <c r="P126" s="53">
        <v>2898</v>
      </c>
      <c r="Q126" s="196"/>
    </row>
    <row r="127" spans="1:17" x14ac:dyDescent="0.25">
      <c r="A127" s="41">
        <v>75</v>
      </c>
      <c r="B127" s="13" t="s">
        <v>221</v>
      </c>
      <c r="C127" s="42"/>
      <c r="D127" s="53">
        <v>157</v>
      </c>
      <c r="E127" s="196"/>
      <c r="F127" s="53">
        <v>3699</v>
      </c>
      <c r="G127" s="196"/>
      <c r="H127" s="53">
        <v>533</v>
      </c>
      <c r="I127" s="196"/>
      <c r="J127" s="53">
        <v>105</v>
      </c>
      <c r="K127" s="196"/>
      <c r="L127" s="53">
        <v>12</v>
      </c>
      <c r="M127" s="196"/>
      <c r="N127" s="53">
        <v>434</v>
      </c>
      <c r="O127" s="196"/>
      <c r="P127" s="53">
        <v>4940</v>
      </c>
      <c r="Q127" s="196"/>
    </row>
    <row r="128" spans="1:17" x14ac:dyDescent="0.25">
      <c r="A128" s="41">
        <v>76</v>
      </c>
      <c r="B128" s="13" t="s">
        <v>222</v>
      </c>
      <c r="C128" s="42"/>
      <c r="D128" s="53">
        <v>45</v>
      </c>
      <c r="E128" s="196"/>
      <c r="F128" s="53">
        <v>3205</v>
      </c>
      <c r="G128" s="196"/>
      <c r="H128" s="53">
        <v>1064</v>
      </c>
      <c r="I128" s="196"/>
      <c r="J128" s="53">
        <v>111</v>
      </c>
      <c r="K128" s="196"/>
      <c r="L128" s="53">
        <v>13</v>
      </c>
      <c r="M128" s="196"/>
      <c r="N128" s="53">
        <v>382</v>
      </c>
      <c r="O128" s="196"/>
      <c r="P128" s="53">
        <v>4820</v>
      </c>
      <c r="Q128" s="196"/>
    </row>
    <row r="129" spans="1:17" x14ac:dyDescent="0.25">
      <c r="A129" s="41">
        <v>52</v>
      </c>
      <c r="B129" s="13" t="s">
        <v>47</v>
      </c>
      <c r="C129" s="42"/>
      <c r="D129" s="53">
        <v>40</v>
      </c>
      <c r="E129" s="196"/>
      <c r="F129" s="53">
        <v>1991</v>
      </c>
      <c r="G129" s="196"/>
      <c r="H129" s="53">
        <v>387</v>
      </c>
      <c r="I129" s="196"/>
      <c r="J129" s="53">
        <v>90</v>
      </c>
      <c r="K129" s="196"/>
      <c r="L129" s="53">
        <v>37</v>
      </c>
      <c r="M129" s="196"/>
      <c r="N129" s="53">
        <v>229</v>
      </c>
      <c r="O129" s="196"/>
      <c r="P129" s="53">
        <v>2774</v>
      </c>
      <c r="Q129" s="196"/>
    </row>
    <row r="130" spans="1:17" x14ac:dyDescent="0.25">
      <c r="A130" s="43">
        <v>93</v>
      </c>
      <c r="B130" s="13" t="s">
        <v>113</v>
      </c>
      <c r="C130" s="42"/>
      <c r="D130" s="53">
        <v>60</v>
      </c>
      <c r="E130" s="196"/>
      <c r="F130" s="53">
        <v>3366</v>
      </c>
      <c r="G130" s="196"/>
      <c r="H130" s="53">
        <v>429</v>
      </c>
      <c r="I130" s="196"/>
      <c r="J130" s="53">
        <v>107</v>
      </c>
      <c r="K130" s="196"/>
      <c r="L130" s="53">
        <v>60</v>
      </c>
      <c r="M130" s="196"/>
      <c r="N130" s="53">
        <v>238</v>
      </c>
      <c r="O130" s="196"/>
      <c r="P130" s="53">
        <v>4260</v>
      </c>
      <c r="Q130" s="196"/>
    </row>
    <row r="131" spans="1:17" x14ac:dyDescent="0.25">
      <c r="A131" s="44" t="s">
        <v>224</v>
      </c>
      <c r="B131" s="45"/>
      <c r="C131" s="46"/>
      <c r="D131" s="172">
        <v>1662</v>
      </c>
      <c r="E131" s="197"/>
      <c r="F131" s="172">
        <v>39606</v>
      </c>
      <c r="G131" s="197"/>
      <c r="H131" s="172">
        <v>8181</v>
      </c>
      <c r="I131" s="197"/>
      <c r="J131" s="172">
        <v>1251</v>
      </c>
      <c r="K131" s="197"/>
      <c r="L131" s="172">
        <v>485</v>
      </c>
      <c r="M131" s="197"/>
      <c r="N131" s="172">
        <v>3694</v>
      </c>
      <c r="O131" s="197"/>
      <c r="P131" s="172">
        <v>54879</v>
      </c>
      <c r="Q131" s="197"/>
    </row>
    <row r="132" spans="1:17" x14ac:dyDescent="0.25">
      <c r="A132" s="7">
        <v>101</v>
      </c>
      <c r="B132" s="47" t="s">
        <v>215</v>
      </c>
      <c r="C132" s="48"/>
      <c r="D132" s="53">
        <v>4</v>
      </c>
      <c r="E132" s="196"/>
      <c r="F132" s="53">
        <v>130</v>
      </c>
      <c r="G132" s="196"/>
      <c r="H132" s="53">
        <v>69</v>
      </c>
      <c r="I132" s="196"/>
      <c r="J132" s="53">
        <v>30</v>
      </c>
      <c r="K132" s="196"/>
      <c r="L132" s="53">
        <v>5</v>
      </c>
      <c r="M132" s="196"/>
      <c r="N132" s="53">
        <v>0</v>
      </c>
      <c r="O132" s="196"/>
      <c r="P132" s="53">
        <v>238</v>
      </c>
      <c r="Q132" s="196"/>
    </row>
    <row r="133" spans="1:17" x14ac:dyDescent="0.25">
      <c r="A133" s="7">
        <v>102</v>
      </c>
      <c r="B133" s="47" t="s">
        <v>216</v>
      </c>
      <c r="C133" s="48"/>
      <c r="D133" s="53">
        <v>27</v>
      </c>
      <c r="E133" s="196"/>
      <c r="F133" s="53">
        <v>161</v>
      </c>
      <c r="G133" s="196"/>
      <c r="H133" s="53">
        <v>67</v>
      </c>
      <c r="I133" s="196"/>
      <c r="J133" s="53">
        <v>25</v>
      </c>
      <c r="K133" s="196"/>
      <c r="L133" s="53">
        <v>2</v>
      </c>
      <c r="M133" s="196"/>
      <c r="N133" s="53">
        <v>6</v>
      </c>
      <c r="O133" s="196"/>
      <c r="P133" s="53">
        <v>288</v>
      </c>
      <c r="Q133" s="196"/>
    </row>
    <row r="134" spans="1:17" x14ac:dyDescent="0.25">
      <c r="A134" s="7">
        <v>103</v>
      </c>
      <c r="B134" s="47" t="s">
        <v>111</v>
      </c>
      <c r="C134" s="48"/>
      <c r="D134" s="53">
        <v>0</v>
      </c>
      <c r="E134" s="196"/>
      <c r="F134" s="53">
        <v>60</v>
      </c>
      <c r="G134" s="196"/>
      <c r="H134" s="53">
        <v>0</v>
      </c>
      <c r="I134" s="196"/>
      <c r="J134" s="53">
        <v>0</v>
      </c>
      <c r="K134" s="196"/>
      <c r="L134" s="53">
        <v>0</v>
      </c>
      <c r="M134" s="196"/>
      <c r="N134" s="53">
        <v>0</v>
      </c>
      <c r="O134" s="196"/>
      <c r="P134" s="53">
        <v>60</v>
      </c>
      <c r="Q134" s="196"/>
    </row>
    <row r="135" spans="1:17" x14ac:dyDescent="0.25">
      <c r="A135" s="7">
        <v>104</v>
      </c>
      <c r="B135" s="47" t="s">
        <v>112</v>
      </c>
      <c r="C135" s="48"/>
      <c r="D135" s="53">
        <v>0</v>
      </c>
      <c r="E135" s="196"/>
      <c r="F135" s="53">
        <v>199</v>
      </c>
      <c r="G135" s="196"/>
      <c r="H135" s="53">
        <v>78</v>
      </c>
      <c r="I135" s="196"/>
      <c r="J135" s="53">
        <v>15</v>
      </c>
      <c r="K135" s="196"/>
      <c r="L135" s="53">
        <v>0</v>
      </c>
      <c r="M135" s="196"/>
      <c r="N135" s="53">
        <v>1</v>
      </c>
      <c r="O135" s="196"/>
      <c r="P135" s="53">
        <v>293</v>
      </c>
      <c r="Q135" s="196"/>
    </row>
    <row r="136" spans="1:17" x14ac:dyDescent="0.25">
      <c r="A136" s="8" t="s">
        <v>223</v>
      </c>
      <c r="B136" s="49"/>
      <c r="C136" s="50"/>
      <c r="D136" s="172">
        <v>31</v>
      </c>
      <c r="E136" s="197"/>
      <c r="F136" s="172">
        <v>550</v>
      </c>
      <c r="G136" s="197"/>
      <c r="H136" s="172">
        <v>214</v>
      </c>
      <c r="I136" s="197"/>
      <c r="J136" s="172">
        <v>70</v>
      </c>
      <c r="K136" s="197"/>
      <c r="L136" s="172">
        <v>7</v>
      </c>
      <c r="M136" s="197"/>
      <c r="N136" s="172">
        <v>7</v>
      </c>
      <c r="O136" s="197"/>
      <c r="P136" s="172">
        <v>879</v>
      </c>
      <c r="Q136" s="197"/>
    </row>
    <row r="137" spans="1:17" x14ac:dyDescent="0.25">
      <c r="A137" s="298" t="s">
        <v>226</v>
      </c>
      <c r="B137" s="299"/>
      <c r="C137" s="300"/>
      <c r="D137" s="175">
        <v>1693</v>
      </c>
      <c r="E137" s="198"/>
      <c r="F137" s="175">
        <v>40156</v>
      </c>
      <c r="G137" s="198"/>
      <c r="H137" s="175">
        <v>8395</v>
      </c>
      <c r="I137" s="198"/>
      <c r="J137" s="175">
        <v>1321</v>
      </c>
      <c r="K137" s="198"/>
      <c r="L137" s="175">
        <v>492</v>
      </c>
      <c r="M137" s="198"/>
      <c r="N137" s="175">
        <v>3701</v>
      </c>
      <c r="O137" s="198"/>
      <c r="P137" s="175">
        <v>55758</v>
      </c>
      <c r="Q137" s="198"/>
    </row>
    <row r="138" spans="1:17" x14ac:dyDescent="0.25">
      <c r="A138" s="55"/>
      <c r="B138" s="55"/>
      <c r="C138" s="55"/>
      <c r="D138" s="55"/>
      <c r="E138" s="55"/>
      <c r="F138" s="55"/>
      <c r="G138" s="55"/>
      <c r="H138" s="55"/>
      <c r="I138" s="55"/>
      <c r="J138" s="55"/>
      <c r="K138" s="55"/>
      <c r="L138" s="55"/>
      <c r="M138" s="55"/>
      <c r="N138" s="55"/>
      <c r="O138" s="55"/>
      <c r="P138" s="55"/>
      <c r="Q138" s="55"/>
    </row>
    <row r="139" spans="1:17" x14ac:dyDescent="0.25">
      <c r="A139" s="55"/>
      <c r="B139" s="55"/>
      <c r="C139" s="55"/>
      <c r="D139" s="55"/>
      <c r="E139" s="55"/>
      <c r="F139" s="55"/>
      <c r="G139" s="55"/>
      <c r="H139" s="55"/>
      <c r="I139" s="55"/>
      <c r="J139" s="55"/>
      <c r="K139" s="55"/>
      <c r="L139" s="55"/>
      <c r="M139" s="55"/>
      <c r="N139" s="55"/>
      <c r="O139" s="55"/>
      <c r="P139" s="55"/>
      <c r="Q139" s="55"/>
    </row>
    <row r="140" spans="1:17" s="55" customFormat="1" x14ac:dyDescent="0.25"/>
    <row r="141" spans="1:17" s="55" customFormat="1" x14ac:dyDescent="0.25"/>
    <row r="142" spans="1:17" s="55" customFormat="1" x14ac:dyDescent="0.25"/>
    <row r="143" spans="1:17" s="55" customFormat="1" x14ac:dyDescent="0.25"/>
    <row r="144" spans="1:17" s="55" customFormat="1" x14ac:dyDescent="0.25"/>
    <row r="145" s="55" customFormat="1" x14ac:dyDescent="0.25"/>
    <row r="146" s="55" customFormat="1" x14ac:dyDescent="0.25"/>
    <row r="147" s="55" customFormat="1" x14ac:dyDescent="0.25"/>
    <row r="148" s="55" customFormat="1" x14ac:dyDescent="0.25"/>
    <row r="149" s="55" customFormat="1" x14ac:dyDescent="0.25"/>
    <row r="150" s="55" customFormat="1" x14ac:dyDescent="0.25"/>
    <row r="151" s="55" customFormat="1" x14ac:dyDescent="0.25"/>
    <row r="152" s="55" customFormat="1" x14ac:dyDescent="0.25"/>
    <row r="153" s="55" customFormat="1" x14ac:dyDescent="0.25"/>
    <row r="154" s="55" customFormat="1" x14ac:dyDescent="0.25"/>
    <row r="155" s="55" customFormat="1" x14ac:dyDescent="0.25"/>
    <row r="156" s="55" customFormat="1" x14ac:dyDescent="0.25"/>
    <row r="157" s="55" customFormat="1" x14ac:dyDescent="0.25"/>
    <row r="158" s="55" customFormat="1" x14ac:dyDescent="0.25"/>
    <row r="159" s="55" customFormat="1" x14ac:dyDescent="0.25"/>
    <row r="160" s="55" customFormat="1" x14ac:dyDescent="0.25"/>
    <row r="161" s="55" customFormat="1" x14ac:dyDescent="0.25"/>
    <row r="162" s="55" customFormat="1" x14ac:dyDescent="0.25"/>
    <row r="163" s="55" customFormat="1" x14ac:dyDescent="0.25"/>
    <row r="164" s="55" customFormat="1" x14ac:dyDescent="0.25"/>
    <row r="165" s="55" customFormat="1" x14ac:dyDescent="0.25"/>
    <row r="166" s="55" customFormat="1" x14ac:dyDescent="0.25"/>
    <row r="167" s="55" customFormat="1" x14ac:dyDescent="0.25"/>
    <row r="168" s="55" customFormat="1" x14ac:dyDescent="0.25"/>
    <row r="169" s="55" customFormat="1" x14ac:dyDescent="0.25"/>
    <row r="170" s="55" customFormat="1" x14ac:dyDescent="0.25"/>
    <row r="171" s="55" customFormat="1" x14ac:dyDescent="0.25"/>
    <row r="172" s="55" customFormat="1" x14ac:dyDescent="0.25"/>
    <row r="173" s="55" customFormat="1" x14ac:dyDescent="0.25"/>
    <row r="174" s="55" customFormat="1" x14ac:dyDescent="0.25"/>
    <row r="175" s="55" customFormat="1" x14ac:dyDescent="0.25"/>
    <row r="176" s="55" customFormat="1" x14ac:dyDescent="0.25"/>
    <row r="177" s="55" customFormat="1" x14ac:dyDescent="0.25"/>
    <row r="178" s="55" customFormat="1" x14ac:dyDescent="0.25"/>
    <row r="179" s="55" customFormat="1" x14ac:dyDescent="0.25"/>
    <row r="180" s="55" customFormat="1" x14ac:dyDescent="0.25"/>
    <row r="181" s="55" customFormat="1" x14ac:dyDescent="0.25"/>
    <row r="182" s="55" customFormat="1" x14ac:dyDescent="0.25"/>
    <row r="183" s="55" customFormat="1" x14ac:dyDescent="0.25"/>
    <row r="184" s="55" customFormat="1" x14ac:dyDescent="0.25"/>
    <row r="185" s="55" customFormat="1" x14ac:dyDescent="0.25"/>
    <row r="186" s="55" customFormat="1" x14ac:dyDescent="0.25"/>
    <row r="187" s="55" customFormat="1" x14ac:dyDescent="0.25"/>
    <row r="188" s="55" customFormat="1" x14ac:dyDescent="0.25"/>
    <row r="189" s="55" customFormat="1" x14ac:dyDescent="0.25"/>
    <row r="190" s="55" customFormat="1" x14ac:dyDescent="0.25"/>
    <row r="191" s="55" customFormat="1" x14ac:dyDescent="0.25"/>
    <row r="192" s="55" customFormat="1" x14ac:dyDescent="0.25"/>
    <row r="193" s="55" customFormat="1" x14ac:dyDescent="0.25"/>
    <row r="194" s="55" customFormat="1" x14ac:dyDescent="0.25"/>
    <row r="195" s="55" customFormat="1" x14ac:dyDescent="0.25"/>
    <row r="196" s="55" customFormat="1" x14ac:dyDescent="0.25"/>
    <row r="197" s="55" customFormat="1" x14ac:dyDescent="0.25"/>
    <row r="198" s="55" customFormat="1" x14ac:dyDescent="0.25"/>
    <row r="199" s="55" customFormat="1" x14ac:dyDescent="0.25"/>
    <row r="200" s="55" customFormat="1" x14ac:dyDescent="0.25"/>
    <row r="201" s="55" customFormat="1" x14ac:dyDescent="0.25"/>
    <row r="202" s="55" customFormat="1" x14ac:dyDescent="0.25"/>
    <row r="203" s="55" customFormat="1" x14ac:dyDescent="0.25"/>
    <row r="204" s="55" customFormat="1" x14ac:dyDescent="0.25"/>
    <row r="205" s="55" customFormat="1" x14ac:dyDescent="0.25"/>
    <row r="206" s="55" customFormat="1" x14ac:dyDescent="0.25"/>
    <row r="207" s="55" customFormat="1" x14ac:dyDescent="0.25"/>
    <row r="208" s="55" customFormat="1" x14ac:dyDescent="0.25"/>
    <row r="209" s="55" customFormat="1" x14ac:dyDescent="0.25"/>
    <row r="210" s="55" customFormat="1" x14ac:dyDescent="0.25"/>
    <row r="211" s="55" customFormat="1" x14ac:dyDescent="0.25"/>
    <row r="212" s="55" customFormat="1" x14ac:dyDescent="0.25"/>
    <row r="213" s="55" customFormat="1" x14ac:dyDescent="0.25"/>
    <row r="214" s="55" customFormat="1" x14ac:dyDescent="0.25"/>
    <row r="215" s="55" customFormat="1" x14ac:dyDescent="0.25"/>
    <row r="216" s="55" customFormat="1" x14ac:dyDescent="0.25"/>
    <row r="217" s="55" customFormat="1" x14ac:dyDescent="0.25"/>
    <row r="218" s="55" customFormat="1" x14ac:dyDescent="0.25"/>
    <row r="219" s="55" customFormat="1" x14ac:dyDescent="0.25"/>
    <row r="220" s="55" customFormat="1" x14ac:dyDescent="0.25"/>
    <row r="221" s="55" customFormat="1" x14ac:dyDescent="0.25"/>
    <row r="222" s="55" customFormat="1" x14ac:dyDescent="0.25"/>
    <row r="223" s="55" customFormat="1" x14ac:dyDescent="0.25"/>
    <row r="224" s="55" customFormat="1" x14ac:dyDescent="0.25"/>
    <row r="225" s="55" customFormat="1" x14ac:dyDescent="0.25"/>
    <row r="226" s="55" customFormat="1" x14ac:dyDescent="0.25"/>
    <row r="227" s="55" customFormat="1" x14ac:dyDescent="0.25"/>
    <row r="228" s="55" customFormat="1" x14ac:dyDescent="0.25"/>
    <row r="229" s="55" customFormat="1" x14ac:dyDescent="0.25"/>
    <row r="230" s="55" customFormat="1" x14ac:dyDescent="0.25"/>
    <row r="231" s="55" customFormat="1" x14ac:dyDescent="0.25"/>
    <row r="232" s="55" customFormat="1" x14ac:dyDescent="0.25"/>
    <row r="233" s="55" customFormat="1" x14ac:dyDescent="0.25"/>
    <row r="234" s="55" customFormat="1" x14ac:dyDescent="0.25"/>
    <row r="235" s="55" customFormat="1" x14ac:dyDescent="0.25"/>
    <row r="236" s="55" customFormat="1" x14ac:dyDescent="0.25"/>
    <row r="237" s="55" customFormat="1" x14ac:dyDescent="0.25"/>
    <row r="238" s="55" customFormat="1" x14ac:dyDescent="0.25"/>
    <row r="239" s="55" customFormat="1" x14ac:dyDescent="0.25"/>
    <row r="240" s="55" customFormat="1" x14ac:dyDescent="0.25"/>
    <row r="241" s="55" customFormat="1" x14ac:dyDescent="0.25"/>
    <row r="242" s="55" customFormat="1" x14ac:dyDescent="0.25"/>
    <row r="243" s="55" customFormat="1" x14ac:dyDescent="0.25"/>
    <row r="244" s="55" customFormat="1" x14ac:dyDescent="0.25"/>
    <row r="245" s="55" customFormat="1" x14ac:dyDescent="0.25"/>
    <row r="246" s="55" customFormat="1" x14ac:dyDescent="0.25"/>
    <row r="247" s="55" customFormat="1" x14ac:dyDescent="0.25"/>
    <row r="248" s="55" customFormat="1" x14ac:dyDescent="0.25"/>
    <row r="249" s="55" customFormat="1" x14ac:dyDescent="0.25"/>
    <row r="250" s="55" customFormat="1" x14ac:dyDescent="0.25"/>
    <row r="251" s="55" customFormat="1" x14ac:dyDescent="0.25"/>
    <row r="252" s="55" customFormat="1" x14ac:dyDescent="0.25"/>
    <row r="253" s="55" customFormat="1" x14ac:dyDescent="0.25"/>
    <row r="254" s="55" customFormat="1" x14ac:dyDescent="0.25"/>
    <row r="255" s="55" customFormat="1" x14ac:dyDescent="0.25"/>
    <row r="256" s="55" customFormat="1" x14ac:dyDescent="0.25"/>
    <row r="257" s="55" customFormat="1" x14ac:dyDescent="0.25"/>
    <row r="258" s="55" customFormat="1" x14ac:dyDescent="0.25"/>
    <row r="259" s="55" customFormat="1" x14ac:dyDescent="0.25"/>
    <row r="260" s="55" customFormat="1" x14ac:dyDescent="0.25"/>
    <row r="261" s="55" customFormat="1" x14ac:dyDescent="0.25"/>
    <row r="262" s="55" customFormat="1" x14ac:dyDescent="0.25"/>
    <row r="263" s="55" customFormat="1" x14ac:dyDescent="0.25"/>
    <row r="264" s="55" customFormat="1" x14ac:dyDescent="0.25"/>
    <row r="265" s="55" customFormat="1" x14ac:dyDescent="0.25"/>
    <row r="266" s="55" customFormat="1" x14ac:dyDescent="0.25"/>
    <row r="267" s="55" customFormat="1" x14ac:dyDescent="0.25"/>
    <row r="268" s="55" customFormat="1" x14ac:dyDescent="0.25"/>
    <row r="269" s="55" customFormat="1" x14ac:dyDescent="0.25"/>
    <row r="270" s="55" customFormat="1" x14ac:dyDescent="0.25"/>
    <row r="271" s="55" customFormat="1" x14ac:dyDescent="0.25"/>
    <row r="272" s="55" customFormat="1" x14ac:dyDescent="0.25"/>
    <row r="273" s="55" customFormat="1" x14ac:dyDescent="0.25"/>
    <row r="274" s="55" customFormat="1" x14ac:dyDescent="0.25"/>
    <row r="275" s="55" customFormat="1" x14ac:dyDescent="0.25"/>
    <row r="276" s="55" customFormat="1" x14ac:dyDescent="0.25"/>
    <row r="277" s="55" customFormat="1" x14ac:dyDescent="0.25"/>
    <row r="278" s="55" customFormat="1" x14ac:dyDescent="0.25"/>
    <row r="279" s="55" customFormat="1" x14ac:dyDescent="0.25"/>
    <row r="280" s="55" customFormat="1" x14ac:dyDescent="0.25"/>
    <row r="281" s="55" customFormat="1" x14ac:dyDescent="0.25"/>
    <row r="282" s="55" customFormat="1" x14ac:dyDescent="0.25"/>
    <row r="283" s="55" customFormat="1" x14ac:dyDescent="0.25"/>
    <row r="284" s="55" customFormat="1" x14ac:dyDescent="0.25"/>
    <row r="285" s="55" customFormat="1" x14ac:dyDescent="0.25"/>
    <row r="286" s="55" customFormat="1" x14ac:dyDescent="0.25"/>
    <row r="287" s="55" customFormat="1" x14ac:dyDescent="0.25"/>
    <row r="288" s="55" customFormat="1" x14ac:dyDescent="0.25"/>
    <row r="289" s="55" customFormat="1" x14ac:dyDescent="0.25"/>
    <row r="290" s="55" customFormat="1" x14ac:dyDescent="0.25"/>
    <row r="291" s="55" customFormat="1" x14ac:dyDescent="0.25"/>
    <row r="292" s="55" customFormat="1" x14ac:dyDescent="0.25"/>
    <row r="293" s="55" customFormat="1" x14ac:dyDescent="0.25"/>
    <row r="294" s="55" customFormat="1" x14ac:dyDescent="0.25"/>
    <row r="295" s="55" customFormat="1" x14ac:dyDescent="0.25"/>
    <row r="296" s="55" customFormat="1" x14ac:dyDescent="0.25"/>
    <row r="297" s="55" customFormat="1" x14ac:dyDescent="0.25"/>
    <row r="298" s="55" customFormat="1" x14ac:dyDescent="0.25"/>
    <row r="299" s="55" customFormat="1" x14ac:dyDescent="0.25"/>
    <row r="300" s="55" customFormat="1" x14ac:dyDescent="0.25"/>
    <row r="301" s="55" customFormat="1" x14ac:dyDescent="0.25"/>
    <row r="302" s="55" customFormat="1" x14ac:dyDescent="0.25"/>
    <row r="303" s="55" customFormat="1" x14ac:dyDescent="0.25"/>
    <row r="304" s="55" customFormat="1" x14ac:dyDescent="0.25"/>
    <row r="305" s="55" customFormat="1" x14ac:dyDescent="0.25"/>
    <row r="306" s="55" customFormat="1" x14ac:dyDescent="0.25"/>
    <row r="307" s="55" customFormat="1" x14ac:dyDescent="0.25"/>
    <row r="308" s="55" customFormat="1" x14ac:dyDescent="0.25"/>
    <row r="309" s="55" customFormat="1" x14ac:dyDescent="0.25"/>
    <row r="310" s="55" customFormat="1" x14ac:dyDescent="0.25"/>
    <row r="311" s="55" customFormat="1" x14ac:dyDescent="0.25"/>
    <row r="312" s="55" customFormat="1" x14ac:dyDescent="0.25"/>
    <row r="313" s="55" customFormat="1" x14ac:dyDescent="0.25"/>
    <row r="314" s="55" customFormat="1" x14ac:dyDescent="0.25"/>
    <row r="315" s="55" customFormat="1" x14ac:dyDescent="0.25"/>
    <row r="316" s="55" customFormat="1" x14ac:dyDescent="0.25"/>
    <row r="317" s="55" customFormat="1" x14ac:dyDescent="0.25"/>
    <row r="318" s="55" customFormat="1" x14ac:dyDescent="0.25"/>
    <row r="319" s="55" customFormat="1" x14ac:dyDescent="0.25"/>
    <row r="320" s="55" customFormat="1" x14ac:dyDescent="0.25"/>
    <row r="321" s="55" customFormat="1" x14ac:dyDescent="0.25"/>
    <row r="322" s="55" customFormat="1" x14ac:dyDescent="0.25"/>
    <row r="323" s="55" customFormat="1" x14ac:dyDescent="0.25"/>
    <row r="324" s="55" customFormat="1" x14ac:dyDescent="0.25"/>
    <row r="325" s="55" customFormat="1" x14ac:dyDescent="0.25"/>
    <row r="326" s="55" customFormat="1" x14ac:dyDescent="0.25"/>
    <row r="327" s="55" customFormat="1" x14ac:dyDescent="0.25"/>
    <row r="328" s="55" customFormat="1" x14ac:dyDescent="0.25"/>
    <row r="329" s="55" customFormat="1" x14ac:dyDescent="0.25"/>
    <row r="330" s="55" customFormat="1" x14ac:dyDescent="0.25"/>
    <row r="331" s="55" customFormat="1" x14ac:dyDescent="0.25"/>
    <row r="332" s="55" customFormat="1" x14ac:dyDescent="0.25"/>
    <row r="333" s="55" customFormat="1" x14ac:dyDescent="0.25"/>
    <row r="334" s="55" customFormat="1" x14ac:dyDescent="0.25"/>
    <row r="335" s="55" customFormat="1" x14ac:dyDescent="0.25"/>
    <row r="336" s="55" customFormat="1" x14ac:dyDescent="0.25"/>
    <row r="337" s="55" customFormat="1" x14ac:dyDescent="0.25"/>
    <row r="338" s="55" customFormat="1" x14ac:dyDescent="0.25"/>
    <row r="339" s="55" customFormat="1" x14ac:dyDescent="0.25"/>
    <row r="340" s="55" customFormat="1" x14ac:dyDescent="0.25"/>
    <row r="341" s="55" customFormat="1" x14ac:dyDescent="0.25"/>
    <row r="342" s="55" customFormat="1" x14ac:dyDescent="0.25"/>
    <row r="343" s="55" customFormat="1" x14ac:dyDescent="0.25"/>
    <row r="344" s="55" customFormat="1" x14ac:dyDescent="0.25"/>
    <row r="345" s="55" customFormat="1" x14ac:dyDescent="0.25"/>
    <row r="346" s="55" customFormat="1" x14ac:dyDescent="0.25"/>
    <row r="347" s="55" customFormat="1" x14ac:dyDescent="0.25"/>
    <row r="348" s="55" customFormat="1" x14ac:dyDescent="0.25"/>
    <row r="349" s="55" customFormat="1" x14ac:dyDescent="0.25"/>
    <row r="350" s="55" customFormat="1" x14ac:dyDescent="0.25"/>
    <row r="351" s="55" customFormat="1" x14ac:dyDescent="0.25"/>
    <row r="352" s="55" customFormat="1" x14ac:dyDescent="0.25"/>
    <row r="353" s="55" customFormat="1" x14ac:dyDescent="0.25"/>
    <row r="354" s="55" customFormat="1" x14ac:dyDescent="0.25"/>
    <row r="355" s="55" customFormat="1" x14ac:dyDescent="0.25"/>
    <row r="356" s="55" customFormat="1" x14ac:dyDescent="0.25"/>
    <row r="357" s="55" customFormat="1" x14ac:dyDescent="0.25"/>
    <row r="358" s="55" customFormat="1" x14ac:dyDescent="0.25"/>
    <row r="359" s="55" customFormat="1" x14ac:dyDescent="0.25"/>
    <row r="360" s="55" customFormat="1" x14ac:dyDescent="0.25"/>
    <row r="361" s="55" customFormat="1" x14ac:dyDescent="0.25"/>
    <row r="362" s="55" customFormat="1" x14ac:dyDescent="0.25"/>
    <row r="363" s="55" customFormat="1" x14ac:dyDescent="0.25"/>
    <row r="364" s="55" customFormat="1" x14ac:dyDescent="0.25"/>
    <row r="365" s="55" customFormat="1" x14ac:dyDescent="0.25"/>
    <row r="366" s="55" customFormat="1" x14ac:dyDescent="0.25"/>
    <row r="367" s="55" customFormat="1" x14ac:dyDescent="0.25"/>
    <row r="368" s="55" customFormat="1" x14ac:dyDescent="0.25"/>
    <row r="369" s="55" customFormat="1" x14ac:dyDescent="0.25"/>
    <row r="370" s="55" customFormat="1" x14ac:dyDescent="0.25"/>
    <row r="371" s="55" customFormat="1" x14ac:dyDescent="0.25"/>
    <row r="372" s="55" customFormat="1" x14ac:dyDescent="0.25"/>
    <row r="373" s="55" customFormat="1" x14ac:dyDescent="0.25"/>
    <row r="374" s="55" customFormat="1" x14ac:dyDescent="0.25"/>
    <row r="375" s="55" customFormat="1" x14ac:dyDescent="0.25"/>
    <row r="376" s="55" customFormat="1" x14ac:dyDescent="0.25"/>
    <row r="377" s="55" customFormat="1" x14ac:dyDescent="0.25"/>
    <row r="378" s="55" customFormat="1" x14ac:dyDescent="0.25"/>
    <row r="379" s="55" customFormat="1" x14ac:dyDescent="0.25"/>
    <row r="380" s="55" customFormat="1" x14ac:dyDescent="0.25"/>
    <row r="381" s="55" customFormat="1" x14ac:dyDescent="0.25"/>
    <row r="382" s="55" customFormat="1" x14ac:dyDescent="0.25"/>
    <row r="383" s="55" customFormat="1" x14ac:dyDescent="0.25"/>
    <row r="384" s="55" customFormat="1" x14ac:dyDescent="0.25"/>
    <row r="385" s="55" customFormat="1" x14ac:dyDescent="0.25"/>
    <row r="386" s="55" customFormat="1" x14ac:dyDescent="0.25"/>
    <row r="387" s="55" customFormat="1" x14ac:dyDescent="0.25"/>
    <row r="388" s="55" customFormat="1" x14ac:dyDescent="0.25"/>
    <row r="389" s="55" customFormat="1" x14ac:dyDescent="0.25"/>
    <row r="390" s="55" customFormat="1" x14ac:dyDescent="0.25"/>
    <row r="391" s="55" customFormat="1" x14ac:dyDescent="0.25"/>
    <row r="392" s="55" customFormat="1" x14ac:dyDescent="0.25"/>
    <row r="393" s="55" customFormat="1" x14ac:dyDescent="0.25"/>
    <row r="394" s="55" customFormat="1" x14ac:dyDescent="0.25"/>
    <row r="395" s="55" customFormat="1" x14ac:dyDescent="0.25"/>
    <row r="396" s="55" customFormat="1" x14ac:dyDescent="0.25"/>
    <row r="397" s="55" customFormat="1" x14ac:dyDescent="0.25"/>
    <row r="398" s="55" customFormat="1" x14ac:dyDescent="0.25"/>
    <row r="399" s="55" customFormat="1" x14ac:dyDescent="0.25"/>
    <row r="400" s="55" customFormat="1" x14ac:dyDescent="0.25"/>
    <row r="401" s="55" customFormat="1" x14ac:dyDescent="0.25"/>
    <row r="402" s="55" customFormat="1" x14ac:dyDescent="0.25"/>
    <row r="403" s="55" customFormat="1" x14ac:dyDescent="0.25"/>
    <row r="404" s="55" customFormat="1" x14ac:dyDescent="0.25"/>
    <row r="405" s="55" customFormat="1" x14ac:dyDescent="0.25"/>
    <row r="406" s="55" customFormat="1" x14ac:dyDescent="0.25"/>
    <row r="407" s="55" customFormat="1" x14ac:dyDescent="0.25"/>
    <row r="408" s="55" customFormat="1" x14ac:dyDescent="0.25"/>
    <row r="409" s="55" customFormat="1" x14ac:dyDescent="0.25"/>
    <row r="410" s="55" customFormat="1" x14ac:dyDescent="0.25"/>
    <row r="411" s="55" customFormat="1" x14ac:dyDescent="0.25"/>
    <row r="412" s="55" customFormat="1" x14ac:dyDescent="0.25"/>
    <row r="413" s="55" customFormat="1" x14ac:dyDescent="0.25"/>
    <row r="414" s="55" customFormat="1" x14ac:dyDescent="0.25"/>
    <row r="415" s="55" customFormat="1" x14ac:dyDescent="0.25"/>
    <row r="416" s="55" customFormat="1" x14ac:dyDescent="0.25"/>
    <row r="417" s="55" customFormat="1" x14ac:dyDescent="0.25"/>
    <row r="418" s="55" customFormat="1" x14ac:dyDescent="0.25"/>
    <row r="419" s="55" customFormat="1" x14ac:dyDescent="0.25"/>
    <row r="420" s="55" customFormat="1" x14ac:dyDescent="0.25"/>
    <row r="421" s="55" customFormat="1" x14ac:dyDescent="0.25"/>
    <row r="422" s="55" customFormat="1" x14ac:dyDescent="0.25"/>
    <row r="423" s="55" customFormat="1" x14ac:dyDescent="0.25"/>
    <row r="424" s="55" customFormat="1" x14ac:dyDescent="0.25"/>
    <row r="425" s="55" customFormat="1" x14ac:dyDescent="0.25"/>
    <row r="426" s="55" customFormat="1" x14ac:dyDescent="0.25"/>
    <row r="427" s="55" customFormat="1" x14ac:dyDescent="0.25"/>
    <row r="428" s="55" customFormat="1" x14ac:dyDescent="0.25"/>
    <row r="429" s="55" customFormat="1" x14ac:dyDescent="0.25"/>
    <row r="430" s="55" customFormat="1" x14ac:dyDescent="0.25"/>
    <row r="431" s="55" customFormat="1" x14ac:dyDescent="0.25"/>
    <row r="432" s="55" customFormat="1" x14ac:dyDescent="0.25"/>
    <row r="433" s="55" customFormat="1" x14ac:dyDescent="0.25"/>
    <row r="434" s="55" customFormat="1" x14ac:dyDescent="0.25"/>
    <row r="435" s="55" customFormat="1" x14ac:dyDescent="0.25"/>
    <row r="436" s="55" customFormat="1" x14ac:dyDescent="0.25"/>
    <row r="437" s="55" customFormat="1" x14ac:dyDescent="0.25"/>
    <row r="438" s="55" customFormat="1" x14ac:dyDescent="0.25"/>
    <row r="439" s="55" customFormat="1" x14ac:dyDescent="0.25"/>
    <row r="440" s="55" customFormat="1" x14ac:dyDescent="0.25"/>
    <row r="441" s="55" customFormat="1" x14ac:dyDescent="0.25"/>
    <row r="442" s="55" customFormat="1" x14ac:dyDescent="0.25"/>
    <row r="443" s="55" customFormat="1" x14ac:dyDescent="0.25"/>
    <row r="444" s="55" customFormat="1" x14ac:dyDescent="0.25"/>
    <row r="445" s="55" customFormat="1" x14ac:dyDescent="0.25"/>
    <row r="446" s="55" customFormat="1" x14ac:dyDescent="0.25"/>
    <row r="447" s="55" customFormat="1" x14ac:dyDescent="0.25"/>
    <row r="448" s="55" customFormat="1" x14ac:dyDescent="0.25"/>
    <row r="449" s="55" customFormat="1" x14ac:dyDescent="0.25"/>
    <row r="450" s="55" customFormat="1" x14ac:dyDescent="0.25"/>
    <row r="451" s="55" customFormat="1" x14ac:dyDescent="0.25"/>
    <row r="452" s="55" customFormat="1" x14ac:dyDescent="0.25"/>
    <row r="453" s="55" customFormat="1" x14ac:dyDescent="0.25"/>
    <row r="454" s="55" customFormat="1" x14ac:dyDescent="0.25"/>
    <row r="455" s="55" customFormat="1" x14ac:dyDescent="0.25"/>
    <row r="456" s="55" customFormat="1" x14ac:dyDescent="0.25"/>
    <row r="457" s="55" customFormat="1" x14ac:dyDescent="0.25"/>
    <row r="458" s="55" customFormat="1" x14ac:dyDescent="0.25"/>
    <row r="459" s="55" customFormat="1" x14ac:dyDescent="0.25"/>
    <row r="460" s="55" customFormat="1" x14ac:dyDescent="0.25"/>
    <row r="461" s="55" customFormat="1" x14ac:dyDescent="0.25"/>
    <row r="462" s="55" customFormat="1" x14ac:dyDescent="0.25"/>
    <row r="463" s="55" customFormat="1" x14ac:dyDescent="0.25"/>
    <row r="464" s="55" customFormat="1" x14ac:dyDescent="0.25"/>
    <row r="465" s="55" customFormat="1" x14ac:dyDescent="0.25"/>
    <row r="466" s="55" customFormat="1" x14ac:dyDescent="0.25"/>
    <row r="467" s="55" customFormat="1" x14ac:dyDescent="0.25"/>
    <row r="468" s="55" customFormat="1" x14ac:dyDescent="0.25"/>
    <row r="469" s="55" customFormat="1" x14ac:dyDescent="0.25"/>
    <row r="470" s="55" customFormat="1" x14ac:dyDescent="0.25"/>
    <row r="471" s="55" customFormat="1" x14ac:dyDescent="0.25"/>
    <row r="472" s="55" customFormat="1" x14ac:dyDescent="0.25"/>
    <row r="473" s="55" customFormat="1" x14ac:dyDescent="0.25"/>
    <row r="474" s="55" customFormat="1" x14ac:dyDescent="0.25"/>
    <row r="475" s="55" customFormat="1" x14ac:dyDescent="0.25"/>
    <row r="476" s="55" customFormat="1" x14ac:dyDescent="0.25"/>
    <row r="477" s="55" customFormat="1" x14ac:dyDescent="0.25"/>
    <row r="478" s="55" customFormat="1" x14ac:dyDescent="0.25"/>
    <row r="479" s="55" customFormat="1" x14ac:dyDescent="0.25"/>
    <row r="480" s="55" customFormat="1" x14ac:dyDescent="0.25"/>
    <row r="481" s="55" customFormat="1" x14ac:dyDescent="0.25"/>
    <row r="482" s="55" customFormat="1" x14ac:dyDescent="0.25"/>
    <row r="483" s="55" customFormat="1" x14ac:dyDescent="0.25"/>
    <row r="484" s="55" customFormat="1" x14ac:dyDescent="0.25"/>
    <row r="485" s="55" customFormat="1" x14ac:dyDescent="0.25"/>
    <row r="486" s="55" customFormat="1" x14ac:dyDescent="0.25"/>
    <row r="487" s="55" customFormat="1" x14ac:dyDescent="0.25"/>
    <row r="488" s="55" customFormat="1" x14ac:dyDescent="0.25"/>
    <row r="489" s="55" customFormat="1" x14ac:dyDescent="0.25"/>
    <row r="490" s="55" customFormat="1" x14ac:dyDescent="0.25"/>
    <row r="491" s="55" customFormat="1" x14ac:dyDescent="0.25"/>
    <row r="492" s="55" customFormat="1" x14ac:dyDescent="0.25"/>
    <row r="493" s="55" customFormat="1" x14ac:dyDescent="0.25"/>
    <row r="494" s="55" customFormat="1" x14ac:dyDescent="0.25"/>
    <row r="495" s="55" customFormat="1" x14ac:dyDescent="0.25"/>
    <row r="496" s="55" customFormat="1" x14ac:dyDescent="0.25"/>
    <row r="497" s="55" customFormat="1" x14ac:dyDescent="0.25"/>
    <row r="498" s="55" customFormat="1" x14ac:dyDescent="0.25"/>
    <row r="499" s="55" customFormat="1" x14ac:dyDescent="0.25"/>
    <row r="500" s="55" customFormat="1" x14ac:dyDescent="0.25"/>
    <row r="501" s="55" customFormat="1" x14ac:dyDescent="0.25"/>
    <row r="502" s="55" customFormat="1" x14ac:dyDescent="0.25"/>
    <row r="503" s="55" customFormat="1" x14ac:dyDescent="0.25"/>
    <row r="504" s="55" customFormat="1" x14ac:dyDescent="0.25"/>
    <row r="505" s="55" customFormat="1" x14ac:dyDescent="0.25"/>
    <row r="506" s="55" customFormat="1" x14ac:dyDescent="0.25"/>
    <row r="507" s="55" customFormat="1" x14ac:dyDescent="0.25"/>
    <row r="508" s="55" customFormat="1" x14ac:dyDescent="0.25"/>
    <row r="509" s="55" customFormat="1" x14ac:dyDescent="0.25"/>
    <row r="510" s="55" customFormat="1" x14ac:dyDescent="0.25"/>
    <row r="511" s="55" customFormat="1" x14ac:dyDescent="0.25"/>
    <row r="512" s="55" customFormat="1" x14ac:dyDescent="0.25"/>
    <row r="513" s="55" customFormat="1" x14ac:dyDescent="0.25"/>
    <row r="514" s="55" customFormat="1" x14ac:dyDescent="0.25"/>
    <row r="515" s="55" customFormat="1" x14ac:dyDescent="0.25"/>
    <row r="516" s="55" customFormat="1" x14ac:dyDescent="0.25"/>
    <row r="517" s="55" customFormat="1" x14ac:dyDescent="0.25"/>
    <row r="518" s="55" customFormat="1" x14ac:dyDescent="0.25"/>
    <row r="519" s="55" customFormat="1" x14ac:dyDescent="0.25"/>
    <row r="520" s="55" customFormat="1" x14ac:dyDescent="0.25"/>
    <row r="521" s="55" customFormat="1" x14ac:dyDescent="0.25"/>
    <row r="522" s="55" customFormat="1" x14ac:dyDescent="0.25"/>
    <row r="523" s="55" customFormat="1" x14ac:dyDescent="0.25"/>
    <row r="524" s="55" customFormat="1" x14ac:dyDescent="0.25"/>
    <row r="525" s="55" customFormat="1" x14ac:dyDescent="0.25"/>
    <row r="526" s="55" customFormat="1" x14ac:dyDescent="0.25"/>
    <row r="527" s="55" customFormat="1" x14ac:dyDescent="0.25"/>
    <row r="528" s="55" customFormat="1" x14ac:dyDescent="0.25"/>
    <row r="529" s="55" customFormat="1" x14ac:dyDescent="0.25"/>
    <row r="530" s="55" customFormat="1" x14ac:dyDescent="0.25"/>
    <row r="531" s="55" customFormat="1" x14ac:dyDescent="0.25"/>
    <row r="532" s="55" customFormat="1" x14ac:dyDescent="0.25"/>
    <row r="533" s="55" customFormat="1" x14ac:dyDescent="0.25"/>
    <row r="534" s="55" customFormat="1" x14ac:dyDescent="0.25"/>
    <row r="535" s="55" customFormat="1" x14ac:dyDescent="0.25"/>
  </sheetData>
  <mergeCells count="21">
    <mergeCell ref="A137:C137"/>
    <mergeCell ref="B117:C117"/>
    <mergeCell ref="A110:C110"/>
    <mergeCell ref="A3:F3"/>
    <mergeCell ref="A109:C109"/>
    <mergeCell ref="D6:E6"/>
    <mergeCell ref="F6:G6"/>
    <mergeCell ref="D117:E117"/>
    <mergeCell ref="F117:G117"/>
    <mergeCell ref="J117:K117"/>
    <mergeCell ref="L117:M117"/>
    <mergeCell ref="N117:O117"/>
    <mergeCell ref="P117:Q117"/>
    <mergeCell ref="A2:C2"/>
    <mergeCell ref="J6:K6"/>
    <mergeCell ref="L6:M6"/>
    <mergeCell ref="N6:O6"/>
    <mergeCell ref="P6:Q6"/>
    <mergeCell ref="A111:C111"/>
    <mergeCell ref="H6:I6"/>
    <mergeCell ref="H117:I117"/>
  </mergeCells>
  <hyperlinks>
    <hyperlink ref="H3" location="Sommaire!A1" display="RETOUR AU SOMMAIRE"/>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Présentation et méthode</vt:lpstr>
      <vt:lpstr>Sommaire</vt:lpstr>
      <vt:lpstr>Données nationales</vt:lpstr>
      <vt:lpstr>Tab1-ase</vt:lpstr>
      <vt:lpstr>Tab2-ase</vt:lpstr>
      <vt:lpstr>Tab3-ase</vt:lpstr>
      <vt:lpstr>Tab4-ase</vt:lpstr>
      <vt:lpstr>Tab5-ase</vt:lpstr>
      <vt:lpstr>Tab6-ase</vt:lpstr>
      <vt:lpstr>Tab7-ase</vt:lpstr>
      <vt:lpstr>Tab8-ase</vt:lpstr>
      <vt:lpstr>Tab9-ase</vt:lpstr>
      <vt:lpstr>Tab10-ase</vt:lpstr>
      <vt:lpstr>'Tab1-ase'!Zone_d_impression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 bénéficiaires de l'aide sociale départementale en 2016.xlsx</dc:title>
  <dc:creator>ABDOUNI, Sarah (DREES/OS/BCL)</dc:creator>
  <cp:lastModifiedBy>AMROUS, Nadia (DREES/OS/BCL)</cp:lastModifiedBy>
  <cp:lastPrinted>2017-05-09T12:29:59Z</cp:lastPrinted>
  <dcterms:created xsi:type="dcterms:W3CDTF">2017-03-02T12:44:09Z</dcterms:created>
  <dcterms:modified xsi:type="dcterms:W3CDTF">2022-07-28T10:12:36Z</dcterms:modified>
</cp:coreProperties>
</file>