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College 19-20\Folder 485 - Process Design\Pontes_Ramos_Gao_Carpenter_485Project\"/>
    </mc:Choice>
  </mc:AlternateContent>
  <xr:revisionPtr revIDLastSave="0" documentId="13_ncr:1_{BF2D19FA-D3D9-4ED0-9B24-18C83F0B9A5D}" xr6:coauthVersionLast="45" xr6:coauthVersionMax="45" xr10:uidLastSave="{00000000-0000-0000-0000-000000000000}"/>
  <bookViews>
    <workbookView xWindow="-93" yWindow="-93" windowWidth="25786" windowHeight="13986" activeTab="1" xr2:uid="{D4628AA1-6D19-4550-85E3-7FDBB945C8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0" i="1"/>
  <c r="D19" i="1" l="1"/>
  <c r="D18" i="1"/>
</calcChain>
</file>

<file path=xl/sharedStrings.xml><?xml version="1.0" encoding="utf-8"?>
<sst xmlns="http://schemas.openxmlformats.org/spreadsheetml/2006/main" count="206" uniqueCount="138">
  <si>
    <t>TK-801</t>
  </si>
  <si>
    <t>TK-802</t>
  </si>
  <si>
    <t>P-801</t>
  </si>
  <si>
    <t>P-802</t>
  </si>
  <si>
    <t>P-803</t>
  </si>
  <si>
    <t>P-804</t>
  </si>
  <si>
    <t>P-805</t>
  </si>
  <si>
    <t>E-801</t>
  </si>
  <si>
    <t>E-802</t>
  </si>
  <si>
    <t>E-803</t>
  </si>
  <si>
    <t>E-804</t>
  </si>
  <si>
    <t>E-805</t>
  </si>
  <si>
    <t>E-806</t>
  </si>
  <si>
    <t>H-801</t>
  </si>
  <si>
    <t>R-801</t>
  </si>
  <si>
    <t>T-801</t>
  </si>
  <si>
    <t>T-802</t>
  </si>
  <si>
    <t>V-801</t>
  </si>
  <si>
    <t>V-802</t>
  </si>
  <si>
    <t>V-803</t>
  </si>
  <si>
    <t>V-804</t>
  </si>
  <si>
    <t>storage tank for benzene</t>
  </si>
  <si>
    <t>storage tank for propylene</t>
  </si>
  <si>
    <t>total condenser for T-801</t>
  </si>
  <si>
    <t>reboiler for T-801</t>
  </si>
  <si>
    <t>total condenser for T-802</t>
  </si>
  <si>
    <t>reboiler for T-802</t>
  </si>
  <si>
    <t>condenser for flash unit</t>
  </si>
  <si>
    <t>feed vaporizer</t>
  </si>
  <si>
    <t>shell-and-tube packed bed with catalyst</t>
  </si>
  <si>
    <t>removes benzene impurity overhead for recycle</t>
  </si>
  <si>
    <t>removes cumene product overhead</t>
  </si>
  <si>
    <t>benzene feed drum</t>
  </si>
  <si>
    <t>flash drum</t>
  </si>
  <si>
    <t>T-802 reflux drum</t>
  </si>
  <si>
    <t>T-801 reflux drum</t>
  </si>
  <si>
    <t>Description</t>
  </si>
  <si>
    <t>Unit ID</t>
  </si>
  <si>
    <t>MOC</t>
  </si>
  <si>
    <t>D [m]</t>
  </si>
  <si>
    <t>A [m2]</t>
  </si>
  <si>
    <t>V [m3]</t>
  </si>
  <si>
    <t>Efficiency</t>
  </si>
  <si>
    <t>carbon steel</t>
  </si>
  <si>
    <t>reactor feed fired heater</t>
  </si>
  <si>
    <t>U [W/m2C]</t>
  </si>
  <si>
    <t>Inlet</t>
  </si>
  <si>
    <t>Outlet</t>
  </si>
  <si>
    <t>T [C]</t>
  </si>
  <si>
    <t>P [bar]</t>
  </si>
  <si>
    <t>Sizing</t>
  </si>
  <si>
    <t>Utilities</t>
  </si>
  <si>
    <t>13.5, 7.3</t>
  </si>
  <si>
    <t>600, 1500</t>
  </si>
  <si>
    <t>Utility 1</t>
  </si>
  <si>
    <t>Utility 2</t>
  </si>
  <si>
    <t>CW</t>
  </si>
  <si>
    <t>MPS</t>
  </si>
  <si>
    <t>75% total area</t>
  </si>
  <si>
    <t>MPS reb</t>
  </si>
  <si>
    <t>CW cond</t>
  </si>
  <si>
    <t>HPS reb</t>
  </si>
  <si>
    <t>HPS</t>
  </si>
  <si>
    <t>BFW</t>
  </si>
  <si>
    <t>Air</t>
  </si>
  <si>
    <t>FG</t>
  </si>
  <si>
    <t>centrifugal</t>
  </si>
  <si>
    <t>Heat Duty [W]</t>
  </si>
  <si>
    <t>Brake Power [kW]</t>
  </si>
  <si>
    <t>centrifugal in T-801</t>
  </si>
  <si>
    <t>centrifugal in T-802</t>
  </si>
  <si>
    <t>L or H [m]</t>
  </si>
  <si>
    <t>centrifugal (between T-801 and T-802, not used)</t>
  </si>
  <si>
    <t>Heat Duty [kW]</t>
  </si>
  <si>
    <t>Heat Exchangers</t>
  </si>
  <si>
    <t>E-801:</t>
  </si>
  <si>
    <t>E-802:</t>
  </si>
  <si>
    <t>E-803:</t>
  </si>
  <si>
    <t>E-804:</t>
  </si>
  <si>
    <t>E-805:</t>
  </si>
  <si>
    <t>E-806:</t>
  </si>
  <si>
    <t>Pumps</t>
  </si>
  <si>
    <t>P-801:</t>
  </si>
  <si>
    <t>Centrifugal pump/electric drive</t>
  </si>
  <si>
    <t>Carbon Steel</t>
  </si>
  <si>
    <t>P-802:</t>
  </si>
  <si>
    <t>Tanks (not shown on PFD)</t>
  </si>
  <si>
    <t>TK-801:</t>
  </si>
  <si>
    <t>storage tank for benzene.</t>
  </si>
  <si>
    <t>TK-802:</t>
  </si>
  <si>
    <t>storage tank for propylene.</t>
  </si>
  <si>
    <t>Fired Heater</t>
  </si>
  <si>
    <t>Reactor</t>
  </si>
  <si>
    <t>R-801:</t>
  </si>
  <si>
    <t>375 tubes, 7.62 cm ID, 6 m long</t>
  </si>
  <si>
    <t>Distillation Columns</t>
  </si>
  <si>
    <t>T-801:</t>
  </si>
  <si>
    <t>Carbon steel</t>
  </si>
  <si>
    <t>14 carbon steel trays with total condenser and reboiler</t>
  </si>
  <si>
    <t>T-802:</t>
  </si>
  <si>
    <t>18 carbon steel trays with total condenser and reboiler</t>
  </si>
  <si>
    <t>Vessels</t>
  </si>
  <si>
    <t>V-801:</t>
  </si>
  <si>
    <t>Horizontal</t>
  </si>
  <si>
    <t>V-802:</t>
  </si>
  <si>
    <t>Vertical</t>
  </si>
  <si>
    <t>V-803:</t>
  </si>
  <si>
    <t>V-804:</t>
  </si>
  <si>
    <t>ID</t>
  </si>
  <si>
    <t>Area [m^2]</t>
  </si>
  <si>
    <t>Overall Heat Transfer Coeff [W/(m^2 C)]</t>
  </si>
  <si>
    <t>13.5 in desubcooling zone, 7.3 in vaporizing zone</t>
  </si>
  <si>
    <t>Heat Transferred [W]</t>
  </si>
  <si>
    <t>600 in desubcooling zone, 1500 in vaporizing zone</t>
  </si>
  <si>
    <t>Material</t>
  </si>
  <si>
    <t>1-2 Floating head heat exchanger, hps, 2 zones</t>
  </si>
  <si>
    <t>1-2 Floating head heat exchanger, cw</t>
  </si>
  <si>
    <t>1-2 Floating head heat exchanger, mps</t>
  </si>
  <si>
    <t>1-2 Floating head heat exchanger, hps</t>
  </si>
  <si>
    <t>Actual Power [kW]</t>
  </si>
  <si>
    <t>Volume [m^3]</t>
  </si>
  <si>
    <t>Heat Load [MJ/h]</t>
  </si>
  <si>
    <t>Design Heat Load [MJ/h]</t>
  </si>
  <si>
    <t>Thermal Efficiency</t>
  </si>
  <si>
    <t>Max Pressure [bar]</t>
  </si>
  <si>
    <t>Dimensions</t>
  </si>
  <si>
    <t>Pressure [bar]</t>
  </si>
  <si>
    <t>Temperature [C]</t>
  </si>
  <si>
    <t>shell-and-tube packed bed, catalyst parameters are specified by Appendix C.6.</t>
  </si>
  <si>
    <t>Tray Efficiency</t>
  </si>
  <si>
    <t>Feed Tray</t>
  </si>
  <si>
    <t>Reflux Ratio</t>
  </si>
  <si>
    <t>Tray Spacing [in]</t>
  </si>
  <si>
    <t>Height [m]</t>
  </si>
  <si>
    <t>Diameter [m]</t>
  </si>
  <si>
    <t>Orientation</t>
  </si>
  <si>
    <t>L/D</t>
  </si>
  <si>
    <t>Volume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</si>
</sst>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201700</xdr:colOff>
      <xdr:row>0</xdr:row>
      <xdr:rowOff>0</xdr:rowOff>
    </xdr:from>
    <xdr:to>
      <xdr:col>20</xdr:col>
      <xdr:colOff>136511</xdr:colOff>
      <xdr:row>25</xdr:row>
      <xdr:rowOff>149644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867745-C35D-4450-87CF-1E647258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5940" y="0"/>
          <a:ext cx="3592411" cy="4721644"/>
        </a:xfrm>
        <a:prstGeom prst="rect">
          <a:avLst/>
        </a:prstGeom>
      </xdr:spPr>
    </xdr:pic>
    <xdr:clientData/>
  </xdr:twoCellAnchor>
  <xdr:twoCellAnchor editAs="oneCell">
    <xdr:from>
      <xdr:col>18</xdr:col>
      <xdr:colOff>119074</xdr:colOff>
      <xdr:row>2</xdr:row>
      <xdr:rowOff>175260</xdr:rowOff>
    </xdr:from>
    <xdr:to>
      <xdr:col>25</xdr:col>
      <xdr:colOff>500145</xdr:colOff>
      <xdr:row>22</xdr:row>
      <xdr:rowOff>161243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F31EF-F3FA-4592-AE44-62DC6042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1714" y="541020"/>
          <a:ext cx="4648271" cy="36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F4D-5FDA-4CEA-9023-83E3B5913271}">
  <dimension ref="A1:R23"/>
  <sheetViews>
    <sheetView workbookViewId="0">
      <pane xSplit="1" topLeftCell="B1" activePane="topRight" state="frozen"/>
      <selection pane="topRight" activeCell="A2" sqref="A2:N23"/>
    </sheetView>
  </sheetViews>
  <sheetFormatPr defaultRowHeight="14.35" x14ac:dyDescent="0.5"/>
  <cols>
    <col min="2" max="2" width="40.3515625" bestFit="1" customWidth="1"/>
    <col min="3" max="3" width="11" bestFit="1" customWidth="1"/>
    <col min="8" max="8" width="10.3515625" bestFit="1" customWidth="1"/>
    <col min="10" max="10" width="15.87890625" bestFit="1" customWidth="1"/>
    <col min="11" max="11" width="12.64453125" bestFit="1" customWidth="1"/>
    <col min="12" max="12" width="13.64453125" bestFit="1" customWidth="1"/>
  </cols>
  <sheetData>
    <row r="1" spans="1:18" x14ac:dyDescent="0.5">
      <c r="D1" s="7" t="s">
        <v>50</v>
      </c>
      <c r="E1" s="7"/>
      <c r="F1" s="7"/>
      <c r="G1" s="7"/>
      <c r="I1" s="7" t="s">
        <v>51</v>
      </c>
      <c r="J1" s="7"/>
      <c r="K1" s="7"/>
      <c r="L1" s="7"/>
      <c r="M1" s="7"/>
      <c r="N1" s="7"/>
      <c r="O1" s="7" t="s">
        <v>46</v>
      </c>
      <c r="P1" s="7"/>
      <c r="Q1" s="7" t="s">
        <v>47</v>
      </c>
      <c r="R1" s="7"/>
    </row>
    <row r="2" spans="1:18" x14ac:dyDescent="0.5">
      <c r="A2" t="s">
        <v>37</v>
      </c>
      <c r="B2" t="s">
        <v>36</v>
      </c>
      <c r="C2" t="s">
        <v>38</v>
      </c>
      <c r="D2" t="s">
        <v>71</v>
      </c>
      <c r="E2" t="s">
        <v>39</v>
      </c>
      <c r="F2" t="s">
        <v>40</v>
      </c>
      <c r="G2" t="s">
        <v>41</v>
      </c>
      <c r="H2" t="s">
        <v>45</v>
      </c>
      <c r="I2" t="s">
        <v>42</v>
      </c>
      <c r="J2" t="s">
        <v>68</v>
      </c>
      <c r="K2" t="s">
        <v>67</v>
      </c>
      <c r="L2" t="s">
        <v>73</v>
      </c>
      <c r="M2" t="s">
        <v>54</v>
      </c>
      <c r="N2" t="s">
        <v>55</v>
      </c>
      <c r="O2" t="s">
        <v>48</v>
      </c>
      <c r="P2" t="s">
        <v>49</v>
      </c>
      <c r="Q2" t="s">
        <v>48</v>
      </c>
      <c r="R2" t="s">
        <v>49</v>
      </c>
    </row>
    <row r="3" spans="1:18" x14ac:dyDescent="0.5">
      <c r="A3" t="s">
        <v>0</v>
      </c>
      <c r="B3" t="s">
        <v>21</v>
      </c>
      <c r="C3" t="s">
        <v>43</v>
      </c>
      <c r="G3">
        <v>450</v>
      </c>
    </row>
    <row r="4" spans="1:18" x14ac:dyDescent="0.5">
      <c r="A4" t="s">
        <v>1</v>
      </c>
      <c r="B4" t="s">
        <v>22</v>
      </c>
      <c r="C4" t="s">
        <v>43</v>
      </c>
      <c r="G4">
        <v>450</v>
      </c>
    </row>
    <row r="5" spans="1:18" x14ac:dyDescent="0.5">
      <c r="A5" t="s">
        <v>2</v>
      </c>
      <c r="B5" t="s">
        <v>66</v>
      </c>
      <c r="C5" t="s">
        <v>43</v>
      </c>
      <c r="I5" s="1">
        <v>0.75</v>
      </c>
      <c r="J5">
        <v>24.2</v>
      </c>
    </row>
    <row r="6" spans="1:18" x14ac:dyDescent="0.5">
      <c r="A6" t="s">
        <v>3</v>
      </c>
      <c r="B6" t="s">
        <v>66</v>
      </c>
      <c r="C6" t="s">
        <v>43</v>
      </c>
      <c r="I6" s="1">
        <v>0.75</v>
      </c>
      <c r="J6" s="2">
        <v>7</v>
      </c>
    </row>
    <row r="7" spans="1:18" s="4" customFormat="1" x14ac:dyDescent="0.5">
      <c r="A7" s="4" t="s">
        <v>4</v>
      </c>
      <c r="B7" s="4" t="s">
        <v>69</v>
      </c>
      <c r="C7" s="4" t="s">
        <v>43</v>
      </c>
      <c r="I7" s="5">
        <v>0.75</v>
      </c>
      <c r="J7" s="4">
        <v>2.4</v>
      </c>
    </row>
    <row r="8" spans="1:18" s="4" customFormat="1" x14ac:dyDescent="0.5">
      <c r="A8" s="4" t="s">
        <v>5</v>
      </c>
      <c r="B8" s="4" t="s">
        <v>72</v>
      </c>
      <c r="C8" s="4" t="s">
        <v>43</v>
      </c>
      <c r="I8" s="5">
        <v>0.75</v>
      </c>
      <c r="J8" s="6">
        <v>1</v>
      </c>
    </row>
    <row r="9" spans="1:18" s="4" customFormat="1" x14ac:dyDescent="0.5">
      <c r="A9" s="4" t="s">
        <v>6</v>
      </c>
      <c r="B9" s="4" t="s">
        <v>70</v>
      </c>
      <c r="C9" s="4" t="s">
        <v>43</v>
      </c>
      <c r="I9" s="5">
        <v>0.75</v>
      </c>
      <c r="J9" s="4">
        <v>3.3</v>
      </c>
    </row>
    <row r="10" spans="1:18" x14ac:dyDescent="0.5">
      <c r="A10" t="s">
        <v>7</v>
      </c>
      <c r="B10" t="s">
        <v>28</v>
      </c>
      <c r="C10" t="s">
        <v>43</v>
      </c>
      <c r="F10" t="s">
        <v>52</v>
      </c>
      <c r="H10" t="s">
        <v>53</v>
      </c>
      <c r="K10" s="3">
        <v>3390000</v>
      </c>
      <c r="L10" s="2">
        <f>K10/1000</f>
        <v>3390</v>
      </c>
      <c r="M10" t="s">
        <v>62</v>
      </c>
    </row>
    <row r="11" spans="1:18" x14ac:dyDescent="0.5">
      <c r="A11" t="s">
        <v>8</v>
      </c>
      <c r="B11" t="s">
        <v>27</v>
      </c>
      <c r="C11" t="s">
        <v>43</v>
      </c>
      <c r="F11">
        <v>533</v>
      </c>
      <c r="K11" s="3">
        <v>5310000</v>
      </c>
      <c r="L11" s="2">
        <f t="shared" ref="L11:L16" si="0">K11/1000</f>
        <v>5310</v>
      </c>
      <c r="M11" t="s">
        <v>56</v>
      </c>
    </row>
    <row r="12" spans="1:18" x14ac:dyDescent="0.5">
      <c r="A12" t="s">
        <v>9</v>
      </c>
      <c r="B12" t="s">
        <v>23</v>
      </c>
      <c r="C12" t="s">
        <v>43</v>
      </c>
      <c r="F12">
        <v>151</v>
      </c>
      <c r="H12">
        <v>450</v>
      </c>
      <c r="K12" s="3">
        <v>-1930000</v>
      </c>
      <c r="L12" s="2">
        <f t="shared" si="0"/>
        <v>-1930</v>
      </c>
      <c r="M12" t="s">
        <v>56</v>
      </c>
    </row>
    <row r="13" spans="1:18" x14ac:dyDescent="0.5">
      <c r="A13" t="s">
        <v>10</v>
      </c>
      <c r="B13" t="s">
        <v>24</v>
      </c>
      <c r="C13" t="s">
        <v>43</v>
      </c>
      <c r="F13">
        <v>405</v>
      </c>
      <c r="H13">
        <v>750</v>
      </c>
      <c r="K13" s="3">
        <v>2360000</v>
      </c>
      <c r="L13" s="2">
        <f t="shared" si="0"/>
        <v>2360</v>
      </c>
      <c r="M13" t="s">
        <v>57</v>
      </c>
    </row>
    <row r="14" spans="1:18" x14ac:dyDescent="0.5">
      <c r="A14" t="s">
        <v>11</v>
      </c>
      <c r="B14" t="s">
        <v>25</v>
      </c>
      <c r="C14" t="s">
        <v>43</v>
      </c>
      <c r="F14">
        <v>24</v>
      </c>
      <c r="H14">
        <v>450</v>
      </c>
      <c r="K14" s="3">
        <v>-1610000</v>
      </c>
      <c r="L14" s="2">
        <f t="shared" si="0"/>
        <v>-1610</v>
      </c>
      <c r="M14" t="s">
        <v>56</v>
      </c>
    </row>
    <row r="15" spans="1:18" x14ac:dyDescent="0.5">
      <c r="A15" t="s">
        <v>12</v>
      </c>
      <c r="B15" t="s">
        <v>26</v>
      </c>
      <c r="C15" t="s">
        <v>43</v>
      </c>
      <c r="F15">
        <v>64</v>
      </c>
      <c r="H15">
        <v>750</v>
      </c>
      <c r="K15" s="3">
        <v>1610000</v>
      </c>
      <c r="L15" s="2">
        <f t="shared" si="0"/>
        <v>1610</v>
      </c>
      <c r="M15" t="s">
        <v>62</v>
      </c>
    </row>
    <row r="16" spans="1:18" x14ac:dyDescent="0.5">
      <c r="A16" t="s">
        <v>13</v>
      </c>
      <c r="B16" t="s">
        <v>44</v>
      </c>
      <c r="C16" t="s">
        <v>43</v>
      </c>
      <c r="I16" s="1">
        <v>0.7</v>
      </c>
      <c r="K16" s="3">
        <v>2670000</v>
      </c>
      <c r="L16" s="2">
        <f t="shared" si="0"/>
        <v>2670</v>
      </c>
      <c r="M16" t="s">
        <v>64</v>
      </c>
      <c r="N16" t="s">
        <v>65</v>
      </c>
    </row>
    <row r="17" spans="1:14" x14ac:dyDescent="0.5">
      <c r="A17" t="s">
        <v>14</v>
      </c>
      <c r="B17" t="s">
        <v>29</v>
      </c>
      <c r="C17" t="s">
        <v>43</v>
      </c>
      <c r="F17">
        <v>342</v>
      </c>
      <c r="G17" s="2">
        <v>6.5</v>
      </c>
      <c r="H17">
        <v>65</v>
      </c>
      <c r="M17" t="s">
        <v>63</v>
      </c>
      <c r="N17" t="s">
        <v>62</v>
      </c>
    </row>
    <row r="18" spans="1:14" x14ac:dyDescent="0.5">
      <c r="A18" t="s">
        <v>15</v>
      </c>
      <c r="B18" t="s">
        <v>30</v>
      </c>
      <c r="C18" t="s">
        <v>43</v>
      </c>
      <c r="D18" s="2">
        <f>(14*24+2*3)*0.0254</f>
        <v>8.6867999999999999</v>
      </c>
      <c r="E18">
        <v>1.1299999999999999</v>
      </c>
      <c r="F18" t="s">
        <v>58</v>
      </c>
      <c r="I18" s="1">
        <v>0.5</v>
      </c>
      <c r="M18" t="s">
        <v>59</v>
      </c>
      <c r="N18" t="s">
        <v>60</v>
      </c>
    </row>
    <row r="19" spans="1:14" x14ac:dyDescent="0.5">
      <c r="A19" t="s">
        <v>16</v>
      </c>
      <c r="B19" t="s">
        <v>31</v>
      </c>
      <c r="C19" t="s">
        <v>43</v>
      </c>
      <c r="D19" s="2">
        <f>(18*24+2*3)*0.0254</f>
        <v>11.1252</v>
      </c>
      <c r="E19">
        <v>1.26</v>
      </c>
      <c r="F19" t="s">
        <v>58</v>
      </c>
      <c r="I19" s="1">
        <v>0.5</v>
      </c>
      <c r="M19" t="s">
        <v>61</v>
      </c>
      <c r="N19" t="s">
        <v>60</v>
      </c>
    </row>
    <row r="20" spans="1:14" x14ac:dyDescent="0.5">
      <c r="A20" t="s">
        <v>17</v>
      </c>
      <c r="B20" t="s">
        <v>32</v>
      </c>
      <c r="C20" t="s">
        <v>43</v>
      </c>
      <c r="D20">
        <v>4.2</v>
      </c>
      <c r="E20">
        <v>1.4</v>
      </c>
    </row>
    <row r="21" spans="1:14" x14ac:dyDescent="0.5">
      <c r="A21" t="s">
        <v>18</v>
      </c>
      <c r="B21" t="s">
        <v>33</v>
      </c>
      <c r="C21" t="s">
        <v>43</v>
      </c>
      <c r="D21">
        <v>5.2</v>
      </c>
      <c r="E21">
        <v>1</v>
      </c>
      <c r="K21" s="3">
        <v>71100</v>
      </c>
      <c r="L21" s="3"/>
    </row>
    <row r="22" spans="1:14" x14ac:dyDescent="0.5">
      <c r="A22" t="s">
        <v>19</v>
      </c>
      <c r="B22" t="s">
        <v>35</v>
      </c>
      <c r="C22" t="s">
        <v>43</v>
      </c>
      <c r="D22">
        <v>4</v>
      </c>
      <c r="E22">
        <v>1.6</v>
      </c>
    </row>
    <row r="23" spans="1:14" x14ac:dyDescent="0.5">
      <c r="A23" t="s">
        <v>20</v>
      </c>
      <c r="B23" t="s">
        <v>34</v>
      </c>
      <c r="C23" t="s">
        <v>43</v>
      </c>
      <c r="D23">
        <v>6.5</v>
      </c>
      <c r="E23">
        <v>1.6</v>
      </c>
    </row>
  </sheetData>
  <mergeCells count="4">
    <mergeCell ref="O1:P1"/>
    <mergeCell ref="Q1:R1"/>
    <mergeCell ref="D1:G1"/>
    <mergeCell ref="I1:N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D9DC-CA73-431E-BB38-2733F333996E}">
  <dimension ref="A1:O21"/>
  <sheetViews>
    <sheetView tabSelected="1" zoomScale="80" zoomScaleNormal="80" workbookViewId="0">
      <selection activeCell="P7" sqref="P7"/>
    </sheetView>
  </sheetViews>
  <sheetFormatPr defaultRowHeight="15.7" x14ac:dyDescent="0.55000000000000004"/>
  <cols>
    <col min="1" max="1" width="15.9375" style="9" customWidth="1"/>
    <col min="2" max="2" width="9" style="9" customWidth="1"/>
    <col min="3" max="3" width="24.76171875" style="9" customWidth="1"/>
    <col min="4" max="4" width="25.29296875" style="9" customWidth="1"/>
    <col min="5" max="5" width="18.5859375" style="9" customWidth="1"/>
    <col min="6" max="6" width="16.64453125" style="9" customWidth="1"/>
    <col min="7" max="7" width="19.64453125" style="9" customWidth="1"/>
    <col min="8" max="9" width="15.46875" customWidth="1"/>
    <col min="10" max="10" width="11.29296875" customWidth="1"/>
    <col min="11" max="11" width="8.5859375" customWidth="1"/>
    <col min="12" max="12" width="12.703125" customWidth="1"/>
    <col min="13" max="13" width="13.76171875" customWidth="1"/>
    <col min="14" max="14" width="17.64453125" customWidth="1"/>
    <col min="15" max="15" width="12.05859375" customWidth="1"/>
  </cols>
  <sheetData>
    <row r="1" spans="1:15" ht="47" x14ac:dyDescent="0.55000000000000004">
      <c r="A1" s="12" t="s">
        <v>74</v>
      </c>
      <c r="B1" s="13" t="s">
        <v>108</v>
      </c>
      <c r="C1" s="13" t="s">
        <v>114</v>
      </c>
      <c r="D1" s="13" t="s">
        <v>36</v>
      </c>
      <c r="E1" s="13" t="s">
        <v>109</v>
      </c>
      <c r="F1" s="14" t="s">
        <v>110</v>
      </c>
      <c r="G1" s="14" t="s">
        <v>112</v>
      </c>
      <c r="J1" s="12" t="s">
        <v>101</v>
      </c>
      <c r="K1" s="13" t="s">
        <v>108</v>
      </c>
      <c r="L1" s="13" t="s">
        <v>114</v>
      </c>
      <c r="M1" s="13" t="s">
        <v>135</v>
      </c>
      <c r="N1" s="13" t="s">
        <v>136</v>
      </c>
      <c r="O1" s="13" t="s">
        <v>137</v>
      </c>
    </row>
    <row r="2" spans="1:15" ht="44.35" customHeight="1" x14ac:dyDescent="0.55000000000000004">
      <c r="A2" s="15"/>
      <c r="B2" s="16" t="s">
        <v>75</v>
      </c>
      <c r="C2" s="16" t="s">
        <v>43</v>
      </c>
      <c r="D2" s="16" t="s">
        <v>115</v>
      </c>
      <c r="E2" s="16" t="s">
        <v>111</v>
      </c>
      <c r="F2" s="16" t="s">
        <v>113</v>
      </c>
      <c r="G2" s="17">
        <v>3390000</v>
      </c>
      <c r="J2" s="15"/>
      <c r="K2" s="16" t="s">
        <v>102</v>
      </c>
      <c r="L2" s="16" t="s">
        <v>97</v>
      </c>
      <c r="M2" s="16" t="s">
        <v>103</v>
      </c>
      <c r="N2" s="16">
        <v>3</v>
      </c>
      <c r="O2" s="16">
        <v>6.46</v>
      </c>
    </row>
    <row r="3" spans="1:15" ht="31.35" x14ac:dyDescent="0.55000000000000004">
      <c r="A3" s="15"/>
      <c r="B3" s="16" t="s">
        <v>76</v>
      </c>
      <c r="C3" s="16" t="s">
        <v>43</v>
      </c>
      <c r="D3" s="16" t="s">
        <v>116</v>
      </c>
      <c r="E3" s="16">
        <v>533</v>
      </c>
      <c r="F3" s="16">
        <v>850</v>
      </c>
      <c r="G3" s="17">
        <v>5310000</v>
      </c>
      <c r="J3" s="15"/>
      <c r="K3" s="16" t="s">
        <v>104</v>
      </c>
      <c r="L3" s="16" t="s">
        <v>97</v>
      </c>
      <c r="M3" s="16" t="s">
        <v>105</v>
      </c>
      <c r="N3" s="16">
        <v>5.2</v>
      </c>
      <c r="O3" s="16">
        <v>4.08</v>
      </c>
    </row>
    <row r="4" spans="1:15" ht="31.35" x14ac:dyDescent="0.55000000000000004">
      <c r="A4" s="15"/>
      <c r="B4" s="16" t="s">
        <v>77</v>
      </c>
      <c r="C4" s="16" t="s">
        <v>43</v>
      </c>
      <c r="D4" s="16" t="s">
        <v>116</v>
      </c>
      <c r="E4" s="16">
        <v>151</v>
      </c>
      <c r="F4" s="16">
        <v>450</v>
      </c>
      <c r="G4" s="17">
        <v>-1930000</v>
      </c>
      <c r="J4" s="15"/>
      <c r="K4" s="16" t="s">
        <v>106</v>
      </c>
      <c r="L4" s="16" t="s">
        <v>97</v>
      </c>
      <c r="M4" s="16" t="s">
        <v>103</v>
      </c>
      <c r="N4" s="16">
        <v>2.5</v>
      </c>
      <c r="O4" s="16">
        <v>8.0399999999999991</v>
      </c>
    </row>
    <row r="5" spans="1:15" ht="31.35" x14ac:dyDescent="0.55000000000000004">
      <c r="A5" s="15"/>
      <c r="B5" s="16" t="s">
        <v>78</v>
      </c>
      <c r="C5" s="16" t="s">
        <v>43</v>
      </c>
      <c r="D5" s="16" t="s">
        <v>117</v>
      </c>
      <c r="E5" s="16">
        <v>405</v>
      </c>
      <c r="F5" s="16">
        <v>750</v>
      </c>
      <c r="G5" s="17">
        <v>2360000</v>
      </c>
      <c r="J5" s="15"/>
      <c r="K5" s="16" t="s">
        <v>107</v>
      </c>
      <c r="L5" s="16" t="s">
        <v>97</v>
      </c>
      <c r="M5" s="16" t="s">
        <v>103</v>
      </c>
      <c r="N5" s="16">
        <v>4.0599999999999996</v>
      </c>
      <c r="O5" s="16">
        <v>13.06</v>
      </c>
    </row>
    <row r="6" spans="1:15" ht="31.35" x14ac:dyDescent="0.55000000000000004">
      <c r="A6" s="15"/>
      <c r="B6" s="16" t="s">
        <v>79</v>
      </c>
      <c r="C6" s="16" t="s">
        <v>43</v>
      </c>
      <c r="D6" s="16" t="s">
        <v>116</v>
      </c>
      <c r="E6" s="16">
        <v>24</v>
      </c>
      <c r="F6" s="16">
        <v>450</v>
      </c>
      <c r="G6" s="17">
        <v>-1610000</v>
      </c>
    </row>
    <row r="7" spans="1:15" ht="47" x14ac:dyDescent="0.55000000000000004">
      <c r="A7" s="15"/>
      <c r="B7" s="16" t="s">
        <v>80</v>
      </c>
      <c r="C7" s="16" t="s">
        <v>43</v>
      </c>
      <c r="D7" s="16" t="s">
        <v>118</v>
      </c>
      <c r="E7" s="16">
        <v>64</v>
      </c>
      <c r="F7" s="16">
        <v>750</v>
      </c>
      <c r="G7" s="17">
        <v>1610000</v>
      </c>
      <c r="J7" s="12" t="s">
        <v>86</v>
      </c>
      <c r="K7" s="13" t="s">
        <v>108</v>
      </c>
      <c r="L7" s="13" t="s">
        <v>36</v>
      </c>
      <c r="M7" s="13" t="s">
        <v>120</v>
      </c>
    </row>
    <row r="8" spans="1:15" ht="31.35" x14ac:dyDescent="0.55000000000000004">
      <c r="J8" s="15"/>
      <c r="K8" s="16" t="s">
        <v>87</v>
      </c>
      <c r="L8" s="16" t="s">
        <v>88</v>
      </c>
      <c r="M8" s="16">
        <v>450</v>
      </c>
    </row>
    <row r="9" spans="1:15" ht="47" x14ac:dyDescent="0.55000000000000004">
      <c r="A9" s="12" t="s">
        <v>91</v>
      </c>
      <c r="B9" s="13" t="s">
        <v>108</v>
      </c>
      <c r="C9" s="13" t="s">
        <v>121</v>
      </c>
      <c r="D9" s="13" t="s">
        <v>122</v>
      </c>
      <c r="E9" s="13" t="s">
        <v>114</v>
      </c>
      <c r="F9" s="13" t="s">
        <v>123</v>
      </c>
      <c r="G9" s="13" t="s">
        <v>124</v>
      </c>
      <c r="J9" s="15"/>
      <c r="K9" s="16" t="s">
        <v>89</v>
      </c>
      <c r="L9" s="16" t="s">
        <v>90</v>
      </c>
      <c r="M9" s="16">
        <v>450</v>
      </c>
    </row>
    <row r="10" spans="1:15" x14ac:dyDescent="0.55000000000000004">
      <c r="A10" s="15"/>
      <c r="B10" s="15" t="s">
        <v>13</v>
      </c>
      <c r="C10" s="16">
        <v>9641</v>
      </c>
      <c r="D10" s="18">
        <v>10000</v>
      </c>
      <c r="E10" s="16" t="s">
        <v>43</v>
      </c>
      <c r="F10" s="19">
        <v>0.7</v>
      </c>
      <c r="G10" s="16">
        <v>31.5</v>
      </c>
    </row>
    <row r="11" spans="1:15" x14ac:dyDescent="0.55000000000000004">
      <c r="J11" s="12" t="s">
        <v>81</v>
      </c>
      <c r="K11" s="20" t="s">
        <v>108</v>
      </c>
      <c r="L11" s="13" t="s">
        <v>36</v>
      </c>
      <c r="M11" s="13" t="s">
        <v>114</v>
      </c>
      <c r="N11" s="13" t="s">
        <v>119</v>
      </c>
      <c r="O11" s="13" t="s">
        <v>42</v>
      </c>
    </row>
    <row r="12" spans="1:15" ht="47" x14ac:dyDescent="0.55000000000000004">
      <c r="A12" s="12" t="s">
        <v>92</v>
      </c>
      <c r="B12" s="13" t="s">
        <v>108</v>
      </c>
      <c r="C12" s="13" t="s">
        <v>36</v>
      </c>
      <c r="D12" s="13" t="s">
        <v>120</v>
      </c>
      <c r="E12" s="13" t="s">
        <v>125</v>
      </c>
      <c r="F12" s="13" t="s">
        <v>124</v>
      </c>
      <c r="G12" s="13" t="s">
        <v>127</v>
      </c>
      <c r="H12" s="13" t="s">
        <v>114</v>
      </c>
      <c r="I12" s="10"/>
      <c r="J12" s="15"/>
      <c r="K12" s="16" t="s">
        <v>82</v>
      </c>
      <c r="L12" s="16" t="s">
        <v>83</v>
      </c>
      <c r="M12" s="16" t="s">
        <v>84</v>
      </c>
      <c r="N12" s="16">
        <v>24.24</v>
      </c>
      <c r="O12" s="19">
        <v>0.75</v>
      </c>
    </row>
    <row r="13" spans="1:15" ht="47" x14ac:dyDescent="0.55000000000000004">
      <c r="A13" s="15"/>
      <c r="B13" s="16" t="s">
        <v>93</v>
      </c>
      <c r="C13" s="16" t="s">
        <v>128</v>
      </c>
      <c r="D13" s="16">
        <v>6.5</v>
      </c>
      <c r="E13" s="16" t="s">
        <v>94</v>
      </c>
      <c r="F13" s="16">
        <v>30.75</v>
      </c>
      <c r="G13" s="16">
        <v>365</v>
      </c>
      <c r="H13" s="16" t="s">
        <v>84</v>
      </c>
      <c r="I13" s="8"/>
      <c r="J13" s="15"/>
      <c r="K13" s="16" t="s">
        <v>85</v>
      </c>
      <c r="L13" s="16" t="s">
        <v>83</v>
      </c>
      <c r="M13" s="16" t="s">
        <v>84</v>
      </c>
      <c r="N13" s="16">
        <v>7</v>
      </c>
      <c r="O13" s="19">
        <v>0.75</v>
      </c>
    </row>
    <row r="15" spans="1:15" ht="31.35" x14ac:dyDescent="0.55000000000000004">
      <c r="A15" s="12" t="s">
        <v>95</v>
      </c>
      <c r="B15" s="13" t="s">
        <v>108</v>
      </c>
      <c r="C15" s="13" t="s">
        <v>114</v>
      </c>
      <c r="D15" s="13" t="s">
        <v>36</v>
      </c>
      <c r="E15" s="13" t="s">
        <v>129</v>
      </c>
      <c r="F15" s="13" t="s">
        <v>130</v>
      </c>
      <c r="G15" s="13" t="s">
        <v>131</v>
      </c>
      <c r="H15" s="13" t="s">
        <v>132</v>
      </c>
      <c r="I15" s="13" t="s">
        <v>133</v>
      </c>
      <c r="J15" s="13" t="s">
        <v>134</v>
      </c>
      <c r="K15" s="13" t="s">
        <v>126</v>
      </c>
    </row>
    <row r="16" spans="1:15" ht="47" x14ac:dyDescent="0.55000000000000004">
      <c r="A16" s="15"/>
      <c r="B16" s="16" t="s">
        <v>96</v>
      </c>
      <c r="C16" s="16" t="s">
        <v>97</v>
      </c>
      <c r="D16" s="16" t="s">
        <v>98</v>
      </c>
      <c r="E16" s="19">
        <v>0.5</v>
      </c>
      <c r="F16" s="16">
        <v>7</v>
      </c>
      <c r="G16" s="16">
        <v>0.44</v>
      </c>
      <c r="H16" s="16">
        <v>24</v>
      </c>
      <c r="I16" s="16">
        <v>8.69</v>
      </c>
      <c r="J16" s="16">
        <v>1.1299999999999999</v>
      </c>
      <c r="K16" s="16">
        <v>1.75</v>
      </c>
    </row>
    <row r="17" spans="1:13" ht="47" x14ac:dyDescent="0.55000000000000004">
      <c r="A17" s="15"/>
      <c r="B17" s="16" t="s">
        <v>99</v>
      </c>
      <c r="C17" s="16" t="s">
        <v>97</v>
      </c>
      <c r="D17" s="16" t="s">
        <v>100</v>
      </c>
      <c r="E17" s="19">
        <v>0.5</v>
      </c>
      <c r="F17" s="16">
        <v>9</v>
      </c>
      <c r="G17" s="16">
        <v>0.63</v>
      </c>
      <c r="H17" s="16">
        <v>24</v>
      </c>
      <c r="I17" s="16">
        <v>11.13</v>
      </c>
      <c r="J17" s="16">
        <v>1.26</v>
      </c>
      <c r="K17" s="16">
        <v>1.75</v>
      </c>
    </row>
    <row r="19" spans="1:13" x14ac:dyDescent="0.55000000000000004">
      <c r="M19" s="11"/>
    </row>
    <row r="20" spans="1:13" ht="36.35" customHeight="1" x14ac:dyDescent="0.55000000000000004"/>
    <row r="21" spans="1:13" ht="34.35" customHeigh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James Carpenter</cp:lastModifiedBy>
  <dcterms:created xsi:type="dcterms:W3CDTF">2020-03-04T20:34:25Z</dcterms:created>
  <dcterms:modified xsi:type="dcterms:W3CDTF">2020-03-07T04:11:21Z</dcterms:modified>
</cp:coreProperties>
</file>