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/>
  <mc:AlternateContent xmlns:mc="http://schemas.openxmlformats.org/markup-compatibility/2006">
    <mc:Choice Requires="x15">
      <x15ac:absPath xmlns:x15ac="http://schemas.microsoft.com/office/spreadsheetml/2010/11/ac" url="/Users/Hugo/Documents/udacity/"/>
    </mc:Choice>
  </mc:AlternateContent>
  <bookViews>
    <workbookView xWindow="12820" yWindow="460" windowWidth="21580" windowHeight="11380"/>
  </bookViews>
  <sheets>
    <sheet name="stroopdata" sheetId="1" r:id="rId1"/>
  </sheets>
  <externalReferences>
    <externalReference r:id="rId2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2" i="1"/>
  <c r="D27" i="1"/>
  <c r="F3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F2" i="1"/>
  <c r="K9" i="1"/>
  <c r="K10" i="1"/>
  <c r="K8" i="1"/>
  <c r="F4" i="1"/>
  <c r="F5" i="1"/>
  <c r="F10" i="1"/>
  <c r="F9" i="1"/>
  <c r="B27" i="1"/>
  <c r="J25" i="1"/>
  <c r="A27" i="1"/>
  <c r="I20" i="1"/>
  <c r="J23" i="1"/>
  <c r="I22" i="1"/>
  <c r="J21" i="1"/>
  <c r="I21" i="1"/>
  <c r="J20" i="1"/>
  <c r="I18" i="1"/>
  <c r="J16" i="1"/>
  <c r="I16" i="1"/>
  <c r="J15" i="1"/>
  <c r="I15" i="1"/>
  <c r="J11" i="1"/>
  <c r="I11" i="1"/>
  <c r="J10" i="1"/>
  <c r="I10" i="1"/>
  <c r="J7" i="1"/>
  <c r="J6" i="1"/>
  <c r="I6" i="1"/>
  <c r="J5" i="1"/>
  <c r="I5" i="1"/>
  <c r="J3" i="1"/>
  <c r="J2" i="1"/>
  <c r="I2" i="1"/>
  <c r="I17" i="1"/>
  <c r="J22" i="1"/>
  <c r="I12" i="1"/>
  <c r="J17" i="1"/>
  <c r="I3" i="1"/>
  <c r="I7" i="1"/>
  <c r="J12" i="1"/>
  <c r="I23" i="1"/>
  <c r="J18" i="1"/>
  <c r="J13" i="1"/>
  <c r="J8" i="1"/>
  <c r="J24" i="1"/>
  <c r="I4" i="1"/>
  <c r="I14" i="1"/>
  <c r="J19" i="1"/>
  <c r="I25" i="1"/>
  <c r="I13" i="1"/>
  <c r="I8" i="1"/>
  <c r="I24" i="1"/>
  <c r="I19" i="1"/>
  <c r="J4" i="1"/>
  <c r="I9" i="1"/>
  <c r="J14" i="1"/>
  <c r="J9" i="1"/>
  <c r="K2" i="1"/>
  <c r="K3" i="1"/>
  <c r="K4" i="1"/>
</calcChain>
</file>

<file path=xl/sharedStrings.xml><?xml version="1.0" encoding="utf-8"?>
<sst xmlns="http://schemas.openxmlformats.org/spreadsheetml/2006/main" count="24" uniqueCount="20">
  <si>
    <t>Incongruent</t>
  </si>
  <si>
    <t>Congruent</t>
    <phoneticPr fontId="18" type="noConversion"/>
  </si>
  <si>
    <t>&lt;=variance</t>
    <phoneticPr fontId="18" type="noConversion"/>
  </si>
  <si>
    <t>sd</t>
    <phoneticPr fontId="18" type="noConversion"/>
  </si>
  <si>
    <t>se</t>
    <phoneticPr fontId="18" type="noConversion"/>
  </si>
  <si>
    <t>&lt;=t-statistic</t>
    <phoneticPr fontId="18" type="noConversion"/>
  </si>
  <si>
    <t>&lt;=a</t>
    <phoneticPr fontId="18" type="noConversion"/>
  </si>
  <si>
    <t>&lt;=df</t>
    <phoneticPr fontId="18" type="noConversion"/>
  </si>
  <si>
    <t>&lt;=t-critical(two-tails)</t>
    <phoneticPr fontId="18" type="noConversion"/>
  </si>
  <si>
    <t>dependence t</t>
    <phoneticPr fontId="18" type="noConversion"/>
  </si>
  <si>
    <t>inddpendence</t>
    <phoneticPr fontId="18" type="noConversion"/>
  </si>
  <si>
    <t>ss-con</t>
    <phoneticPr fontId="18" type="noConversion"/>
  </si>
  <si>
    <t>ss-incon</t>
    <phoneticPr fontId="18" type="noConversion"/>
  </si>
  <si>
    <t>&lt;=pooled vriance</t>
    <phoneticPr fontId="18" type="noConversion"/>
  </si>
  <si>
    <t>&lt;=se</t>
    <phoneticPr fontId="18" type="noConversion"/>
  </si>
  <si>
    <t>&lt;=a</t>
    <phoneticPr fontId="18" type="noConversion"/>
  </si>
  <si>
    <t>&lt;=t-critical</t>
    <phoneticPr fontId="18" type="noConversion"/>
  </si>
  <si>
    <t>&lt;=cohen's d</t>
    <phoneticPr fontId="18" type="noConversion"/>
  </si>
  <si>
    <t>&lt;=sd</t>
    <phoneticPr fontId="18" type="noConversion"/>
  </si>
  <si>
    <t>&lt;=r^2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</si>
</sst>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L6">
            <v>0</v>
          </cell>
          <cell r="M6">
            <v>0</v>
          </cell>
          <cell r="N6">
            <v>0</v>
          </cell>
        </row>
        <row r="7">
          <cell r="L7">
            <v>5</v>
          </cell>
          <cell r="M7">
            <v>0</v>
          </cell>
          <cell r="N7">
            <v>0</v>
          </cell>
        </row>
        <row r="8">
          <cell r="L8">
            <v>10</v>
          </cell>
          <cell r="M8">
            <v>4</v>
          </cell>
          <cell r="N8">
            <v>0.16666666666666666</v>
          </cell>
        </row>
        <row r="9">
          <cell r="L9">
            <v>15</v>
          </cell>
          <cell r="M9">
            <v>11</v>
          </cell>
          <cell r="N9">
            <v>0.625</v>
          </cell>
        </row>
        <row r="10">
          <cell r="L10">
            <v>20</v>
          </cell>
          <cell r="M10">
            <v>8</v>
          </cell>
          <cell r="N10">
            <v>0.95833333333333337</v>
          </cell>
        </row>
        <row r="11">
          <cell r="L11">
            <v>25</v>
          </cell>
          <cell r="M11">
            <v>1</v>
          </cell>
          <cell r="N11">
            <v>1</v>
          </cell>
        </row>
        <row r="12">
          <cell r="L12" t="str">
            <v>More</v>
          </cell>
          <cell r="M12">
            <v>0</v>
          </cell>
          <cell r="N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2" workbookViewId="0">
      <selection activeCell="F6" sqref="F6"/>
    </sheetView>
  </sheetViews>
  <sheetFormatPr baseColWidth="10" defaultColWidth="8.83203125" defaultRowHeight="15" x14ac:dyDescent="0.2"/>
  <cols>
    <col min="1" max="1" width="21.6640625" style="1" customWidth="1"/>
    <col min="2" max="2" width="19.33203125" style="1" customWidth="1"/>
    <col min="3" max="16384" width="8.83203125" style="1"/>
  </cols>
  <sheetData>
    <row r="1" spans="1:12" x14ac:dyDescent="0.2">
      <c r="A1" s="1" t="s">
        <v>1</v>
      </c>
      <c r="B1" s="1" t="s">
        <v>0</v>
      </c>
      <c r="F1" s="1" t="s">
        <v>9</v>
      </c>
      <c r="I1" s="1" t="s">
        <v>11</v>
      </c>
      <c r="J1" s="1" t="s">
        <v>12</v>
      </c>
      <c r="K1" s="1" t="s">
        <v>10</v>
      </c>
    </row>
    <row r="2" spans="1:12" x14ac:dyDescent="0.2">
      <c r="A2" s="1">
        <v>12.079000000000001</v>
      </c>
      <c r="B2" s="1">
        <v>19.277999999999999</v>
      </c>
      <c r="D2" s="1">
        <f>(A2-B2)</f>
        <v>-7.1989999999999981</v>
      </c>
      <c r="F2" s="1">
        <f>SUM(D2:D25)/23</f>
        <v>-8.311086956521736</v>
      </c>
      <c r="G2" s="1" t="s">
        <v>2</v>
      </c>
      <c r="I2" s="1">
        <f>(A2-$A$27)^2</f>
        <v>3.8892770156250007</v>
      </c>
      <c r="J2" s="1">
        <f>(B2-$B$27)^2</f>
        <v>7.4961876736111321</v>
      </c>
      <c r="K2" s="1">
        <f>(SUM(I2:I25)+SUM(J2:J25))/46</f>
        <v>17.840393053442032</v>
      </c>
      <c r="L2" s="1" t="s">
        <v>13</v>
      </c>
    </row>
    <row r="3" spans="1:12" x14ac:dyDescent="0.2">
      <c r="A3" s="1">
        <v>16.791</v>
      </c>
      <c r="B3" s="1">
        <v>18.741</v>
      </c>
      <c r="D3" s="1">
        <f t="shared" ref="D3:D24" si="0">(A3-B3)</f>
        <v>-1.9499999999999993</v>
      </c>
      <c r="F3" s="1">
        <f>_xlfn.STDEV.S(D2:D25)</f>
        <v>4.8648269103590565</v>
      </c>
      <c r="G3" s="1" t="s">
        <v>3</v>
      </c>
      <c r="I3" s="1">
        <f t="shared" ref="I3:I25" si="1">(A3-$A$27)^2</f>
        <v>7.5069150156249975</v>
      </c>
      <c r="J3" s="1">
        <f t="shared" ref="J3:J25" si="2">(B3-$B$27)^2</f>
        <v>10.72507917361113</v>
      </c>
      <c r="K3" s="1">
        <f>SQRT(K2/24+K2/24)</f>
        <v>1.219302842250509</v>
      </c>
      <c r="L3" s="1" t="s">
        <v>14</v>
      </c>
    </row>
    <row r="4" spans="1:12" x14ac:dyDescent="0.2">
      <c r="A4" s="1">
        <v>9.5640000000000001</v>
      </c>
      <c r="B4" s="1">
        <v>21.213999999999999</v>
      </c>
      <c r="D4" s="1">
        <f t="shared" si="0"/>
        <v>-11.649999999999999</v>
      </c>
      <c r="F4" s="1">
        <f>F3/SQRT(24)</f>
        <v>0.9930286347783408</v>
      </c>
      <c r="G4" s="1" t="s">
        <v>4</v>
      </c>
      <c r="I4" s="1">
        <f t="shared" si="1"/>
        <v>20.134290765625007</v>
      </c>
      <c r="J4" s="1">
        <f t="shared" si="2"/>
        <v>0.64307034027778409</v>
      </c>
      <c r="K4" s="1">
        <f>(A27-B27)/K3</f>
        <v>-6.5322505539032285</v>
      </c>
      <c r="L4" s="1" t="s">
        <v>5</v>
      </c>
    </row>
    <row r="5" spans="1:12" x14ac:dyDescent="0.2">
      <c r="A5" s="1">
        <v>8.6300000000000008</v>
      </c>
      <c r="B5" s="1">
        <v>15.686999999999999</v>
      </c>
      <c r="D5" s="1">
        <f t="shared" si="0"/>
        <v>-7.0569999999999986</v>
      </c>
      <c r="F5" s="1">
        <f>(A27-B27)/F4</f>
        <v>-8.020706944109957</v>
      </c>
      <c r="G5" s="1" t="s">
        <v>5</v>
      </c>
      <c r="I5" s="1">
        <f t="shared" si="1"/>
        <v>29.388596265625001</v>
      </c>
      <c r="J5" s="1">
        <f t="shared" si="2"/>
        <v>40.055186173611155</v>
      </c>
      <c r="K5" s="1">
        <v>0.05</v>
      </c>
      <c r="L5" s="1" t="s">
        <v>15</v>
      </c>
    </row>
    <row r="6" spans="1:12" x14ac:dyDescent="0.2">
      <c r="A6" s="1">
        <v>14.669</v>
      </c>
      <c r="B6" s="1">
        <v>22.803000000000001</v>
      </c>
      <c r="D6" s="1">
        <f t="shared" si="0"/>
        <v>-8.1340000000000003</v>
      </c>
      <c r="F6" s="1">
        <v>0.05</v>
      </c>
      <c r="G6" s="1" t="s">
        <v>6</v>
      </c>
      <c r="I6" s="1">
        <f t="shared" si="1"/>
        <v>0.38176951562499967</v>
      </c>
      <c r="J6" s="1">
        <f t="shared" si="2"/>
        <v>0.61950017361110832</v>
      </c>
      <c r="K6" s="1">
        <v>46</v>
      </c>
      <c r="L6" s="1" t="s">
        <v>7</v>
      </c>
    </row>
    <row r="7" spans="1:12" x14ac:dyDescent="0.2">
      <c r="A7" s="1">
        <v>12.238</v>
      </c>
      <c r="B7" s="1">
        <v>20.878</v>
      </c>
      <c r="D7" s="1">
        <f t="shared" si="0"/>
        <v>-8.64</v>
      </c>
      <c r="F7" s="1">
        <v>23</v>
      </c>
      <c r="G7" s="1" t="s">
        <v>7</v>
      </c>
      <c r="I7" s="1">
        <f t="shared" si="1"/>
        <v>3.2874222656250045</v>
      </c>
      <c r="J7" s="1">
        <f t="shared" si="2"/>
        <v>1.2948543402777835</v>
      </c>
      <c r="K7" s="1">
        <v>2.0089999999999999</v>
      </c>
      <c r="L7" s="1" t="s">
        <v>16</v>
      </c>
    </row>
    <row r="8" spans="1:12" x14ac:dyDescent="0.2">
      <c r="A8" s="1">
        <v>14.692</v>
      </c>
      <c r="B8" s="1">
        <v>24.571999999999999</v>
      </c>
      <c r="D8" s="1">
        <f t="shared" si="0"/>
        <v>-9.879999999999999</v>
      </c>
      <c r="F8" s="1">
        <v>2.069</v>
      </c>
      <c r="G8" s="1" t="s">
        <v>8</v>
      </c>
      <c r="I8" s="1">
        <f t="shared" si="1"/>
        <v>0.41072076562499926</v>
      </c>
      <c r="J8" s="1">
        <f t="shared" si="2"/>
        <v>6.5335620069444271</v>
      </c>
      <c r="K8" s="1">
        <f>SQRT((_xlfn.STDEV.S(A2:A25)^2+_xlfn.STDEV.S(B2:B25)^2)/2)</f>
        <v>4.2237889451820383</v>
      </c>
      <c r="L8" s="1" t="s">
        <v>18</v>
      </c>
    </row>
    <row r="9" spans="1:12" x14ac:dyDescent="0.2">
      <c r="A9" s="1">
        <v>8.9870000000000001</v>
      </c>
      <c r="B9" s="1">
        <v>17.393999999999998</v>
      </c>
      <c r="D9" s="1">
        <f t="shared" si="0"/>
        <v>-8.4069999999999983</v>
      </c>
      <c r="F9" s="1">
        <f>(A27-B27)/F3</f>
        <v>-1.6372199491222625</v>
      </c>
      <c r="G9" s="1" t="s">
        <v>17</v>
      </c>
      <c r="I9" s="1">
        <f t="shared" si="1"/>
        <v>25.645362015625008</v>
      </c>
      <c r="J9" s="1">
        <f t="shared" si="2"/>
        <v>21.362113673611152</v>
      </c>
      <c r="K9" s="1">
        <f>(A27-B27)/K8</f>
        <v>-1.8856983078550578</v>
      </c>
      <c r="L9" s="1" t="s">
        <v>17</v>
      </c>
    </row>
    <row r="10" spans="1:12" x14ac:dyDescent="0.2">
      <c r="A10" s="1">
        <v>9.4009999999999998</v>
      </c>
      <c r="B10" s="1">
        <v>20.762</v>
      </c>
      <c r="D10" s="1">
        <f t="shared" si="0"/>
        <v>-11.361000000000001</v>
      </c>
      <c r="F10" s="1">
        <f>F5^2/(F5^2+F7)</f>
        <v>0.73663641614450603</v>
      </c>
      <c r="G10" s="1" t="s">
        <v>19</v>
      </c>
      <c r="I10" s="1">
        <f t="shared" si="1"/>
        <v>21.623662515625011</v>
      </c>
      <c r="J10" s="1">
        <f t="shared" si="2"/>
        <v>1.5723070069444498</v>
      </c>
      <c r="K10" s="1">
        <f>K4^2/(K4^2+K6)</f>
        <v>0.48122424981950701</v>
      </c>
      <c r="L10" s="1" t="s">
        <v>19</v>
      </c>
    </row>
    <row r="11" spans="1:12" x14ac:dyDescent="0.2">
      <c r="A11" s="1">
        <v>14.48</v>
      </c>
      <c r="B11" s="1">
        <v>26.282</v>
      </c>
      <c r="D11" s="1">
        <f t="shared" si="0"/>
        <v>-11.802</v>
      </c>
      <c r="I11" s="1">
        <f t="shared" si="1"/>
        <v>0.18393376562499972</v>
      </c>
      <c r="J11" s="1">
        <f t="shared" si="2"/>
        <v>18.199467006944424</v>
      </c>
    </row>
    <row r="12" spans="1:12" x14ac:dyDescent="0.2">
      <c r="A12" s="1">
        <v>22.327999999999999</v>
      </c>
      <c r="B12" s="1">
        <v>24.524000000000001</v>
      </c>
      <c r="D12" s="1">
        <f t="shared" si="0"/>
        <v>-2.1960000000000015</v>
      </c>
      <c r="F12" s="1">
        <f>D27-F8*F4</f>
        <v>-10.019367912023052</v>
      </c>
      <c r="I12" s="1">
        <f t="shared" si="1"/>
        <v>68.506659765624974</v>
      </c>
      <c r="J12" s="1">
        <f t="shared" si="2"/>
        <v>6.290482006944436</v>
      </c>
    </row>
    <row r="13" spans="1:12" x14ac:dyDescent="0.2">
      <c r="A13" s="1">
        <v>15.298</v>
      </c>
      <c r="B13" s="1">
        <v>18.643999999999998</v>
      </c>
      <c r="D13" s="1">
        <f t="shared" si="0"/>
        <v>-3.3459999999999983</v>
      </c>
      <c r="F13" s="1">
        <f>D27+F8*F4</f>
        <v>-5.9102154213102764</v>
      </c>
      <c r="I13" s="1">
        <f t="shared" si="1"/>
        <v>1.5546972656249982</v>
      </c>
      <c r="J13" s="1">
        <f t="shared" si="2"/>
        <v>11.369822006944473</v>
      </c>
    </row>
    <row r="14" spans="1:12" x14ac:dyDescent="0.2">
      <c r="A14" s="1">
        <v>15.073</v>
      </c>
      <c r="B14" s="1">
        <v>17.510000000000002</v>
      </c>
      <c r="D14" s="1">
        <f t="shared" si="0"/>
        <v>-2.4370000000000012</v>
      </c>
      <c r="I14" s="1">
        <f t="shared" si="1"/>
        <v>1.0442285156249993</v>
      </c>
      <c r="J14" s="1">
        <f t="shared" si="2"/>
        <v>20.303285006944453</v>
      </c>
    </row>
    <row r="15" spans="1:12" x14ac:dyDescent="0.2">
      <c r="A15" s="1">
        <v>16.928999999999998</v>
      </c>
      <c r="B15" s="1">
        <v>20.329999999999998</v>
      </c>
      <c r="D15" s="1">
        <f t="shared" si="0"/>
        <v>-3.4009999999999998</v>
      </c>
      <c r="I15" s="1">
        <f t="shared" si="1"/>
        <v>8.2821645156249861</v>
      </c>
      <c r="J15" s="1">
        <f t="shared" si="2"/>
        <v>2.8423150069444589</v>
      </c>
    </row>
    <row r="16" spans="1:12" x14ac:dyDescent="0.2">
      <c r="A16" s="1">
        <v>18.2</v>
      </c>
      <c r="B16" s="1">
        <v>35.255000000000003</v>
      </c>
      <c r="D16" s="1">
        <f t="shared" si="0"/>
        <v>-17.055000000000003</v>
      </c>
      <c r="I16" s="1">
        <f t="shared" si="1"/>
        <v>17.213163765624987</v>
      </c>
      <c r="J16" s="1">
        <f t="shared" si="2"/>
        <v>175.27332750694444</v>
      </c>
    </row>
    <row r="17" spans="1:10" x14ac:dyDescent="0.2">
      <c r="A17" s="1">
        <v>12.13</v>
      </c>
      <c r="B17" s="1">
        <v>22.158000000000001</v>
      </c>
      <c r="D17" s="1">
        <f t="shared" si="0"/>
        <v>-10.028</v>
      </c>
      <c r="I17" s="1">
        <f t="shared" si="1"/>
        <v>3.6907212656249997</v>
      </c>
      <c r="J17" s="1">
        <f t="shared" si="2"/>
        <v>2.0187673611110735E-2</v>
      </c>
    </row>
    <row r="18" spans="1:10" x14ac:dyDescent="0.2">
      <c r="A18" s="1">
        <v>18.495000000000001</v>
      </c>
      <c r="B18" s="1">
        <v>25.138999999999999</v>
      </c>
      <c r="D18" s="1">
        <f t="shared" si="0"/>
        <v>-6.6439999999999984</v>
      </c>
      <c r="I18" s="1">
        <f t="shared" si="1"/>
        <v>19.748025015625004</v>
      </c>
      <c r="J18" s="1">
        <f t="shared" si="2"/>
        <v>9.7536495069444236</v>
      </c>
    </row>
    <row r="19" spans="1:10" x14ac:dyDescent="0.2">
      <c r="A19" s="1">
        <v>10.638999999999999</v>
      </c>
      <c r="B19" s="1">
        <v>20.428999999999998</v>
      </c>
      <c r="D19" s="1">
        <f t="shared" si="0"/>
        <v>-9.7899999999999991</v>
      </c>
      <c r="I19" s="1">
        <f t="shared" si="1"/>
        <v>11.642597015625009</v>
      </c>
      <c r="J19" s="1">
        <f t="shared" si="2"/>
        <v>2.5183045069444576</v>
      </c>
    </row>
    <row r="20" spans="1:10" x14ac:dyDescent="0.2">
      <c r="A20" s="1">
        <v>11.343999999999999</v>
      </c>
      <c r="B20" s="1">
        <v>17.425000000000001</v>
      </c>
      <c r="D20" s="1">
        <f t="shared" si="0"/>
        <v>-6.0810000000000013</v>
      </c>
      <c r="I20" s="1">
        <f t="shared" si="1"/>
        <v>7.3285257656250069</v>
      </c>
      <c r="J20" s="1">
        <f t="shared" si="2"/>
        <v>21.076515840277796</v>
      </c>
    </row>
    <row r="21" spans="1:10" x14ac:dyDescent="0.2">
      <c r="A21" s="1">
        <v>12.369</v>
      </c>
      <c r="B21" s="1">
        <v>34.287999999999997</v>
      </c>
      <c r="D21" s="1">
        <f t="shared" si="0"/>
        <v>-21.918999999999997</v>
      </c>
      <c r="I21" s="1">
        <f t="shared" si="1"/>
        <v>2.8295445156250034</v>
      </c>
      <c r="J21" s="1">
        <f t="shared" si="2"/>
        <v>150.60402934027763</v>
      </c>
    </row>
    <row r="22" spans="1:10" x14ac:dyDescent="0.2">
      <c r="A22" s="1">
        <v>12.944000000000001</v>
      </c>
      <c r="B22" s="1">
        <v>23.893999999999998</v>
      </c>
      <c r="D22" s="1">
        <f t="shared" si="0"/>
        <v>-10.949999999999998</v>
      </c>
      <c r="I22" s="1">
        <f t="shared" si="1"/>
        <v>1.2257257656249998</v>
      </c>
      <c r="J22" s="1">
        <f t="shared" si="2"/>
        <v>3.5271970069444287</v>
      </c>
    </row>
    <row r="23" spans="1:10" x14ac:dyDescent="0.2">
      <c r="A23" s="1">
        <v>14.233000000000001</v>
      </c>
      <c r="B23" s="1">
        <v>17.96</v>
      </c>
      <c r="D23" s="1">
        <f t="shared" si="0"/>
        <v>-3.7270000000000003</v>
      </c>
      <c r="I23" s="1">
        <f t="shared" si="1"/>
        <v>3.3078515624999923E-2</v>
      </c>
      <c r="J23" s="1">
        <f t="shared" si="2"/>
        <v>16.450460006944457</v>
      </c>
    </row>
    <row r="24" spans="1:10" x14ac:dyDescent="0.2">
      <c r="A24" s="1">
        <v>19.71</v>
      </c>
      <c r="B24" s="1">
        <v>22.058</v>
      </c>
      <c r="D24" s="1">
        <f t="shared" si="0"/>
        <v>-2.347999999999999</v>
      </c>
      <c r="I24" s="1">
        <f t="shared" si="1"/>
        <v>32.022866265624998</v>
      </c>
      <c r="J24" s="1">
        <f t="shared" si="2"/>
        <v>1.7710069444442133E-3</v>
      </c>
    </row>
    <row r="25" spans="1:10" x14ac:dyDescent="0.2">
      <c r="A25" s="1">
        <v>16.004000000000001</v>
      </c>
      <c r="B25" s="1">
        <v>21.157</v>
      </c>
      <c r="D25" s="1">
        <f>(A25-B25)</f>
        <v>-5.1529999999999987</v>
      </c>
      <c r="I25" s="1">
        <f t="shared" si="1"/>
        <v>3.8137207656250021</v>
      </c>
      <c r="J25" s="1">
        <f t="shared" si="2"/>
        <v>0.73773784027778211</v>
      </c>
    </row>
    <row r="27" spans="1:10" x14ac:dyDescent="0.2">
      <c r="A27" s="1">
        <f>AVERAGE(A2:A25)</f>
        <v>14.051125000000001</v>
      </c>
      <c r="B27" s="1">
        <f>AVERAGE(B2:B25)</f>
        <v>22.015916666666669</v>
      </c>
      <c r="D27" s="1">
        <f>AVERAGE(D2:D25)</f>
        <v>-7.964791666666664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Microsoft Office User</cp:lastModifiedBy>
  <dcterms:created xsi:type="dcterms:W3CDTF">2017-06-21T12:40:28Z</dcterms:created>
  <dcterms:modified xsi:type="dcterms:W3CDTF">2017-06-24T14:08:11Z</dcterms:modified>
</cp:coreProperties>
</file>