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3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30" i="1" l="1"/>
  <c r="Q30" i="1"/>
  <c r="P31" i="1"/>
  <c r="Q31" i="1"/>
  <c r="P32" i="1"/>
  <c r="Q32" i="1"/>
  <c r="Q29" i="1"/>
  <c r="P29" i="1"/>
  <c r="O11" i="1" l="1"/>
  <c r="O12" i="1"/>
  <c r="O13" i="1"/>
  <c r="O14" i="1"/>
</calcChain>
</file>

<file path=xl/sharedStrings.xml><?xml version="1.0" encoding="utf-8"?>
<sst xmlns="http://schemas.openxmlformats.org/spreadsheetml/2006/main" count="26" uniqueCount="20">
  <si>
    <t>Tris</t>
  </si>
  <si>
    <t>MW</t>
  </si>
  <si>
    <t>Volume (L)</t>
  </si>
  <si>
    <t>conc. (M)</t>
  </si>
  <si>
    <t>weight (g)</t>
  </si>
  <si>
    <t>EDTA</t>
  </si>
  <si>
    <t>NaCl</t>
  </si>
  <si>
    <t>ascorbic acid</t>
  </si>
  <si>
    <t>H</t>
  </si>
  <si>
    <t>L</t>
  </si>
  <si>
    <t>V (uL)</t>
  </si>
  <si>
    <t>conc (ng/ul)</t>
  </si>
  <si>
    <t>M1</t>
  </si>
  <si>
    <t>yield (ug/g)</t>
  </si>
  <si>
    <t>Yield</t>
  </si>
  <si>
    <t>total (ug)</t>
  </si>
  <si>
    <t>M2</t>
  </si>
  <si>
    <t>F2</t>
  </si>
  <si>
    <t>F3</t>
  </si>
  <si>
    <t>Input Tissue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</si>
</sst>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0:Q32"/>
  <sheetViews>
    <sheetView tabSelected="1" zoomScale="110" zoomScaleNormal="110" workbookViewId="0">
      <selection activeCell="Q26" sqref="Q26"/>
    </sheetView>
  </sheetViews>
  <sheetFormatPr defaultRowHeight="15" x14ac:dyDescent="0.25"/>
  <cols>
    <col min="9" max="9" width="9.7109375" bestFit="1" customWidth="1"/>
    <col min="11" max="11" width="12.5703125" customWidth="1"/>
    <col min="14" max="14" width="11.42578125" customWidth="1"/>
    <col min="16" max="16" width="14.7109375" customWidth="1"/>
  </cols>
  <sheetData>
    <row r="10" spans="11:15" x14ac:dyDescent="0.25">
      <c r="L10" t="s">
        <v>3</v>
      </c>
      <c r="M10" t="s">
        <v>1</v>
      </c>
      <c r="N10" t="s">
        <v>2</v>
      </c>
      <c r="O10" t="s">
        <v>4</v>
      </c>
    </row>
    <row r="11" spans="11:15" x14ac:dyDescent="0.25">
      <c r="K11" t="s">
        <v>0</v>
      </c>
      <c r="L11">
        <v>0.05</v>
      </c>
      <c r="M11">
        <v>121.14</v>
      </c>
      <c r="N11">
        <v>1</v>
      </c>
      <c r="O11">
        <f t="shared" ref="O11:O14" si="0">N11*M11*L11</f>
        <v>6.0570000000000004</v>
      </c>
    </row>
    <row r="12" spans="11:15" x14ac:dyDescent="0.25">
      <c r="K12" t="s">
        <v>5</v>
      </c>
      <c r="L12">
        <v>2.5000000000000001E-2</v>
      </c>
      <c r="M12">
        <v>372.24</v>
      </c>
      <c r="N12">
        <v>1</v>
      </c>
      <c r="O12">
        <f t="shared" si="0"/>
        <v>9.3060000000000009</v>
      </c>
    </row>
    <row r="13" spans="11:15" x14ac:dyDescent="0.25">
      <c r="K13" t="s">
        <v>6</v>
      </c>
      <c r="L13">
        <v>1.25</v>
      </c>
      <c r="M13">
        <v>58.44</v>
      </c>
      <c r="N13">
        <v>1</v>
      </c>
      <c r="O13">
        <f t="shared" si="0"/>
        <v>73.05</v>
      </c>
    </row>
    <row r="14" spans="11:15" x14ac:dyDescent="0.25">
      <c r="K14" t="s">
        <v>7</v>
      </c>
      <c r="L14">
        <v>0.25</v>
      </c>
      <c r="M14">
        <v>176.12</v>
      </c>
      <c r="N14">
        <v>1</v>
      </c>
      <c r="O14">
        <f t="shared" si="0"/>
        <v>44.03</v>
      </c>
    </row>
    <row r="27" spans="9:17" x14ac:dyDescent="0.25">
      <c r="K27" t="s">
        <v>8</v>
      </c>
      <c r="L27" t="s">
        <v>8</v>
      </c>
      <c r="M27" t="s">
        <v>9</v>
      </c>
      <c r="N27" t="s">
        <v>9</v>
      </c>
      <c r="O27" t="s">
        <v>19</v>
      </c>
      <c r="P27" t="s">
        <v>14</v>
      </c>
      <c r="Q27" t="s">
        <v>14</v>
      </c>
    </row>
    <row r="28" spans="9:17" x14ac:dyDescent="0.25">
      <c r="K28" t="s">
        <v>11</v>
      </c>
      <c r="L28" t="s">
        <v>10</v>
      </c>
      <c r="M28" t="s">
        <v>11</v>
      </c>
      <c r="N28" t="s">
        <v>10</v>
      </c>
      <c r="O28" t="s">
        <v>4</v>
      </c>
      <c r="P28" t="s">
        <v>13</v>
      </c>
      <c r="Q28" t="s">
        <v>15</v>
      </c>
    </row>
    <row r="29" spans="9:17" x14ac:dyDescent="0.25">
      <c r="I29" s="1">
        <v>42676</v>
      </c>
      <c r="J29" t="s">
        <v>12</v>
      </c>
      <c r="K29">
        <v>132.30000000000001</v>
      </c>
      <c r="L29">
        <v>100</v>
      </c>
      <c r="M29">
        <v>155.80000000000001</v>
      </c>
      <c r="N29">
        <v>300</v>
      </c>
      <c r="O29">
        <v>9.9499999999999993</v>
      </c>
      <c r="P29">
        <f>(K29*L29+M29*N29)/1000/O29</f>
        <v>6.0271356783919598</v>
      </c>
      <c r="Q29">
        <f>(K29*L29+M29*N29)/1000</f>
        <v>59.97</v>
      </c>
    </row>
    <row r="30" spans="9:17" x14ac:dyDescent="0.25">
      <c r="I30" s="1">
        <v>42676</v>
      </c>
      <c r="J30" t="s">
        <v>16</v>
      </c>
      <c r="K30">
        <v>241.2</v>
      </c>
      <c r="L30">
        <v>200</v>
      </c>
      <c r="M30">
        <v>539.20000000000005</v>
      </c>
      <c r="N30">
        <v>300</v>
      </c>
      <c r="O30">
        <v>14.95</v>
      </c>
      <c r="P30">
        <f t="shared" ref="P30:P32" si="1">(K30*L30+M30*N30)/1000/O30</f>
        <v>14.046822742474918</v>
      </c>
      <c r="Q30">
        <f t="shared" ref="Q30:Q32" si="2">(K30*L30+M30*N30)/1000</f>
        <v>210</v>
      </c>
    </row>
    <row r="31" spans="9:17" x14ac:dyDescent="0.25">
      <c r="I31" s="1">
        <v>42683</v>
      </c>
      <c r="J31" t="s">
        <v>17</v>
      </c>
      <c r="K31">
        <v>70.599999999999994</v>
      </c>
      <c r="L31">
        <v>200</v>
      </c>
      <c r="M31">
        <v>62.3</v>
      </c>
      <c r="N31">
        <v>300</v>
      </c>
      <c r="O31">
        <v>19.46</v>
      </c>
      <c r="P31">
        <f t="shared" si="1"/>
        <v>1.6860226104830422</v>
      </c>
      <c r="Q31">
        <f t="shared" si="2"/>
        <v>32.81</v>
      </c>
    </row>
    <row r="32" spans="9:17" x14ac:dyDescent="0.25">
      <c r="I32" s="1">
        <v>42683</v>
      </c>
      <c r="J32" t="s">
        <v>18</v>
      </c>
      <c r="K32">
        <v>67.2</v>
      </c>
      <c r="L32">
        <v>100</v>
      </c>
      <c r="M32">
        <v>131.80000000000001</v>
      </c>
      <c r="N32">
        <v>150</v>
      </c>
      <c r="O32">
        <v>10.79</v>
      </c>
      <c r="P32">
        <f t="shared" si="1"/>
        <v>2.4550509731232624</v>
      </c>
      <c r="Q32">
        <f t="shared" si="2"/>
        <v>26.49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Guanjing [EEOBS]</dc:creator>
  <cp:lastModifiedBy>Hu, Guanjing [EEOBS]</cp:lastModifiedBy>
  <dcterms:created xsi:type="dcterms:W3CDTF">2016-06-23T15:32:58Z</dcterms:created>
  <dcterms:modified xsi:type="dcterms:W3CDTF">2016-11-09T23:39:41Z</dcterms:modified>
</cp:coreProperties>
</file>