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目录" sheetId="6" r:id="rId1"/>
    <sheet name="销售记录" sheetId="1" r:id="rId2"/>
    <sheet name="统计表" sheetId="3" r:id="rId3"/>
    <sheet name="基础信息表" sheetId="4" r:id="rId4"/>
  </sheets>
  <definedNames>
    <definedName name="_xlnm._FilterDatabase" localSheetId="3" hidden="1">基础信息表!$A$2:$F$17</definedName>
    <definedName name="_xlnm.Print_Titles" localSheetId="1">销售记录!$1:$1</definedName>
  </definedNames>
  <calcPr calcId="144525" concurrentCalc="0"/>
  <pivotCaches>
    <pivotCache cacheId="0" r:id="rId10"/>
  </pivotCaches>
</workbook>
</file>

<file path=xl/sharedStrings.xml><?xml version="1.0" encoding="utf-8"?>
<sst xmlns="http://schemas.openxmlformats.org/spreadsheetml/2006/main" count="169" uniqueCount="83">
  <si>
    <t>销售表目录</t>
  </si>
  <si>
    <t>ID</t>
  </si>
  <si>
    <t>类别</t>
  </si>
  <si>
    <t>说明</t>
  </si>
  <si>
    <t>销售记录</t>
  </si>
  <si>
    <t>销售记录数据表</t>
  </si>
  <si>
    <t>统计表</t>
  </si>
  <si>
    <t>针对销售记录表进行各个维度的数据统计</t>
  </si>
  <si>
    <t>基础信息表</t>
  </si>
  <si>
    <t>需要被引用到的基础信息</t>
  </si>
  <si>
    <t>日期</t>
  </si>
  <si>
    <t>客户名称</t>
  </si>
  <si>
    <t>商品编号</t>
  </si>
  <si>
    <r>
      <rPr>
        <b/>
        <sz val="11"/>
        <color theme="0"/>
        <rFont val="微软雅黑"/>
        <charset val="134"/>
      </rPr>
      <t xml:space="preserve">商品名称
</t>
    </r>
    <r>
      <rPr>
        <b/>
        <sz val="9"/>
        <color theme="0"/>
        <rFont val="微软雅黑"/>
        <charset val="134"/>
      </rPr>
      <t>（自动计算）</t>
    </r>
  </si>
  <si>
    <r>
      <rPr>
        <b/>
        <sz val="11"/>
        <color theme="0"/>
        <rFont val="微软雅黑"/>
        <charset val="134"/>
      </rPr>
      <t xml:space="preserve">品类
</t>
    </r>
    <r>
      <rPr>
        <b/>
        <sz val="9"/>
        <color theme="0"/>
        <rFont val="微软雅黑"/>
        <charset val="134"/>
      </rPr>
      <t>（自动计算）</t>
    </r>
  </si>
  <si>
    <r>
      <rPr>
        <b/>
        <sz val="11"/>
        <color theme="0"/>
        <rFont val="微软雅黑"/>
        <charset val="134"/>
      </rPr>
      <t xml:space="preserve">品牌
</t>
    </r>
    <r>
      <rPr>
        <b/>
        <sz val="9"/>
        <color theme="0"/>
        <rFont val="微软雅黑"/>
        <charset val="134"/>
      </rPr>
      <t>（自动计算）</t>
    </r>
  </si>
  <si>
    <r>
      <rPr>
        <b/>
        <sz val="11"/>
        <color theme="0"/>
        <rFont val="微软雅黑"/>
        <charset val="134"/>
      </rPr>
      <t xml:space="preserve">单价
</t>
    </r>
    <r>
      <rPr>
        <b/>
        <sz val="9"/>
        <color theme="0"/>
        <rFont val="微软雅黑"/>
        <charset val="134"/>
      </rPr>
      <t>（自动计算）</t>
    </r>
  </si>
  <si>
    <t>购买数量</t>
  </si>
  <si>
    <t>购买金额</t>
  </si>
  <si>
    <t>折扣优惠</t>
  </si>
  <si>
    <t>折后金额</t>
  </si>
  <si>
    <t>备注</t>
  </si>
  <si>
    <t>客户01</t>
  </si>
  <si>
    <t>N.10031</t>
  </si>
  <si>
    <t>SVIP</t>
  </si>
  <si>
    <t>客户03</t>
  </si>
  <si>
    <t>N.10023</t>
  </si>
  <si>
    <t>VIP</t>
  </si>
  <si>
    <t>客户02</t>
  </si>
  <si>
    <t>N.10012</t>
  </si>
  <si>
    <t>无优惠</t>
  </si>
  <si>
    <t>客户05</t>
  </si>
  <si>
    <t>普通</t>
  </si>
  <si>
    <t>N.10032</t>
  </si>
  <si>
    <t>N.20031</t>
  </si>
  <si>
    <t>客户06</t>
  </si>
  <si>
    <t>N.10014</t>
  </si>
  <si>
    <t>客户04</t>
  </si>
  <si>
    <t>N.30031</t>
  </si>
  <si>
    <t>客户08</t>
  </si>
  <si>
    <t>N.10013</t>
  </si>
  <si>
    <t>客户07</t>
  </si>
  <si>
    <t>N.20021</t>
  </si>
  <si>
    <t>N.10011</t>
  </si>
  <si>
    <t>品牌
（自动计算）</t>
  </si>
  <si>
    <t>值</t>
  </si>
  <si>
    <t>H品牌</t>
  </si>
  <si>
    <t>M品牌</t>
  </si>
  <si>
    <t>T品牌</t>
  </si>
  <si>
    <t>数量汇总</t>
  </si>
  <si>
    <t>金额汇总</t>
  </si>
  <si>
    <t>品类</t>
  </si>
  <si>
    <t>数量</t>
  </si>
  <si>
    <t>金额</t>
  </si>
  <si>
    <t>手机</t>
  </si>
  <si>
    <t>电视</t>
  </si>
  <si>
    <t>洗衣机</t>
  </si>
  <si>
    <t>总计</t>
  </si>
  <si>
    <t>【产品信息表】</t>
  </si>
  <si>
    <t>【优惠级别】</t>
  </si>
  <si>
    <t>商品名称</t>
  </si>
  <si>
    <t>品牌</t>
  </si>
  <si>
    <t>单价</t>
  </si>
  <si>
    <t>N.20032</t>
  </si>
  <si>
    <t>M-80电视</t>
  </si>
  <si>
    <t>M-60电视</t>
  </si>
  <si>
    <t>N.20022</t>
  </si>
  <si>
    <t>T-60电视</t>
  </si>
  <si>
    <t>T-45电视</t>
  </si>
  <si>
    <t>H5手机，256M</t>
  </si>
  <si>
    <t>H5手机，128M</t>
  </si>
  <si>
    <t>H4手机，128M</t>
  </si>
  <si>
    <t>H4手机，64M</t>
  </si>
  <si>
    <t>M8手机，512M</t>
  </si>
  <si>
    <t>M8手机，256M</t>
  </si>
  <si>
    <t>T2手机，金色</t>
  </si>
  <si>
    <t>N.10022</t>
  </si>
  <si>
    <t>T2手机，银色</t>
  </si>
  <si>
    <t>N.10021</t>
  </si>
  <si>
    <t>T2手机，白色</t>
  </si>
  <si>
    <t>N.30032</t>
  </si>
  <si>
    <t>M洗衣机，6kg</t>
  </si>
  <si>
    <t>M洗衣机，5kg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</si>
</sst>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176" formatCode="&quot;￥&quot;#,##0_);[Red]\(&quot;￥&quot;#,##0\)"/>
    <numFmt numFmtId="177" formatCode="yyyy/mm/dd"/>
    <numFmt numFmtId="178" formatCode="&quot;￥&quot;#,##0.00_);[Red]\(&quot;￥&quot;#,##0.00\)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0_);[Red]\(0\)"/>
    <numFmt numFmtId="182" formatCode="&quot;￥&quot;#,##0_);[Red]\(&quot;￥&quot;#,##0\)"/>
    <numFmt numFmtId="183" formatCode="0_);[Red]\(0\)"/>
    <numFmt numFmtId="184" formatCode="&quot;￥&quot;#,##0_);[Red]\(&quot;￥&quot;#,##0\)"/>
    <numFmt numFmtId="185" formatCode="&quot;￥&quot;#,##0_);[Red]\(&quot;￥&quot;#,##0\)"/>
  </numFmts>
  <fonts count="27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0"/>
      <name val="微软雅黑"/>
      <charset val="134"/>
    </font>
    <font>
      <b/>
      <sz val="12"/>
      <color theme="0"/>
      <name val="微软雅黑"/>
      <charset val="134"/>
    </font>
    <font>
      <u/>
      <sz val="10"/>
      <color theme="1"/>
      <name val="微软雅黑"/>
      <charset val="0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9"/>
      <color theme="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8"/>
      </left>
      <right style="thin">
        <color auto="1"/>
      </right>
      <top style="thin">
        <color theme="4" tint="0.8"/>
      </top>
      <bottom style="thin">
        <color theme="4" tint="0.8"/>
      </bottom>
      <diagonal/>
    </border>
    <border>
      <left style="thin">
        <color auto="1"/>
      </left>
      <right style="thin">
        <color auto="1"/>
      </right>
      <top style="thin">
        <color theme="4" tint="0.8"/>
      </top>
      <bottom style="thin">
        <color theme="4" tint="0.8"/>
      </bottom>
      <diagonal/>
    </border>
    <border>
      <left style="thin">
        <color auto="1"/>
      </left>
      <right style="thin">
        <color theme="4" tint="0.8"/>
      </right>
      <top style="thin">
        <color theme="4" tint="0.8"/>
      </top>
      <bottom style="thin">
        <color theme="4" tint="0.8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23" borderId="21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6" borderId="18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26" borderId="23" applyNumberFormat="0" applyAlignment="0" applyProtection="0">
      <alignment vertical="center"/>
    </xf>
    <xf numFmtId="0" fontId="23" fillId="26" borderId="21" applyNumberFormat="0" applyAlignment="0" applyProtection="0">
      <alignment vertical="center"/>
    </xf>
    <xf numFmtId="0" fontId="14" fillId="14" borderId="17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>
      <alignment vertical="center"/>
    </xf>
    <xf numFmtId="178" fontId="0" fillId="0" borderId="4" xfId="0" applyNumberFormat="1" applyBorder="1">
      <alignment vertical="center"/>
    </xf>
    <xf numFmtId="0" fontId="0" fillId="0" borderId="3" xfId="0" applyBorder="1">
      <alignment vertical="center"/>
    </xf>
    <xf numFmtId="178" fontId="0" fillId="0" borderId="5" xfId="0" applyNumberForma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178" fontId="0" fillId="0" borderId="7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78" fontId="0" fillId="0" borderId="9" xfId="0" applyNumberFormat="1" applyBorder="1">
      <alignment vertical="center"/>
    </xf>
    <xf numFmtId="178" fontId="0" fillId="0" borderId="10" xfId="0" applyNumberFormat="1" applyBorder="1">
      <alignment vertical="center"/>
    </xf>
    <xf numFmtId="178" fontId="0" fillId="0" borderId="11" xfId="0" applyNumberFormat="1" applyBorder="1">
      <alignment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177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76" fontId="1" fillId="0" borderId="12" xfId="0" applyNumberFormat="1" applyFont="1" applyFill="1" applyBorder="1" applyAlignment="1">
      <alignment horizontal="center" vertical="center"/>
    </xf>
    <xf numFmtId="18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6" fillId="0" borderId="0" xfId="1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numFmt numFmtId="178" formatCode="&quot;￥&quot;#,##0.00_);[Red]\(&quot;￥&quot;#,##0.00\)"/>
    </dxf>
    <dxf>
      <numFmt numFmtId="178" formatCode="&quot;￥&quot;#,##0.00_);[Red]\(&quot;￥&quot;#,##0.00\)"/>
    </dxf>
    <dxf>
      <numFmt numFmtId="178" formatCode="&quot;￥&quot;#,##0.00_);[Red]\(&quot;￥&quot;#,##0.00\)"/>
    </dxf>
    <dxf>
      <numFmt numFmtId="178" formatCode="&quot;￥&quot;#,##0.00_);[Red]\(&quot;￥&quot;#,##0.00\)"/>
    </dxf>
    <dxf>
      <font>
        <name val="微软雅黑"/>
        <scheme val="none"/>
        <charset val="134"/>
        <family val="0"/>
        <b val="0"/>
        <i val="0"/>
        <strike val="0"/>
        <u val="none"/>
        <sz val="10"/>
        <color theme="1"/>
      </font>
      <alignment horizontal="center" vertical="center"/>
    </dxf>
    <dxf>
      <font>
        <name val="微软雅黑"/>
        <scheme val="none"/>
        <charset val="0"/>
        <family val="0"/>
        <b val="0"/>
        <i val="0"/>
        <strike val="0"/>
        <u val="single"/>
        <sz val="10"/>
        <color theme="1"/>
      </font>
      <alignment horizontal="center" vertical="center"/>
    </dxf>
    <dxf>
      <font>
        <name val="微软雅黑"/>
        <scheme val="none"/>
        <charset val="134"/>
        <family val="0"/>
        <b val="0"/>
        <i val="0"/>
        <strike val="0"/>
        <u val="none"/>
        <sz val="10"/>
        <color theme="1"/>
      </font>
    </dxf>
  </dxfs>
  <tableStyles count="0" defaultTableStyle="TableStyleMedium2"/>
  <colors>
    <mruColors>
      <color rgb="00FFFEA9"/>
      <color rgb="00FFFFD2"/>
      <color rgb="00B4C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69.4800347222" refreshedBy="Administrator" recordCount="19">
  <cacheSource type="worksheet">
    <worksheetSource ref="A1:L20" sheet="销售记录"/>
  </cacheSource>
  <cacheFields count="12">
    <cacheField name="日期" numFmtId="177">
      <sharedItems containsSemiMixedTypes="0" containsString="0" containsNonDate="0" containsDate="1" minDate="2020-10-01T00:00:00" maxDate="2020-10-22T00:00:00" count="15">
        <d v="2020-10-01T00:00:00"/>
        <d v="2020-10-02T00:00:00"/>
        <d v="2020-10-04T00:00:00"/>
        <d v="2020-10-06T00:00:00"/>
        <d v="2020-10-07T00:00:00"/>
        <d v="2020-10-09T00:00:00"/>
        <d v="2020-10-10T00:00:00"/>
        <d v="2020-10-12T00:00:00"/>
        <d v="2020-10-13T00:00:00"/>
        <d v="2020-10-14T00:00:00"/>
        <d v="2020-10-16T00:00:00"/>
        <d v="2020-10-17T00:00:00"/>
        <d v="2020-10-19T00:00:00"/>
        <d v="2020-10-21T00:00:00"/>
        <d v="2020-10-22T00:00:00"/>
      </sharedItems>
    </cacheField>
    <cacheField name="客户名称" numFmtId="0">
      <sharedItems count="8">
        <s v="客户01"/>
        <s v="客户03"/>
        <s v="客户02"/>
        <s v="客户05"/>
        <s v="客户06"/>
        <s v="客户04"/>
        <s v="客户08"/>
        <s v="客户07"/>
      </sharedItems>
    </cacheField>
    <cacheField name="商品编号" numFmtId="0">
      <sharedItems count="10">
        <s v="N.10031"/>
        <s v="N.10023"/>
        <s v="N.10012"/>
        <s v="N.10032"/>
        <s v="N.20031"/>
        <s v="N.10014"/>
        <s v="N.30031"/>
        <s v="N.10013"/>
        <s v="N.20021"/>
        <s v="N.10011"/>
      </sharedItems>
    </cacheField>
    <cacheField name="商品名称_x000a_（自动计算）" numFmtId="0">
      <sharedItems count="10">
        <s v="M8手机，256M(内销)"/>
        <s v="T2手机，金色"/>
        <s v="H4手机，128M"/>
        <s v="M8手机，512M"/>
        <s v="M-60电视(内销)"/>
        <s v="H5手机，256M(内销)"/>
        <s v="M洗衣机，5kg(出口)"/>
        <s v="H5手机，128M(出口)"/>
        <s v="T-45电视"/>
        <s v="H4手机，64M"/>
      </sharedItems>
    </cacheField>
    <cacheField name="品类_x000a_（自动计算）" numFmtId="0">
      <sharedItems count="3">
        <s v="手机"/>
        <s v="电视"/>
        <s v="洗衣机"/>
      </sharedItems>
    </cacheField>
    <cacheField name="品牌_x000a_（自动计算）" numFmtId="0">
      <sharedItems count="3">
        <s v="M品牌"/>
        <s v="T品牌"/>
        <s v="H品牌"/>
      </sharedItems>
    </cacheField>
    <cacheField name="单价_x000a_（自动计算）" numFmtId="185">
      <sharedItems containsSemiMixedTypes="0" containsString="0" containsNumber="1" containsInteger="1" minValue="0" maxValue="4600" count="9">
        <n v="2600"/>
        <n v="1500"/>
        <n v="2000"/>
        <n v="4000"/>
        <n v="4600"/>
        <n v="3000"/>
        <n v="3200"/>
        <n v="2200"/>
        <n v="900"/>
      </sharedItems>
    </cacheField>
    <cacheField name="购买数量" numFmtId="183">
      <sharedItems containsSemiMixedTypes="0" containsString="0" containsNumber="1" containsInteger="1" minValue="0" maxValue="20" count="10">
        <n v="5"/>
        <n v="1"/>
        <n v="2"/>
        <n v="10"/>
        <n v="3"/>
        <n v="20"/>
        <n v="15"/>
        <n v="8"/>
        <n v="11"/>
        <n v="6"/>
      </sharedItems>
    </cacheField>
    <cacheField name="购买金额" numFmtId="185">
      <sharedItems containsSemiMixedTypes="0" containsString="0" containsNumber="1" containsInteger="1" minValue="0" maxValue="92000" count="19">
        <n v="13000"/>
        <n v="1500"/>
        <n v="10000"/>
        <n v="5200"/>
        <n v="40000"/>
        <n v="13800"/>
        <n v="30000"/>
        <n v="32000"/>
        <n v="11000"/>
        <n v="92000"/>
        <n v="39000"/>
        <n v="4400"/>
        <n v="900"/>
        <n v="20000"/>
        <n v="4500"/>
        <n v="7200"/>
        <n v="33000"/>
        <n v="9600"/>
        <n v="19200"/>
      </sharedItems>
    </cacheField>
    <cacheField name="折扣优惠" numFmtId="0">
      <sharedItems count="4">
        <s v="SVIP"/>
        <s v="VIP"/>
        <s v="无优惠"/>
        <s v="普通"/>
      </sharedItems>
    </cacheField>
    <cacheField name="折后金额" numFmtId="185">
      <sharedItems containsSemiMixedTypes="0" containsString="0" containsNumber="1" containsInteger="1" minValue="0" maxValue="87400" count="19">
        <n v="10400"/>
        <n v="1275"/>
        <n v="10000"/>
        <n v="4940"/>
        <n v="40000"/>
        <n v="11730"/>
        <n v="28500"/>
        <n v="32000"/>
        <n v="11000"/>
        <n v="87400"/>
        <n v="33150"/>
        <n v="4180"/>
        <n v="855"/>
        <n v="20000"/>
        <n v="4275"/>
        <n v="6840"/>
        <n v="26400"/>
        <n v="9600"/>
        <n v="19200"/>
      </sharedItems>
    </cacheField>
    <cacheField name="备注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x v="1"/>
    <x v="0"/>
  </r>
  <r>
    <x v="2"/>
    <x v="2"/>
    <x v="2"/>
    <x v="2"/>
    <x v="0"/>
    <x v="2"/>
    <x v="2"/>
    <x v="0"/>
    <x v="2"/>
    <x v="2"/>
    <x v="2"/>
    <x v="0"/>
  </r>
  <r>
    <x v="2"/>
    <x v="3"/>
    <x v="0"/>
    <x v="0"/>
    <x v="0"/>
    <x v="0"/>
    <x v="0"/>
    <x v="2"/>
    <x v="3"/>
    <x v="3"/>
    <x v="3"/>
    <x v="0"/>
  </r>
  <r>
    <x v="3"/>
    <x v="3"/>
    <x v="3"/>
    <x v="3"/>
    <x v="0"/>
    <x v="0"/>
    <x v="3"/>
    <x v="3"/>
    <x v="4"/>
    <x v="2"/>
    <x v="4"/>
    <x v="0"/>
  </r>
  <r>
    <x v="4"/>
    <x v="0"/>
    <x v="4"/>
    <x v="4"/>
    <x v="1"/>
    <x v="0"/>
    <x v="4"/>
    <x v="4"/>
    <x v="5"/>
    <x v="1"/>
    <x v="5"/>
    <x v="0"/>
  </r>
  <r>
    <x v="5"/>
    <x v="4"/>
    <x v="5"/>
    <x v="5"/>
    <x v="0"/>
    <x v="2"/>
    <x v="5"/>
    <x v="3"/>
    <x v="6"/>
    <x v="3"/>
    <x v="6"/>
    <x v="0"/>
  </r>
  <r>
    <x v="6"/>
    <x v="5"/>
    <x v="6"/>
    <x v="6"/>
    <x v="2"/>
    <x v="0"/>
    <x v="6"/>
    <x v="3"/>
    <x v="7"/>
    <x v="2"/>
    <x v="7"/>
    <x v="0"/>
  </r>
  <r>
    <x v="6"/>
    <x v="6"/>
    <x v="7"/>
    <x v="7"/>
    <x v="0"/>
    <x v="2"/>
    <x v="7"/>
    <x v="0"/>
    <x v="8"/>
    <x v="2"/>
    <x v="8"/>
    <x v="0"/>
  </r>
  <r>
    <x v="6"/>
    <x v="1"/>
    <x v="4"/>
    <x v="4"/>
    <x v="1"/>
    <x v="0"/>
    <x v="4"/>
    <x v="5"/>
    <x v="9"/>
    <x v="3"/>
    <x v="9"/>
    <x v="0"/>
  </r>
  <r>
    <x v="7"/>
    <x v="7"/>
    <x v="8"/>
    <x v="8"/>
    <x v="1"/>
    <x v="1"/>
    <x v="0"/>
    <x v="6"/>
    <x v="10"/>
    <x v="1"/>
    <x v="10"/>
    <x v="0"/>
  </r>
  <r>
    <x v="8"/>
    <x v="2"/>
    <x v="7"/>
    <x v="7"/>
    <x v="0"/>
    <x v="2"/>
    <x v="7"/>
    <x v="2"/>
    <x v="11"/>
    <x v="3"/>
    <x v="11"/>
    <x v="0"/>
  </r>
  <r>
    <x v="9"/>
    <x v="7"/>
    <x v="9"/>
    <x v="9"/>
    <x v="0"/>
    <x v="2"/>
    <x v="8"/>
    <x v="1"/>
    <x v="12"/>
    <x v="3"/>
    <x v="12"/>
    <x v="0"/>
  </r>
  <r>
    <x v="10"/>
    <x v="4"/>
    <x v="3"/>
    <x v="3"/>
    <x v="0"/>
    <x v="0"/>
    <x v="3"/>
    <x v="0"/>
    <x v="13"/>
    <x v="2"/>
    <x v="13"/>
    <x v="0"/>
  </r>
  <r>
    <x v="10"/>
    <x v="0"/>
    <x v="9"/>
    <x v="9"/>
    <x v="0"/>
    <x v="2"/>
    <x v="8"/>
    <x v="0"/>
    <x v="14"/>
    <x v="3"/>
    <x v="14"/>
    <x v="0"/>
  </r>
  <r>
    <x v="11"/>
    <x v="5"/>
    <x v="9"/>
    <x v="9"/>
    <x v="0"/>
    <x v="2"/>
    <x v="8"/>
    <x v="7"/>
    <x v="15"/>
    <x v="3"/>
    <x v="15"/>
    <x v="0"/>
  </r>
  <r>
    <x v="12"/>
    <x v="3"/>
    <x v="5"/>
    <x v="5"/>
    <x v="0"/>
    <x v="2"/>
    <x v="5"/>
    <x v="8"/>
    <x v="16"/>
    <x v="0"/>
    <x v="16"/>
    <x v="0"/>
  </r>
  <r>
    <x v="13"/>
    <x v="1"/>
    <x v="6"/>
    <x v="6"/>
    <x v="2"/>
    <x v="0"/>
    <x v="6"/>
    <x v="4"/>
    <x v="17"/>
    <x v="2"/>
    <x v="17"/>
    <x v="0"/>
  </r>
  <r>
    <x v="14"/>
    <x v="5"/>
    <x v="6"/>
    <x v="6"/>
    <x v="2"/>
    <x v="0"/>
    <x v="6"/>
    <x v="9"/>
    <x v="18"/>
    <x v="2"/>
    <x v="1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Position="1" autoFormatId="1" applyNumberFormats="0" applyBorderFormats="0" applyFontFormats="0" applyPatternFormats="0" applyAlignmentFormats="0" applyWidthHeightFormats="1" dataCaption="值" updatedVersion="5" minRefreshableVersion="3" createdVersion="5" mergeItem="1" useAutoFormatting="1" compact="0" indent="0" outline="1" compactData="0" outlineData="1" showDrill="1" multipleFieldFilters="0">
  <location ref="A1:I7" firstHeaderRow="1" firstDataRow="3" firstDataCol="1"/>
  <pivotFields count="12">
    <pivotField compact="0" numFmtId="177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>
      <items count="9">
        <item x="0"/>
        <item x="2"/>
        <item x="1"/>
        <item x="5"/>
        <item x="3"/>
        <item x="4"/>
        <item x="7"/>
        <item x="6"/>
        <item t="default"/>
      </items>
    </pivotField>
    <pivotField compact="0" showAll="0">
      <items count="11">
        <item x="9"/>
        <item x="2"/>
        <item x="7"/>
        <item x="5"/>
        <item x="1"/>
        <item x="0"/>
        <item x="3"/>
        <item x="8"/>
        <item x="4"/>
        <item x="6"/>
        <item t="default"/>
      </items>
    </pivotField>
    <pivotField compact="0" showAll="0">
      <items count="11">
        <item x="2"/>
        <item x="9"/>
        <item x="7"/>
        <item x="5"/>
        <item x="4"/>
        <item x="0"/>
        <item x="3"/>
        <item x="6"/>
        <item x="1"/>
        <item x="8"/>
        <item t="default"/>
      </items>
    </pivotField>
    <pivotField axis="axisRow" name="品类" compact="0" showAll="0">
      <items count="4">
        <item x="1"/>
        <item x="0"/>
        <item x="2"/>
        <item t="default"/>
      </items>
    </pivotField>
    <pivotField axis="axisCol" compact="0" showAll="0">
      <items count="4">
        <item x="2"/>
        <item x="0"/>
        <item x="1"/>
        <item t="default"/>
      </items>
    </pivotField>
    <pivotField compact="0" numFmtId="176" showAll="0">
      <items count="10">
        <item x="8"/>
        <item x="1"/>
        <item x="2"/>
        <item x="7"/>
        <item x="0"/>
        <item x="5"/>
        <item x="6"/>
        <item x="3"/>
        <item x="4"/>
        <item t="default"/>
      </items>
    </pivotField>
    <pivotField dataField="1" compact="0" numFmtId="181" showAll="0">
      <items count="11">
        <item x="1"/>
        <item x="2"/>
        <item x="4"/>
        <item x="0"/>
        <item x="9"/>
        <item x="7"/>
        <item x="3"/>
        <item x="8"/>
        <item x="6"/>
        <item x="5"/>
        <item t="default"/>
      </items>
    </pivotField>
    <pivotField dataField="1" compact="0" numFmtId="176" showAll="0">
      <items count="20">
        <item x="12"/>
        <item x="1"/>
        <item x="11"/>
        <item x="14"/>
        <item x="3"/>
        <item x="15"/>
        <item x="17"/>
        <item x="2"/>
        <item x="8"/>
        <item x="0"/>
        <item x="5"/>
        <item x="18"/>
        <item x="13"/>
        <item x="6"/>
        <item x="7"/>
        <item x="16"/>
        <item x="10"/>
        <item x="4"/>
        <item x="9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compact="0" numFmtId="176" showAll="0">
      <items count="20">
        <item x="12"/>
        <item x="1"/>
        <item x="11"/>
        <item x="14"/>
        <item x="3"/>
        <item x="15"/>
        <item x="17"/>
        <item x="2"/>
        <item x="0"/>
        <item x="8"/>
        <item x="5"/>
        <item x="18"/>
        <item x="13"/>
        <item x="16"/>
        <item x="6"/>
        <item x="7"/>
        <item x="10"/>
        <item x="4"/>
        <item x="9"/>
        <item t="default"/>
      </items>
    </pivotField>
    <pivotField compact="0" showAll="0">
      <items count="2">
        <item x="0"/>
        <item t="default"/>
      </items>
    </pivotField>
  </pivotFields>
  <rowFields count="1">
    <field x="4"/>
  </rowFields>
  <rowItems count="4">
    <i>
      <x v="1"/>
    </i>
    <i>
      <x/>
    </i>
    <i>
      <x v="2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数量" fld="7" baseField="0" baseItem="0"/>
    <dataField name="金额" fld="8" baseField="0" baseItem="0"/>
  </dataFields>
  <formats count="4">
    <format dxfId="0">
      <pivotArea collapsedLevelsAreSubtotals="1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format>
    <format dxfId="3">
      <pivotArea grandCol="1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表2" displayName="表2" ref="A2:C5" totalsRowShown="0">
  <autoFilter ref="A2:C5"/>
  <tableColumns count="3">
    <tableColumn id="1" name="ID" dataDxfId="4"/>
    <tableColumn id="2" name="类别" dataDxfId="5"/>
    <tableColumn id="3" name="说明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G10" sqref="G10"/>
    </sheetView>
  </sheetViews>
  <sheetFormatPr defaultColWidth="9" defaultRowHeight="15" outlineLevelRow="5" outlineLevelCol="2"/>
  <cols>
    <col min="1" max="1" width="7.87962962962963" style="1" customWidth="1"/>
    <col min="2" max="2" width="14.8796296296296" style="1" customWidth="1"/>
    <col min="3" max="3" width="32.8796296296296" style="1" customWidth="1"/>
    <col min="4" max="16384" width="9" style="1"/>
  </cols>
  <sheetData>
    <row r="1" ht="17.4" spans="1:3">
      <c r="A1" s="36" t="s">
        <v>0</v>
      </c>
      <c r="B1" s="37"/>
      <c r="C1" s="38"/>
    </row>
    <row r="2" ht="19" customHeight="1" spans="1:3">
      <c r="A2" s="3" t="s">
        <v>1</v>
      </c>
      <c r="B2" s="3" t="s">
        <v>2</v>
      </c>
      <c r="C2" s="3" t="s">
        <v>3</v>
      </c>
    </row>
    <row r="3" ht="19" customHeight="1" spans="1:3">
      <c r="A3" s="4">
        <v>1</v>
      </c>
      <c r="B3" s="39" t="s">
        <v>4</v>
      </c>
      <c r="C3" s="1" t="s">
        <v>5</v>
      </c>
    </row>
    <row r="4" ht="19" customHeight="1" spans="1:3">
      <c r="A4" s="4">
        <v>2</v>
      </c>
      <c r="B4" s="39" t="s">
        <v>6</v>
      </c>
      <c r="C4" s="1" t="s">
        <v>7</v>
      </c>
    </row>
    <row r="5" ht="19" customHeight="1" spans="1:3">
      <c r="A5" s="4">
        <v>3</v>
      </c>
      <c r="B5" s="39" t="s">
        <v>8</v>
      </c>
      <c r="C5" s="1" t="s">
        <v>9</v>
      </c>
    </row>
    <row r="6" spans="1:1">
      <c r="A6" s="4"/>
    </row>
  </sheetData>
  <sheetProtection formatCells="0" insertHyperlinks="0" autoFilter="0"/>
  <mergeCells count="1">
    <mergeCell ref="A1:C1"/>
  </mergeCells>
  <hyperlinks>
    <hyperlink ref="B3" location="销售记录!A1" display="销售记录"/>
    <hyperlink ref="B4" location="统计表!A1" display="统计表"/>
    <hyperlink ref="B5" location="基础信息表!A1" display="基础信息表"/>
  </hyperlink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:L100"/>
  <sheetViews>
    <sheetView tabSelected="1" workbookViewId="0">
      <pane xSplit="2" ySplit="1" topLeftCell="F2" activePane="bottomRight" state="frozen"/>
      <selection/>
      <selection pane="topRight"/>
      <selection pane="bottomLeft"/>
      <selection pane="bottomRight" activeCell="G14" sqref="G14"/>
    </sheetView>
  </sheetViews>
  <sheetFormatPr defaultColWidth="8.7962962962963" defaultRowHeight="15"/>
  <cols>
    <col min="1" max="1" width="16.6296296296296" style="4" customWidth="1"/>
    <col min="2" max="3" width="13.6296296296296" style="4" customWidth="1"/>
    <col min="4" max="4" width="30.6296296296296" style="1" customWidth="1"/>
    <col min="5" max="6" width="12.6296296296296" style="1" customWidth="1"/>
    <col min="7" max="7" width="12.6296296296296" style="4" customWidth="1"/>
    <col min="8" max="8" width="10.6296296296296" style="4" customWidth="1"/>
    <col min="9" max="11" width="12.6296296296296" style="4" customWidth="1"/>
    <col min="12" max="12" width="25.6296296296296" style="1" customWidth="1"/>
    <col min="13" max="13" width="5.12962962962963" style="1" customWidth="1"/>
    <col min="14" max="14" width="4" style="1" customWidth="1"/>
    <col min="15" max="16384" width="8.7962962962963" style="1"/>
  </cols>
  <sheetData>
    <row r="1" ht="33" customHeight="1" spans="1:12">
      <c r="A1" s="28" t="s">
        <v>10</v>
      </c>
      <c r="B1" s="28" t="s">
        <v>11</v>
      </c>
      <c r="C1" s="28" t="s">
        <v>12</v>
      </c>
      <c r="D1" s="29" t="s">
        <v>13</v>
      </c>
      <c r="E1" s="29" t="s">
        <v>14</v>
      </c>
      <c r="F1" s="29" t="s">
        <v>15</v>
      </c>
      <c r="G1" s="29" t="s">
        <v>16</v>
      </c>
      <c r="H1" s="28" t="s">
        <v>17</v>
      </c>
      <c r="I1" s="29" t="s">
        <v>18</v>
      </c>
      <c r="J1" s="28" t="s">
        <v>19</v>
      </c>
      <c r="K1" s="29" t="s">
        <v>20</v>
      </c>
      <c r="L1" s="28" t="s">
        <v>21</v>
      </c>
    </row>
    <row r="2" spans="1:12">
      <c r="A2" s="30">
        <v>44105</v>
      </c>
      <c r="B2" s="31" t="s">
        <v>22</v>
      </c>
      <c r="C2" s="31" t="s">
        <v>23</v>
      </c>
      <c r="D2" s="32" t="str">
        <f>VLOOKUP($C2,基础信息表!$A$2:$E$17,2,0)</f>
        <v>M8手机，256M</v>
      </c>
      <c r="E2" s="32" t="str">
        <f>VLOOKUP($C2,基础信息表!$A$2:$E$17,3,0)</f>
        <v>手机</v>
      </c>
      <c r="F2" s="32" t="str">
        <f>VLOOKUP($C2,基础信息表!$A$2:$E$17,4,0)</f>
        <v>M品牌</v>
      </c>
      <c r="G2" s="33">
        <f>VLOOKUP($C2,基础信息表!$A$2:$E$17,5,0)</f>
        <v>2600</v>
      </c>
      <c r="H2" s="34">
        <v>5</v>
      </c>
      <c r="I2" s="33">
        <f>G2*H2</f>
        <v>13000</v>
      </c>
      <c r="J2" s="32" t="s">
        <v>24</v>
      </c>
      <c r="K2" s="33">
        <f>_xlfn.IFS(J2="无优惠",I2*100%,J2="普通",I2*95%,J2="VIP",I2*85%,J2="SVIP",I2*80%)</f>
        <v>10400</v>
      </c>
      <c r="L2" s="35"/>
    </row>
    <row r="3" spans="1:12">
      <c r="A3" s="30">
        <v>44106</v>
      </c>
      <c r="B3" s="31" t="s">
        <v>25</v>
      </c>
      <c r="C3" s="31" t="s">
        <v>26</v>
      </c>
      <c r="D3" s="32" t="str">
        <f>VLOOKUP($C3,基础信息表!$A$2:$E$17,2,0)</f>
        <v>T2手机，金色</v>
      </c>
      <c r="E3" s="32" t="str">
        <f>VLOOKUP($C3,基础信息表!$A$2:$E$17,3,0)</f>
        <v>手机</v>
      </c>
      <c r="F3" s="32" t="str">
        <f>VLOOKUP($C3,基础信息表!$A$2:$E$17,4,0)</f>
        <v>T品牌</v>
      </c>
      <c r="G3" s="33">
        <f>VLOOKUP($C3,基础信息表!$A$2:$E$17,5,0)</f>
        <v>1500</v>
      </c>
      <c r="H3" s="34">
        <v>1</v>
      </c>
      <c r="I3" s="33">
        <f t="shared" ref="I3:I20" si="0">G3*H3</f>
        <v>1500</v>
      </c>
      <c r="J3" s="32" t="s">
        <v>27</v>
      </c>
      <c r="K3" s="33">
        <f t="shared" ref="K3:K20" si="1">_xlfn.IFS(J3="无优惠",I3*100%,J3="普通",I3*95%,J3="VIP",I3*85%,J3="SVIP",I3*80%)</f>
        <v>1275</v>
      </c>
      <c r="L3" s="35"/>
    </row>
    <row r="4" spans="1:12">
      <c r="A4" s="30">
        <v>44108</v>
      </c>
      <c r="B4" s="31" t="s">
        <v>28</v>
      </c>
      <c r="C4" s="31" t="s">
        <v>29</v>
      </c>
      <c r="D4" s="32" t="str">
        <f>VLOOKUP($C4,基础信息表!$A$2:$E$17,2,0)</f>
        <v>H4手机，128M</v>
      </c>
      <c r="E4" s="32" t="str">
        <f>VLOOKUP($C4,基础信息表!$A$2:$E$17,3,0)</f>
        <v>手机</v>
      </c>
      <c r="F4" s="32" t="str">
        <f>VLOOKUP($C4,基础信息表!$A$2:$E$17,4,0)</f>
        <v>H品牌</v>
      </c>
      <c r="G4" s="33">
        <f>VLOOKUP($C4,基础信息表!$A$2:$E$17,5,0)</f>
        <v>2000</v>
      </c>
      <c r="H4" s="34">
        <v>5</v>
      </c>
      <c r="I4" s="33">
        <f t="shared" si="0"/>
        <v>10000</v>
      </c>
      <c r="J4" s="32" t="s">
        <v>30</v>
      </c>
      <c r="K4" s="33">
        <f t="shared" si="1"/>
        <v>10000</v>
      </c>
      <c r="L4" s="35"/>
    </row>
    <row r="5" spans="1:12">
      <c r="A5" s="30">
        <v>44108</v>
      </c>
      <c r="B5" s="31" t="s">
        <v>31</v>
      </c>
      <c r="C5" s="31" t="s">
        <v>23</v>
      </c>
      <c r="D5" s="32" t="str">
        <f>VLOOKUP($C5,基础信息表!$A$2:$E$17,2,0)</f>
        <v>M8手机，256M</v>
      </c>
      <c r="E5" s="32" t="str">
        <f>VLOOKUP($C5,基础信息表!$A$2:$E$17,3,0)</f>
        <v>手机</v>
      </c>
      <c r="F5" s="32" t="str">
        <f>VLOOKUP($C5,基础信息表!$A$2:$E$17,4,0)</f>
        <v>M品牌</v>
      </c>
      <c r="G5" s="33">
        <f>VLOOKUP($C5,基础信息表!$A$2:$E$17,5,0)</f>
        <v>2600</v>
      </c>
      <c r="H5" s="34">
        <v>2</v>
      </c>
      <c r="I5" s="33">
        <f t="shared" si="0"/>
        <v>5200</v>
      </c>
      <c r="J5" s="32" t="s">
        <v>32</v>
      </c>
      <c r="K5" s="33">
        <f t="shared" si="1"/>
        <v>4940</v>
      </c>
      <c r="L5" s="35"/>
    </row>
    <row r="6" spans="1:12">
      <c r="A6" s="30">
        <v>44110</v>
      </c>
      <c r="B6" s="31" t="s">
        <v>31</v>
      </c>
      <c r="C6" s="31" t="s">
        <v>33</v>
      </c>
      <c r="D6" s="32" t="str">
        <f>VLOOKUP($C6,基础信息表!$A$2:$E$17,2,0)</f>
        <v>M8手机，512M</v>
      </c>
      <c r="E6" s="32" t="str">
        <f>VLOOKUP($C6,基础信息表!$A$2:$E$17,3,0)</f>
        <v>手机</v>
      </c>
      <c r="F6" s="32" t="str">
        <f>VLOOKUP($C6,基础信息表!$A$2:$E$17,4,0)</f>
        <v>M品牌</v>
      </c>
      <c r="G6" s="33">
        <f>VLOOKUP($C6,基础信息表!$A$2:$E$17,5,0)</f>
        <v>4000</v>
      </c>
      <c r="H6" s="34">
        <v>10</v>
      </c>
      <c r="I6" s="33">
        <f t="shared" si="0"/>
        <v>40000</v>
      </c>
      <c r="J6" s="32" t="s">
        <v>30</v>
      </c>
      <c r="K6" s="33">
        <f t="shared" si="1"/>
        <v>40000</v>
      </c>
      <c r="L6" s="35"/>
    </row>
    <row r="7" spans="1:12">
      <c r="A7" s="30">
        <v>44111</v>
      </c>
      <c r="B7" s="31" t="s">
        <v>22</v>
      </c>
      <c r="C7" s="31" t="s">
        <v>34</v>
      </c>
      <c r="D7" s="32" t="str">
        <f>VLOOKUP($C7,基础信息表!$A$2:$E$17,2,0)</f>
        <v>M-60电视</v>
      </c>
      <c r="E7" s="32" t="str">
        <f>VLOOKUP($C7,基础信息表!$A$2:$E$17,3,0)</f>
        <v>电视</v>
      </c>
      <c r="F7" s="32" t="str">
        <f>VLOOKUP($C7,基础信息表!$A$2:$E$17,4,0)</f>
        <v>M品牌</v>
      </c>
      <c r="G7" s="33">
        <f>VLOOKUP($C7,基础信息表!$A$2:$E$17,5,0)</f>
        <v>4600</v>
      </c>
      <c r="H7" s="34">
        <v>3</v>
      </c>
      <c r="I7" s="33">
        <f t="shared" si="0"/>
        <v>13800</v>
      </c>
      <c r="J7" s="32" t="s">
        <v>27</v>
      </c>
      <c r="K7" s="33">
        <f t="shared" si="1"/>
        <v>11730</v>
      </c>
      <c r="L7" s="35"/>
    </row>
    <row r="8" spans="1:12">
      <c r="A8" s="30">
        <v>44113</v>
      </c>
      <c r="B8" s="31" t="s">
        <v>35</v>
      </c>
      <c r="C8" s="31" t="s">
        <v>36</v>
      </c>
      <c r="D8" s="32" t="str">
        <f>VLOOKUP($C8,基础信息表!$A$2:$E$17,2,0)</f>
        <v>H5手机，256M</v>
      </c>
      <c r="E8" s="32" t="str">
        <f>VLOOKUP($C8,基础信息表!$A$2:$E$17,3,0)</f>
        <v>手机</v>
      </c>
      <c r="F8" s="32" t="str">
        <f>VLOOKUP($C8,基础信息表!$A$2:$E$17,4,0)</f>
        <v>H品牌</v>
      </c>
      <c r="G8" s="33">
        <f>VLOOKUP($C8,基础信息表!$A$2:$E$17,5,0)</f>
        <v>3000</v>
      </c>
      <c r="H8" s="34">
        <v>10</v>
      </c>
      <c r="I8" s="33">
        <f t="shared" si="0"/>
        <v>30000</v>
      </c>
      <c r="J8" s="32" t="s">
        <v>32</v>
      </c>
      <c r="K8" s="33">
        <f t="shared" si="1"/>
        <v>28500</v>
      </c>
      <c r="L8" s="35"/>
    </row>
    <row r="9" spans="1:12">
      <c r="A9" s="30">
        <v>44114</v>
      </c>
      <c r="B9" s="31" t="s">
        <v>37</v>
      </c>
      <c r="C9" s="31" t="s">
        <v>38</v>
      </c>
      <c r="D9" s="32" t="str">
        <f>VLOOKUP($C9,基础信息表!$A$2:$E$17,2,0)</f>
        <v>M洗衣机，5kg</v>
      </c>
      <c r="E9" s="32" t="str">
        <f>VLOOKUP($C9,基础信息表!$A$2:$E$17,3,0)</f>
        <v>洗衣机</v>
      </c>
      <c r="F9" s="32" t="str">
        <f>VLOOKUP($C9,基础信息表!$A$2:$E$17,4,0)</f>
        <v>M品牌</v>
      </c>
      <c r="G9" s="33">
        <f>VLOOKUP($C9,基础信息表!$A$2:$E$17,5,0)</f>
        <v>3200</v>
      </c>
      <c r="H9" s="34">
        <v>10</v>
      </c>
      <c r="I9" s="33">
        <f t="shared" si="0"/>
        <v>32000</v>
      </c>
      <c r="J9" s="32" t="s">
        <v>30</v>
      </c>
      <c r="K9" s="33">
        <f t="shared" si="1"/>
        <v>32000</v>
      </c>
      <c r="L9" s="35"/>
    </row>
    <row r="10" spans="1:12">
      <c r="A10" s="30">
        <v>44114</v>
      </c>
      <c r="B10" s="31" t="s">
        <v>39</v>
      </c>
      <c r="C10" s="31" t="s">
        <v>40</v>
      </c>
      <c r="D10" s="32" t="str">
        <f>VLOOKUP($C10,基础信息表!$A$2:$E$17,2,0)</f>
        <v>H5手机，128M</v>
      </c>
      <c r="E10" s="32" t="str">
        <f>VLOOKUP($C10,基础信息表!$A$2:$E$17,3,0)</f>
        <v>手机</v>
      </c>
      <c r="F10" s="32" t="str">
        <f>VLOOKUP($C10,基础信息表!$A$2:$E$17,4,0)</f>
        <v>H品牌</v>
      </c>
      <c r="G10" s="33">
        <f>VLOOKUP($C10,基础信息表!$A$2:$E$17,5,0)</f>
        <v>2200</v>
      </c>
      <c r="H10" s="34">
        <v>5</v>
      </c>
      <c r="I10" s="33">
        <f t="shared" si="0"/>
        <v>11000</v>
      </c>
      <c r="J10" s="32" t="s">
        <v>30</v>
      </c>
      <c r="K10" s="33">
        <f t="shared" si="1"/>
        <v>11000</v>
      </c>
      <c r="L10" s="35"/>
    </row>
    <row r="11" spans="1:12">
      <c r="A11" s="30">
        <v>44114</v>
      </c>
      <c r="B11" s="31" t="s">
        <v>25</v>
      </c>
      <c r="C11" s="31" t="s">
        <v>34</v>
      </c>
      <c r="D11" s="32" t="str">
        <f>VLOOKUP($C11,基础信息表!$A$2:$E$17,2,0)</f>
        <v>M-60电视</v>
      </c>
      <c r="E11" s="32" t="str">
        <f>VLOOKUP($C11,基础信息表!$A$2:$E$17,3,0)</f>
        <v>电视</v>
      </c>
      <c r="F11" s="32" t="str">
        <f>VLOOKUP($C11,基础信息表!$A$2:$E$17,4,0)</f>
        <v>M品牌</v>
      </c>
      <c r="G11" s="33">
        <f>VLOOKUP($C11,基础信息表!$A$2:$E$17,5,0)</f>
        <v>4600</v>
      </c>
      <c r="H11" s="34">
        <v>20</v>
      </c>
      <c r="I11" s="33">
        <f t="shared" si="0"/>
        <v>92000</v>
      </c>
      <c r="J11" s="32" t="s">
        <v>32</v>
      </c>
      <c r="K11" s="33">
        <f t="shared" si="1"/>
        <v>87400</v>
      </c>
      <c r="L11" s="35"/>
    </row>
    <row r="12" spans="1:12">
      <c r="A12" s="30">
        <v>44116</v>
      </c>
      <c r="B12" s="31" t="s">
        <v>41</v>
      </c>
      <c r="C12" s="31" t="s">
        <v>42</v>
      </c>
      <c r="D12" s="32" t="str">
        <f>VLOOKUP($C12,基础信息表!$A$2:$E$17,2,0)</f>
        <v>T-45电视</v>
      </c>
      <c r="E12" s="32" t="str">
        <f>VLOOKUP($C12,基础信息表!$A$2:$E$17,3,0)</f>
        <v>电视</v>
      </c>
      <c r="F12" s="32" t="str">
        <f>VLOOKUP($C12,基础信息表!$A$2:$E$17,4,0)</f>
        <v>T品牌</v>
      </c>
      <c r="G12" s="33">
        <f>VLOOKUP($C12,基础信息表!$A$2:$E$17,5,0)</f>
        <v>2600</v>
      </c>
      <c r="H12" s="34">
        <v>15</v>
      </c>
      <c r="I12" s="33">
        <f t="shared" si="0"/>
        <v>39000</v>
      </c>
      <c r="J12" s="32" t="s">
        <v>27</v>
      </c>
      <c r="K12" s="33">
        <f t="shared" si="1"/>
        <v>33150</v>
      </c>
      <c r="L12" s="35"/>
    </row>
    <row r="13" spans="1:12">
      <c r="A13" s="30">
        <v>44117</v>
      </c>
      <c r="B13" s="31" t="s">
        <v>28</v>
      </c>
      <c r="C13" s="31" t="s">
        <v>40</v>
      </c>
      <c r="D13" s="32" t="str">
        <f>VLOOKUP($C13,基础信息表!$A$2:$E$17,2,0)</f>
        <v>H5手机，128M</v>
      </c>
      <c r="E13" s="32" t="str">
        <f>VLOOKUP($C13,基础信息表!$A$2:$E$17,3,0)</f>
        <v>手机</v>
      </c>
      <c r="F13" s="32" t="str">
        <f>VLOOKUP($C13,基础信息表!$A$2:$E$17,4,0)</f>
        <v>H品牌</v>
      </c>
      <c r="G13" s="33">
        <f>VLOOKUP($C13,基础信息表!$A$2:$E$17,5,0)</f>
        <v>2200</v>
      </c>
      <c r="H13" s="34">
        <v>2</v>
      </c>
      <c r="I13" s="33">
        <f t="shared" si="0"/>
        <v>4400</v>
      </c>
      <c r="J13" s="32" t="s">
        <v>32</v>
      </c>
      <c r="K13" s="33">
        <f t="shared" si="1"/>
        <v>4180</v>
      </c>
      <c r="L13" s="35"/>
    </row>
    <row r="14" spans="1:12">
      <c r="A14" s="30">
        <v>44118</v>
      </c>
      <c r="B14" s="31" t="s">
        <v>41</v>
      </c>
      <c r="C14" s="31" t="s">
        <v>43</v>
      </c>
      <c r="D14" s="32" t="str">
        <f>VLOOKUP($C14,基础信息表!$A$2:$E$17,2,0)</f>
        <v>H4手机，64M</v>
      </c>
      <c r="E14" s="32" t="str">
        <f>VLOOKUP($C14,基础信息表!$A$2:$E$17,3,0)</f>
        <v>手机</v>
      </c>
      <c r="F14" s="32" t="str">
        <f>VLOOKUP($C14,基础信息表!$A$2:$E$17,4,0)</f>
        <v>H品牌</v>
      </c>
      <c r="G14" s="33">
        <f>VLOOKUP($C14,基础信息表!$A$2:$E$17,5,0)</f>
        <v>900</v>
      </c>
      <c r="H14" s="34">
        <v>1</v>
      </c>
      <c r="I14" s="33">
        <f t="shared" si="0"/>
        <v>900</v>
      </c>
      <c r="J14" s="32" t="s">
        <v>32</v>
      </c>
      <c r="K14" s="33">
        <f t="shared" si="1"/>
        <v>855</v>
      </c>
      <c r="L14" s="35"/>
    </row>
    <row r="15" spans="1:12">
      <c r="A15" s="30">
        <v>44120</v>
      </c>
      <c r="B15" s="31" t="s">
        <v>35</v>
      </c>
      <c r="C15" s="31" t="s">
        <v>33</v>
      </c>
      <c r="D15" s="32" t="str">
        <f>VLOOKUP($C15,基础信息表!$A$2:$E$17,2,0)</f>
        <v>M8手机，512M</v>
      </c>
      <c r="E15" s="32" t="str">
        <f>VLOOKUP($C15,基础信息表!$A$2:$E$17,3,0)</f>
        <v>手机</v>
      </c>
      <c r="F15" s="32" t="str">
        <f>VLOOKUP($C15,基础信息表!$A$2:$E$17,4,0)</f>
        <v>M品牌</v>
      </c>
      <c r="G15" s="33">
        <f>VLOOKUP($C15,基础信息表!$A$2:$E$17,5,0)</f>
        <v>4000</v>
      </c>
      <c r="H15" s="34">
        <v>5</v>
      </c>
      <c r="I15" s="33">
        <f t="shared" si="0"/>
        <v>20000</v>
      </c>
      <c r="J15" s="32" t="s">
        <v>30</v>
      </c>
      <c r="K15" s="33">
        <f t="shared" si="1"/>
        <v>20000</v>
      </c>
      <c r="L15" s="35"/>
    </row>
    <row r="16" spans="1:12">
      <c r="A16" s="30">
        <v>44120</v>
      </c>
      <c r="B16" s="31" t="s">
        <v>22</v>
      </c>
      <c r="C16" s="31" t="s">
        <v>43</v>
      </c>
      <c r="D16" s="32" t="str">
        <f>VLOOKUP($C16,基础信息表!$A$2:$E$17,2,0)</f>
        <v>H4手机，64M</v>
      </c>
      <c r="E16" s="32" t="str">
        <f>VLOOKUP($C16,基础信息表!$A$2:$E$17,3,0)</f>
        <v>手机</v>
      </c>
      <c r="F16" s="32" t="str">
        <f>VLOOKUP($C16,基础信息表!$A$2:$E$17,4,0)</f>
        <v>H品牌</v>
      </c>
      <c r="G16" s="33">
        <f>VLOOKUP($C16,基础信息表!$A$2:$E$17,5,0)</f>
        <v>900</v>
      </c>
      <c r="H16" s="34">
        <v>5</v>
      </c>
      <c r="I16" s="33">
        <f t="shared" si="0"/>
        <v>4500</v>
      </c>
      <c r="J16" s="32" t="s">
        <v>32</v>
      </c>
      <c r="K16" s="33">
        <f t="shared" si="1"/>
        <v>4275</v>
      </c>
      <c r="L16" s="35"/>
    </row>
    <row r="17" spans="1:12">
      <c r="A17" s="30">
        <v>44121</v>
      </c>
      <c r="B17" s="31" t="s">
        <v>37</v>
      </c>
      <c r="C17" s="31" t="s">
        <v>43</v>
      </c>
      <c r="D17" s="32" t="str">
        <f>VLOOKUP($C17,基础信息表!$A$2:$E$17,2,0)</f>
        <v>H4手机，64M</v>
      </c>
      <c r="E17" s="32" t="str">
        <f>VLOOKUP($C17,基础信息表!$A$2:$E$17,3,0)</f>
        <v>手机</v>
      </c>
      <c r="F17" s="32" t="str">
        <f>VLOOKUP($C17,基础信息表!$A$2:$E$17,4,0)</f>
        <v>H品牌</v>
      </c>
      <c r="G17" s="33">
        <f>VLOOKUP($C17,基础信息表!$A$2:$E$17,5,0)</f>
        <v>900</v>
      </c>
      <c r="H17" s="34">
        <v>8</v>
      </c>
      <c r="I17" s="33">
        <f t="shared" si="0"/>
        <v>7200</v>
      </c>
      <c r="J17" s="32" t="s">
        <v>32</v>
      </c>
      <c r="K17" s="33">
        <f t="shared" si="1"/>
        <v>6840</v>
      </c>
      <c r="L17" s="35"/>
    </row>
    <row r="18" spans="1:12">
      <c r="A18" s="30">
        <v>44123</v>
      </c>
      <c r="B18" s="31" t="s">
        <v>31</v>
      </c>
      <c r="C18" s="31" t="s">
        <v>36</v>
      </c>
      <c r="D18" s="32" t="str">
        <f>VLOOKUP($C18,基础信息表!$A$2:$E$17,2,0)</f>
        <v>H5手机，256M</v>
      </c>
      <c r="E18" s="32" t="str">
        <f>VLOOKUP($C18,基础信息表!$A$2:$E$17,3,0)</f>
        <v>手机</v>
      </c>
      <c r="F18" s="32" t="str">
        <f>VLOOKUP($C18,基础信息表!$A$2:$E$17,4,0)</f>
        <v>H品牌</v>
      </c>
      <c r="G18" s="33">
        <f>VLOOKUP($C18,基础信息表!$A$2:$E$17,5,0)</f>
        <v>3000</v>
      </c>
      <c r="H18" s="34">
        <v>11</v>
      </c>
      <c r="I18" s="33">
        <f t="shared" si="0"/>
        <v>33000</v>
      </c>
      <c r="J18" s="32" t="s">
        <v>24</v>
      </c>
      <c r="K18" s="33">
        <f t="shared" si="1"/>
        <v>26400</v>
      </c>
      <c r="L18" s="35"/>
    </row>
    <row r="19" spans="1:12">
      <c r="A19" s="30">
        <v>44125</v>
      </c>
      <c r="B19" s="31" t="s">
        <v>25</v>
      </c>
      <c r="C19" s="31" t="s">
        <v>38</v>
      </c>
      <c r="D19" s="32" t="str">
        <f>VLOOKUP($C19,基础信息表!$A$2:$E$17,2,0)</f>
        <v>M洗衣机，5kg</v>
      </c>
      <c r="E19" s="32" t="str">
        <f>VLOOKUP($C19,基础信息表!$A$2:$E$17,3,0)</f>
        <v>洗衣机</v>
      </c>
      <c r="F19" s="32" t="str">
        <f>VLOOKUP($C19,基础信息表!$A$2:$E$17,4,0)</f>
        <v>M品牌</v>
      </c>
      <c r="G19" s="33">
        <f>VLOOKUP($C19,基础信息表!$A$2:$E$17,5,0)</f>
        <v>3200</v>
      </c>
      <c r="H19" s="34">
        <v>3</v>
      </c>
      <c r="I19" s="33">
        <f t="shared" si="0"/>
        <v>9600</v>
      </c>
      <c r="J19" s="32" t="s">
        <v>30</v>
      </c>
      <c r="K19" s="33">
        <f t="shared" si="1"/>
        <v>9600</v>
      </c>
      <c r="L19" s="35"/>
    </row>
    <row r="20" spans="1:12">
      <c r="A20" s="30">
        <v>44126</v>
      </c>
      <c r="B20" s="31" t="s">
        <v>37</v>
      </c>
      <c r="C20" s="31" t="s">
        <v>38</v>
      </c>
      <c r="D20" s="32" t="str">
        <f>VLOOKUP($C20,基础信息表!$A$2:$E$17,2,0)</f>
        <v>M洗衣机，5kg</v>
      </c>
      <c r="E20" s="32" t="str">
        <f>VLOOKUP($C20,基础信息表!$A$2:$E$17,3,0)</f>
        <v>洗衣机</v>
      </c>
      <c r="F20" s="32" t="str">
        <f>VLOOKUP($C20,基础信息表!$A$2:$E$17,4,0)</f>
        <v>M品牌</v>
      </c>
      <c r="G20" s="33">
        <f>VLOOKUP($C20,基础信息表!$A$2:$E$17,5,0)</f>
        <v>3200</v>
      </c>
      <c r="H20" s="34">
        <v>6</v>
      </c>
      <c r="I20" s="33">
        <f t="shared" si="0"/>
        <v>19200</v>
      </c>
      <c r="J20" s="32" t="s">
        <v>30</v>
      </c>
      <c r="K20" s="33">
        <f t="shared" si="1"/>
        <v>19200</v>
      </c>
      <c r="L20" s="35"/>
    </row>
    <row r="21" s="1" customFormat="1" spans="1:12">
      <c r="A21" s="31"/>
      <c r="B21" s="31"/>
      <c r="C21" s="31"/>
      <c r="D21" s="35"/>
      <c r="E21" s="35"/>
      <c r="F21" s="35"/>
      <c r="G21" s="31"/>
      <c r="H21" s="31"/>
      <c r="I21" s="31"/>
      <c r="J21" s="31"/>
      <c r="K21" s="31"/>
      <c r="L21" s="35"/>
    </row>
    <row r="22" spans="1:12">
      <c r="A22" s="31"/>
      <c r="B22" s="31"/>
      <c r="C22" s="31"/>
      <c r="D22" s="35"/>
      <c r="E22" s="35"/>
      <c r="F22" s="35"/>
      <c r="G22" s="31"/>
      <c r="H22" s="31"/>
      <c r="I22" s="31"/>
      <c r="J22" s="31"/>
      <c r="K22" s="31"/>
      <c r="L22" s="35"/>
    </row>
    <row r="23" spans="1:12">
      <c r="A23" s="31"/>
      <c r="B23" s="31"/>
      <c r="C23" s="31"/>
      <c r="D23" s="35"/>
      <c r="E23" s="35"/>
      <c r="F23" s="35"/>
      <c r="G23" s="31"/>
      <c r="H23" s="31"/>
      <c r="I23" s="31"/>
      <c r="J23" s="31"/>
      <c r="K23" s="31"/>
      <c r="L23" s="35"/>
    </row>
    <row r="24" spans="1:12">
      <c r="A24" s="31"/>
      <c r="B24" s="31"/>
      <c r="C24" s="31"/>
      <c r="D24" s="35"/>
      <c r="E24" s="35"/>
      <c r="F24" s="35"/>
      <c r="G24" s="31"/>
      <c r="H24" s="31"/>
      <c r="I24" s="31"/>
      <c r="J24" s="31"/>
      <c r="K24" s="31"/>
      <c r="L24" s="35"/>
    </row>
    <row r="25" spans="1:12">
      <c r="A25" s="31"/>
      <c r="B25" s="31"/>
      <c r="C25" s="31"/>
      <c r="D25" s="35"/>
      <c r="E25" s="35"/>
      <c r="F25" s="35"/>
      <c r="G25" s="31"/>
      <c r="H25" s="31"/>
      <c r="I25" s="31"/>
      <c r="J25" s="31"/>
      <c r="K25" s="31"/>
      <c r="L25" s="35"/>
    </row>
    <row r="26" spans="1:12">
      <c r="A26" s="31"/>
      <c r="B26" s="31"/>
      <c r="C26" s="31"/>
      <c r="D26" s="35"/>
      <c r="E26" s="35"/>
      <c r="F26" s="35"/>
      <c r="G26" s="31"/>
      <c r="H26" s="31"/>
      <c r="I26" s="31"/>
      <c r="J26" s="31"/>
      <c r="K26" s="31"/>
      <c r="L26" s="35"/>
    </row>
    <row r="27" spans="1:12">
      <c r="A27" s="31"/>
      <c r="B27" s="31"/>
      <c r="C27" s="31"/>
      <c r="D27" s="35"/>
      <c r="E27" s="35"/>
      <c r="F27" s="35"/>
      <c r="G27" s="31"/>
      <c r="H27" s="31"/>
      <c r="I27" s="31"/>
      <c r="J27" s="31"/>
      <c r="K27" s="31"/>
      <c r="L27" s="35"/>
    </row>
    <row r="28" spans="1:12">
      <c r="A28" s="31"/>
      <c r="B28" s="31"/>
      <c r="C28" s="31"/>
      <c r="D28" s="35"/>
      <c r="E28" s="35"/>
      <c r="F28" s="35"/>
      <c r="G28" s="31"/>
      <c r="H28" s="31"/>
      <c r="I28" s="31"/>
      <c r="J28" s="31"/>
      <c r="K28" s="31"/>
      <c r="L28" s="35"/>
    </row>
    <row r="29" spans="1:12">
      <c r="A29" s="31"/>
      <c r="B29" s="31"/>
      <c r="C29" s="31"/>
      <c r="D29" s="35"/>
      <c r="E29" s="35"/>
      <c r="F29" s="35"/>
      <c r="G29" s="31"/>
      <c r="H29" s="31"/>
      <c r="I29" s="31"/>
      <c r="J29" s="31"/>
      <c r="K29" s="31"/>
      <c r="L29" s="35"/>
    </row>
    <row r="30" spans="1:12">
      <c r="A30" s="31"/>
      <c r="B30" s="31"/>
      <c r="C30" s="31"/>
      <c r="D30" s="35"/>
      <c r="E30" s="35"/>
      <c r="F30" s="35"/>
      <c r="G30" s="31"/>
      <c r="H30" s="31"/>
      <c r="I30" s="31"/>
      <c r="J30" s="31"/>
      <c r="K30" s="31"/>
      <c r="L30" s="35"/>
    </row>
    <row r="31" spans="1:12">
      <c r="A31" s="31"/>
      <c r="B31" s="31"/>
      <c r="C31" s="31"/>
      <c r="D31" s="35"/>
      <c r="E31" s="35"/>
      <c r="F31" s="35"/>
      <c r="G31" s="31"/>
      <c r="H31" s="31"/>
      <c r="I31" s="31"/>
      <c r="J31" s="31"/>
      <c r="K31" s="31"/>
      <c r="L31" s="35"/>
    </row>
    <row r="32" spans="1:12">
      <c r="A32" s="31"/>
      <c r="B32" s="31"/>
      <c r="C32" s="31"/>
      <c r="D32" s="35"/>
      <c r="E32" s="35"/>
      <c r="F32" s="35"/>
      <c r="G32" s="31"/>
      <c r="H32" s="31"/>
      <c r="I32" s="31"/>
      <c r="J32" s="31"/>
      <c r="K32" s="31"/>
      <c r="L32" s="35"/>
    </row>
    <row r="33" spans="1:12">
      <c r="A33" s="31"/>
      <c r="B33" s="31"/>
      <c r="C33" s="31"/>
      <c r="D33" s="35"/>
      <c r="E33" s="35"/>
      <c r="F33" s="35"/>
      <c r="G33" s="31"/>
      <c r="H33" s="31"/>
      <c r="I33" s="31"/>
      <c r="J33" s="31"/>
      <c r="K33" s="31"/>
      <c r="L33" s="35"/>
    </row>
    <row r="34" spans="1:12">
      <c r="A34" s="31"/>
      <c r="B34" s="31"/>
      <c r="C34" s="31"/>
      <c r="D34" s="35"/>
      <c r="E34" s="35"/>
      <c r="F34" s="35"/>
      <c r="G34" s="31"/>
      <c r="H34" s="31"/>
      <c r="I34" s="31"/>
      <c r="J34" s="31"/>
      <c r="K34" s="31"/>
      <c r="L34" s="35"/>
    </row>
    <row r="35" spans="1:12">
      <c r="A35" s="31"/>
      <c r="B35" s="31"/>
      <c r="C35" s="31"/>
      <c r="D35" s="35"/>
      <c r="E35" s="35"/>
      <c r="F35" s="35"/>
      <c r="G35" s="31"/>
      <c r="H35" s="31"/>
      <c r="I35" s="31"/>
      <c r="J35" s="31"/>
      <c r="K35" s="31"/>
      <c r="L35" s="35"/>
    </row>
    <row r="36" spans="1:12">
      <c r="A36" s="31"/>
      <c r="B36" s="31"/>
      <c r="C36" s="31"/>
      <c r="D36" s="35"/>
      <c r="E36" s="35"/>
      <c r="F36" s="35"/>
      <c r="G36" s="31"/>
      <c r="H36" s="31"/>
      <c r="I36" s="31"/>
      <c r="J36" s="31"/>
      <c r="K36" s="31"/>
      <c r="L36" s="35"/>
    </row>
    <row r="37" spans="1:12">
      <c r="A37" s="31"/>
      <c r="B37" s="31"/>
      <c r="C37" s="31"/>
      <c r="D37" s="35"/>
      <c r="E37" s="35"/>
      <c r="F37" s="35"/>
      <c r="G37" s="31"/>
      <c r="H37" s="31"/>
      <c r="I37" s="31"/>
      <c r="J37" s="31"/>
      <c r="K37" s="31"/>
      <c r="L37" s="35"/>
    </row>
    <row r="38" spans="1:12">
      <c r="A38" s="31"/>
      <c r="B38" s="31"/>
      <c r="C38" s="31"/>
      <c r="D38" s="35"/>
      <c r="E38" s="35"/>
      <c r="F38" s="35"/>
      <c r="G38" s="31"/>
      <c r="H38" s="31"/>
      <c r="I38" s="31"/>
      <c r="J38" s="31"/>
      <c r="K38" s="31"/>
      <c r="L38" s="35"/>
    </row>
    <row r="39" spans="1:12">
      <c r="A39" s="31"/>
      <c r="B39" s="31"/>
      <c r="C39" s="31"/>
      <c r="D39" s="35"/>
      <c r="E39" s="35"/>
      <c r="F39" s="35"/>
      <c r="G39" s="31"/>
      <c r="H39" s="31"/>
      <c r="I39" s="31"/>
      <c r="J39" s="31"/>
      <c r="K39" s="31"/>
      <c r="L39" s="35"/>
    </row>
    <row r="40" spans="1:12">
      <c r="A40" s="31"/>
      <c r="B40" s="31"/>
      <c r="C40" s="31"/>
      <c r="D40" s="35"/>
      <c r="E40" s="35"/>
      <c r="F40" s="35"/>
      <c r="G40" s="31"/>
      <c r="H40" s="31"/>
      <c r="I40" s="31"/>
      <c r="J40" s="31"/>
      <c r="K40" s="31"/>
      <c r="L40" s="35"/>
    </row>
    <row r="41" spans="1:12">
      <c r="A41" s="31"/>
      <c r="B41" s="31"/>
      <c r="C41" s="31"/>
      <c r="D41" s="35"/>
      <c r="E41" s="35"/>
      <c r="F41" s="35"/>
      <c r="G41" s="31"/>
      <c r="H41" s="31"/>
      <c r="I41" s="31"/>
      <c r="J41" s="31"/>
      <c r="K41" s="31"/>
      <c r="L41" s="35"/>
    </row>
    <row r="42" spans="1:12">
      <c r="A42" s="31"/>
      <c r="B42" s="31"/>
      <c r="C42" s="31"/>
      <c r="D42" s="35"/>
      <c r="E42" s="35"/>
      <c r="F42" s="35"/>
      <c r="G42" s="31"/>
      <c r="H42" s="31"/>
      <c r="I42" s="31"/>
      <c r="J42" s="31"/>
      <c r="K42" s="31"/>
      <c r="L42" s="35"/>
    </row>
    <row r="43" spans="1:12">
      <c r="A43" s="31"/>
      <c r="B43" s="31"/>
      <c r="C43" s="31"/>
      <c r="D43" s="35"/>
      <c r="E43" s="35"/>
      <c r="F43" s="35"/>
      <c r="G43" s="31"/>
      <c r="H43" s="31"/>
      <c r="I43" s="31"/>
      <c r="J43" s="31"/>
      <c r="K43" s="31"/>
      <c r="L43" s="35"/>
    </row>
    <row r="44" spans="1:12">
      <c r="A44" s="31"/>
      <c r="B44" s="31"/>
      <c r="C44" s="31"/>
      <c r="D44" s="35"/>
      <c r="E44" s="35"/>
      <c r="F44" s="35"/>
      <c r="G44" s="31"/>
      <c r="H44" s="31"/>
      <c r="I44" s="31"/>
      <c r="J44" s="31"/>
      <c r="K44" s="31"/>
      <c r="L44" s="35"/>
    </row>
    <row r="45" spans="1:12">
      <c r="A45" s="31"/>
      <c r="B45" s="31"/>
      <c r="C45" s="31"/>
      <c r="D45" s="35"/>
      <c r="E45" s="35"/>
      <c r="F45" s="35"/>
      <c r="G45" s="31"/>
      <c r="H45" s="31"/>
      <c r="I45" s="31"/>
      <c r="J45" s="31"/>
      <c r="K45" s="31"/>
      <c r="L45" s="35"/>
    </row>
    <row r="46" spans="1:12">
      <c r="A46" s="31"/>
      <c r="B46" s="31"/>
      <c r="C46" s="31"/>
      <c r="D46" s="35"/>
      <c r="E46" s="35"/>
      <c r="F46" s="35"/>
      <c r="G46" s="31"/>
      <c r="H46" s="31"/>
      <c r="I46" s="31"/>
      <c r="J46" s="31"/>
      <c r="K46" s="31"/>
      <c r="L46" s="35"/>
    </row>
    <row r="47" spans="1:12">
      <c r="A47" s="31"/>
      <c r="B47" s="31"/>
      <c r="C47" s="31"/>
      <c r="D47" s="35"/>
      <c r="E47" s="35"/>
      <c r="F47" s="35"/>
      <c r="G47" s="31"/>
      <c r="H47" s="31"/>
      <c r="I47" s="31"/>
      <c r="J47" s="31"/>
      <c r="K47" s="31"/>
      <c r="L47" s="35"/>
    </row>
    <row r="48" spans="1:12">
      <c r="A48" s="31"/>
      <c r="B48" s="31"/>
      <c r="C48" s="31"/>
      <c r="D48" s="35"/>
      <c r="E48" s="35"/>
      <c r="F48" s="35"/>
      <c r="G48" s="31"/>
      <c r="H48" s="31"/>
      <c r="I48" s="31"/>
      <c r="J48" s="31"/>
      <c r="K48" s="31"/>
      <c r="L48" s="35"/>
    </row>
    <row r="49" spans="1:12">
      <c r="A49" s="31"/>
      <c r="B49" s="31"/>
      <c r="C49" s="31"/>
      <c r="D49" s="35"/>
      <c r="E49" s="35"/>
      <c r="F49" s="35"/>
      <c r="G49" s="31"/>
      <c r="H49" s="31"/>
      <c r="I49" s="31"/>
      <c r="J49" s="31"/>
      <c r="K49" s="31"/>
      <c r="L49" s="35"/>
    </row>
    <row r="50" spans="1:12">
      <c r="A50" s="31"/>
      <c r="B50" s="31"/>
      <c r="C50" s="31"/>
      <c r="D50" s="35"/>
      <c r="E50" s="35"/>
      <c r="F50" s="35"/>
      <c r="G50" s="31"/>
      <c r="H50" s="31"/>
      <c r="I50" s="31"/>
      <c r="J50" s="31"/>
      <c r="K50" s="31"/>
      <c r="L50" s="35"/>
    </row>
    <row r="51" spans="1:12">
      <c r="A51" s="31"/>
      <c r="B51" s="31"/>
      <c r="C51" s="31"/>
      <c r="D51" s="35"/>
      <c r="E51" s="35"/>
      <c r="F51" s="35"/>
      <c r="G51" s="31"/>
      <c r="H51" s="31"/>
      <c r="I51" s="31"/>
      <c r="J51" s="31"/>
      <c r="K51" s="31"/>
      <c r="L51" s="35"/>
    </row>
    <row r="52" spans="1:12">
      <c r="A52" s="31"/>
      <c r="B52" s="31"/>
      <c r="C52" s="31"/>
      <c r="D52" s="35"/>
      <c r="E52" s="35"/>
      <c r="F52" s="35"/>
      <c r="G52" s="31"/>
      <c r="H52" s="31"/>
      <c r="I52" s="31"/>
      <c r="J52" s="31"/>
      <c r="K52" s="31"/>
      <c r="L52" s="35"/>
    </row>
    <row r="53" spans="1:12">
      <c r="A53" s="31"/>
      <c r="B53" s="31"/>
      <c r="C53" s="31"/>
      <c r="D53" s="35"/>
      <c r="E53" s="35"/>
      <c r="F53" s="35"/>
      <c r="G53" s="31"/>
      <c r="H53" s="31"/>
      <c r="I53" s="31"/>
      <c r="J53" s="31"/>
      <c r="K53" s="31"/>
      <c r="L53" s="35"/>
    </row>
    <row r="54" spans="1:12">
      <c r="A54" s="31"/>
      <c r="B54" s="31"/>
      <c r="C54" s="31"/>
      <c r="D54" s="35"/>
      <c r="E54" s="35"/>
      <c r="F54" s="35"/>
      <c r="G54" s="31"/>
      <c r="H54" s="31"/>
      <c r="I54" s="31"/>
      <c r="J54" s="31"/>
      <c r="K54" s="31"/>
      <c r="L54" s="35"/>
    </row>
    <row r="55" spans="1:12">
      <c r="A55" s="31"/>
      <c r="B55" s="31"/>
      <c r="C55" s="31"/>
      <c r="D55" s="35"/>
      <c r="E55" s="35"/>
      <c r="F55" s="35"/>
      <c r="G55" s="31"/>
      <c r="H55" s="31"/>
      <c r="I55" s="31"/>
      <c r="J55" s="31"/>
      <c r="K55" s="31"/>
      <c r="L55" s="35"/>
    </row>
    <row r="56" spans="1:12">
      <c r="A56" s="31"/>
      <c r="B56" s="31"/>
      <c r="C56" s="31"/>
      <c r="D56" s="35"/>
      <c r="E56" s="35"/>
      <c r="F56" s="35"/>
      <c r="G56" s="31"/>
      <c r="H56" s="31"/>
      <c r="I56" s="31"/>
      <c r="J56" s="31"/>
      <c r="K56" s="31"/>
      <c r="L56" s="35"/>
    </row>
    <row r="57" spans="1:12">
      <c r="A57" s="31"/>
      <c r="B57" s="31"/>
      <c r="C57" s="31"/>
      <c r="D57" s="35"/>
      <c r="E57" s="35"/>
      <c r="F57" s="35"/>
      <c r="G57" s="31"/>
      <c r="H57" s="31"/>
      <c r="I57" s="31"/>
      <c r="J57" s="31"/>
      <c r="K57" s="31"/>
      <c r="L57" s="35"/>
    </row>
    <row r="58" spans="1:12">
      <c r="A58" s="31"/>
      <c r="B58" s="31"/>
      <c r="C58" s="31"/>
      <c r="D58" s="35"/>
      <c r="E58" s="35"/>
      <c r="F58" s="35"/>
      <c r="G58" s="31"/>
      <c r="H58" s="31"/>
      <c r="I58" s="31"/>
      <c r="J58" s="31"/>
      <c r="K58" s="31"/>
      <c r="L58" s="35"/>
    </row>
    <row r="59" spans="1:12">
      <c r="A59" s="31"/>
      <c r="B59" s="31"/>
      <c r="C59" s="31"/>
      <c r="D59" s="35"/>
      <c r="E59" s="35"/>
      <c r="F59" s="35"/>
      <c r="G59" s="31"/>
      <c r="H59" s="31"/>
      <c r="I59" s="31"/>
      <c r="J59" s="31"/>
      <c r="K59" s="31"/>
      <c r="L59" s="35"/>
    </row>
    <row r="60" spans="1:12">
      <c r="A60" s="31"/>
      <c r="B60" s="31"/>
      <c r="C60" s="31"/>
      <c r="D60" s="35"/>
      <c r="E60" s="35"/>
      <c r="F60" s="35"/>
      <c r="G60" s="31"/>
      <c r="H60" s="31"/>
      <c r="I60" s="31"/>
      <c r="J60" s="31"/>
      <c r="K60" s="31"/>
      <c r="L60" s="35"/>
    </row>
    <row r="61" spans="1:12">
      <c r="A61" s="31"/>
      <c r="B61" s="31"/>
      <c r="C61" s="31"/>
      <c r="D61" s="35"/>
      <c r="E61" s="35"/>
      <c r="F61" s="35"/>
      <c r="G61" s="31"/>
      <c r="H61" s="31"/>
      <c r="I61" s="31"/>
      <c r="J61" s="31"/>
      <c r="K61" s="31"/>
      <c r="L61" s="35"/>
    </row>
    <row r="62" spans="1:12">
      <c r="A62" s="31"/>
      <c r="B62" s="31"/>
      <c r="C62" s="31"/>
      <c r="D62" s="35"/>
      <c r="E62" s="35"/>
      <c r="F62" s="35"/>
      <c r="G62" s="31"/>
      <c r="H62" s="31"/>
      <c r="I62" s="31"/>
      <c r="J62" s="31"/>
      <c r="K62" s="31"/>
      <c r="L62" s="35"/>
    </row>
    <row r="63" spans="1:12">
      <c r="A63" s="31"/>
      <c r="B63" s="31"/>
      <c r="C63" s="31"/>
      <c r="D63" s="35"/>
      <c r="E63" s="35"/>
      <c r="F63" s="35"/>
      <c r="G63" s="31"/>
      <c r="H63" s="31"/>
      <c r="I63" s="31"/>
      <c r="J63" s="31"/>
      <c r="K63" s="31"/>
      <c r="L63" s="35"/>
    </row>
    <row r="64" spans="1:12">
      <c r="A64" s="31"/>
      <c r="B64" s="31"/>
      <c r="C64" s="31"/>
      <c r="D64" s="35"/>
      <c r="E64" s="35"/>
      <c r="F64" s="35"/>
      <c r="G64" s="31"/>
      <c r="H64" s="31"/>
      <c r="I64" s="31"/>
      <c r="J64" s="31"/>
      <c r="K64" s="31"/>
      <c r="L64" s="35"/>
    </row>
    <row r="65" spans="1:12">
      <c r="A65" s="31"/>
      <c r="B65" s="31"/>
      <c r="C65" s="31"/>
      <c r="D65" s="35"/>
      <c r="E65" s="35"/>
      <c r="F65" s="35"/>
      <c r="G65" s="31"/>
      <c r="H65" s="31"/>
      <c r="I65" s="31"/>
      <c r="J65" s="31"/>
      <c r="K65" s="31"/>
      <c r="L65" s="35"/>
    </row>
    <row r="66" spans="1:12">
      <c r="A66" s="31"/>
      <c r="B66" s="31"/>
      <c r="C66" s="31"/>
      <c r="D66" s="35"/>
      <c r="E66" s="35"/>
      <c r="F66" s="35"/>
      <c r="G66" s="31"/>
      <c r="H66" s="31"/>
      <c r="I66" s="31"/>
      <c r="J66" s="31"/>
      <c r="K66" s="31"/>
      <c r="L66" s="35"/>
    </row>
    <row r="67" spans="1:12">
      <c r="A67" s="31"/>
      <c r="B67" s="31"/>
      <c r="C67" s="31"/>
      <c r="D67" s="35"/>
      <c r="E67" s="35"/>
      <c r="F67" s="35"/>
      <c r="G67" s="31"/>
      <c r="H67" s="31"/>
      <c r="I67" s="31"/>
      <c r="J67" s="31"/>
      <c r="K67" s="31"/>
      <c r="L67" s="35"/>
    </row>
    <row r="68" spans="1:12">
      <c r="A68" s="31"/>
      <c r="B68" s="31"/>
      <c r="C68" s="31"/>
      <c r="D68" s="35"/>
      <c r="E68" s="35"/>
      <c r="F68" s="35"/>
      <c r="G68" s="31"/>
      <c r="H68" s="31"/>
      <c r="I68" s="31"/>
      <c r="J68" s="31"/>
      <c r="K68" s="31"/>
      <c r="L68" s="35"/>
    </row>
    <row r="69" spans="1:12">
      <c r="A69" s="31"/>
      <c r="B69" s="31"/>
      <c r="C69" s="31"/>
      <c r="D69" s="35"/>
      <c r="E69" s="35"/>
      <c r="F69" s="35"/>
      <c r="G69" s="31"/>
      <c r="H69" s="31"/>
      <c r="I69" s="31"/>
      <c r="J69" s="31"/>
      <c r="K69" s="31"/>
      <c r="L69" s="35"/>
    </row>
    <row r="70" spans="1:12">
      <c r="A70" s="31"/>
      <c r="B70" s="31"/>
      <c r="C70" s="31"/>
      <c r="D70" s="35"/>
      <c r="E70" s="35"/>
      <c r="F70" s="35"/>
      <c r="G70" s="31"/>
      <c r="H70" s="31"/>
      <c r="I70" s="31"/>
      <c r="J70" s="31"/>
      <c r="K70" s="31"/>
      <c r="L70" s="35"/>
    </row>
    <row r="71" spans="1:12">
      <c r="A71" s="31"/>
      <c r="B71" s="31"/>
      <c r="C71" s="31"/>
      <c r="D71" s="35"/>
      <c r="E71" s="35"/>
      <c r="F71" s="35"/>
      <c r="G71" s="31"/>
      <c r="H71" s="31"/>
      <c r="I71" s="31"/>
      <c r="J71" s="31"/>
      <c r="K71" s="31"/>
      <c r="L71" s="35"/>
    </row>
    <row r="72" spans="1:12">
      <c r="A72" s="31"/>
      <c r="B72" s="31"/>
      <c r="C72" s="31"/>
      <c r="D72" s="35"/>
      <c r="E72" s="35"/>
      <c r="F72" s="35"/>
      <c r="G72" s="31"/>
      <c r="H72" s="31"/>
      <c r="I72" s="31"/>
      <c r="J72" s="31"/>
      <c r="K72" s="31"/>
      <c r="L72" s="35"/>
    </row>
    <row r="73" spans="1:12">
      <c r="A73" s="31"/>
      <c r="B73" s="31"/>
      <c r="C73" s="31"/>
      <c r="D73" s="35"/>
      <c r="E73" s="35"/>
      <c r="F73" s="35"/>
      <c r="G73" s="31"/>
      <c r="H73" s="31"/>
      <c r="I73" s="31"/>
      <c r="J73" s="31"/>
      <c r="K73" s="31"/>
      <c r="L73" s="35"/>
    </row>
    <row r="74" spans="1:12">
      <c r="A74" s="31"/>
      <c r="B74" s="31"/>
      <c r="C74" s="31"/>
      <c r="D74" s="35"/>
      <c r="E74" s="35"/>
      <c r="F74" s="35"/>
      <c r="G74" s="31"/>
      <c r="H74" s="31"/>
      <c r="I74" s="31"/>
      <c r="J74" s="31"/>
      <c r="K74" s="31"/>
      <c r="L74" s="35"/>
    </row>
    <row r="75" spans="1:12">
      <c r="A75" s="31"/>
      <c r="B75" s="31"/>
      <c r="C75" s="31"/>
      <c r="D75" s="35"/>
      <c r="E75" s="35"/>
      <c r="F75" s="35"/>
      <c r="G75" s="31"/>
      <c r="H75" s="31"/>
      <c r="I75" s="31"/>
      <c r="J75" s="31"/>
      <c r="K75" s="31"/>
      <c r="L75" s="35"/>
    </row>
    <row r="76" spans="1:12">
      <c r="A76" s="31"/>
      <c r="B76" s="31"/>
      <c r="C76" s="31"/>
      <c r="D76" s="35"/>
      <c r="E76" s="35"/>
      <c r="F76" s="35"/>
      <c r="G76" s="31"/>
      <c r="H76" s="31"/>
      <c r="I76" s="31"/>
      <c r="J76" s="31"/>
      <c r="K76" s="31"/>
      <c r="L76" s="35"/>
    </row>
    <row r="77" spans="1:12">
      <c r="A77" s="31"/>
      <c r="B77" s="31"/>
      <c r="C77" s="31"/>
      <c r="D77" s="35"/>
      <c r="E77" s="35"/>
      <c r="F77" s="35"/>
      <c r="G77" s="31"/>
      <c r="H77" s="31"/>
      <c r="I77" s="31"/>
      <c r="J77" s="31"/>
      <c r="K77" s="31"/>
      <c r="L77" s="35"/>
    </row>
    <row r="78" spans="1:12">
      <c r="A78" s="31"/>
      <c r="B78" s="31"/>
      <c r="C78" s="31"/>
      <c r="D78" s="35"/>
      <c r="E78" s="35"/>
      <c r="F78" s="35"/>
      <c r="G78" s="31"/>
      <c r="H78" s="31"/>
      <c r="I78" s="31"/>
      <c r="J78" s="31"/>
      <c r="K78" s="31"/>
      <c r="L78" s="35"/>
    </row>
    <row r="79" spans="1:12">
      <c r="A79" s="31"/>
      <c r="B79" s="31"/>
      <c r="C79" s="31"/>
      <c r="D79" s="35"/>
      <c r="E79" s="35"/>
      <c r="F79" s="35"/>
      <c r="G79" s="31"/>
      <c r="H79" s="31"/>
      <c r="I79" s="31"/>
      <c r="J79" s="31"/>
      <c r="K79" s="31"/>
      <c r="L79" s="35"/>
    </row>
    <row r="80" spans="1:12">
      <c r="A80" s="31"/>
      <c r="B80" s="31"/>
      <c r="C80" s="31"/>
      <c r="D80" s="35"/>
      <c r="E80" s="35"/>
      <c r="F80" s="35"/>
      <c r="G80" s="31"/>
      <c r="H80" s="31"/>
      <c r="I80" s="31"/>
      <c r="J80" s="31"/>
      <c r="K80" s="31"/>
      <c r="L80" s="35"/>
    </row>
    <row r="81" spans="1:12">
      <c r="A81" s="31"/>
      <c r="B81" s="31"/>
      <c r="C81" s="31"/>
      <c r="D81" s="35"/>
      <c r="E81" s="35"/>
      <c r="F81" s="35"/>
      <c r="G81" s="31"/>
      <c r="H81" s="31"/>
      <c r="I81" s="31"/>
      <c r="J81" s="31"/>
      <c r="K81" s="31"/>
      <c r="L81" s="35"/>
    </row>
    <row r="82" spans="1:12">
      <c r="A82" s="31"/>
      <c r="B82" s="31"/>
      <c r="C82" s="31"/>
      <c r="D82" s="35"/>
      <c r="E82" s="35"/>
      <c r="F82" s="35"/>
      <c r="G82" s="31"/>
      <c r="H82" s="31"/>
      <c r="I82" s="31"/>
      <c r="J82" s="31"/>
      <c r="K82" s="31"/>
      <c r="L82" s="35"/>
    </row>
    <row r="83" spans="1:12">
      <c r="A83" s="31"/>
      <c r="B83" s="31"/>
      <c r="C83" s="31"/>
      <c r="D83" s="35"/>
      <c r="E83" s="35"/>
      <c r="F83" s="35"/>
      <c r="G83" s="31"/>
      <c r="H83" s="31"/>
      <c r="I83" s="31"/>
      <c r="J83" s="31"/>
      <c r="K83" s="31"/>
      <c r="L83" s="35"/>
    </row>
    <row r="84" spans="1:12">
      <c r="A84" s="31"/>
      <c r="B84" s="31"/>
      <c r="C84" s="31"/>
      <c r="D84" s="35"/>
      <c r="E84" s="35"/>
      <c r="F84" s="35"/>
      <c r="G84" s="31"/>
      <c r="H84" s="31"/>
      <c r="I84" s="31"/>
      <c r="J84" s="31"/>
      <c r="K84" s="31"/>
      <c r="L84" s="35"/>
    </row>
    <row r="85" spans="1:12">
      <c r="A85" s="31"/>
      <c r="B85" s="31"/>
      <c r="C85" s="31"/>
      <c r="D85" s="35"/>
      <c r="E85" s="35"/>
      <c r="F85" s="35"/>
      <c r="G85" s="31"/>
      <c r="H85" s="31"/>
      <c r="I85" s="31"/>
      <c r="J85" s="31"/>
      <c r="K85" s="31"/>
      <c r="L85" s="35"/>
    </row>
    <row r="86" spans="1:12">
      <c r="A86" s="31"/>
      <c r="B86" s="31"/>
      <c r="C86" s="31"/>
      <c r="D86" s="35"/>
      <c r="E86" s="35"/>
      <c r="F86" s="35"/>
      <c r="G86" s="31"/>
      <c r="H86" s="31"/>
      <c r="I86" s="31"/>
      <c r="J86" s="31"/>
      <c r="K86" s="31"/>
      <c r="L86" s="35"/>
    </row>
    <row r="87" spans="1:12">
      <c r="A87" s="31"/>
      <c r="B87" s="31"/>
      <c r="C87" s="31"/>
      <c r="D87" s="35"/>
      <c r="E87" s="35"/>
      <c r="F87" s="35"/>
      <c r="G87" s="31"/>
      <c r="H87" s="31"/>
      <c r="I87" s="31"/>
      <c r="J87" s="31"/>
      <c r="K87" s="31"/>
      <c r="L87" s="35"/>
    </row>
    <row r="88" spans="1:12">
      <c r="A88" s="31"/>
      <c r="B88" s="31"/>
      <c r="C88" s="31"/>
      <c r="D88" s="35"/>
      <c r="E88" s="35"/>
      <c r="F88" s="35"/>
      <c r="G88" s="31"/>
      <c r="H88" s="31"/>
      <c r="I88" s="31"/>
      <c r="J88" s="31"/>
      <c r="K88" s="31"/>
      <c r="L88" s="35"/>
    </row>
    <row r="89" spans="1:12">
      <c r="A89" s="31"/>
      <c r="B89" s="31"/>
      <c r="C89" s="31"/>
      <c r="D89" s="35"/>
      <c r="E89" s="35"/>
      <c r="F89" s="35"/>
      <c r="G89" s="31"/>
      <c r="H89" s="31"/>
      <c r="I89" s="31"/>
      <c r="J89" s="31"/>
      <c r="K89" s="31"/>
      <c r="L89" s="35"/>
    </row>
    <row r="90" spans="1:12">
      <c r="A90" s="31"/>
      <c r="B90" s="31"/>
      <c r="C90" s="31"/>
      <c r="D90" s="35"/>
      <c r="E90" s="35"/>
      <c r="F90" s="35"/>
      <c r="G90" s="31"/>
      <c r="H90" s="31"/>
      <c r="I90" s="31"/>
      <c r="J90" s="31"/>
      <c r="K90" s="31"/>
      <c r="L90" s="35"/>
    </row>
    <row r="91" spans="1:12">
      <c r="A91" s="31"/>
      <c r="B91" s="31"/>
      <c r="C91" s="31"/>
      <c r="D91" s="35"/>
      <c r="E91" s="35"/>
      <c r="F91" s="35"/>
      <c r="G91" s="31"/>
      <c r="H91" s="31"/>
      <c r="I91" s="31"/>
      <c r="J91" s="31"/>
      <c r="K91" s="31"/>
      <c r="L91" s="35"/>
    </row>
    <row r="92" spans="1:12">
      <c r="A92" s="31"/>
      <c r="B92" s="31"/>
      <c r="C92" s="31"/>
      <c r="D92" s="35"/>
      <c r="E92" s="35"/>
      <c r="F92" s="35"/>
      <c r="G92" s="31"/>
      <c r="H92" s="31"/>
      <c r="I92" s="31"/>
      <c r="J92" s="31"/>
      <c r="K92" s="31"/>
      <c r="L92" s="35"/>
    </row>
    <row r="93" spans="1:12">
      <c r="A93" s="31"/>
      <c r="B93" s="31"/>
      <c r="C93" s="31"/>
      <c r="D93" s="35"/>
      <c r="E93" s="35"/>
      <c r="F93" s="35"/>
      <c r="G93" s="31"/>
      <c r="H93" s="31"/>
      <c r="I93" s="31"/>
      <c r="J93" s="31"/>
      <c r="K93" s="31"/>
      <c r="L93" s="35"/>
    </row>
    <row r="94" spans="1:12">
      <c r="A94" s="31"/>
      <c r="B94" s="31"/>
      <c r="C94" s="31"/>
      <c r="D94" s="35"/>
      <c r="E94" s="35"/>
      <c r="F94" s="35"/>
      <c r="G94" s="31"/>
      <c r="H94" s="31"/>
      <c r="I94" s="31"/>
      <c r="J94" s="31"/>
      <c r="K94" s="31"/>
      <c r="L94" s="35"/>
    </row>
    <row r="95" spans="1:12">
      <c r="A95" s="31"/>
      <c r="B95" s="31"/>
      <c r="C95" s="31"/>
      <c r="D95" s="35"/>
      <c r="E95" s="35"/>
      <c r="F95" s="35"/>
      <c r="G95" s="31"/>
      <c r="H95" s="31"/>
      <c r="I95" s="31"/>
      <c r="J95" s="31"/>
      <c r="K95" s="31"/>
      <c r="L95" s="35"/>
    </row>
    <row r="96" spans="1:12">
      <c r="A96" s="31"/>
      <c r="B96" s="31"/>
      <c r="C96" s="31"/>
      <c r="D96" s="35"/>
      <c r="E96" s="35"/>
      <c r="F96" s="35"/>
      <c r="G96" s="31"/>
      <c r="H96" s="31"/>
      <c r="I96" s="31"/>
      <c r="J96" s="31"/>
      <c r="K96" s="31"/>
      <c r="L96" s="35"/>
    </row>
    <row r="97" spans="1:12">
      <c r="A97" s="31"/>
      <c r="B97" s="31"/>
      <c r="C97" s="31"/>
      <c r="D97" s="35"/>
      <c r="E97" s="35"/>
      <c r="F97" s="35"/>
      <c r="G97" s="31"/>
      <c r="H97" s="31"/>
      <c r="I97" s="31"/>
      <c r="J97" s="31"/>
      <c r="K97" s="31"/>
      <c r="L97" s="35"/>
    </row>
    <row r="98" spans="1:12">
      <c r="A98" s="31"/>
      <c r="B98" s="31"/>
      <c r="C98" s="31"/>
      <c r="D98" s="35"/>
      <c r="E98" s="35"/>
      <c r="F98" s="35"/>
      <c r="G98" s="31"/>
      <c r="H98" s="31"/>
      <c r="I98" s="31"/>
      <c r="J98" s="31"/>
      <c r="K98" s="31"/>
      <c r="L98" s="35"/>
    </row>
    <row r="99" spans="1:12">
      <c r="A99" s="31"/>
      <c r="B99" s="31"/>
      <c r="C99" s="31"/>
      <c r="D99" s="35"/>
      <c r="E99" s="35"/>
      <c r="F99" s="35"/>
      <c r="G99" s="31"/>
      <c r="H99" s="31"/>
      <c r="I99" s="31"/>
      <c r="J99" s="31"/>
      <c r="K99" s="31"/>
      <c r="L99" s="35"/>
    </row>
    <row r="100" spans="1:12">
      <c r="A100" s="31"/>
      <c r="B100" s="31"/>
      <c r="C100" s="31"/>
      <c r="D100" s="35"/>
      <c r="E100" s="35"/>
      <c r="F100" s="35"/>
      <c r="G100" s="31"/>
      <c r="H100" s="31"/>
      <c r="I100" s="31"/>
      <c r="J100" s="31"/>
      <c r="K100" s="31"/>
      <c r="L100" s="35"/>
    </row>
  </sheetData>
  <sheetProtection formatCells="0" insertHyperlinks="0" autoFilter="0"/>
  <dataValidations count="1">
    <dataValidation type="list" allowBlank="1" showInputMessage="1" showErrorMessage="1" sqref="J2:J20">
      <formula1>基础信息表!$H$3:$H$6</formula1>
    </dataValidation>
  </dataValidations>
  <pageMargins left="0.751388888888889" right="0.751388888888889" top="1" bottom="1" header="0.511805555555556" footer="2.47986111111111"/>
  <pageSetup paperSize="9" orientation="landscape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:I18"/>
  <sheetViews>
    <sheetView topLeftCell="C1" workbookViewId="0">
      <selection activeCell="E15" sqref="E15"/>
    </sheetView>
  </sheetViews>
  <sheetFormatPr defaultColWidth="9" defaultRowHeight="15"/>
  <cols>
    <col min="1" max="1" width="9.12962962962963" style="1"/>
    <col min="2" max="7" width="21.1296296296296" style="1"/>
    <col min="8" max="8" width="8.62962962962963" style="1"/>
    <col min="9" max="9" width="14.75" style="1"/>
    <col min="10" max="16384" width="9" style="1"/>
  </cols>
  <sheetData>
    <row r="1" ht="14.4" spans="1:9">
      <c r="A1" s="10"/>
      <c r="B1" s="10" t="s">
        <v>44</v>
      </c>
      <c r="C1" s="10" t="s">
        <v>45</v>
      </c>
      <c r="D1" s="10"/>
      <c r="E1" s="11"/>
      <c r="F1" s="11"/>
      <c r="G1" s="11"/>
      <c r="H1" s="11"/>
      <c r="I1" s="22"/>
    </row>
    <row r="2" ht="14.4" spans="1:9">
      <c r="A2" s="12"/>
      <c r="B2" s="13" t="s">
        <v>46</v>
      </c>
      <c r="C2" s="11"/>
      <c r="D2" s="13" t="s">
        <v>47</v>
      </c>
      <c r="E2" s="11"/>
      <c r="F2" s="13" t="s">
        <v>48</v>
      </c>
      <c r="G2" s="11"/>
      <c r="H2" s="13" t="s">
        <v>49</v>
      </c>
      <c r="I2" s="23" t="s">
        <v>50</v>
      </c>
    </row>
    <row r="3" ht="14.4" spans="1:9">
      <c r="A3" s="10" t="s">
        <v>51</v>
      </c>
      <c r="B3" s="13" t="s">
        <v>52</v>
      </c>
      <c r="C3" s="14" t="s">
        <v>53</v>
      </c>
      <c r="D3" s="13" t="s">
        <v>52</v>
      </c>
      <c r="E3" s="14" t="s">
        <v>53</v>
      </c>
      <c r="F3" s="13" t="s">
        <v>52</v>
      </c>
      <c r="G3" s="14" t="s">
        <v>53</v>
      </c>
      <c r="H3" s="12"/>
      <c r="I3" s="24"/>
    </row>
    <row r="4" ht="14.4" spans="1:9">
      <c r="A4" s="10" t="s">
        <v>54</v>
      </c>
      <c r="B4" s="15">
        <v>47</v>
      </c>
      <c r="C4" s="16">
        <v>101000</v>
      </c>
      <c r="D4" s="15">
        <v>22</v>
      </c>
      <c r="E4" s="16">
        <v>78200</v>
      </c>
      <c r="F4" s="15">
        <v>1</v>
      </c>
      <c r="G4" s="16">
        <v>1500</v>
      </c>
      <c r="H4" s="15">
        <v>70</v>
      </c>
      <c r="I4" s="25">
        <v>180700</v>
      </c>
    </row>
    <row r="5" ht="14.4" spans="1:9">
      <c r="A5" s="12" t="s">
        <v>55</v>
      </c>
      <c r="B5" s="17"/>
      <c r="C5" s="18"/>
      <c r="D5" s="17">
        <v>23</v>
      </c>
      <c r="E5" s="18">
        <v>105800</v>
      </c>
      <c r="F5" s="17">
        <v>15</v>
      </c>
      <c r="G5" s="18">
        <v>39000</v>
      </c>
      <c r="H5" s="17">
        <v>38</v>
      </c>
      <c r="I5" s="26">
        <v>144800</v>
      </c>
    </row>
    <row r="6" ht="14.4" spans="1:9">
      <c r="A6" s="12" t="s">
        <v>56</v>
      </c>
      <c r="B6" s="17"/>
      <c r="C6" s="18"/>
      <c r="D6" s="17">
        <v>19</v>
      </c>
      <c r="E6" s="18">
        <v>60800</v>
      </c>
      <c r="F6" s="17"/>
      <c r="G6" s="18"/>
      <c r="H6" s="17">
        <v>19</v>
      </c>
      <c r="I6" s="26">
        <v>60800</v>
      </c>
    </row>
    <row r="7" ht="14.4" spans="1:9">
      <c r="A7" s="19" t="s">
        <v>57</v>
      </c>
      <c r="B7" s="20">
        <v>47</v>
      </c>
      <c r="C7" s="21">
        <v>101000</v>
      </c>
      <c r="D7" s="20">
        <v>64</v>
      </c>
      <c r="E7" s="21">
        <v>244800</v>
      </c>
      <c r="F7" s="20">
        <v>16</v>
      </c>
      <c r="G7" s="21">
        <v>40500</v>
      </c>
      <c r="H7" s="20">
        <v>127</v>
      </c>
      <c r="I7" s="27">
        <v>386300</v>
      </c>
    </row>
    <row r="8" ht="14.4" spans="1:4">
      <c r="A8"/>
      <c r="B8"/>
      <c r="C8"/>
      <c r="D8"/>
    </row>
    <row r="9" ht="14.4" spans="1:4">
      <c r="A9"/>
      <c r="B9"/>
      <c r="C9"/>
      <c r="D9"/>
    </row>
    <row r="10" ht="14.4" spans="1:4">
      <c r="A10"/>
      <c r="B10"/>
      <c r="C10"/>
      <c r="D10"/>
    </row>
    <row r="11" ht="14.4" spans="1:4">
      <c r="A11"/>
      <c r="B11"/>
      <c r="C11"/>
      <c r="D11"/>
    </row>
    <row r="12" ht="14.4" spans="1:3">
      <c r="A12"/>
      <c r="B12"/>
      <c r="C12"/>
    </row>
    <row r="13" ht="14.4" spans="1:3">
      <c r="A13"/>
      <c r="B13"/>
      <c r="C13"/>
    </row>
    <row r="14" ht="14.4" spans="1:3">
      <c r="A14"/>
      <c r="B14"/>
      <c r="C14"/>
    </row>
    <row r="15" ht="14.4" spans="1:3">
      <c r="A15"/>
      <c r="B15"/>
      <c r="C15"/>
    </row>
    <row r="16" ht="14.4" spans="1:3">
      <c r="A16"/>
      <c r="B16"/>
      <c r="C16"/>
    </row>
    <row r="17" ht="14.4" spans="1:3">
      <c r="A17"/>
      <c r="B17"/>
      <c r="C17"/>
    </row>
    <row r="18" ht="14.4" spans="1:3">
      <c r="A18"/>
      <c r="B18"/>
      <c r="C18"/>
    </row>
  </sheetData>
  <sheetProtection formatCells="0" insertHyperlinks="0" autoFilter="0"/>
  <mergeCells count="5">
    <mergeCell ref="B2:C2"/>
    <mergeCell ref="D2:E2"/>
    <mergeCell ref="F2:G2"/>
    <mergeCell ref="H2:H3"/>
    <mergeCell ref="I2:I3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:H17"/>
  <sheetViews>
    <sheetView workbookViewId="0">
      <selection activeCell="F20" sqref="F20"/>
    </sheetView>
  </sheetViews>
  <sheetFormatPr defaultColWidth="9" defaultRowHeight="15" outlineLevelCol="7"/>
  <cols>
    <col min="1" max="1" width="10.8796296296296" style="1" customWidth="1"/>
    <col min="2" max="2" width="20" style="1" customWidth="1"/>
    <col min="3" max="5" width="9" style="1"/>
    <col min="6" max="6" width="12.6296296296296" style="1"/>
    <col min="7" max="7" width="9" style="1"/>
    <col min="8" max="8" width="12.25" style="1" customWidth="1"/>
    <col min="9" max="16384" width="9" style="1"/>
  </cols>
  <sheetData>
    <row r="1" ht="16.2" spans="1:8">
      <c r="A1" s="2" t="s">
        <v>58</v>
      </c>
      <c r="B1" s="2"/>
      <c r="C1" s="2"/>
      <c r="D1" s="2"/>
      <c r="E1" s="2"/>
      <c r="H1" s="2" t="s">
        <v>59</v>
      </c>
    </row>
    <row r="2" ht="15.6" spans="1:8">
      <c r="A2" s="3" t="s">
        <v>12</v>
      </c>
      <c r="B2" s="3" t="s">
        <v>60</v>
      </c>
      <c r="C2" s="3" t="s">
        <v>51</v>
      </c>
      <c r="D2" s="3" t="s">
        <v>61</v>
      </c>
      <c r="E2" s="3" t="s">
        <v>62</v>
      </c>
      <c r="F2" s="4"/>
      <c r="G2" s="4"/>
      <c r="H2" s="3" t="s">
        <v>19</v>
      </c>
    </row>
    <row r="3" spans="1:8">
      <c r="A3" s="5" t="s">
        <v>63</v>
      </c>
      <c r="B3" s="5" t="s">
        <v>64</v>
      </c>
      <c r="C3" s="5" t="s">
        <v>55</v>
      </c>
      <c r="D3" s="5" t="s">
        <v>47</v>
      </c>
      <c r="E3" s="5">
        <v>6200</v>
      </c>
      <c r="H3" s="1" t="s">
        <v>30</v>
      </c>
    </row>
    <row r="4" spans="1:8">
      <c r="A4" s="4" t="s">
        <v>34</v>
      </c>
      <c r="B4" s="4" t="s">
        <v>65</v>
      </c>
      <c r="C4" s="4" t="s">
        <v>55</v>
      </c>
      <c r="D4" s="4" t="s">
        <v>47</v>
      </c>
      <c r="E4" s="4">
        <v>4600</v>
      </c>
      <c r="H4" s="1" t="s">
        <v>32</v>
      </c>
    </row>
    <row r="5" spans="1:8">
      <c r="A5" s="4" t="s">
        <v>66</v>
      </c>
      <c r="B5" s="4" t="s">
        <v>67</v>
      </c>
      <c r="C5" s="4" t="s">
        <v>55</v>
      </c>
      <c r="D5" s="4" t="s">
        <v>48</v>
      </c>
      <c r="E5" s="4">
        <v>4800</v>
      </c>
      <c r="H5" s="1" t="s">
        <v>27</v>
      </c>
    </row>
    <row r="6" spans="1:8">
      <c r="A6" s="6" t="s">
        <v>42</v>
      </c>
      <c r="B6" s="6" t="s">
        <v>68</v>
      </c>
      <c r="C6" s="6" t="s">
        <v>55</v>
      </c>
      <c r="D6" s="6" t="s">
        <v>48</v>
      </c>
      <c r="E6" s="6">
        <v>2600</v>
      </c>
      <c r="F6" s="7"/>
      <c r="H6" s="1" t="s">
        <v>24</v>
      </c>
    </row>
    <row r="7" spans="1:6">
      <c r="A7" s="8" t="s">
        <v>36</v>
      </c>
      <c r="B7" s="8" t="s">
        <v>69</v>
      </c>
      <c r="C7" s="8" t="s">
        <v>54</v>
      </c>
      <c r="D7" s="8" t="s">
        <v>46</v>
      </c>
      <c r="E7" s="8">
        <v>3000</v>
      </c>
      <c r="F7" s="7"/>
    </row>
    <row r="8" spans="1:6">
      <c r="A8" s="8" t="s">
        <v>40</v>
      </c>
      <c r="B8" s="8" t="s">
        <v>70</v>
      </c>
      <c r="C8" s="8" t="s">
        <v>54</v>
      </c>
      <c r="D8" s="8" t="s">
        <v>46</v>
      </c>
      <c r="E8" s="8">
        <v>2200</v>
      </c>
      <c r="F8" s="7"/>
    </row>
    <row r="9" spans="1:6">
      <c r="A9" s="8" t="s">
        <v>29</v>
      </c>
      <c r="B9" s="8" t="s">
        <v>71</v>
      </c>
      <c r="C9" s="8" t="s">
        <v>54</v>
      </c>
      <c r="D9" s="8" t="s">
        <v>46</v>
      </c>
      <c r="E9" s="8">
        <v>2000</v>
      </c>
      <c r="F9" s="7"/>
    </row>
    <row r="10" ht="30" customHeight="1" spans="1:6">
      <c r="A10" s="9" t="s">
        <v>43</v>
      </c>
      <c r="B10" s="8" t="s">
        <v>72</v>
      </c>
      <c r="C10" s="8" t="s">
        <v>54</v>
      </c>
      <c r="D10" s="8" t="s">
        <v>46</v>
      </c>
      <c r="E10" s="8">
        <v>900</v>
      </c>
      <c r="F10" s="7"/>
    </row>
    <row r="11" spans="1:6">
      <c r="A11" s="6" t="s">
        <v>33</v>
      </c>
      <c r="B11" s="6" t="s">
        <v>73</v>
      </c>
      <c r="C11" s="6" t="s">
        <v>54</v>
      </c>
      <c r="D11" s="6" t="s">
        <v>47</v>
      </c>
      <c r="E11" s="6">
        <v>4000</v>
      </c>
      <c r="F11" s="7"/>
    </row>
    <row r="12" spans="1:6">
      <c r="A12" s="8" t="s">
        <v>23</v>
      </c>
      <c r="B12" s="8" t="s">
        <v>74</v>
      </c>
      <c r="C12" s="8" t="s">
        <v>54</v>
      </c>
      <c r="D12" s="8" t="s">
        <v>47</v>
      </c>
      <c r="E12" s="8">
        <v>2600</v>
      </c>
      <c r="F12" s="7"/>
    </row>
    <row r="13" ht="29" customHeight="1" spans="1:6">
      <c r="A13" s="9" t="s">
        <v>26</v>
      </c>
      <c r="B13" s="8" t="s">
        <v>75</v>
      </c>
      <c r="C13" s="8" t="s">
        <v>54</v>
      </c>
      <c r="D13" s="8" t="s">
        <v>48</v>
      </c>
      <c r="E13" s="8">
        <v>1500</v>
      </c>
      <c r="F13" s="7"/>
    </row>
    <row r="14" spans="1:6">
      <c r="A14" s="8" t="s">
        <v>76</v>
      </c>
      <c r="B14" s="8" t="s">
        <v>77</v>
      </c>
      <c r="C14" s="8" t="s">
        <v>54</v>
      </c>
      <c r="D14" s="8" t="s">
        <v>48</v>
      </c>
      <c r="E14" s="8">
        <v>1200</v>
      </c>
      <c r="F14" s="7"/>
    </row>
    <row r="15" spans="1:6">
      <c r="A15" s="8" t="s">
        <v>78</v>
      </c>
      <c r="B15" s="8" t="s">
        <v>79</v>
      </c>
      <c r="C15" s="8" t="s">
        <v>54</v>
      </c>
      <c r="D15" s="8" t="s">
        <v>48</v>
      </c>
      <c r="E15" s="8">
        <v>1000</v>
      </c>
      <c r="F15" s="7"/>
    </row>
    <row r="16" spans="1:6">
      <c r="A16" s="8" t="s">
        <v>80</v>
      </c>
      <c r="B16" s="8" t="s">
        <v>81</v>
      </c>
      <c r="C16" s="8" t="s">
        <v>56</v>
      </c>
      <c r="D16" s="8" t="s">
        <v>47</v>
      </c>
      <c r="E16" s="8">
        <v>4000</v>
      </c>
      <c r="F16" s="7"/>
    </row>
    <row r="17" spans="1:6">
      <c r="A17" s="8" t="s">
        <v>38</v>
      </c>
      <c r="B17" s="8" t="s">
        <v>82</v>
      </c>
      <c r="C17" s="8" t="s">
        <v>56</v>
      </c>
      <c r="D17" s="8" t="s">
        <v>47</v>
      </c>
      <c r="E17" s="8">
        <v>3200</v>
      </c>
      <c r="F17" s="7"/>
    </row>
  </sheetData>
  <sheetProtection sheet="1" formatCells="0" insertHyperlinks="0" autoFilter="0" objects="1"/>
  <mergeCells count="1">
    <mergeCell ref="A1:E1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6 " / > < p i x e l a t o r L i s t   s h e e t S t i d = " 1 " / > < p i x e l a t o r L i s t   s h e e t S t i d = " 3 " / > < p i x e l a t o r L i s t   s h e e t S t i d = " 4 " / > < p i x e l a t o r L i s t   s h e e t S t i d = " 8 " / > < p i x e l a t o r L i s t   s h e e t S t i d = " 7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4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5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6 "   i n t e r l i n e O n O f f = " 0 "   i n t e r l i n e C o l o r = " 0 " / > < i n t e r l i n e I t e m   s h e e t S t i d = " 1 "   i n t e r l i n e O n O f f = " 0 "   i n t e r l i n e C o l o r = " 0 " / > < i n t e r l i n e I t e m   s h e e t S t i d = " 3 "   i n t e r l i n e O n O f f = " 0 "   i n t e r l i n e C o l o r = " 0 " / > < i n t e r l i n e I t e m   s h e e t S t i d = " 4 "   i n t e r l i n e O n O f f = " 0 "   i n t e r l i n e C o l o r = " 0 " / > < i n t e r l i n e I t e m   s h e e t S t i d = " 8 "   i n t e r l i n e O n O f f = " 0 "   i n t e r l i n e C o l o r = " 0 " / > < i n t e r l i n e I t e m   s h e e t S t i d = " 7 "   i n t e r l i n e O n O f f = " 0 "   i n t e r l i n e C o l o r = " 0 " / > < / s h e e t I n t e r l i n e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WWO_wpscloud_20201119180411-752d7bdd8a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销售记录</vt:lpstr>
      <vt:lpstr>统计表</vt:lpstr>
      <vt:lpstr>基础信息表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阿福课堂-阿福</cp:lastModifiedBy>
  <dcterms:created xsi:type="dcterms:W3CDTF">2018-06-04T16:28:00Z</dcterms:created>
  <dcterms:modified xsi:type="dcterms:W3CDTF">2025-06-05T01:37:11Z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KSOReadingLayout">
    <vt:bool>false</vt:bool>
  </property>
  <property fmtid="{D5CDD505-2E9C-101B-9397-08002B2CF9AE}" pid="4" name="ICV">
    <vt:lpwstr>58FE02F5B9FC459B8D6B38736CEBCD9E_12</vt:lpwstr>
  </property>
</Properties>
</file>