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销售业绩表" sheetId="1" r:id="rId1"/>
    <sheet name="按月统计" sheetId="2" r:id="rId2"/>
    <sheet name="按部门统计" sheetId="3" r:id="rId3"/>
    <sheet name="销售评估" sheetId="4" r:id="rId4"/>
  </sheets>
  <definedNames>
    <definedName name="chart">OFFSET(销售业绩表!#REF!,销售业绩表!#REF!,2,1,6)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<sst xmlns="http://schemas.openxmlformats.org/spreadsheetml/2006/main" count="172" uniqueCount="110">
  <si>
    <t>Contoso公司上半年销售统计表</t>
  </si>
  <si>
    <t>员工编号</t>
  </si>
  <si>
    <t>姓名</t>
  </si>
  <si>
    <t>销售团队</t>
  </si>
  <si>
    <t>一月份</t>
  </si>
  <si>
    <t>二月份</t>
  </si>
  <si>
    <t>三月份</t>
  </si>
  <si>
    <t>四月份</t>
  </si>
  <si>
    <t>五月分</t>
  </si>
  <si>
    <t>六月份</t>
  </si>
  <si>
    <t>个人销售总计</t>
  </si>
  <si>
    <t>销售排名</t>
  </si>
  <si>
    <t>XS28</t>
  </si>
  <si>
    <t>程小丽</t>
  </si>
  <si>
    <t>销售1部</t>
  </si>
  <si>
    <t>XS7</t>
  </si>
  <si>
    <t>张艳</t>
  </si>
  <si>
    <t>XS41</t>
  </si>
  <si>
    <t>卢红</t>
  </si>
  <si>
    <t>XS1</t>
  </si>
  <si>
    <t>刘丽</t>
  </si>
  <si>
    <t>XS15</t>
  </si>
  <si>
    <t>杜月</t>
  </si>
  <si>
    <t>XS30</t>
  </si>
  <si>
    <t>张成</t>
  </si>
  <si>
    <t>XS29</t>
  </si>
  <si>
    <t>卢红燕</t>
  </si>
  <si>
    <t>XS17</t>
  </si>
  <si>
    <t>李佳</t>
  </si>
  <si>
    <t>SC14</t>
  </si>
  <si>
    <t>杜月红</t>
  </si>
  <si>
    <t>销售2部</t>
  </si>
  <si>
    <t>SC39</t>
  </si>
  <si>
    <t>李成</t>
  </si>
  <si>
    <t>XS26</t>
  </si>
  <si>
    <t>张红军</t>
  </si>
  <si>
    <t>XS8</t>
  </si>
  <si>
    <t>李诗诗</t>
  </si>
  <si>
    <t>XS6</t>
  </si>
  <si>
    <t>杜乐</t>
  </si>
  <si>
    <t>XS44</t>
  </si>
  <si>
    <t>刘大为</t>
  </si>
  <si>
    <t>XS38</t>
  </si>
  <si>
    <t>唐艳霞</t>
  </si>
  <si>
    <t>XS34</t>
  </si>
  <si>
    <t>张恬</t>
  </si>
  <si>
    <t>XS22</t>
  </si>
  <si>
    <t>李丽敏</t>
  </si>
  <si>
    <t>XS2</t>
  </si>
  <si>
    <t>马燕</t>
  </si>
  <si>
    <t>XS43</t>
  </si>
  <si>
    <t>张小丽</t>
  </si>
  <si>
    <t>XS20</t>
  </si>
  <si>
    <t>刘艳</t>
  </si>
  <si>
    <t>彭立旸</t>
  </si>
  <si>
    <t>范俊秀</t>
  </si>
  <si>
    <t>SC11</t>
  </si>
  <si>
    <t>杨伟健</t>
  </si>
  <si>
    <t>XS19</t>
  </si>
  <si>
    <t>马路刚</t>
  </si>
  <si>
    <t>SC18</t>
  </si>
  <si>
    <t>杨红敏</t>
  </si>
  <si>
    <t>XS5</t>
  </si>
  <si>
    <t>李晓晨</t>
  </si>
  <si>
    <t>SC33</t>
  </si>
  <si>
    <t>郝艳芬</t>
  </si>
  <si>
    <t>XS21</t>
  </si>
  <si>
    <t>SC12</t>
  </si>
  <si>
    <t>张红</t>
  </si>
  <si>
    <t>XS3</t>
  </si>
  <si>
    <t>李诗</t>
  </si>
  <si>
    <t>SC4</t>
  </si>
  <si>
    <t>销售3部</t>
  </si>
  <si>
    <t>XS9</t>
  </si>
  <si>
    <t>黄海生</t>
  </si>
  <si>
    <t>SH16</t>
  </si>
  <si>
    <t>XS31</t>
  </si>
  <si>
    <t>SC32</t>
  </si>
  <si>
    <t>李丽丽</t>
  </si>
  <si>
    <t>XS37</t>
  </si>
  <si>
    <t>马小燕</t>
  </si>
  <si>
    <t>XS35</t>
  </si>
  <si>
    <t>司徒春</t>
  </si>
  <si>
    <t>XS23</t>
  </si>
  <si>
    <t>许小辉</t>
  </si>
  <si>
    <t>XS13</t>
  </si>
  <si>
    <t>杨鹏</t>
  </si>
  <si>
    <t>田丽</t>
  </si>
  <si>
    <t>SC36</t>
  </si>
  <si>
    <t>李娜</t>
  </si>
  <si>
    <t>XS40</t>
  </si>
  <si>
    <t>詹荣华</t>
  </si>
  <si>
    <t>SC25</t>
  </si>
  <si>
    <t>许泽平</t>
  </si>
  <si>
    <t>XS10</t>
  </si>
  <si>
    <t>刘志刚</t>
  </si>
  <si>
    <t>Contoso公司上半年销售统计表（按月统计）</t>
  </si>
  <si>
    <t>五月份</t>
  </si>
  <si>
    <t>销售达标率</t>
  </si>
  <si>
    <t>销售第一名业绩</t>
  </si>
  <si>
    <t>销售第二名业绩</t>
  </si>
  <si>
    <t>销售第三名业绩</t>
  </si>
  <si>
    <t>行标签</t>
  </si>
  <si>
    <t>销售团队人数</t>
  </si>
  <si>
    <t>各部门所占销售比例</t>
  </si>
  <si>
    <t>总计</t>
  </si>
  <si>
    <t>Contoso公司上半年销售评估</t>
  </si>
  <si>
    <t>A类产品销售额</t>
  </si>
  <si>
    <t>B类产品销售额</t>
  </si>
  <si>
    <t>计划销售额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</si>
</sst>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\¥* #,##0.00_ ;_ \¥* \-#,##0.00_ ;_ \¥* &quot;-&quot;??_ ;_ @_ "/>
  </numFmts>
  <fonts count="25">
    <font>
      <sz val="12"/>
      <name val="宋体"/>
      <charset val="134"/>
    </font>
    <font>
      <sz val="20"/>
      <color rgb="FF0070C0"/>
      <name val="微软雅黑"/>
      <charset val="134"/>
    </font>
    <font>
      <sz val="11"/>
      <name val="Arial Unicode MS"/>
      <charset val="134"/>
    </font>
    <font>
      <sz val="20"/>
      <color indexed="12"/>
      <name val="微软雅黑"/>
      <charset val="134"/>
    </font>
    <font>
      <b/>
      <sz val="11"/>
      <color theme="0"/>
      <name val="Arial Unicode M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/>
      <right/>
      <top style="double">
        <color indexed="57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33" borderId="12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17" borderId="10" applyNumberFormat="0" applyAlignment="0" applyProtection="0">
      <alignment vertical="center"/>
    </xf>
    <xf numFmtId="0" fontId="13" fillId="17" borderId="8" applyNumberFormat="0" applyAlignment="0" applyProtection="0">
      <alignment vertical="center"/>
    </xf>
    <xf numFmtId="0" fontId="23" fillId="31" borderId="11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176" fontId="4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ont>
        <name val="Arial Unicode MS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  <protection locked="0"/>
    </dxf>
    <dxf>
      <font>
        <name val="Arial Unicode MS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/>
      <protection locked="0"/>
    </dxf>
    <dxf>
      <font>
        <name val="Arial Unicode MS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/>
      <protection locked="0"/>
    </dxf>
    <dxf>
      <font>
        <name val="Arial Unicode MS"/>
        <scheme val="none"/>
        <b val="0"/>
        <i val="0"/>
        <strike val="0"/>
        <u val="none"/>
        <sz val="11"/>
        <color auto="1"/>
      </font>
      <numFmt numFmtId="176" formatCode="_ \¥* #,##0.00_ ;_ \¥* \-#,##0.00_ ;_ \¥* &quot;-&quot;??_ ;_ @_ "/>
      <fill>
        <patternFill patternType="none"/>
      </fill>
      <alignment horizontal="center" vertical="center"/>
      <protection locked="0"/>
    </dxf>
    <dxf>
      <font>
        <name val="Arial Unicode MS"/>
        <scheme val="none"/>
        <b val="0"/>
        <i val="0"/>
        <strike val="0"/>
        <u val="none"/>
        <sz val="11"/>
        <color auto="1"/>
      </font>
      <numFmt numFmtId="176" formatCode="_ \¥* #,##0.00_ ;_ \¥* \-#,##0.00_ ;_ \¥* &quot;-&quot;??_ ;_ @_ "/>
      <fill>
        <patternFill patternType="none"/>
      </fill>
      <alignment horizontal="center" vertical="center"/>
      <protection locked="0"/>
    </dxf>
    <dxf>
      <font>
        <name val="Arial Unicode MS"/>
        <scheme val="none"/>
        <b val="0"/>
        <i val="0"/>
        <strike val="0"/>
        <u val="none"/>
        <sz val="11"/>
        <color auto="1"/>
      </font>
      <numFmt numFmtId="176" formatCode="_ \¥* #,##0.00_ ;_ \¥* \-#,##0.00_ ;_ \¥* &quot;-&quot;??_ ;_ @_ "/>
      <fill>
        <patternFill patternType="none"/>
      </fill>
      <alignment horizontal="center" vertical="center"/>
      <protection locked="0"/>
    </dxf>
    <dxf>
      <font>
        <name val="Arial Unicode MS"/>
        <scheme val="none"/>
        <b val="0"/>
        <i val="0"/>
        <strike val="0"/>
        <u val="none"/>
        <sz val="11"/>
        <color auto="1"/>
      </font>
      <numFmt numFmtId="176" formatCode="_ \¥* #,##0.00_ ;_ \¥* \-#,##0.00_ ;_ \¥* &quot;-&quot;??_ ;_ @_ "/>
      <fill>
        <patternFill patternType="none"/>
      </fill>
      <alignment horizontal="center" vertical="center"/>
      <protection locked="0"/>
    </dxf>
    <dxf>
      <font>
        <name val="Arial Unicode MS"/>
        <scheme val="none"/>
        <b val="0"/>
        <i val="0"/>
        <strike val="0"/>
        <u val="none"/>
        <sz val="11"/>
        <color auto="1"/>
      </font>
      <numFmt numFmtId="176" formatCode="_ \¥* #,##0.00_ ;_ \¥* \-#,##0.00_ ;_ \¥* &quot;-&quot;??_ ;_ @_ "/>
      <fill>
        <patternFill patternType="none"/>
      </fill>
      <alignment horizontal="center" vertical="center"/>
      <protection locked="0"/>
    </dxf>
    <dxf>
      <font>
        <name val="Arial Unicode MS"/>
        <scheme val="none"/>
        <b val="0"/>
        <i val="0"/>
        <strike val="0"/>
        <u val="none"/>
        <sz val="11"/>
        <color auto="1"/>
      </font>
      <numFmt numFmtId="176" formatCode="_ \¥* #,##0.00_ ;_ \¥* \-#,##0.00_ ;_ \¥* &quot;-&quot;??_ ;_ @_ "/>
      <fill>
        <patternFill patternType="none"/>
      </fill>
      <alignment horizontal="center" vertical="center"/>
      <protection locked="0"/>
    </dxf>
    <dxf>
      <font>
        <name val="Arial Unicode MS"/>
        <scheme val="none"/>
        <b val="0"/>
        <i val="0"/>
        <strike val="0"/>
        <u val="none"/>
        <sz val="11"/>
        <color auto="1"/>
      </font>
      <numFmt numFmtId="176" formatCode="_ \¥* #,##0.00_ ;_ \¥* \-#,##0.00_ ;_ \¥* &quot;-&quot;??_ ;_ @_ "/>
      <fill>
        <patternFill patternType="none"/>
      </fill>
      <alignment horizontal="center" vertical="center"/>
    </dxf>
    <dxf>
      <font>
        <name val="Arial Unicode MS"/>
        <scheme val="none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销售评估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销售评估!$A$3</c:f>
              <c:strCache>
                <c:ptCount val="1"/>
                <c:pt idx="0">
                  <c:v>A类产品销售额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销售评估!$B$2:$G$2</c:f>
              <c:strCache>
                <c:ptCount val="6"/>
                <c:pt idx="0">
                  <c:v>一月份</c:v>
                </c:pt>
                <c:pt idx="1">
                  <c:v>二月份</c:v>
                </c:pt>
                <c:pt idx="2">
                  <c:v>三月份</c:v>
                </c:pt>
                <c:pt idx="3">
                  <c:v>四月份</c:v>
                </c:pt>
                <c:pt idx="4">
                  <c:v>五月份</c:v>
                </c:pt>
                <c:pt idx="5">
                  <c:v>六月份</c:v>
                </c:pt>
              </c:strCache>
            </c:strRef>
          </c:cat>
          <c:val>
            <c:numRef>
              <c:f>销售评估!$B$3:$G$3</c:f>
              <c:numCache>
                <c:formatCode>_ \¥* #,##0.00_ ;_ \¥* \-#,##0.00_ ;_ \¥* "-"??_ ;_ @_ </c:formatCode>
                <c:ptCount val="6"/>
                <c:pt idx="0">
                  <c:v>1650000</c:v>
                </c:pt>
                <c:pt idx="1">
                  <c:v>1800000</c:v>
                </c:pt>
                <c:pt idx="2">
                  <c:v>2000000</c:v>
                </c:pt>
                <c:pt idx="3">
                  <c:v>1800000</c:v>
                </c:pt>
                <c:pt idx="4">
                  <c:v>1700000</c:v>
                </c:pt>
                <c:pt idx="5">
                  <c:v>1200000</c:v>
                </c:pt>
              </c:numCache>
            </c:numRef>
          </c:val>
        </c:ser>
        <c:ser>
          <c:idx val="1"/>
          <c:order val="1"/>
          <c:tx>
            <c:strRef>
              <c:f>销售评估!$A$4</c:f>
              <c:strCache>
                <c:ptCount val="1"/>
                <c:pt idx="0">
                  <c:v>B类产品销售额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销售评估!$B$2:$G$2</c:f>
              <c:strCache>
                <c:ptCount val="6"/>
                <c:pt idx="0">
                  <c:v>一月份</c:v>
                </c:pt>
                <c:pt idx="1">
                  <c:v>二月份</c:v>
                </c:pt>
                <c:pt idx="2">
                  <c:v>三月份</c:v>
                </c:pt>
                <c:pt idx="3">
                  <c:v>四月份</c:v>
                </c:pt>
                <c:pt idx="4">
                  <c:v>五月份</c:v>
                </c:pt>
                <c:pt idx="5">
                  <c:v>六月份</c:v>
                </c:pt>
              </c:strCache>
            </c:strRef>
          </c:cat>
          <c:val>
            <c:numRef>
              <c:f>销售评估!$B$4:$G$4</c:f>
              <c:numCache>
                <c:formatCode>_ \¥* #,##0.00_ ;_ \¥* \-#,##0.00_ ;_ \¥* "-"??_ ;_ @_ </c:formatCode>
                <c:ptCount val="6"/>
                <c:pt idx="0">
                  <c:v>2000000</c:v>
                </c:pt>
                <c:pt idx="1">
                  <c:v>2300000</c:v>
                </c:pt>
                <c:pt idx="2">
                  <c:v>1400000</c:v>
                </c:pt>
                <c:pt idx="3">
                  <c:v>1500000</c:v>
                </c:pt>
                <c:pt idx="4">
                  <c:v>2000000</c:v>
                </c:pt>
                <c:pt idx="5">
                  <c:v>2300000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727368"/>
        <c:axId val="520727696"/>
      </c:barChart>
      <c:barChart>
        <c:barDir val="col"/>
        <c:grouping val="stacked"/>
        <c:varyColors val="0"/>
        <c:ser>
          <c:idx val="2"/>
          <c:order val="2"/>
          <c:tx>
            <c:strRef>
              <c:f>销售评估!$A$5</c:f>
              <c:strCache>
                <c:ptCount val="1"/>
                <c:pt idx="0">
                  <c:v>计划销售额</c:v>
                </c:pt>
              </c:strCache>
            </c:strRef>
          </c:tx>
          <c:spPr>
            <a:noFill/>
            <a:ln w="19050">
              <a:solidFill>
                <a:srgbClr val="C00000"/>
              </a:solidFill>
            </a:ln>
            <a:effectLst/>
          </c:spPr>
          <c:invertIfNegative val="0"/>
          <c:dLbls>
            <c:delete val="1"/>
          </c:dLbls>
          <c:cat>
            <c:strRef>
              <c:f>销售评估!$B$2:$G$2</c:f>
              <c:strCache>
                <c:ptCount val="6"/>
                <c:pt idx="0">
                  <c:v>一月份</c:v>
                </c:pt>
                <c:pt idx="1">
                  <c:v>二月份</c:v>
                </c:pt>
                <c:pt idx="2">
                  <c:v>三月份</c:v>
                </c:pt>
                <c:pt idx="3">
                  <c:v>四月份</c:v>
                </c:pt>
                <c:pt idx="4">
                  <c:v>五月份</c:v>
                </c:pt>
                <c:pt idx="5">
                  <c:v>六月份</c:v>
                </c:pt>
              </c:strCache>
            </c:strRef>
          </c:cat>
          <c:val>
            <c:numRef>
              <c:f>销售评估!$B$5:$G$5</c:f>
              <c:numCache>
                <c:formatCode>_ \¥* #,##0.00_ ;_ \¥* \-#,##0.00_ ;_ \¥* "-"??_ ;_ @_ </c:formatCode>
                <c:ptCount val="6"/>
                <c:pt idx="0">
                  <c:v>3500000</c:v>
                </c:pt>
                <c:pt idx="1">
                  <c:v>3600000</c:v>
                </c:pt>
                <c:pt idx="2">
                  <c:v>4200000</c:v>
                </c:pt>
                <c:pt idx="3">
                  <c:v>3300000</c:v>
                </c:pt>
                <c:pt idx="4">
                  <c:v>4500000</c:v>
                </c:pt>
                <c:pt idx="5">
                  <c:v>3000000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74183224"/>
        <c:axId val="753726712"/>
      </c:barChart>
      <c:catAx>
        <c:axId val="52072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727696"/>
        <c:crossesAt val="50000"/>
        <c:auto val="1"/>
        <c:lblAlgn val="ctr"/>
        <c:lblOffset val="100"/>
        <c:noMultiLvlLbl val="0"/>
      </c:catAx>
      <c:valAx>
        <c:axId val="5207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\¥* #,##0.00_ ;_ \¥* \-#,##0.00_ ;_ \¥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727368"/>
        <c:crosses val="autoZero"/>
        <c:crossBetween val="between"/>
      </c:valAx>
      <c:catAx>
        <c:axId val="674183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726712"/>
        <c:crosses val="autoZero"/>
        <c:auto val="1"/>
        <c:lblAlgn val="ctr"/>
        <c:lblOffset val="100"/>
        <c:noMultiLvlLbl val="0"/>
      </c:catAx>
      <c:valAx>
        <c:axId val="753726712"/>
        <c:scaling>
          <c:orientation val="minMax"/>
        </c:scaling>
        <c:delete val="1"/>
        <c:axPos val="r"/>
        <c:numFmt formatCode="_(\¥* #,##0.00_);_(\¥* \(#,##0.00\);_(\¥* &quot;-&quot;??_);_(@_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32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390525</xdr:colOff>
      <xdr:row>12</xdr:row>
      <xdr:rowOff>19050</xdr:rowOff>
    </xdr:from>
    <xdr:to>
      <xdr:col>4</xdr:col>
      <xdr:colOff>161895</xdr:colOff>
      <xdr:row>20</xdr:row>
      <xdr:rowOff>125865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0525" y="2396490"/>
          <a:ext cx="4047490" cy="1691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95250</xdr:colOff>
      <xdr:row>0</xdr:row>
      <xdr:rowOff>219075</xdr:rowOff>
    </xdr:from>
    <xdr:to>
      <xdr:col>16</xdr:col>
      <xdr:colOff>477165</xdr:colOff>
      <xdr:row>17</xdr:row>
      <xdr:rowOff>114785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219075"/>
          <a:ext cx="6553835" cy="363664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  <a:headEnd/>
          <a:tailEnd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0</xdr:col>
      <xdr:colOff>881062</xdr:colOff>
      <xdr:row>7</xdr:row>
      <xdr:rowOff>71436</xdr:rowOff>
    </xdr:from>
    <xdr:to>
      <xdr:col>5</xdr:col>
      <xdr:colOff>1076325</xdr:colOff>
      <xdr:row>24</xdr:row>
      <xdr:rowOff>9524</xdr:rowOff>
    </xdr:to>
    <xdr:graphicFrame>
      <xdr:nvGraphicFramePr>
        <xdr:cNvPr id="5" name="图表 4"/>
        <xdr:cNvGraphicFramePr/>
      </xdr:nvGraphicFramePr>
      <xdr:xfrm>
        <a:off x="880745" y="1831340"/>
        <a:ext cx="6148705" cy="3305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4120.9096236111" refreshedBy="Administrator" recordCount="44">
  <cacheSource type="worksheet">
    <worksheetSource name="表1"/>
  </cacheSource>
  <cacheFields count="11">
    <cacheField name="员工编号" numFmtId="0"/>
    <cacheField name="姓名" numFmtId="0"/>
    <cacheField name="销售团队" numFmtId="0">
      <sharedItems count="3">
        <s v="销售1部"/>
        <s v="销售2部"/>
        <s v="销售3部"/>
      </sharedItems>
    </cacheField>
    <cacheField name="一月份" numFmtId="176"/>
    <cacheField name="二月份" numFmtId="176"/>
    <cacheField name="三月份" numFmtId="176"/>
    <cacheField name="四月份" numFmtId="176"/>
    <cacheField name="五月分" numFmtId="176"/>
    <cacheField name="六月份" numFmtId="176"/>
    <cacheField name="个人销售总计" numFmtId="176"/>
    <cacheField name="销售排名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XS28"/>
    <s v="程小丽"/>
    <x v="0"/>
    <n v="66500"/>
    <n v="92500"/>
    <n v="95500"/>
    <n v="98000"/>
    <n v="86500"/>
    <n v="71000"/>
    <n v="510000"/>
    <s v="第3名"/>
  </r>
  <r>
    <s v="XS7"/>
    <s v="张艳"/>
    <x v="0"/>
    <n v="73500"/>
    <n v="91500"/>
    <n v="64500"/>
    <n v="93500"/>
    <n v="84000"/>
    <n v="87000"/>
    <n v="494000"/>
    <s v="第10名"/>
  </r>
  <r>
    <s v="XS41"/>
    <s v="卢红"/>
    <x v="0"/>
    <n v="75500"/>
    <n v="62500"/>
    <n v="87000"/>
    <n v="94500"/>
    <n v="78000"/>
    <n v="91000"/>
    <n v="488500"/>
    <s v="第13名"/>
  </r>
  <r>
    <s v="XS1"/>
    <s v="刘丽"/>
    <x v="0"/>
    <n v="79500"/>
    <n v="98500"/>
    <n v="68000"/>
    <n v="100000"/>
    <n v="96000"/>
    <n v="66000"/>
    <n v="508000"/>
    <s v="第5名"/>
  </r>
  <r>
    <s v="XS15"/>
    <s v="杜月"/>
    <x v="0"/>
    <n v="82050"/>
    <n v="63500"/>
    <n v="90500"/>
    <n v="97000"/>
    <n v="65150"/>
    <n v="99000"/>
    <n v="497200"/>
    <s v="第9名"/>
  </r>
  <r>
    <s v="XS30"/>
    <s v="张成"/>
    <x v="0"/>
    <n v="82500"/>
    <n v="78000"/>
    <n v="81000"/>
    <n v="96500"/>
    <n v="96500"/>
    <n v="57000"/>
    <n v="491500"/>
    <s v="第11名"/>
  </r>
  <r>
    <s v="XS29"/>
    <s v="卢红燕"/>
    <x v="0"/>
    <n v="84500"/>
    <n v="71000"/>
    <n v="99500"/>
    <n v="89500"/>
    <n v="84500"/>
    <n v="58000"/>
    <n v="487000"/>
    <s v="第14名"/>
  </r>
  <r>
    <s v="XS17"/>
    <s v="李佳"/>
    <x v="0"/>
    <n v="87500"/>
    <n v="63500"/>
    <n v="67500"/>
    <n v="98500"/>
    <n v="78500"/>
    <n v="94000"/>
    <n v="489500"/>
    <s v="第12名"/>
  </r>
  <r>
    <s v="SC14"/>
    <s v="杜月红"/>
    <x v="1"/>
    <n v="88000"/>
    <n v="82500"/>
    <n v="83000"/>
    <n v="75500"/>
    <n v="62000"/>
    <n v="85000"/>
    <n v="476000"/>
    <s v="第18名"/>
  </r>
  <r>
    <s v="SC39"/>
    <s v="李成"/>
    <x v="0"/>
    <n v="92000"/>
    <n v="64000"/>
    <n v="97000"/>
    <n v="93000"/>
    <n v="75000"/>
    <n v="93000"/>
    <n v="514000"/>
    <s v="第2名"/>
  </r>
  <r>
    <s v="XS26"/>
    <s v="张红军"/>
    <x v="0"/>
    <n v="93000"/>
    <n v="71500"/>
    <n v="92000"/>
    <n v="96500"/>
    <n v="87000"/>
    <n v="61000"/>
    <n v="501000"/>
    <s v="第7名"/>
  </r>
  <r>
    <s v="XS8"/>
    <s v="李诗诗"/>
    <x v="0"/>
    <n v="93050"/>
    <n v="85500"/>
    <n v="77000"/>
    <n v="81000"/>
    <n v="95000"/>
    <n v="78000"/>
    <n v="509550"/>
    <s v="第4名"/>
  </r>
  <r>
    <s v="XS6"/>
    <s v="杜乐"/>
    <x v="0"/>
    <n v="96000"/>
    <n v="72500"/>
    <n v="100000"/>
    <n v="86000"/>
    <n v="62000"/>
    <n v="87500"/>
    <n v="504000"/>
    <s v="第6名"/>
  </r>
  <r>
    <s v="XS44"/>
    <s v="刘大为"/>
    <x v="0"/>
    <n v="96500"/>
    <n v="86500"/>
    <n v="90500"/>
    <n v="94000"/>
    <n v="99500"/>
    <n v="70000"/>
    <n v="537000"/>
    <s v="第1名"/>
  </r>
  <r>
    <s v="XS38"/>
    <s v="唐艳霞"/>
    <x v="0"/>
    <n v="97500"/>
    <n v="76000"/>
    <n v="72000"/>
    <n v="92500"/>
    <n v="84500"/>
    <n v="78000"/>
    <n v="500500"/>
    <s v="第8名"/>
  </r>
  <r>
    <s v="XS34"/>
    <s v="张恬"/>
    <x v="1"/>
    <n v="56000"/>
    <n v="77500"/>
    <n v="85000"/>
    <n v="83000"/>
    <n v="74500"/>
    <n v="79000"/>
    <n v="455000"/>
    <s v="第27名"/>
  </r>
  <r>
    <s v="XS22"/>
    <s v="李丽敏"/>
    <x v="1"/>
    <n v="58500"/>
    <n v="90000"/>
    <n v="88500"/>
    <n v="97000"/>
    <n v="72000"/>
    <n v="65000"/>
    <n v="471000"/>
    <s v="第21名"/>
  </r>
  <r>
    <s v="XS2"/>
    <s v="马燕"/>
    <x v="1"/>
    <n v="63000"/>
    <n v="99500"/>
    <n v="78500"/>
    <n v="63150"/>
    <n v="79500"/>
    <n v="65500"/>
    <n v="449150"/>
    <s v="第30名"/>
  </r>
  <r>
    <s v="XS43"/>
    <s v="张小丽"/>
    <x v="0"/>
    <n v="69000"/>
    <n v="89500"/>
    <n v="92500"/>
    <n v="73000"/>
    <n v="58500"/>
    <n v="96500"/>
    <n v="479000"/>
    <s v="第15名"/>
  </r>
  <r>
    <s v="XS20"/>
    <s v="刘艳"/>
    <x v="1"/>
    <n v="72500"/>
    <n v="74500"/>
    <n v="60500"/>
    <n v="87000"/>
    <n v="77000"/>
    <n v="78000"/>
    <n v="449500"/>
    <s v="第29名"/>
  </r>
  <r>
    <s v="XS2"/>
    <s v="彭立旸"/>
    <x v="1"/>
    <n v="74000"/>
    <n v="72500"/>
    <n v="67000"/>
    <n v="94000"/>
    <n v="78000"/>
    <n v="90000"/>
    <n v="475500"/>
    <s v="第19名"/>
  </r>
  <r>
    <s v="XS7"/>
    <s v="范俊秀"/>
    <x v="1"/>
    <n v="75500"/>
    <n v="72500"/>
    <n v="75000"/>
    <n v="92000"/>
    <n v="86000"/>
    <n v="55000"/>
    <n v="456000"/>
    <s v="第26名"/>
  </r>
  <r>
    <s v="SC11"/>
    <s v="杨伟健"/>
    <x v="1"/>
    <n v="76500"/>
    <n v="70000"/>
    <n v="64000"/>
    <n v="75000"/>
    <n v="87000"/>
    <n v="78000"/>
    <n v="450500"/>
    <s v="第28名"/>
  </r>
  <r>
    <s v="XS19"/>
    <s v="马路刚"/>
    <x v="1"/>
    <n v="77000"/>
    <n v="60500"/>
    <n v="66050"/>
    <n v="84000"/>
    <n v="98000"/>
    <n v="93000"/>
    <n v="478550"/>
    <s v="第16名"/>
  </r>
  <r>
    <s v="SC18"/>
    <s v="杨红敏"/>
    <x v="1"/>
    <n v="80500"/>
    <n v="96000"/>
    <n v="72000"/>
    <n v="66000"/>
    <n v="61000"/>
    <n v="85000"/>
    <n v="460500"/>
    <s v="第25名"/>
  </r>
  <r>
    <s v="XS5"/>
    <s v="李晓晨"/>
    <x v="1"/>
    <n v="83500"/>
    <n v="78500"/>
    <n v="70500"/>
    <n v="100000"/>
    <n v="68150"/>
    <n v="69000"/>
    <n v="469650"/>
    <s v="第22名"/>
  </r>
  <r>
    <s v="SC33"/>
    <s v="郝艳芬"/>
    <x v="1"/>
    <n v="84500"/>
    <n v="78500"/>
    <n v="87500"/>
    <n v="64500"/>
    <n v="72000"/>
    <n v="76500"/>
    <n v="463500"/>
    <s v="第24名"/>
  </r>
  <r>
    <s v="XS21"/>
    <s v="李成"/>
    <x v="1"/>
    <n v="92500"/>
    <n v="93500"/>
    <n v="77000"/>
    <n v="73000"/>
    <n v="57000"/>
    <n v="84000"/>
    <n v="477000"/>
    <s v="第17名"/>
  </r>
  <r>
    <s v="SC12"/>
    <s v="张红"/>
    <x v="1"/>
    <n v="95000"/>
    <n v="95000"/>
    <n v="70000"/>
    <n v="89500"/>
    <n v="61150"/>
    <n v="61500"/>
    <n v="472150"/>
    <s v="第20名"/>
  </r>
  <r>
    <s v="XS3"/>
    <s v="李诗"/>
    <x v="1"/>
    <n v="97000"/>
    <n v="75500"/>
    <n v="73000"/>
    <n v="81000"/>
    <n v="66000"/>
    <n v="76000"/>
    <n v="468500"/>
    <s v="第23名"/>
  </r>
  <r>
    <s v="SC4"/>
    <s v="杜乐"/>
    <x v="2"/>
    <n v="62500"/>
    <n v="76000"/>
    <n v="57000"/>
    <n v="67500"/>
    <n v="88000"/>
    <n v="84500"/>
    <n v="435500"/>
    <s v="第36名"/>
  </r>
  <r>
    <s v="XS9"/>
    <s v="黄海生"/>
    <x v="2"/>
    <n v="62500"/>
    <n v="57500"/>
    <n v="85000"/>
    <n v="59000"/>
    <n v="79000"/>
    <n v="61500"/>
    <n v="404500"/>
    <s v="第44名"/>
  </r>
  <r>
    <s v="SH16"/>
    <s v="唐艳霞"/>
    <x v="2"/>
    <n v="63500"/>
    <n v="73000"/>
    <n v="65000"/>
    <n v="95000"/>
    <n v="75500"/>
    <n v="61000"/>
    <n v="433000"/>
    <s v="第37名"/>
  </r>
  <r>
    <s v="XS31"/>
    <s v="张恬"/>
    <x v="2"/>
    <n v="68000"/>
    <n v="97500"/>
    <n v="61000"/>
    <n v="57000"/>
    <n v="60000"/>
    <n v="85000"/>
    <n v="428500"/>
    <s v="第41名"/>
  </r>
  <r>
    <s v="SC32"/>
    <s v="李丽丽"/>
    <x v="2"/>
    <n v="71500"/>
    <n v="61500"/>
    <n v="82000"/>
    <n v="57500"/>
    <n v="57000"/>
    <n v="85000"/>
    <n v="414500"/>
    <s v="第43名"/>
  </r>
  <r>
    <s v="XS37"/>
    <s v="马小燕"/>
    <x v="2"/>
    <n v="71500"/>
    <n v="59500"/>
    <n v="88000"/>
    <n v="63000"/>
    <n v="88000"/>
    <n v="60500"/>
    <n v="430500"/>
    <s v="第39名"/>
  </r>
  <r>
    <s v="XS35"/>
    <s v="司徒春"/>
    <x v="2"/>
    <n v="75000"/>
    <n v="71000"/>
    <n v="86000"/>
    <n v="60500"/>
    <n v="60000"/>
    <n v="85000"/>
    <n v="437500"/>
    <s v="第34名"/>
  </r>
  <r>
    <s v="XS23"/>
    <s v="许小辉"/>
    <x v="2"/>
    <n v="75500"/>
    <n v="60500"/>
    <n v="85000"/>
    <n v="57000"/>
    <n v="76000"/>
    <n v="83000"/>
    <n v="437000"/>
    <s v="第35名"/>
  </r>
  <r>
    <s v="XS13"/>
    <s v="杨鹏"/>
    <x v="2"/>
    <n v="76000"/>
    <n v="63500"/>
    <n v="84000"/>
    <n v="81000"/>
    <n v="65000"/>
    <n v="62000"/>
    <n v="431500"/>
    <s v="第38名"/>
  </r>
  <r>
    <s v="XS34"/>
    <s v="田丽"/>
    <x v="2"/>
    <n v="81000"/>
    <n v="55500"/>
    <n v="61000"/>
    <n v="91500"/>
    <n v="81000"/>
    <n v="59000"/>
    <n v="429000"/>
    <s v="第40名"/>
  </r>
  <r>
    <s v="SC36"/>
    <s v="李娜"/>
    <x v="2"/>
    <n v="85500"/>
    <n v="64500"/>
    <n v="74000"/>
    <n v="78500"/>
    <n v="64000"/>
    <n v="76000"/>
    <n v="442500"/>
    <s v="第32名"/>
  </r>
  <r>
    <s v="XS40"/>
    <s v="詹荣华"/>
    <x v="2"/>
    <n v="86500"/>
    <n v="65500"/>
    <n v="67500"/>
    <n v="70500"/>
    <n v="62000"/>
    <n v="73000"/>
    <n v="425000"/>
    <s v="第42名"/>
  </r>
  <r>
    <s v="SC25"/>
    <s v="许泽平"/>
    <x v="2"/>
    <n v="94000"/>
    <n v="68050"/>
    <n v="78000"/>
    <n v="60500"/>
    <n v="76000"/>
    <n v="67000"/>
    <n v="443550"/>
    <s v="第31名"/>
  </r>
  <r>
    <s v="XS10"/>
    <s v="刘志刚"/>
    <x v="2"/>
    <n v="96500"/>
    <n v="74500"/>
    <n v="63000"/>
    <n v="66000"/>
    <n v="71000"/>
    <n v="69000"/>
    <n v="440000"/>
    <s v="第33名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>
  <location ref="A1:C5" firstHeaderRow="0" firstDataRow="1" firstDataCol="1"/>
  <pivotFields count="11"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numFmtId="176" showAll="0"/>
    <pivotField numFmtId="176" showAll="0"/>
    <pivotField numFmtId="176" showAll="0"/>
    <pivotField numFmtId="176" showAll="0"/>
    <pivotField numFmtId="176" showAll="0"/>
    <pivotField numFmtId="176" showAll="0"/>
    <pivotField dataField="1" numFmtId="176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销售团队人数" fld="0" subtotal="count" baseField="2" baseItem="0"/>
    <dataField name="各部门所占销售比例" fld="9" showDataAs="percentOfCo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2:K46" totalsRowShown="0">
  <autoFilter ref="A2:K4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员工编号" dataDxfId="0"/>
    <tableColumn id="2" name="姓名" dataDxfId="1"/>
    <tableColumn id="3" name="销售团队" dataDxfId="2"/>
    <tableColumn id="4" name="一月份" dataDxfId="3"/>
    <tableColumn id="5" name="二月份" dataDxfId="4"/>
    <tableColumn id="6" name="三月份" dataDxfId="5"/>
    <tableColumn id="7" name="四月份" dataDxfId="6"/>
    <tableColumn id="8" name="五月分" dataDxfId="7"/>
    <tableColumn id="9" name="六月份" dataDxfId="8"/>
    <tableColumn id="10" name="个人销售总计" dataDxfId="9"/>
    <tableColumn id="11" name="销售排名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showGridLines="0" workbookViewId="0">
      <selection activeCell="D3" sqref="D3:D46"/>
    </sheetView>
  </sheetViews>
  <sheetFormatPr defaultColWidth="9" defaultRowHeight="15.6"/>
  <cols>
    <col min="1" max="1" width="10.375" customWidth="1"/>
    <col min="2" max="2" width="9.625" customWidth="1"/>
    <col min="3" max="3" width="16" customWidth="1"/>
    <col min="4" max="9" width="15.625" customWidth="1"/>
    <col min="10" max="10" width="21.75" style="12" customWidth="1"/>
    <col min="11" max="11" width="12.375" customWidth="1"/>
    <col min="12" max="12" width="1.875" customWidth="1"/>
    <col min="13" max="13" width="3.375" customWidth="1"/>
  </cols>
  <sheetData>
    <row r="1" ht="45" customHeight="1" spans="1:11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="11" customFormat="1" ht="19.5" customHeight="1" spans="1:11">
      <c r="A2" s="15" t="s">
        <v>1</v>
      </c>
      <c r="B2" s="15" t="s">
        <v>2</v>
      </c>
      <c r="C2" s="15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5" t="s">
        <v>8</v>
      </c>
      <c r="I2" s="15" t="s">
        <v>9</v>
      </c>
      <c r="J2" s="20" t="s">
        <v>10</v>
      </c>
      <c r="K2" s="15" t="s">
        <v>11</v>
      </c>
    </row>
    <row r="3" s="11" customFormat="1" spans="1:11">
      <c r="A3" s="17" t="s">
        <v>12</v>
      </c>
      <c r="B3" s="17" t="s">
        <v>13</v>
      </c>
      <c r="C3" s="17" t="s">
        <v>14</v>
      </c>
      <c r="D3" s="18">
        <v>66500</v>
      </c>
      <c r="E3" s="18">
        <v>92500</v>
      </c>
      <c r="F3" s="18">
        <v>95500</v>
      </c>
      <c r="G3" s="18">
        <v>98000</v>
      </c>
      <c r="H3" s="18">
        <v>86500</v>
      </c>
      <c r="I3" s="18">
        <v>71000</v>
      </c>
      <c r="J3" s="21">
        <f>SUM(表1[[#This Row],[一月份]:[六月份]])</f>
        <v>510000</v>
      </c>
      <c r="K3" s="22" t="str">
        <f>"第"&amp;_xlfn.RANK.EQ(表1[[#This Row],[个人销售总计]],表1[个人销售总计],0)&amp;"名"</f>
        <v>第3名</v>
      </c>
    </row>
    <row r="4" s="11" customFormat="1" spans="1:11">
      <c r="A4" s="17" t="s">
        <v>15</v>
      </c>
      <c r="B4" s="17" t="s">
        <v>16</v>
      </c>
      <c r="C4" s="17" t="s">
        <v>14</v>
      </c>
      <c r="D4" s="18">
        <v>73500</v>
      </c>
      <c r="E4" s="18">
        <v>91500</v>
      </c>
      <c r="F4" s="18">
        <v>64500</v>
      </c>
      <c r="G4" s="18">
        <v>93500</v>
      </c>
      <c r="H4" s="18">
        <v>84000</v>
      </c>
      <c r="I4" s="18">
        <v>87000</v>
      </c>
      <c r="J4" s="21">
        <f>SUM(表1[[#This Row],[一月份]:[六月份]])</f>
        <v>494000</v>
      </c>
      <c r="K4" s="22" t="str">
        <f>"第"&amp;_xlfn.RANK.EQ(表1[[#This Row],[个人销售总计]],表1[个人销售总计],0)&amp;"名"</f>
        <v>第10名</v>
      </c>
    </row>
    <row r="5" s="11" customFormat="1" spans="1:11">
      <c r="A5" s="17" t="s">
        <v>17</v>
      </c>
      <c r="B5" s="17" t="s">
        <v>18</v>
      </c>
      <c r="C5" s="17" t="s">
        <v>14</v>
      </c>
      <c r="D5" s="18">
        <v>75500</v>
      </c>
      <c r="E5" s="18">
        <v>62500</v>
      </c>
      <c r="F5" s="18">
        <v>87000</v>
      </c>
      <c r="G5" s="18">
        <v>94500</v>
      </c>
      <c r="H5" s="18">
        <v>78000</v>
      </c>
      <c r="I5" s="18">
        <v>91000</v>
      </c>
      <c r="J5" s="21">
        <f>SUM(表1[[#This Row],[一月份]:[六月份]])</f>
        <v>488500</v>
      </c>
      <c r="K5" s="22" t="str">
        <f>"第"&amp;_xlfn.RANK.EQ(表1[[#This Row],[个人销售总计]],表1[个人销售总计],0)&amp;"名"</f>
        <v>第13名</v>
      </c>
    </row>
    <row r="6" s="11" customFormat="1" spans="1:11">
      <c r="A6" s="17" t="s">
        <v>19</v>
      </c>
      <c r="B6" s="17" t="s">
        <v>20</v>
      </c>
      <c r="C6" s="17" t="s">
        <v>14</v>
      </c>
      <c r="D6" s="18">
        <v>79500</v>
      </c>
      <c r="E6" s="18">
        <v>98500</v>
      </c>
      <c r="F6" s="18">
        <v>68000</v>
      </c>
      <c r="G6" s="18">
        <v>100000</v>
      </c>
      <c r="H6" s="18">
        <v>96000</v>
      </c>
      <c r="I6" s="18">
        <v>66000</v>
      </c>
      <c r="J6" s="21">
        <f>SUM(表1[[#This Row],[一月份]:[六月份]])</f>
        <v>508000</v>
      </c>
      <c r="K6" s="22" t="str">
        <f>"第"&amp;_xlfn.RANK.EQ(表1[[#This Row],[个人销售总计]],表1[个人销售总计],0)&amp;"名"</f>
        <v>第5名</v>
      </c>
    </row>
    <row r="7" s="11" customFormat="1" spans="1:11">
      <c r="A7" s="17" t="s">
        <v>21</v>
      </c>
      <c r="B7" s="17" t="s">
        <v>22</v>
      </c>
      <c r="C7" s="17" t="s">
        <v>14</v>
      </c>
      <c r="D7" s="18">
        <v>82050</v>
      </c>
      <c r="E7" s="18">
        <v>63500</v>
      </c>
      <c r="F7" s="18">
        <v>90500</v>
      </c>
      <c r="G7" s="18">
        <v>97000</v>
      </c>
      <c r="H7" s="18">
        <v>65150</v>
      </c>
      <c r="I7" s="18">
        <v>99000</v>
      </c>
      <c r="J7" s="21">
        <f>SUM(表1[[#This Row],[一月份]:[六月份]])</f>
        <v>497200</v>
      </c>
      <c r="K7" s="22" t="str">
        <f>"第"&amp;_xlfn.RANK.EQ(表1[[#This Row],[个人销售总计]],表1[个人销售总计],0)&amp;"名"</f>
        <v>第9名</v>
      </c>
    </row>
    <row r="8" s="11" customFormat="1" spans="1:11">
      <c r="A8" s="17" t="s">
        <v>23</v>
      </c>
      <c r="B8" s="17" t="s">
        <v>24</v>
      </c>
      <c r="C8" s="17" t="s">
        <v>14</v>
      </c>
      <c r="D8" s="18">
        <v>82500</v>
      </c>
      <c r="E8" s="18">
        <v>78000</v>
      </c>
      <c r="F8" s="18">
        <v>81000</v>
      </c>
      <c r="G8" s="18">
        <v>96500</v>
      </c>
      <c r="H8" s="18">
        <v>96500</v>
      </c>
      <c r="I8" s="18">
        <v>57000</v>
      </c>
      <c r="J8" s="21">
        <f>SUM(表1[[#This Row],[一月份]:[六月份]])</f>
        <v>491500</v>
      </c>
      <c r="K8" s="22" t="str">
        <f>"第"&amp;_xlfn.RANK.EQ(表1[[#This Row],[个人销售总计]],表1[个人销售总计],0)&amp;"名"</f>
        <v>第11名</v>
      </c>
    </row>
    <row r="9" s="11" customFormat="1" spans="1:11">
      <c r="A9" s="17" t="s">
        <v>25</v>
      </c>
      <c r="B9" s="17" t="s">
        <v>26</v>
      </c>
      <c r="C9" s="17" t="s">
        <v>14</v>
      </c>
      <c r="D9" s="18">
        <v>84500</v>
      </c>
      <c r="E9" s="18">
        <v>71000</v>
      </c>
      <c r="F9" s="18">
        <v>99500</v>
      </c>
      <c r="G9" s="18">
        <v>89500</v>
      </c>
      <c r="H9" s="18">
        <v>84500</v>
      </c>
      <c r="I9" s="18">
        <v>58000</v>
      </c>
      <c r="J9" s="21">
        <f>SUM(表1[[#This Row],[一月份]:[六月份]])</f>
        <v>487000</v>
      </c>
      <c r="K9" s="22" t="str">
        <f>"第"&amp;_xlfn.RANK.EQ(表1[[#This Row],[个人销售总计]],表1[个人销售总计],0)&amp;"名"</f>
        <v>第14名</v>
      </c>
    </row>
    <row r="10" s="11" customFormat="1" spans="1:11">
      <c r="A10" s="17" t="s">
        <v>27</v>
      </c>
      <c r="B10" s="17" t="s">
        <v>28</v>
      </c>
      <c r="C10" s="17" t="s">
        <v>14</v>
      </c>
      <c r="D10" s="18">
        <v>87500</v>
      </c>
      <c r="E10" s="18">
        <v>63500</v>
      </c>
      <c r="F10" s="18">
        <v>67500</v>
      </c>
      <c r="G10" s="18">
        <v>98500</v>
      </c>
      <c r="H10" s="18">
        <v>78500</v>
      </c>
      <c r="I10" s="18">
        <v>94000</v>
      </c>
      <c r="J10" s="21">
        <f>SUM(表1[[#This Row],[一月份]:[六月份]])</f>
        <v>489500</v>
      </c>
      <c r="K10" s="22" t="str">
        <f>"第"&amp;_xlfn.RANK.EQ(表1[[#This Row],[个人销售总计]],表1[个人销售总计],0)&amp;"名"</f>
        <v>第12名</v>
      </c>
    </row>
    <row r="11" s="11" customFormat="1" spans="1:11">
      <c r="A11" s="17" t="s">
        <v>29</v>
      </c>
      <c r="B11" s="17" t="s">
        <v>30</v>
      </c>
      <c r="C11" s="17" t="s">
        <v>31</v>
      </c>
      <c r="D11" s="18">
        <v>88000</v>
      </c>
      <c r="E11" s="18">
        <v>82500</v>
      </c>
      <c r="F11" s="18">
        <v>83000</v>
      </c>
      <c r="G11" s="18">
        <v>75500</v>
      </c>
      <c r="H11" s="18">
        <v>62000</v>
      </c>
      <c r="I11" s="18">
        <v>85000</v>
      </c>
      <c r="J11" s="21">
        <f>SUM(表1[[#This Row],[一月份]:[六月份]])</f>
        <v>476000</v>
      </c>
      <c r="K11" s="22" t="str">
        <f>"第"&amp;_xlfn.RANK.EQ(表1[[#This Row],[个人销售总计]],表1[个人销售总计],0)&amp;"名"</f>
        <v>第18名</v>
      </c>
    </row>
    <row r="12" s="11" customFormat="1" spans="1:11">
      <c r="A12" s="17" t="s">
        <v>32</v>
      </c>
      <c r="B12" s="17" t="s">
        <v>33</v>
      </c>
      <c r="C12" s="17" t="s">
        <v>14</v>
      </c>
      <c r="D12" s="18">
        <v>92000</v>
      </c>
      <c r="E12" s="18">
        <v>64000</v>
      </c>
      <c r="F12" s="18">
        <v>97000</v>
      </c>
      <c r="G12" s="18">
        <v>93000</v>
      </c>
      <c r="H12" s="18">
        <v>75000</v>
      </c>
      <c r="I12" s="18">
        <v>93000</v>
      </c>
      <c r="J12" s="21">
        <f>SUM(表1[[#This Row],[一月份]:[六月份]])</f>
        <v>514000</v>
      </c>
      <c r="K12" s="22" t="str">
        <f>"第"&amp;_xlfn.RANK.EQ(表1[[#This Row],[个人销售总计]],表1[个人销售总计],0)&amp;"名"</f>
        <v>第2名</v>
      </c>
    </row>
    <row r="13" s="11" customFormat="1" spans="1:11">
      <c r="A13" s="17" t="s">
        <v>34</v>
      </c>
      <c r="B13" s="17" t="s">
        <v>35</v>
      </c>
      <c r="C13" s="17" t="s">
        <v>14</v>
      </c>
      <c r="D13" s="18">
        <v>93000</v>
      </c>
      <c r="E13" s="18">
        <v>71500</v>
      </c>
      <c r="F13" s="18">
        <v>92000</v>
      </c>
      <c r="G13" s="18">
        <v>96500</v>
      </c>
      <c r="H13" s="18">
        <v>87000</v>
      </c>
      <c r="I13" s="18">
        <v>61000</v>
      </c>
      <c r="J13" s="21">
        <f>SUM(表1[[#This Row],[一月份]:[六月份]])</f>
        <v>501000</v>
      </c>
      <c r="K13" s="22" t="str">
        <f>"第"&amp;_xlfn.RANK.EQ(表1[[#This Row],[个人销售总计]],表1[个人销售总计],0)&amp;"名"</f>
        <v>第7名</v>
      </c>
    </row>
    <row r="14" s="11" customFormat="1" spans="1:11">
      <c r="A14" s="17" t="s">
        <v>36</v>
      </c>
      <c r="B14" s="17" t="s">
        <v>37</v>
      </c>
      <c r="C14" s="17" t="s">
        <v>14</v>
      </c>
      <c r="D14" s="18">
        <v>93050</v>
      </c>
      <c r="E14" s="18">
        <v>85500</v>
      </c>
      <c r="F14" s="18">
        <v>77000</v>
      </c>
      <c r="G14" s="18">
        <v>81000</v>
      </c>
      <c r="H14" s="18">
        <v>95000</v>
      </c>
      <c r="I14" s="18">
        <v>78000</v>
      </c>
      <c r="J14" s="21">
        <f>SUM(表1[[#This Row],[一月份]:[六月份]])</f>
        <v>509550</v>
      </c>
      <c r="K14" s="22" t="str">
        <f>"第"&amp;_xlfn.RANK.EQ(表1[[#This Row],[个人销售总计]],表1[个人销售总计],0)&amp;"名"</f>
        <v>第4名</v>
      </c>
    </row>
    <row r="15" s="11" customFormat="1" spans="1:11">
      <c r="A15" s="17" t="s">
        <v>38</v>
      </c>
      <c r="B15" s="17" t="s">
        <v>39</v>
      </c>
      <c r="C15" s="17" t="s">
        <v>14</v>
      </c>
      <c r="D15" s="18">
        <v>96000</v>
      </c>
      <c r="E15" s="18">
        <v>72500</v>
      </c>
      <c r="F15" s="18">
        <v>100000</v>
      </c>
      <c r="G15" s="18">
        <v>86000</v>
      </c>
      <c r="H15" s="18">
        <v>62000</v>
      </c>
      <c r="I15" s="18">
        <v>87500</v>
      </c>
      <c r="J15" s="21">
        <f>SUM(表1[[#This Row],[一月份]:[六月份]])</f>
        <v>504000</v>
      </c>
      <c r="K15" s="22" t="str">
        <f>"第"&amp;_xlfn.RANK.EQ(表1[[#This Row],[个人销售总计]],表1[个人销售总计],0)&amp;"名"</f>
        <v>第6名</v>
      </c>
    </row>
    <row r="16" s="11" customFormat="1" spans="1:11">
      <c r="A16" s="17" t="s">
        <v>40</v>
      </c>
      <c r="B16" s="17" t="s">
        <v>41</v>
      </c>
      <c r="C16" s="17" t="s">
        <v>14</v>
      </c>
      <c r="D16" s="18">
        <v>96500</v>
      </c>
      <c r="E16" s="18">
        <v>86500</v>
      </c>
      <c r="F16" s="18">
        <v>90500</v>
      </c>
      <c r="G16" s="18">
        <v>94000</v>
      </c>
      <c r="H16" s="18">
        <v>99500</v>
      </c>
      <c r="I16" s="18">
        <v>70000</v>
      </c>
      <c r="J16" s="21">
        <f>SUM(表1[[#This Row],[一月份]:[六月份]])</f>
        <v>537000</v>
      </c>
      <c r="K16" s="22" t="str">
        <f>"第"&amp;_xlfn.RANK.EQ(表1[[#This Row],[个人销售总计]],表1[个人销售总计],0)&amp;"名"</f>
        <v>第1名</v>
      </c>
    </row>
    <row r="17" s="11" customFormat="1" spans="1:11">
      <c r="A17" s="17" t="s">
        <v>42</v>
      </c>
      <c r="B17" s="17" t="s">
        <v>43</v>
      </c>
      <c r="C17" s="17" t="s">
        <v>14</v>
      </c>
      <c r="D17" s="18">
        <v>97500</v>
      </c>
      <c r="E17" s="18">
        <v>76000</v>
      </c>
      <c r="F17" s="18">
        <v>72000</v>
      </c>
      <c r="G17" s="18">
        <v>92500</v>
      </c>
      <c r="H17" s="18">
        <v>84500</v>
      </c>
      <c r="I17" s="18">
        <v>78000</v>
      </c>
      <c r="J17" s="21">
        <f>SUM(表1[[#This Row],[一月份]:[六月份]])</f>
        <v>500500</v>
      </c>
      <c r="K17" s="22" t="str">
        <f>"第"&amp;_xlfn.RANK.EQ(表1[[#This Row],[个人销售总计]],表1[个人销售总计],0)&amp;"名"</f>
        <v>第8名</v>
      </c>
    </row>
    <row r="18" s="11" customFormat="1" spans="1:11">
      <c r="A18" s="17" t="s">
        <v>44</v>
      </c>
      <c r="B18" s="17" t="s">
        <v>45</v>
      </c>
      <c r="C18" s="17" t="s">
        <v>31</v>
      </c>
      <c r="D18" s="18">
        <v>56000</v>
      </c>
      <c r="E18" s="18">
        <v>77500</v>
      </c>
      <c r="F18" s="18">
        <v>85000</v>
      </c>
      <c r="G18" s="18">
        <v>83000</v>
      </c>
      <c r="H18" s="18">
        <v>74500</v>
      </c>
      <c r="I18" s="18">
        <v>79000</v>
      </c>
      <c r="J18" s="21">
        <f>SUM(表1[[#This Row],[一月份]:[六月份]])</f>
        <v>455000</v>
      </c>
      <c r="K18" s="22" t="str">
        <f>"第"&amp;_xlfn.RANK.EQ(表1[[#This Row],[个人销售总计]],表1[个人销售总计],0)&amp;"名"</f>
        <v>第27名</v>
      </c>
    </row>
    <row r="19" s="11" customFormat="1" spans="1:11">
      <c r="A19" s="17" t="s">
        <v>46</v>
      </c>
      <c r="B19" s="17" t="s">
        <v>47</v>
      </c>
      <c r="C19" s="17" t="s">
        <v>31</v>
      </c>
      <c r="D19" s="18">
        <v>58500</v>
      </c>
      <c r="E19" s="18">
        <v>90000</v>
      </c>
      <c r="F19" s="18">
        <v>88500</v>
      </c>
      <c r="G19" s="18">
        <v>97000</v>
      </c>
      <c r="H19" s="18">
        <v>72000</v>
      </c>
      <c r="I19" s="18">
        <v>65000</v>
      </c>
      <c r="J19" s="21">
        <f>SUM(表1[[#This Row],[一月份]:[六月份]])</f>
        <v>471000</v>
      </c>
      <c r="K19" s="22" t="str">
        <f>"第"&amp;_xlfn.RANK.EQ(表1[[#This Row],[个人销售总计]],表1[个人销售总计],0)&amp;"名"</f>
        <v>第21名</v>
      </c>
    </row>
    <row r="20" s="11" customFormat="1" ht="12.75" customHeight="1" spans="1:11">
      <c r="A20" s="17" t="s">
        <v>48</v>
      </c>
      <c r="B20" s="17" t="s">
        <v>49</v>
      </c>
      <c r="C20" s="17" t="s">
        <v>31</v>
      </c>
      <c r="D20" s="18">
        <v>63000</v>
      </c>
      <c r="E20" s="18">
        <v>99500</v>
      </c>
      <c r="F20" s="18">
        <v>78500</v>
      </c>
      <c r="G20" s="18">
        <v>63150</v>
      </c>
      <c r="H20" s="18">
        <v>79500</v>
      </c>
      <c r="I20" s="18">
        <v>65500</v>
      </c>
      <c r="J20" s="21">
        <f>SUM(表1[[#This Row],[一月份]:[六月份]])</f>
        <v>449150</v>
      </c>
      <c r="K20" s="22" t="str">
        <f>"第"&amp;_xlfn.RANK.EQ(表1[[#This Row],[个人销售总计]],表1[个人销售总计],0)&amp;"名"</f>
        <v>第30名</v>
      </c>
    </row>
    <row r="21" s="11" customFormat="1" spans="1:11">
      <c r="A21" s="17" t="s">
        <v>50</v>
      </c>
      <c r="B21" s="17" t="s">
        <v>51</v>
      </c>
      <c r="C21" s="17" t="s">
        <v>14</v>
      </c>
      <c r="D21" s="18">
        <v>69000</v>
      </c>
      <c r="E21" s="18">
        <v>89500</v>
      </c>
      <c r="F21" s="18">
        <v>92500</v>
      </c>
      <c r="G21" s="18">
        <v>73000</v>
      </c>
      <c r="H21" s="18">
        <v>58500</v>
      </c>
      <c r="I21" s="18">
        <v>96500</v>
      </c>
      <c r="J21" s="21">
        <f>SUM(表1[[#This Row],[一月份]:[六月份]])</f>
        <v>479000</v>
      </c>
      <c r="K21" s="22" t="str">
        <f>"第"&amp;_xlfn.RANK.EQ(表1[[#This Row],[个人销售总计]],表1[个人销售总计],0)&amp;"名"</f>
        <v>第15名</v>
      </c>
    </row>
    <row r="22" s="11" customFormat="1" spans="1:11">
      <c r="A22" s="17" t="s">
        <v>52</v>
      </c>
      <c r="B22" s="17" t="s">
        <v>53</v>
      </c>
      <c r="C22" s="17" t="s">
        <v>31</v>
      </c>
      <c r="D22" s="18">
        <v>72500</v>
      </c>
      <c r="E22" s="18">
        <v>74500</v>
      </c>
      <c r="F22" s="18">
        <v>60500</v>
      </c>
      <c r="G22" s="18">
        <v>87000</v>
      </c>
      <c r="H22" s="18">
        <v>77000</v>
      </c>
      <c r="I22" s="18">
        <v>78000</v>
      </c>
      <c r="J22" s="21">
        <f>SUM(表1[[#This Row],[一月份]:[六月份]])</f>
        <v>449500</v>
      </c>
      <c r="K22" s="22" t="str">
        <f>"第"&amp;_xlfn.RANK.EQ(表1[[#This Row],[个人销售总计]],表1[个人销售总计],0)&amp;"名"</f>
        <v>第29名</v>
      </c>
    </row>
    <row r="23" s="11" customFormat="1" spans="1:11">
      <c r="A23" s="17" t="s">
        <v>48</v>
      </c>
      <c r="B23" s="17" t="s">
        <v>54</v>
      </c>
      <c r="C23" s="17" t="s">
        <v>31</v>
      </c>
      <c r="D23" s="18">
        <v>74000</v>
      </c>
      <c r="E23" s="18">
        <v>72500</v>
      </c>
      <c r="F23" s="18">
        <v>67000</v>
      </c>
      <c r="G23" s="18">
        <v>94000</v>
      </c>
      <c r="H23" s="18">
        <v>78000</v>
      </c>
      <c r="I23" s="18">
        <v>90000</v>
      </c>
      <c r="J23" s="21">
        <f>SUM(表1[[#This Row],[一月份]:[六月份]])</f>
        <v>475500</v>
      </c>
      <c r="K23" s="22" t="str">
        <f>"第"&amp;_xlfn.RANK.EQ(表1[[#This Row],[个人销售总计]],表1[个人销售总计],0)&amp;"名"</f>
        <v>第19名</v>
      </c>
    </row>
    <row r="24" s="11" customFormat="1" spans="1:11">
      <c r="A24" s="17" t="s">
        <v>15</v>
      </c>
      <c r="B24" s="17" t="s">
        <v>55</v>
      </c>
      <c r="C24" s="17" t="s">
        <v>31</v>
      </c>
      <c r="D24" s="18">
        <v>75500</v>
      </c>
      <c r="E24" s="18">
        <v>72500</v>
      </c>
      <c r="F24" s="18">
        <v>75000</v>
      </c>
      <c r="G24" s="18">
        <v>92000</v>
      </c>
      <c r="H24" s="18">
        <v>86000</v>
      </c>
      <c r="I24" s="18">
        <v>55000</v>
      </c>
      <c r="J24" s="21">
        <f>SUM(表1[[#This Row],[一月份]:[六月份]])</f>
        <v>456000</v>
      </c>
      <c r="K24" s="22" t="str">
        <f>"第"&amp;_xlfn.RANK.EQ(表1[[#This Row],[个人销售总计]],表1[个人销售总计],0)&amp;"名"</f>
        <v>第26名</v>
      </c>
    </row>
    <row r="25" s="11" customFormat="1" spans="1:11">
      <c r="A25" s="17" t="s">
        <v>56</v>
      </c>
      <c r="B25" s="17" t="s">
        <v>57</v>
      </c>
      <c r="C25" s="17" t="s">
        <v>31</v>
      </c>
      <c r="D25" s="18">
        <v>76500</v>
      </c>
      <c r="E25" s="18">
        <v>70000</v>
      </c>
      <c r="F25" s="18">
        <v>64000</v>
      </c>
      <c r="G25" s="18">
        <v>75000</v>
      </c>
      <c r="H25" s="18">
        <v>87000</v>
      </c>
      <c r="I25" s="18">
        <v>78000</v>
      </c>
      <c r="J25" s="21">
        <f>SUM(表1[[#This Row],[一月份]:[六月份]])</f>
        <v>450500</v>
      </c>
      <c r="K25" s="22" t="str">
        <f>"第"&amp;_xlfn.RANK.EQ(表1[[#This Row],[个人销售总计]],表1[个人销售总计],0)&amp;"名"</f>
        <v>第28名</v>
      </c>
    </row>
    <row r="26" s="11" customFormat="1" spans="1:11">
      <c r="A26" s="17" t="s">
        <v>58</v>
      </c>
      <c r="B26" s="17" t="s">
        <v>59</v>
      </c>
      <c r="C26" s="17" t="s">
        <v>31</v>
      </c>
      <c r="D26" s="18">
        <v>77000</v>
      </c>
      <c r="E26" s="18">
        <v>60500</v>
      </c>
      <c r="F26" s="18">
        <v>66050</v>
      </c>
      <c r="G26" s="18">
        <v>84000</v>
      </c>
      <c r="H26" s="18">
        <v>98000</v>
      </c>
      <c r="I26" s="18">
        <v>93000</v>
      </c>
      <c r="J26" s="21">
        <f>SUM(表1[[#This Row],[一月份]:[六月份]])</f>
        <v>478550</v>
      </c>
      <c r="K26" s="22" t="str">
        <f>"第"&amp;_xlfn.RANK.EQ(表1[[#This Row],[个人销售总计]],表1[个人销售总计],0)&amp;"名"</f>
        <v>第16名</v>
      </c>
    </row>
    <row r="27" s="11" customFormat="1" spans="1:11">
      <c r="A27" s="17" t="s">
        <v>60</v>
      </c>
      <c r="B27" s="17" t="s">
        <v>61</v>
      </c>
      <c r="C27" s="17" t="s">
        <v>31</v>
      </c>
      <c r="D27" s="18">
        <v>80500</v>
      </c>
      <c r="E27" s="18">
        <v>96000</v>
      </c>
      <c r="F27" s="18">
        <v>72000</v>
      </c>
      <c r="G27" s="18">
        <v>66000</v>
      </c>
      <c r="H27" s="18">
        <v>61000</v>
      </c>
      <c r="I27" s="18">
        <v>85000</v>
      </c>
      <c r="J27" s="21">
        <f>SUM(表1[[#This Row],[一月份]:[六月份]])</f>
        <v>460500</v>
      </c>
      <c r="K27" s="22" t="str">
        <f>"第"&amp;_xlfn.RANK.EQ(表1[[#This Row],[个人销售总计]],表1[个人销售总计],0)&amp;"名"</f>
        <v>第25名</v>
      </c>
    </row>
    <row r="28" s="11" customFormat="1" spans="1:11">
      <c r="A28" s="17" t="s">
        <v>62</v>
      </c>
      <c r="B28" s="17" t="s">
        <v>63</v>
      </c>
      <c r="C28" s="17" t="s">
        <v>31</v>
      </c>
      <c r="D28" s="18">
        <v>83500</v>
      </c>
      <c r="E28" s="18">
        <v>78500</v>
      </c>
      <c r="F28" s="18">
        <v>70500</v>
      </c>
      <c r="G28" s="18">
        <v>100000</v>
      </c>
      <c r="H28" s="18">
        <v>68150</v>
      </c>
      <c r="I28" s="18">
        <v>69000</v>
      </c>
      <c r="J28" s="21">
        <f>SUM(表1[[#This Row],[一月份]:[六月份]])</f>
        <v>469650</v>
      </c>
      <c r="K28" s="22" t="str">
        <f>"第"&amp;_xlfn.RANK.EQ(表1[[#This Row],[个人销售总计]],表1[个人销售总计],0)&amp;"名"</f>
        <v>第22名</v>
      </c>
    </row>
    <row r="29" s="11" customFormat="1" spans="1:11">
      <c r="A29" s="17" t="s">
        <v>64</v>
      </c>
      <c r="B29" s="17" t="s">
        <v>65</v>
      </c>
      <c r="C29" s="17" t="s">
        <v>31</v>
      </c>
      <c r="D29" s="18">
        <v>84500</v>
      </c>
      <c r="E29" s="18">
        <v>78500</v>
      </c>
      <c r="F29" s="18">
        <v>87500</v>
      </c>
      <c r="G29" s="18">
        <v>64500</v>
      </c>
      <c r="H29" s="18">
        <v>72000</v>
      </c>
      <c r="I29" s="18">
        <v>76500</v>
      </c>
      <c r="J29" s="21">
        <f>SUM(表1[[#This Row],[一月份]:[六月份]])</f>
        <v>463500</v>
      </c>
      <c r="K29" s="22" t="str">
        <f>"第"&amp;_xlfn.RANK.EQ(表1[[#This Row],[个人销售总计]],表1[个人销售总计],0)&amp;"名"</f>
        <v>第24名</v>
      </c>
    </row>
    <row r="30" s="11" customFormat="1" spans="1:11">
      <c r="A30" s="17" t="s">
        <v>66</v>
      </c>
      <c r="B30" s="17" t="s">
        <v>33</v>
      </c>
      <c r="C30" s="17" t="s">
        <v>31</v>
      </c>
      <c r="D30" s="18">
        <v>92500</v>
      </c>
      <c r="E30" s="18">
        <v>93500</v>
      </c>
      <c r="F30" s="18">
        <v>77000</v>
      </c>
      <c r="G30" s="18">
        <v>73000</v>
      </c>
      <c r="H30" s="18">
        <v>57000</v>
      </c>
      <c r="I30" s="18">
        <v>84000</v>
      </c>
      <c r="J30" s="21">
        <f>SUM(表1[[#This Row],[一月份]:[六月份]])</f>
        <v>477000</v>
      </c>
      <c r="K30" s="22" t="str">
        <f>"第"&amp;_xlfn.RANK.EQ(表1[[#This Row],[个人销售总计]],表1[个人销售总计],0)&amp;"名"</f>
        <v>第17名</v>
      </c>
    </row>
    <row r="31" s="11" customFormat="1" spans="1:11">
      <c r="A31" s="17" t="s">
        <v>67</v>
      </c>
      <c r="B31" s="17" t="s">
        <v>68</v>
      </c>
      <c r="C31" s="17" t="s">
        <v>31</v>
      </c>
      <c r="D31" s="18">
        <v>95000</v>
      </c>
      <c r="E31" s="18">
        <v>95000</v>
      </c>
      <c r="F31" s="18">
        <v>70000</v>
      </c>
      <c r="G31" s="18">
        <v>89500</v>
      </c>
      <c r="H31" s="18">
        <v>61150</v>
      </c>
      <c r="I31" s="18">
        <v>61500</v>
      </c>
      <c r="J31" s="21">
        <f>SUM(表1[[#This Row],[一月份]:[六月份]])</f>
        <v>472150</v>
      </c>
      <c r="K31" s="22" t="str">
        <f>"第"&amp;_xlfn.RANK.EQ(表1[[#This Row],[个人销售总计]],表1[个人销售总计],0)&amp;"名"</f>
        <v>第20名</v>
      </c>
    </row>
    <row r="32" s="11" customFormat="1" spans="1:11">
      <c r="A32" s="17" t="s">
        <v>69</v>
      </c>
      <c r="B32" s="17" t="s">
        <v>70</v>
      </c>
      <c r="C32" s="17" t="s">
        <v>31</v>
      </c>
      <c r="D32" s="18">
        <v>97000</v>
      </c>
      <c r="E32" s="18">
        <v>75500</v>
      </c>
      <c r="F32" s="18">
        <v>73000</v>
      </c>
      <c r="G32" s="18">
        <v>81000</v>
      </c>
      <c r="H32" s="18">
        <v>66000</v>
      </c>
      <c r="I32" s="18">
        <v>76000</v>
      </c>
      <c r="J32" s="21">
        <f>SUM(表1[[#This Row],[一月份]:[六月份]])</f>
        <v>468500</v>
      </c>
      <c r="K32" s="22" t="str">
        <f>"第"&amp;_xlfn.RANK.EQ(表1[[#This Row],[个人销售总计]],表1[个人销售总计],0)&amp;"名"</f>
        <v>第23名</v>
      </c>
    </row>
    <row r="33" s="11" customFormat="1" spans="1:11">
      <c r="A33" s="17" t="s">
        <v>71</v>
      </c>
      <c r="B33" s="17" t="s">
        <v>39</v>
      </c>
      <c r="C33" s="17" t="s">
        <v>72</v>
      </c>
      <c r="D33" s="18">
        <v>62500</v>
      </c>
      <c r="E33" s="18">
        <v>76000</v>
      </c>
      <c r="F33" s="18">
        <v>57000</v>
      </c>
      <c r="G33" s="18">
        <v>67500</v>
      </c>
      <c r="H33" s="18">
        <v>88000</v>
      </c>
      <c r="I33" s="18">
        <v>84500</v>
      </c>
      <c r="J33" s="21">
        <f>SUM(表1[[#This Row],[一月份]:[六月份]])</f>
        <v>435500</v>
      </c>
      <c r="K33" s="22" t="str">
        <f>"第"&amp;_xlfn.RANK.EQ(表1[[#This Row],[个人销售总计]],表1[个人销售总计],0)&amp;"名"</f>
        <v>第36名</v>
      </c>
    </row>
    <row r="34" s="11" customFormat="1" spans="1:11">
      <c r="A34" s="17" t="s">
        <v>73</v>
      </c>
      <c r="B34" s="17" t="s">
        <v>74</v>
      </c>
      <c r="C34" s="17" t="s">
        <v>72</v>
      </c>
      <c r="D34" s="18">
        <v>62500</v>
      </c>
      <c r="E34" s="18">
        <v>57500</v>
      </c>
      <c r="F34" s="18">
        <v>85000</v>
      </c>
      <c r="G34" s="18">
        <v>59000</v>
      </c>
      <c r="H34" s="18">
        <v>79000</v>
      </c>
      <c r="I34" s="18">
        <v>61500</v>
      </c>
      <c r="J34" s="21">
        <f>SUM(表1[[#This Row],[一月份]:[六月份]])</f>
        <v>404500</v>
      </c>
      <c r="K34" s="22" t="str">
        <f>"第"&amp;_xlfn.RANK.EQ(表1[[#This Row],[个人销售总计]],表1[个人销售总计],0)&amp;"名"</f>
        <v>第44名</v>
      </c>
    </row>
    <row r="35" s="11" customFormat="1" spans="1:11">
      <c r="A35" s="17" t="s">
        <v>75</v>
      </c>
      <c r="B35" s="17" t="s">
        <v>43</v>
      </c>
      <c r="C35" s="17" t="s">
        <v>72</v>
      </c>
      <c r="D35" s="18">
        <v>63500</v>
      </c>
      <c r="E35" s="18">
        <v>73000</v>
      </c>
      <c r="F35" s="18">
        <v>65000</v>
      </c>
      <c r="G35" s="18">
        <v>95000</v>
      </c>
      <c r="H35" s="18">
        <v>75500</v>
      </c>
      <c r="I35" s="18">
        <v>61000</v>
      </c>
      <c r="J35" s="21">
        <f>SUM(表1[[#This Row],[一月份]:[六月份]])</f>
        <v>433000</v>
      </c>
      <c r="K35" s="22" t="str">
        <f>"第"&amp;_xlfn.RANK.EQ(表1[[#This Row],[个人销售总计]],表1[个人销售总计],0)&amp;"名"</f>
        <v>第37名</v>
      </c>
    </row>
    <row r="36" s="11" customFormat="1" spans="1:11">
      <c r="A36" s="17" t="s">
        <v>76</v>
      </c>
      <c r="B36" s="17" t="s">
        <v>45</v>
      </c>
      <c r="C36" s="17" t="s">
        <v>72</v>
      </c>
      <c r="D36" s="18">
        <v>68000</v>
      </c>
      <c r="E36" s="18">
        <v>97500</v>
      </c>
      <c r="F36" s="18">
        <v>61000</v>
      </c>
      <c r="G36" s="18">
        <v>57000</v>
      </c>
      <c r="H36" s="18">
        <v>60000</v>
      </c>
      <c r="I36" s="18">
        <v>85000</v>
      </c>
      <c r="J36" s="21">
        <f>SUM(表1[[#This Row],[一月份]:[六月份]])</f>
        <v>428500</v>
      </c>
      <c r="K36" s="22" t="str">
        <f>"第"&amp;_xlfn.RANK.EQ(表1[[#This Row],[个人销售总计]],表1[个人销售总计],0)&amp;"名"</f>
        <v>第41名</v>
      </c>
    </row>
    <row r="37" s="11" customFormat="1" spans="1:11">
      <c r="A37" s="17" t="s">
        <v>77</v>
      </c>
      <c r="B37" s="17" t="s">
        <v>78</v>
      </c>
      <c r="C37" s="17" t="s">
        <v>72</v>
      </c>
      <c r="D37" s="18">
        <v>71500</v>
      </c>
      <c r="E37" s="18">
        <v>61500</v>
      </c>
      <c r="F37" s="18">
        <v>82000</v>
      </c>
      <c r="G37" s="18">
        <v>57500</v>
      </c>
      <c r="H37" s="18">
        <v>57000</v>
      </c>
      <c r="I37" s="18">
        <v>85000</v>
      </c>
      <c r="J37" s="21">
        <f>SUM(表1[[#This Row],[一月份]:[六月份]])</f>
        <v>414500</v>
      </c>
      <c r="K37" s="22" t="str">
        <f>"第"&amp;_xlfn.RANK.EQ(表1[[#This Row],[个人销售总计]],表1[个人销售总计],0)&amp;"名"</f>
        <v>第43名</v>
      </c>
    </row>
    <row r="38" s="11" customFormat="1" spans="1:11">
      <c r="A38" s="17" t="s">
        <v>79</v>
      </c>
      <c r="B38" s="17" t="s">
        <v>80</v>
      </c>
      <c r="C38" s="17" t="s">
        <v>72</v>
      </c>
      <c r="D38" s="18">
        <v>71500</v>
      </c>
      <c r="E38" s="18">
        <v>59500</v>
      </c>
      <c r="F38" s="18">
        <v>88000</v>
      </c>
      <c r="G38" s="18">
        <v>63000</v>
      </c>
      <c r="H38" s="18">
        <v>88000</v>
      </c>
      <c r="I38" s="18">
        <v>60500</v>
      </c>
      <c r="J38" s="21">
        <f>SUM(表1[[#This Row],[一月份]:[六月份]])</f>
        <v>430500</v>
      </c>
      <c r="K38" s="22" t="str">
        <f>"第"&amp;_xlfn.RANK.EQ(表1[[#This Row],[个人销售总计]],表1[个人销售总计],0)&amp;"名"</f>
        <v>第39名</v>
      </c>
    </row>
    <row r="39" s="11" customFormat="1" spans="1:11">
      <c r="A39" s="17" t="s">
        <v>81</v>
      </c>
      <c r="B39" s="19" t="s">
        <v>82</v>
      </c>
      <c r="C39" s="19" t="s">
        <v>72</v>
      </c>
      <c r="D39" s="18">
        <v>75000</v>
      </c>
      <c r="E39" s="18">
        <v>71000</v>
      </c>
      <c r="F39" s="18">
        <v>86000</v>
      </c>
      <c r="G39" s="18">
        <v>60500</v>
      </c>
      <c r="H39" s="18">
        <v>60000</v>
      </c>
      <c r="I39" s="18">
        <v>85000</v>
      </c>
      <c r="J39" s="21">
        <f>SUM(表1[[#This Row],[一月份]:[六月份]])</f>
        <v>437500</v>
      </c>
      <c r="K39" s="22" t="str">
        <f>"第"&amp;_xlfn.RANK.EQ(表1[[#This Row],[个人销售总计]],表1[个人销售总计],0)&amp;"名"</f>
        <v>第34名</v>
      </c>
    </row>
    <row r="40" s="11" customFormat="1" spans="1:11">
      <c r="A40" s="17" t="s">
        <v>83</v>
      </c>
      <c r="B40" s="17" t="s">
        <v>84</v>
      </c>
      <c r="C40" s="17" t="s">
        <v>72</v>
      </c>
      <c r="D40" s="18">
        <v>75500</v>
      </c>
      <c r="E40" s="18">
        <v>60500</v>
      </c>
      <c r="F40" s="18">
        <v>85000</v>
      </c>
      <c r="G40" s="18">
        <v>57000</v>
      </c>
      <c r="H40" s="18">
        <v>76000</v>
      </c>
      <c r="I40" s="18">
        <v>83000</v>
      </c>
      <c r="J40" s="21">
        <f>SUM(表1[[#This Row],[一月份]:[六月份]])</f>
        <v>437000</v>
      </c>
      <c r="K40" s="22" t="str">
        <f>"第"&amp;_xlfn.RANK.EQ(表1[[#This Row],[个人销售总计]],表1[个人销售总计],0)&amp;"名"</f>
        <v>第35名</v>
      </c>
    </row>
    <row r="41" s="11" customFormat="1" spans="1:11">
      <c r="A41" s="17" t="s">
        <v>85</v>
      </c>
      <c r="B41" s="17" t="s">
        <v>86</v>
      </c>
      <c r="C41" s="17" t="s">
        <v>72</v>
      </c>
      <c r="D41" s="18">
        <v>76000</v>
      </c>
      <c r="E41" s="18">
        <v>63500</v>
      </c>
      <c r="F41" s="18">
        <v>84000</v>
      </c>
      <c r="G41" s="18">
        <v>81000</v>
      </c>
      <c r="H41" s="18">
        <v>65000</v>
      </c>
      <c r="I41" s="18">
        <v>62000</v>
      </c>
      <c r="J41" s="21">
        <f>SUM(表1[[#This Row],[一月份]:[六月份]])</f>
        <v>431500</v>
      </c>
      <c r="K41" s="22" t="str">
        <f>"第"&amp;_xlfn.RANK.EQ(表1[[#This Row],[个人销售总计]],表1[个人销售总计],0)&amp;"名"</f>
        <v>第38名</v>
      </c>
    </row>
    <row r="42" s="11" customFormat="1" ht="14.25" customHeight="1" spans="1:11">
      <c r="A42" s="17" t="s">
        <v>44</v>
      </c>
      <c r="B42" s="19" t="s">
        <v>87</v>
      </c>
      <c r="C42" s="19" t="s">
        <v>72</v>
      </c>
      <c r="D42" s="18">
        <v>81000</v>
      </c>
      <c r="E42" s="18">
        <v>55500</v>
      </c>
      <c r="F42" s="18">
        <v>61000</v>
      </c>
      <c r="G42" s="18">
        <v>91500</v>
      </c>
      <c r="H42" s="18">
        <v>81000</v>
      </c>
      <c r="I42" s="18">
        <v>59000</v>
      </c>
      <c r="J42" s="21">
        <f>SUM(表1[[#This Row],[一月份]:[六月份]])</f>
        <v>429000</v>
      </c>
      <c r="K42" s="22" t="str">
        <f>"第"&amp;_xlfn.RANK.EQ(表1[[#This Row],[个人销售总计]],表1[个人销售总计],0)&amp;"名"</f>
        <v>第40名</v>
      </c>
    </row>
    <row r="43" s="11" customFormat="1" spans="1:11">
      <c r="A43" s="17" t="s">
        <v>88</v>
      </c>
      <c r="B43" s="19" t="s">
        <v>89</v>
      </c>
      <c r="C43" s="19" t="s">
        <v>72</v>
      </c>
      <c r="D43" s="18">
        <v>85500</v>
      </c>
      <c r="E43" s="18">
        <v>64500</v>
      </c>
      <c r="F43" s="18">
        <v>74000</v>
      </c>
      <c r="G43" s="18">
        <v>78500</v>
      </c>
      <c r="H43" s="18">
        <v>64000</v>
      </c>
      <c r="I43" s="18">
        <v>76000</v>
      </c>
      <c r="J43" s="21">
        <f>SUM(表1[[#This Row],[一月份]:[六月份]])</f>
        <v>442500</v>
      </c>
      <c r="K43" s="22" t="str">
        <f>"第"&amp;_xlfn.RANK.EQ(表1[[#This Row],[个人销售总计]],表1[个人销售总计],0)&amp;"名"</f>
        <v>第32名</v>
      </c>
    </row>
    <row r="44" s="11" customFormat="1" spans="1:11">
      <c r="A44" s="17" t="s">
        <v>90</v>
      </c>
      <c r="B44" s="19" t="s">
        <v>91</v>
      </c>
      <c r="C44" s="19" t="s">
        <v>72</v>
      </c>
      <c r="D44" s="18">
        <v>86500</v>
      </c>
      <c r="E44" s="18">
        <v>65500</v>
      </c>
      <c r="F44" s="18">
        <v>67500</v>
      </c>
      <c r="G44" s="18">
        <v>70500</v>
      </c>
      <c r="H44" s="18">
        <v>62000</v>
      </c>
      <c r="I44" s="18">
        <v>73000</v>
      </c>
      <c r="J44" s="21">
        <f>SUM(表1[[#This Row],[一月份]:[六月份]])</f>
        <v>425000</v>
      </c>
      <c r="K44" s="22" t="str">
        <f>"第"&amp;_xlfn.RANK.EQ(表1[[#This Row],[个人销售总计]],表1[个人销售总计],0)&amp;"名"</f>
        <v>第42名</v>
      </c>
    </row>
    <row r="45" s="11" customFormat="1" spans="1:11">
      <c r="A45" s="17" t="s">
        <v>92</v>
      </c>
      <c r="B45" s="17" t="s">
        <v>93</v>
      </c>
      <c r="C45" s="17" t="s">
        <v>72</v>
      </c>
      <c r="D45" s="18">
        <v>94000</v>
      </c>
      <c r="E45" s="18">
        <v>68050</v>
      </c>
      <c r="F45" s="18">
        <v>78000</v>
      </c>
      <c r="G45" s="18">
        <v>60500</v>
      </c>
      <c r="H45" s="18">
        <v>76000</v>
      </c>
      <c r="I45" s="18">
        <v>67000</v>
      </c>
      <c r="J45" s="21">
        <f>SUM(表1[[#This Row],[一月份]:[六月份]])</f>
        <v>443550</v>
      </c>
      <c r="K45" s="22" t="str">
        <f>"第"&amp;_xlfn.RANK.EQ(表1[[#This Row],[个人销售总计]],表1[个人销售总计],0)&amp;"名"</f>
        <v>第31名</v>
      </c>
    </row>
    <row r="46" s="11" customFormat="1" spans="1:11">
      <c r="A46" s="17" t="s">
        <v>94</v>
      </c>
      <c r="B46" s="19" t="s">
        <v>95</v>
      </c>
      <c r="C46" s="19" t="s">
        <v>72</v>
      </c>
      <c r="D46" s="18">
        <v>96500</v>
      </c>
      <c r="E46" s="18">
        <v>74500</v>
      </c>
      <c r="F46" s="18">
        <v>63000</v>
      </c>
      <c r="G46" s="18">
        <v>66000</v>
      </c>
      <c r="H46" s="18">
        <v>71000</v>
      </c>
      <c r="I46" s="18">
        <v>69000</v>
      </c>
      <c r="J46" s="21">
        <f>SUM(表1[[#This Row],[一月份]:[六月份]])</f>
        <v>440000</v>
      </c>
      <c r="K46" s="22" t="str">
        <f>"第"&amp;_xlfn.RANK.EQ(表1[[#This Row],[个人销售总计]],表1[个人销售总计],0)&amp;"名"</f>
        <v>第33名</v>
      </c>
    </row>
  </sheetData>
  <sheetProtection selectLockedCells="1"/>
  <mergeCells count="1">
    <mergeCell ref="A1:K1"/>
  </mergeCells>
  <pageMargins left="0.75" right="0.75" top="1" bottom="1" header="0.5" footer="0.5"/>
  <pageSetup paperSize="9" orientation="landscape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zoomScale="145" zoomScaleNormal="145" workbookViewId="0">
      <selection activeCell="A2" sqref="A$1:G$1048576"/>
    </sheetView>
  </sheetViews>
  <sheetFormatPr defaultColWidth="9" defaultRowHeight="15.6" outlineLevelRow="5" outlineLevelCol="6"/>
  <cols>
    <col min="1" max="7" width="15.625" style="8" customWidth="1"/>
  </cols>
  <sheetData>
    <row r="1" ht="45" customHeight="1" spans="1:7">
      <c r="A1" s="1" t="s">
        <v>96</v>
      </c>
      <c r="B1" s="1"/>
      <c r="C1" s="1"/>
      <c r="D1" s="1"/>
      <c r="E1" s="1"/>
      <c r="F1" s="1"/>
      <c r="G1" s="1"/>
    </row>
    <row r="2" ht="18" customHeight="1" spans="1:7">
      <c r="A2" s="9"/>
      <c r="B2" s="3" t="s">
        <v>4</v>
      </c>
      <c r="C2" s="3" t="s">
        <v>5</v>
      </c>
      <c r="D2" s="3" t="s">
        <v>6</v>
      </c>
      <c r="E2" s="3" t="s">
        <v>7</v>
      </c>
      <c r="F2" s="3" t="s">
        <v>97</v>
      </c>
      <c r="G2" s="3" t="s">
        <v>9</v>
      </c>
    </row>
    <row r="3" ht="18" customHeight="1" spans="1:7">
      <c r="A3" s="3" t="s">
        <v>98</v>
      </c>
      <c r="B3" s="10">
        <f>COUNTIF(表1[一月份],"&gt;60000")/44</f>
        <v>0.954545454545455</v>
      </c>
      <c r="C3" s="10">
        <f>COUNTIF(表1[二月份],"&gt;60000")/44</f>
        <v>0.931818181818182</v>
      </c>
      <c r="D3" s="10">
        <f>COUNTIF(表1[三月份],"&gt;60000")/44</f>
        <v>0.977272727272727</v>
      </c>
      <c r="E3" s="10">
        <f>COUNTIF(表1[四月份],"&gt;60000")/44</f>
        <v>0.909090909090909</v>
      </c>
      <c r="F3" s="10">
        <f>COUNTIF(表1[五月分],"&gt;60000")/44</f>
        <v>0.886363636363636</v>
      </c>
      <c r="G3" s="10">
        <f>COUNTIF(表1[六月份],"&gt;60000")/44</f>
        <v>0.909090909090909</v>
      </c>
    </row>
    <row r="4" ht="18" customHeight="1" spans="1:7">
      <c r="A4" s="3" t="s">
        <v>99</v>
      </c>
      <c r="B4" s="4"/>
      <c r="C4" s="4"/>
      <c r="D4" s="4"/>
      <c r="E4" s="4"/>
      <c r="F4" s="4"/>
      <c r="G4" s="4"/>
    </row>
    <row r="5" ht="18" customHeight="1" spans="1:7">
      <c r="A5" s="3" t="s">
        <v>100</v>
      </c>
      <c r="B5" s="4"/>
      <c r="C5" s="4"/>
      <c r="D5" s="4"/>
      <c r="E5" s="4"/>
      <c r="F5" s="4"/>
      <c r="G5" s="4"/>
    </row>
    <row r="6" ht="18" customHeight="1" spans="1:7">
      <c r="A6" s="3" t="s">
        <v>101</v>
      </c>
      <c r="B6" s="4"/>
      <c r="C6" s="4"/>
      <c r="D6" s="4"/>
      <c r="E6" s="4"/>
      <c r="F6" s="4"/>
      <c r="G6" s="4"/>
    </row>
  </sheetData>
  <mergeCells count="1">
    <mergeCell ref="A1:G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G22" sqref="G22"/>
    </sheetView>
  </sheetViews>
  <sheetFormatPr defaultColWidth="9" defaultRowHeight="15.6" outlineLevelRow="4" outlineLevelCol="2"/>
  <cols>
    <col min="1" max="1" width="10.125" customWidth="1"/>
    <col min="2" max="2" width="15" customWidth="1"/>
    <col min="3" max="3" width="22" customWidth="1"/>
  </cols>
  <sheetData>
    <row r="1" spans="1:3">
      <c r="A1" t="s">
        <v>102</v>
      </c>
      <c r="B1" t="s">
        <v>103</v>
      </c>
      <c r="C1" t="s">
        <v>104</v>
      </c>
    </row>
    <row r="2" spans="1:3">
      <c r="A2" s="5" t="s">
        <v>14</v>
      </c>
      <c r="B2" s="6">
        <v>15</v>
      </c>
      <c r="C2" s="7">
        <v>0.366095887072403</v>
      </c>
    </row>
    <row r="3" spans="1:3">
      <c r="A3" s="5" t="s">
        <v>31</v>
      </c>
      <c r="B3" s="6">
        <v>15</v>
      </c>
      <c r="C3" s="7">
        <v>0.339860010333499</v>
      </c>
    </row>
    <row r="4" spans="1:3">
      <c r="A4" s="5" t="s">
        <v>72</v>
      </c>
      <c r="B4" s="6">
        <v>14</v>
      </c>
      <c r="C4" s="7">
        <v>0.294044102594098</v>
      </c>
    </row>
    <row r="5" spans="1:3">
      <c r="A5" s="5" t="s">
        <v>105</v>
      </c>
      <c r="B5" s="6">
        <v>44</v>
      </c>
      <c r="C5" s="7">
        <v>1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G16" sqref="G16"/>
    </sheetView>
  </sheetViews>
  <sheetFormatPr defaultColWidth="9" defaultRowHeight="15.6" outlineLevelRow="4" outlineLevelCol="6"/>
  <cols>
    <col min="1" max="7" width="15.625" customWidth="1"/>
  </cols>
  <sheetData>
    <row r="1" ht="45" customHeight="1" spans="1:7">
      <c r="A1" s="1" t="s">
        <v>106</v>
      </c>
      <c r="B1" s="1"/>
      <c r="C1" s="1"/>
      <c r="D1" s="1"/>
      <c r="E1" s="1"/>
      <c r="F1" s="1"/>
      <c r="G1" s="1"/>
    </row>
    <row r="2" spans="1:7">
      <c r="A2" s="2"/>
      <c r="B2" s="3" t="s">
        <v>4</v>
      </c>
      <c r="C2" s="3" t="s">
        <v>5</v>
      </c>
      <c r="D2" s="3" t="s">
        <v>6</v>
      </c>
      <c r="E2" s="3" t="s">
        <v>7</v>
      </c>
      <c r="F2" s="3" t="s">
        <v>97</v>
      </c>
      <c r="G2" s="3" t="s">
        <v>9</v>
      </c>
    </row>
    <row r="3" spans="1:7">
      <c r="A3" s="3" t="s">
        <v>107</v>
      </c>
      <c r="B3" s="4">
        <v>1650000</v>
      </c>
      <c r="C3" s="4">
        <v>1800000</v>
      </c>
      <c r="D3" s="4">
        <v>2000000</v>
      </c>
      <c r="E3" s="4">
        <v>1800000</v>
      </c>
      <c r="F3" s="4">
        <v>1700000</v>
      </c>
      <c r="G3" s="4">
        <v>1200000</v>
      </c>
    </row>
    <row r="4" spans="1:7">
      <c r="A4" s="3" t="s">
        <v>108</v>
      </c>
      <c r="B4" s="4">
        <v>2000000</v>
      </c>
      <c r="C4" s="4">
        <v>2300000</v>
      </c>
      <c r="D4" s="4">
        <v>1400000</v>
      </c>
      <c r="E4" s="4">
        <v>1500000</v>
      </c>
      <c r="F4" s="4">
        <v>2000000</v>
      </c>
      <c r="G4" s="4">
        <v>2300000</v>
      </c>
    </row>
    <row r="5" spans="1:7">
      <c r="A5" s="3" t="s">
        <v>109</v>
      </c>
      <c r="B5" s="4">
        <v>3500000</v>
      </c>
      <c r="C5" s="4">
        <v>3600000</v>
      </c>
      <c r="D5" s="4">
        <v>4200000</v>
      </c>
      <c r="E5" s="4">
        <v>3300000</v>
      </c>
      <c r="F5" s="4">
        <v>4500000</v>
      </c>
      <c r="G5" s="4">
        <v>3000000</v>
      </c>
    </row>
  </sheetData>
  <mergeCells count="1">
    <mergeCell ref="A1:G1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ms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销售业绩表</vt:lpstr>
      <vt:lpstr>按月统计</vt:lpstr>
      <vt:lpstr>按部门统计</vt:lpstr>
      <vt:lpstr>销售评估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阿福课堂-阿福</cp:lastModifiedBy>
  <dcterms:created xsi:type="dcterms:W3CDTF">2005-09-06T01:23:00Z</dcterms:created>
  <dcterms:modified xsi:type="dcterms:W3CDTF">2025-06-16T15:00:12Z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