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FC79EF8-3C55-4DA9-85DC-D899C63BC07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  <sheet name="Grá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E24" i="1"/>
  <c r="D24" i="1"/>
  <c r="C24" i="1"/>
  <c r="B24" i="1"/>
  <c r="I23" i="1"/>
  <c r="E23" i="1"/>
  <c r="D23" i="1"/>
  <c r="C23" i="1"/>
  <c r="B23" i="1"/>
  <c r="I22" i="1"/>
  <c r="H22" i="1"/>
  <c r="E22" i="1"/>
  <c r="D22" i="1"/>
  <c r="C22" i="1"/>
  <c r="B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23" i="1" s="1"/>
  <c r="I2" i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<sst xmlns="http://schemas.openxmlformats.org/spreadsheetml/2006/main" count="54" uniqueCount="28">
  <si>
    <t>Programa</t>
  </si>
  <si>
    <t>Tamanho programa 1</t>
  </si>
  <si>
    <t>Tamanho programa 2</t>
  </si>
  <si>
    <t>Tempo processamento 1</t>
  </si>
  <si>
    <t>Tempo processamento 2</t>
  </si>
  <si>
    <t>Tempo acumulado CPU 1</t>
  </si>
  <si>
    <t>Tempo acumulado CPU 2</t>
  </si>
  <si>
    <t>Indice de ocupação 1</t>
  </si>
  <si>
    <t>Indice de ocupação 2</t>
  </si>
  <si>
    <t>R1</t>
  </si>
  <si>
    <t>R2</t>
  </si>
  <si>
    <t>R3</t>
  </si>
  <si>
    <t>Z1</t>
  </si>
  <si>
    <t>Z2</t>
  </si>
  <si>
    <t>Teta1</t>
  </si>
  <si>
    <t>Teta2</t>
  </si>
  <si>
    <t>Média</t>
  </si>
  <si>
    <t>---</t>
  </si>
  <si>
    <t>Variancia</t>
  </si>
  <si>
    <t>Desv. Padrão</t>
  </si>
  <si>
    <t>Placa Memoria 1</t>
  </si>
  <si>
    <t>Placa Memoria 2</t>
  </si>
  <si>
    <t>M1 média</t>
  </si>
  <si>
    <t>M1 desvio</t>
  </si>
  <si>
    <t>M2 média</t>
  </si>
  <si>
    <t>M2 desvio</t>
  </si>
  <si>
    <t>Link para simulação:</t>
  </si>
  <si>
    <t>https://github.com/huine/simulacao-e-teste-software/tree/master/Aula2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</si>
</sst>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output!$B$1</c:f>
              <c:strCache>
                <c:ptCount val="1"/>
                <c:pt idx="0">
                  <c:v>Tamanho programa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output!$A$3:$A$21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output!$B$2:$B$21</c:f>
              <c:numCache>
                <c:formatCode>General</c:formatCode>
                <c:ptCount val="20"/>
                <c:pt idx="0">
                  <c:v>91.490881765682005</c:v>
                </c:pt>
                <c:pt idx="1">
                  <c:v>89.475565589585997</c:v>
                </c:pt>
                <c:pt idx="2">
                  <c:v>109.542451845591</c:v>
                </c:pt>
                <c:pt idx="3">
                  <c:v>48.252788820528203</c:v>
                </c:pt>
                <c:pt idx="4">
                  <c:v>135.26482450415901</c:v>
                </c:pt>
                <c:pt idx="5">
                  <c:v>91.297401525864402</c:v>
                </c:pt>
                <c:pt idx="6">
                  <c:v>77.557962323183006</c:v>
                </c:pt>
                <c:pt idx="7">
                  <c:v>106.553465331906</c:v>
                </c:pt>
                <c:pt idx="8">
                  <c:v>63.9771679859969</c:v>
                </c:pt>
                <c:pt idx="9">
                  <c:v>66.301560618845201</c:v>
                </c:pt>
                <c:pt idx="10">
                  <c:v>80.7151605543758</c:v>
                </c:pt>
                <c:pt idx="11">
                  <c:v>102.602944378503</c:v>
                </c:pt>
                <c:pt idx="12">
                  <c:v>51.856630512726802</c:v>
                </c:pt>
                <c:pt idx="13">
                  <c:v>24.354973169170901</c:v>
                </c:pt>
                <c:pt idx="14">
                  <c:v>47.841990423920002</c:v>
                </c:pt>
                <c:pt idx="15">
                  <c:v>73.893426577459906</c:v>
                </c:pt>
                <c:pt idx="16">
                  <c:v>89.483424109912306</c:v>
                </c:pt>
                <c:pt idx="17">
                  <c:v>100.492240337075</c:v>
                </c:pt>
                <c:pt idx="18">
                  <c:v>70.474054550760599</c:v>
                </c:pt>
                <c:pt idx="19">
                  <c:v>131.12472710819799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71-4037-A0FA-449C5D9554D2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Tamanho programa 2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output!$A$3:$A$21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output!$C$2:$C$21</c:f>
              <c:numCache>
                <c:formatCode>General</c:formatCode>
                <c:ptCount val="20"/>
                <c:pt idx="0">
                  <c:v>110.745440882841</c:v>
                </c:pt>
                <c:pt idx="1">
                  <c:v>109.73778279479301</c:v>
                </c:pt>
                <c:pt idx="2">
                  <c:v>119.771225922795</c:v>
                </c:pt>
                <c:pt idx="3">
                  <c:v>89.126394410264098</c:v>
                </c:pt>
                <c:pt idx="4">
                  <c:v>132.63241225207901</c:v>
                </c:pt>
                <c:pt idx="5">
                  <c:v>110.64870076293199</c:v>
                </c:pt>
                <c:pt idx="6">
                  <c:v>103.77898116159101</c:v>
                </c:pt>
                <c:pt idx="7">
                  <c:v>118.27673266595301</c:v>
                </c:pt>
                <c:pt idx="8">
                  <c:v>96.9885839929984</c:v>
                </c:pt>
                <c:pt idx="9">
                  <c:v>98.150780309422601</c:v>
                </c:pt>
                <c:pt idx="10">
                  <c:v>105.357580277187</c:v>
                </c:pt>
                <c:pt idx="11">
                  <c:v>116.301472189251</c:v>
                </c:pt>
                <c:pt idx="12">
                  <c:v>90.928315256363405</c:v>
                </c:pt>
                <c:pt idx="13">
                  <c:v>77.177486584585495</c:v>
                </c:pt>
                <c:pt idx="14">
                  <c:v>88.920995211960005</c:v>
                </c:pt>
                <c:pt idx="15">
                  <c:v>101.946713288729</c:v>
                </c:pt>
                <c:pt idx="16">
                  <c:v>109.741712054956</c:v>
                </c:pt>
                <c:pt idx="17">
                  <c:v>115.246120168537</c:v>
                </c:pt>
                <c:pt idx="18">
                  <c:v>100.23702727538</c:v>
                </c:pt>
                <c:pt idx="19">
                  <c:v>130.56236355409899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71-4037-A0FA-449C5D95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842305"/>
        <c:axId val="326802332"/>
      </c:barChart>
      <c:catAx>
        <c:axId val="1376842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326802332"/>
        <c:crosses val="autoZero"/>
        <c:auto val="1"/>
        <c:lblAlgn val="ctr"/>
        <c:lblOffset val="100"/>
        <c:noMultiLvlLbl val="1"/>
      </c:catAx>
      <c:valAx>
        <c:axId val="326802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3768423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output!$D$1</c:f>
              <c:strCache>
                <c:ptCount val="1"/>
                <c:pt idx="0">
                  <c:v>Tempo processamento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output!$A$2:$A$21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output!$D$2:$D$21</c:f>
              <c:numCache>
                <c:formatCode>General</c:formatCode>
                <c:ptCount val="20"/>
                <c:pt idx="0">
                  <c:v>206.409402625712</c:v>
                </c:pt>
                <c:pt idx="1">
                  <c:v>25.0045436972778</c:v>
                </c:pt>
                <c:pt idx="2">
                  <c:v>22.3132210634896</c:v>
                </c:pt>
                <c:pt idx="3">
                  <c:v>17.683421826864102</c:v>
                </c:pt>
                <c:pt idx="4">
                  <c:v>108.94943334725301</c:v>
                </c:pt>
                <c:pt idx="5">
                  <c:v>5.1553764694141799</c:v>
                </c:pt>
                <c:pt idx="6">
                  <c:v>48.836117314235899</c:v>
                </c:pt>
                <c:pt idx="7">
                  <c:v>28.072246163454</c:v>
                </c:pt>
                <c:pt idx="8">
                  <c:v>75.163388431349304</c:v>
                </c:pt>
                <c:pt idx="9">
                  <c:v>151.20375896163199</c:v>
                </c:pt>
                <c:pt idx="10">
                  <c:v>25.804925100652198</c:v>
                </c:pt>
                <c:pt idx="11">
                  <c:v>66.2925549031348</c:v>
                </c:pt>
                <c:pt idx="12">
                  <c:v>15.7578218392701</c:v>
                </c:pt>
                <c:pt idx="13">
                  <c:v>10.282526391991899</c:v>
                </c:pt>
                <c:pt idx="14">
                  <c:v>126.083590402452</c:v>
                </c:pt>
                <c:pt idx="15">
                  <c:v>5.2275435550915299</c:v>
                </c:pt>
                <c:pt idx="16">
                  <c:v>16.188309622593501</c:v>
                </c:pt>
                <c:pt idx="17">
                  <c:v>36.989981934702399</c:v>
                </c:pt>
                <c:pt idx="18">
                  <c:v>45.7237696943534</c:v>
                </c:pt>
                <c:pt idx="19">
                  <c:v>36.3711478460433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AB-4C9F-A4D2-D817D5EEDAD3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Tempo processamento 2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output!$A$2:$A$21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output!$E$2:$E$21</c:f>
              <c:numCache>
                <c:formatCode>General</c:formatCode>
                <c:ptCount val="20"/>
                <c:pt idx="0">
                  <c:v>99.9395780431649</c:v>
                </c:pt>
                <c:pt idx="1">
                  <c:v>12.2667821859699</c:v>
                </c:pt>
                <c:pt idx="2">
                  <c:v>9.7587074089872399</c:v>
                </c:pt>
                <c:pt idx="3">
                  <c:v>13.0650241512561</c:v>
                </c:pt>
                <c:pt idx="4">
                  <c:v>42.7316597979219</c:v>
                </c:pt>
                <c:pt idx="5">
                  <c:v>2.4992418130229801</c:v>
                </c:pt>
                <c:pt idx="6">
                  <c:v>26.138708893048999</c:v>
                </c:pt>
                <c:pt idx="7">
                  <c:v>12.4643287553913</c:v>
                </c:pt>
                <c:pt idx="8">
                  <c:v>45.578701537197702</c:v>
                </c:pt>
                <c:pt idx="9">
                  <c:v>89.534947830979306</c:v>
                </c:pt>
                <c:pt idx="10">
                  <c:v>13.473277878235701</c:v>
                </c:pt>
                <c:pt idx="11">
                  <c:v>30.057311813506601</c:v>
                </c:pt>
                <c:pt idx="12">
                  <c:v>11.0522583344717</c:v>
                </c:pt>
                <c:pt idx="13">
                  <c:v>13.033552320691999</c:v>
                </c:pt>
                <c:pt idx="14">
                  <c:v>93.737557648752698</c:v>
                </c:pt>
                <c:pt idx="15">
                  <c:v>2.8848622060129299</c:v>
                </c:pt>
                <c:pt idx="16">
                  <c:v>7.9412822248600001</c:v>
                </c:pt>
                <c:pt idx="17">
                  <c:v>16.9682828794732</c:v>
                </c:pt>
                <c:pt idx="18">
                  <c:v>26.013628869245402</c:v>
                </c:pt>
                <c:pt idx="19">
                  <c:v>14.4860641701441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CAB-4C9F-A4D2-D817D5EE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396804"/>
        <c:axId val="1199591207"/>
      </c:barChart>
      <c:catAx>
        <c:axId val="740396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199591207"/>
        <c:crosses val="autoZero"/>
        <c:auto val="1"/>
        <c:lblAlgn val="ctr"/>
        <c:lblOffset val="100"/>
        <c:noMultiLvlLbl val="1"/>
      </c:catAx>
      <c:valAx>
        <c:axId val="1199591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7403968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output!$H$1</c:f>
              <c:strCache>
                <c:ptCount val="1"/>
                <c:pt idx="0">
                  <c:v>Indice de ocupação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output!$A$2:$A$21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output!$H$2:$H$21</c:f>
              <c:numCache>
                <c:formatCode>General</c:formatCode>
                <c:ptCount val="20"/>
                <c:pt idx="0">
                  <c:v>71.477251379439068</c:v>
                </c:pt>
                <c:pt idx="1">
                  <c:v>69.902785616864065</c:v>
                </c:pt>
                <c:pt idx="2">
                  <c:v>85.580040504367972</c:v>
                </c:pt>
                <c:pt idx="3">
                  <c:v>37.697491266037659</c:v>
                </c:pt>
                <c:pt idx="4">
                  <c:v>105.67564414387422</c:v>
                </c:pt>
                <c:pt idx="5">
                  <c:v>71.326094942081568</c:v>
                </c:pt>
                <c:pt idx="6">
                  <c:v>60.59215806498672</c:v>
                </c:pt>
                <c:pt idx="7">
                  <c:v>83.244894790551555</c:v>
                </c:pt>
                <c:pt idx="8">
                  <c:v>49.98216248906008</c:v>
                </c:pt>
                <c:pt idx="9">
                  <c:v>51.79809423347281</c:v>
                </c:pt>
                <c:pt idx="10">
                  <c:v>63.058719183106092</c:v>
                </c:pt>
                <c:pt idx="11">
                  <c:v>80.158550295705467</c:v>
                </c:pt>
                <c:pt idx="12">
                  <c:v>40.512992588067817</c:v>
                </c:pt>
                <c:pt idx="13">
                  <c:v>19.027322788414764</c:v>
                </c:pt>
                <c:pt idx="14">
                  <c:v>37.376555018687505</c:v>
                </c:pt>
                <c:pt idx="15">
                  <c:v>57.72923951364055</c:v>
                </c:pt>
                <c:pt idx="16">
                  <c:v>69.908925085868987</c:v>
                </c:pt>
                <c:pt idx="17">
                  <c:v>78.509562763339844</c:v>
                </c:pt>
                <c:pt idx="18">
                  <c:v>55.05785511778172</c:v>
                </c:pt>
                <c:pt idx="19">
                  <c:v>102.44119305327968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A6-4827-B4E6-A977B670F177}"/>
            </c:ext>
          </c:extLst>
        </c:ser>
        <c:ser>
          <c:idx val="1"/>
          <c:order val="1"/>
          <c:tx>
            <c:strRef>
              <c:f>output!$I$1</c:f>
              <c:strCache>
                <c:ptCount val="1"/>
                <c:pt idx="0">
                  <c:v>Indice de ocupação 2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output!$A$2:$A$21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output!$I$2:$I$21</c:f>
              <c:numCache>
                <c:formatCode>General</c:formatCode>
                <c:ptCount val="20"/>
                <c:pt idx="0">
                  <c:v>173.03975137943905</c:v>
                </c:pt>
                <c:pt idx="1">
                  <c:v>171.46528561686407</c:v>
                </c:pt>
                <c:pt idx="2">
                  <c:v>187.14254050436719</c:v>
                </c:pt>
                <c:pt idx="3">
                  <c:v>139.25999126603764</c:v>
                </c:pt>
                <c:pt idx="4">
                  <c:v>207.23814414387346</c:v>
                </c:pt>
                <c:pt idx="5">
                  <c:v>172.88859494208126</c:v>
                </c:pt>
                <c:pt idx="6">
                  <c:v>162.15465806498594</c:v>
                </c:pt>
                <c:pt idx="7">
                  <c:v>184.80739479055157</c:v>
                </c:pt>
                <c:pt idx="8">
                  <c:v>151.54466248905999</c:v>
                </c:pt>
                <c:pt idx="9">
                  <c:v>153.36059423347282</c:v>
                </c:pt>
                <c:pt idx="10">
                  <c:v>164.62121918310467</c:v>
                </c:pt>
                <c:pt idx="11">
                  <c:v>181.72105029570469</c:v>
                </c:pt>
                <c:pt idx="12">
                  <c:v>142.07549258806782</c:v>
                </c:pt>
                <c:pt idx="13">
                  <c:v>120.58982278841484</c:v>
                </c:pt>
                <c:pt idx="14">
                  <c:v>138.9390550186875</c:v>
                </c:pt>
                <c:pt idx="15">
                  <c:v>159.29173951363907</c:v>
                </c:pt>
                <c:pt idx="16">
                  <c:v>171.47142508586876</c:v>
                </c:pt>
                <c:pt idx="17">
                  <c:v>180.07206276333906</c:v>
                </c:pt>
                <c:pt idx="18">
                  <c:v>156.62035511778126</c:v>
                </c:pt>
                <c:pt idx="19">
                  <c:v>204.00369305327968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A6-4827-B4E6-A977B670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217640"/>
        <c:axId val="343253334"/>
      </c:barChart>
      <c:catAx>
        <c:axId val="75121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343253334"/>
        <c:crosses val="autoZero"/>
        <c:auto val="1"/>
        <c:lblAlgn val="ctr"/>
        <c:lblOffset val="100"/>
        <c:noMultiLvlLbl val="1"/>
      </c:catAx>
      <c:valAx>
        <c:axId val="343253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7512176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104775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333375</xdr:colOff>
      <xdr:row>0</xdr:row>
      <xdr:rowOff>104775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18</xdr:row>
      <xdr:rowOff>104775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7" workbookViewId="0">
      <selection activeCell="E33" sqref="E33"/>
    </sheetView>
  </sheetViews>
  <sheetFormatPr defaultColWidth="14.42578125" defaultRowHeight="15.75" customHeight="1" x14ac:dyDescent="0.2"/>
  <cols>
    <col min="1" max="1" width="20.5703125" customWidth="1"/>
    <col min="2" max="2" width="21.140625" customWidth="1"/>
    <col min="3" max="3" width="20.5703125" customWidth="1"/>
    <col min="4" max="4" width="22.85546875" customWidth="1"/>
    <col min="5" max="5" width="23.85546875" customWidth="1"/>
    <col min="6" max="6" width="23.7109375" customWidth="1"/>
    <col min="7" max="9" width="23.5703125" customWidth="1"/>
    <col min="10" max="10" width="17.28515625" customWidth="1"/>
  </cols>
  <sheetData>
    <row r="1" spans="1:3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">
      <c r="A2" s="3">
        <v>1</v>
      </c>
      <c r="B2" s="4">
        <v>91.490881765682005</v>
      </c>
      <c r="C2" s="4">
        <v>110.745440882841</v>
      </c>
      <c r="D2" s="4">
        <v>206.409402625712</v>
      </c>
      <c r="E2" s="4">
        <v>99.9395780431649</v>
      </c>
      <c r="F2" s="4">
        <f t="shared" ref="F2:G2" si="0">D2</f>
        <v>206.409402625712</v>
      </c>
      <c r="G2" s="4">
        <f t="shared" si="0"/>
        <v>99.9395780431649</v>
      </c>
      <c r="H2" s="4">
        <f t="shared" ref="H2:H21" si="1">(B2*100)/$B$29</f>
        <v>71.477251379439068</v>
      </c>
      <c r="I2" s="5">
        <f t="shared" ref="I2:I21" si="2">(C2*100)/$B$30</f>
        <v>173.03975137943905</v>
      </c>
      <c r="J2" s="4">
        <v>0.34623462346234601</v>
      </c>
      <c r="K2" s="4">
        <v>0.75407335291502697</v>
      </c>
      <c r="L2" s="4">
        <v>1.0975052040406901E-2</v>
      </c>
      <c r="M2" s="4">
        <v>3.72720441420515E-2</v>
      </c>
      <c r="N2" s="4">
        <v>3.72720441420515E-2</v>
      </c>
      <c r="O2" s="4">
        <v>45.745440882841002</v>
      </c>
      <c r="P2" s="4">
        <v>22.149088176568199</v>
      </c>
    </row>
    <row r="3" spans="1:30" ht="15.75" customHeight="1" x14ac:dyDescent="0.2">
      <c r="A3" s="3">
        <v>2</v>
      </c>
      <c r="B3" s="4">
        <v>89.475565589585997</v>
      </c>
      <c r="C3" s="4">
        <v>109.73778279479301</v>
      </c>
      <c r="D3" s="4">
        <v>25.0045436972778</v>
      </c>
      <c r="E3" s="4">
        <v>12.2667821859699</v>
      </c>
      <c r="F3" s="4">
        <f t="shared" ref="F3:G3" si="3">D3+F2</f>
        <v>231.4139463229898</v>
      </c>
      <c r="G3" s="4">
        <f t="shared" si="3"/>
        <v>112.2063602291348</v>
      </c>
      <c r="H3" s="4">
        <f t="shared" si="1"/>
        <v>69.902785616864065</v>
      </c>
      <c r="I3" s="5">
        <f t="shared" si="2"/>
        <v>171.46528561686407</v>
      </c>
      <c r="J3" s="4">
        <v>0.98549854985498497</v>
      </c>
      <c r="K3" s="4">
        <v>0.26222005987660901</v>
      </c>
      <c r="L3" s="4">
        <v>0.57183011009643103</v>
      </c>
      <c r="M3" s="4">
        <v>-1.31108602603499E-2</v>
      </c>
      <c r="N3" s="4">
        <v>-1.31108602603499E-2</v>
      </c>
      <c r="O3" s="4">
        <v>44.737782794792999</v>
      </c>
      <c r="P3" s="4">
        <v>21.947556558958599</v>
      </c>
    </row>
    <row r="4" spans="1:30" ht="15.75" customHeight="1" x14ac:dyDescent="0.2">
      <c r="A4" s="3">
        <v>3</v>
      </c>
      <c r="B4" s="4">
        <v>109.542451845591</v>
      </c>
      <c r="C4" s="4">
        <v>119.771225922795</v>
      </c>
      <c r="D4" s="4">
        <v>22.3132210634896</v>
      </c>
      <c r="E4" s="4">
        <v>9.7587074089872399</v>
      </c>
      <c r="F4" s="4">
        <f t="shared" ref="F4:G4" si="4">D4+F3</f>
        <v>253.72716738647941</v>
      </c>
      <c r="G4" s="4">
        <f t="shared" si="4"/>
        <v>121.96506763812204</v>
      </c>
      <c r="H4" s="4">
        <f t="shared" si="1"/>
        <v>85.580040504367972</v>
      </c>
      <c r="I4" s="5">
        <f t="shared" si="2"/>
        <v>187.14254050436719</v>
      </c>
      <c r="J4" s="4">
        <v>0.101310131013101</v>
      </c>
      <c r="K4" s="4">
        <v>0.78666018076135602</v>
      </c>
      <c r="L4" s="4">
        <v>0.66538498792033096</v>
      </c>
      <c r="M4" s="4">
        <v>0.48856129613978999</v>
      </c>
      <c r="N4" s="4">
        <v>0.48856129613978999</v>
      </c>
      <c r="O4" s="4">
        <v>54.7712259227958</v>
      </c>
      <c r="P4" s="4">
        <v>23.954245184559099</v>
      </c>
    </row>
    <row r="5" spans="1:30" ht="15.75" customHeight="1" x14ac:dyDescent="0.2">
      <c r="A5" s="3">
        <v>4</v>
      </c>
      <c r="B5" s="4">
        <v>48.252788820528203</v>
      </c>
      <c r="C5" s="4">
        <v>89.126394410264098</v>
      </c>
      <c r="D5" s="4">
        <v>17.683421826864102</v>
      </c>
      <c r="E5" s="4">
        <v>13.0650241512561</v>
      </c>
      <c r="F5" s="4">
        <f t="shared" ref="F5:G5" si="5">D5+F4</f>
        <v>271.41058921334348</v>
      </c>
      <c r="G5" s="4">
        <f t="shared" si="5"/>
        <v>135.03009178937813</v>
      </c>
      <c r="H5" s="4">
        <f t="shared" si="1"/>
        <v>37.697491266037659</v>
      </c>
      <c r="I5" s="5">
        <f t="shared" si="2"/>
        <v>139.25999126603764</v>
      </c>
      <c r="J5" s="4">
        <v>0.26162616261626098</v>
      </c>
      <c r="K5" s="4">
        <v>0.35998054341559799</v>
      </c>
      <c r="L5" s="4">
        <v>0.48048983093681702</v>
      </c>
      <c r="M5" s="4">
        <v>-1.0436802794867901</v>
      </c>
      <c r="N5" s="4">
        <v>-1.0436802794867901</v>
      </c>
      <c r="O5" s="4">
        <v>24.126394410264101</v>
      </c>
      <c r="P5" s="4">
        <v>17.8252788820528</v>
      </c>
    </row>
    <row r="6" spans="1:30" ht="15.75" customHeight="1" x14ac:dyDescent="0.2">
      <c r="A6" s="3">
        <v>5</v>
      </c>
      <c r="B6" s="4">
        <v>135.26482450415901</v>
      </c>
      <c r="C6" s="4">
        <v>132.63241225207901</v>
      </c>
      <c r="D6" s="4">
        <v>108.94943334725301</v>
      </c>
      <c r="E6" s="4">
        <v>42.7316597979219</v>
      </c>
      <c r="F6" s="4">
        <f t="shared" ref="F6:G6" si="6">D6+F5</f>
        <v>380.36002256059646</v>
      </c>
      <c r="G6" s="4">
        <f t="shared" si="6"/>
        <v>177.76175158730004</v>
      </c>
      <c r="H6" s="4">
        <f t="shared" si="1"/>
        <v>105.67564414387422</v>
      </c>
      <c r="I6" s="5">
        <f t="shared" si="2"/>
        <v>207.23814414387346</v>
      </c>
      <c r="J6" s="4">
        <v>0.43454345434543401</v>
      </c>
      <c r="K6" s="4">
        <v>7.9941631378324302E-2</v>
      </c>
      <c r="L6" s="4">
        <v>0.19970667274616</v>
      </c>
      <c r="M6" s="4">
        <v>1.1316206126039901</v>
      </c>
      <c r="N6" s="4">
        <v>1.1316206126039901</v>
      </c>
      <c r="O6" s="4">
        <v>67.632412252079803</v>
      </c>
      <c r="P6" s="4">
        <v>26.526482450415902</v>
      </c>
    </row>
    <row r="7" spans="1:30" ht="15.75" customHeight="1" x14ac:dyDescent="0.2">
      <c r="A7" s="3">
        <v>6</v>
      </c>
      <c r="B7" s="4">
        <v>91.297401525864402</v>
      </c>
      <c r="C7" s="4">
        <v>110.64870076293199</v>
      </c>
      <c r="D7" s="4">
        <v>5.1553764694141799</v>
      </c>
      <c r="E7" s="4">
        <v>2.4992418130229801</v>
      </c>
      <c r="F7" s="4">
        <f t="shared" ref="F7:G7" si="7">D7+F6</f>
        <v>385.51539903001066</v>
      </c>
      <c r="G7" s="4">
        <f t="shared" si="7"/>
        <v>180.26099340032303</v>
      </c>
      <c r="H7" s="4">
        <f t="shared" si="1"/>
        <v>71.326094942081568</v>
      </c>
      <c r="I7" s="5">
        <f t="shared" si="2"/>
        <v>172.88859494208126</v>
      </c>
      <c r="J7" s="4">
        <v>0.87908790879087895</v>
      </c>
      <c r="K7" s="4">
        <v>0.239824895266501</v>
      </c>
      <c r="L7" s="4">
        <v>0.89320792533483395</v>
      </c>
      <c r="M7" s="4">
        <v>3.2435038146609897E-2</v>
      </c>
      <c r="N7" s="4">
        <v>3.2435038146609897E-2</v>
      </c>
      <c r="O7" s="4">
        <v>45.648700762932201</v>
      </c>
      <c r="P7" s="4">
        <v>22.1297401525864</v>
      </c>
    </row>
    <row r="8" spans="1:30" ht="15.75" customHeight="1" x14ac:dyDescent="0.2">
      <c r="A8" s="3">
        <v>7</v>
      </c>
      <c r="B8" s="4">
        <v>77.557962323183006</v>
      </c>
      <c r="C8" s="4">
        <v>103.77898116159101</v>
      </c>
      <c r="D8" s="4">
        <v>48.836117314235899</v>
      </c>
      <c r="E8" s="4">
        <v>26.138708893048999</v>
      </c>
      <c r="F8" s="4">
        <f t="shared" ref="F8:G8" si="8">D8+F7</f>
        <v>434.35151634424653</v>
      </c>
      <c r="G8" s="4">
        <f t="shared" si="8"/>
        <v>206.39970229337203</v>
      </c>
      <c r="H8" s="4">
        <f t="shared" si="1"/>
        <v>60.59215806498672</v>
      </c>
      <c r="I8" s="5">
        <f t="shared" si="2"/>
        <v>162.15465806498594</v>
      </c>
      <c r="J8" s="4">
        <v>0.26412641264126402</v>
      </c>
      <c r="K8" s="4">
        <v>0.719474686931032</v>
      </c>
      <c r="L8" s="4">
        <v>0.28383987135479199</v>
      </c>
      <c r="M8" s="4">
        <v>-0.31105094192042299</v>
      </c>
      <c r="N8" s="4">
        <v>-0.31105094192042299</v>
      </c>
      <c r="O8" s="4">
        <v>38.778981161591503</v>
      </c>
      <c r="P8" s="4">
        <v>20.7557962323183</v>
      </c>
    </row>
    <row r="9" spans="1:30" ht="15.75" customHeight="1" x14ac:dyDescent="0.2">
      <c r="A9" s="3">
        <v>8</v>
      </c>
      <c r="B9" s="4">
        <v>106.553465331906</v>
      </c>
      <c r="C9" s="4">
        <v>118.27673266595301</v>
      </c>
      <c r="D9" s="4">
        <v>28.072246163454</v>
      </c>
      <c r="E9" s="4">
        <v>12.4643287553913</v>
      </c>
      <c r="F9" s="4">
        <f t="shared" ref="F9:G9" si="9">D9+F8</f>
        <v>462.42376250770053</v>
      </c>
      <c r="G9" s="4">
        <f t="shared" si="9"/>
        <v>218.86403104876334</v>
      </c>
      <c r="H9" s="4">
        <f t="shared" si="1"/>
        <v>83.244894790551555</v>
      </c>
      <c r="I9" s="5">
        <f t="shared" si="2"/>
        <v>184.80739479055157</v>
      </c>
      <c r="J9" s="4">
        <v>0.74887488748874798</v>
      </c>
      <c r="K9" s="4">
        <v>0.15842406192462499</v>
      </c>
      <c r="L9" s="4">
        <v>0.59042432277135304</v>
      </c>
      <c r="M9" s="4">
        <v>0.41383663329766202</v>
      </c>
      <c r="N9" s="4">
        <v>0.41383663329766202</v>
      </c>
      <c r="O9" s="4">
        <v>53.276732665953197</v>
      </c>
      <c r="P9" s="4">
        <v>23.655346533190599</v>
      </c>
    </row>
    <row r="10" spans="1:30" ht="15.75" customHeight="1" x14ac:dyDescent="0.2">
      <c r="A10" s="3">
        <v>9</v>
      </c>
      <c r="B10" s="4">
        <v>63.9771679859969</v>
      </c>
      <c r="C10" s="4">
        <v>96.9885839929984</v>
      </c>
      <c r="D10" s="4">
        <v>75.163388431349304</v>
      </c>
      <c r="E10" s="4">
        <v>45.578701537197702</v>
      </c>
      <c r="F10" s="4">
        <f t="shared" ref="F10:G10" si="10">D10+F9</f>
        <v>537.58715093904982</v>
      </c>
      <c r="G10" s="4">
        <f t="shared" si="10"/>
        <v>264.44273258596104</v>
      </c>
      <c r="H10" s="4">
        <f t="shared" si="1"/>
        <v>49.98216248906008</v>
      </c>
      <c r="I10" s="5">
        <f t="shared" si="2"/>
        <v>151.54466248905999</v>
      </c>
      <c r="J10" s="4">
        <v>0.805080508050805</v>
      </c>
      <c r="K10" s="4">
        <v>0.47527218690540601</v>
      </c>
      <c r="L10" s="4">
        <v>9.5398336061909103E-2</v>
      </c>
      <c r="M10" s="4">
        <v>-0.65057080035007697</v>
      </c>
      <c r="N10" s="4">
        <v>-0.65057080035007697</v>
      </c>
      <c r="O10" s="4">
        <v>31.9885839929984</v>
      </c>
      <c r="P10" s="4">
        <v>19.3977167985996</v>
      </c>
    </row>
    <row r="11" spans="1:30" ht="15.75" customHeight="1" x14ac:dyDescent="0.2">
      <c r="A11" s="3">
        <v>10</v>
      </c>
      <c r="B11" s="4">
        <v>66.301560618845201</v>
      </c>
      <c r="C11" s="4">
        <v>98.150780309422601</v>
      </c>
      <c r="D11" s="4">
        <v>151.20375896163199</v>
      </c>
      <c r="E11" s="4">
        <v>89.534947830979306</v>
      </c>
      <c r="F11" s="4">
        <f t="shared" ref="F11:G11" si="11">D11+F10</f>
        <v>688.79090990068175</v>
      </c>
      <c r="G11" s="4">
        <f t="shared" si="11"/>
        <v>353.97768041694036</v>
      </c>
      <c r="H11" s="4">
        <f t="shared" si="1"/>
        <v>51.79809423347281</v>
      </c>
      <c r="I11" s="5">
        <f t="shared" si="2"/>
        <v>153.36059423347282</v>
      </c>
      <c r="J11" s="4">
        <v>0.80258025802580202</v>
      </c>
      <c r="K11" s="4">
        <v>0.42581656184774702</v>
      </c>
      <c r="L11" s="4">
        <v>1.0450640579531999E-2</v>
      </c>
      <c r="M11" s="4">
        <v>-0.59246098452886897</v>
      </c>
      <c r="N11" s="4">
        <v>-0.59246098452886897</v>
      </c>
      <c r="O11" s="4">
        <v>33.150780309422601</v>
      </c>
      <c r="P11" s="4">
        <v>19.630156061884499</v>
      </c>
    </row>
    <row r="12" spans="1:30" ht="15.75" customHeight="1" x14ac:dyDescent="0.2">
      <c r="A12" s="3">
        <v>11</v>
      </c>
      <c r="B12" s="4">
        <v>80.7151605543758</v>
      </c>
      <c r="C12" s="4">
        <v>105.357580277187</v>
      </c>
      <c r="D12" s="4">
        <v>25.804925100652198</v>
      </c>
      <c r="E12" s="4">
        <v>13.473277878235701</v>
      </c>
      <c r="F12" s="4">
        <f t="shared" ref="F12:G12" si="12">D12+F11</f>
        <v>714.59583500133397</v>
      </c>
      <c r="G12" s="4">
        <f t="shared" si="12"/>
        <v>367.45095829517606</v>
      </c>
      <c r="H12" s="4">
        <f t="shared" si="1"/>
        <v>63.058719183106092</v>
      </c>
      <c r="I12" s="5">
        <f t="shared" si="2"/>
        <v>164.62121918310467</v>
      </c>
      <c r="J12" s="4">
        <v>0.40064006400640001</v>
      </c>
      <c r="K12" s="4">
        <v>0.27744968667476899</v>
      </c>
      <c r="L12" s="4">
        <v>0.52760512576853502</v>
      </c>
      <c r="M12" s="4">
        <v>-0.232120986140604</v>
      </c>
      <c r="N12" s="4">
        <v>-0.232120986140604</v>
      </c>
      <c r="O12" s="4">
        <v>40.3575802771879</v>
      </c>
      <c r="P12" s="4">
        <v>21.071516055437499</v>
      </c>
    </row>
    <row r="13" spans="1:30" ht="15.75" customHeight="1" x14ac:dyDescent="0.2">
      <c r="A13" s="3">
        <v>12</v>
      </c>
      <c r="B13" s="4">
        <v>102.602944378503</v>
      </c>
      <c r="C13" s="4">
        <v>116.301472189251</v>
      </c>
      <c r="D13" s="4">
        <v>66.2925549031348</v>
      </c>
      <c r="E13" s="4">
        <v>30.057311813506601</v>
      </c>
      <c r="F13" s="4">
        <f t="shared" ref="F13:G13" si="13">D13+F12</f>
        <v>780.8883899044688</v>
      </c>
      <c r="G13" s="4">
        <f t="shared" si="13"/>
        <v>397.50827010868267</v>
      </c>
      <c r="H13" s="4">
        <f t="shared" si="1"/>
        <v>80.158550295705467</v>
      </c>
      <c r="I13" s="5">
        <f t="shared" si="2"/>
        <v>181.72105029570469</v>
      </c>
      <c r="J13" s="4">
        <v>0.81638163816381604</v>
      </c>
      <c r="K13" s="4">
        <v>0.83234906115583696</v>
      </c>
      <c r="L13" s="4">
        <v>0.27466160984107202</v>
      </c>
      <c r="M13" s="4">
        <v>0.31507360946258001</v>
      </c>
      <c r="N13" s="4">
        <v>0.31507360946258001</v>
      </c>
      <c r="O13" s="4">
        <v>51.301472189251598</v>
      </c>
      <c r="P13" s="4">
        <v>23.260294437850298</v>
      </c>
    </row>
    <row r="14" spans="1:30" ht="15.75" customHeight="1" x14ac:dyDescent="0.2">
      <c r="A14" s="3">
        <v>13</v>
      </c>
      <c r="B14" s="4">
        <v>51.856630512726802</v>
      </c>
      <c r="C14" s="4">
        <v>90.928315256363405</v>
      </c>
      <c r="D14" s="4">
        <v>15.7578218392701</v>
      </c>
      <c r="E14" s="4">
        <v>11.0522583344717</v>
      </c>
      <c r="F14" s="4">
        <f t="shared" ref="F14:G14" si="14">D14+F13</f>
        <v>796.64621174373895</v>
      </c>
      <c r="G14" s="4">
        <f t="shared" si="14"/>
        <v>408.56052844315434</v>
      </c>
      <c r="H14" s="4">
        <f t="shared" si="1"/>
        <v>40.512992588067817</v>
      </c>
      <c r="I14" s="5">
        <f t="shared" si="2"/>
        <v>142.07549258806782</v>
      </c>
      <c r="J14" s="4">
        <v>0.63456345634563405</v>
      </c>
      <c r="K14" s="4">
        <v>0.49704718459904002</v>
      </c>
      <c r="L14" s="4">
        <v>0.54457713218297099</v>
      </c>
      <c r="M14" s="4">
        <v>-0.95358423718182805</v>
      </c>
      <c r="N14" s="4">
        <v>-0.95358423718182805</v>
      </c>
      <c r="O14" s="4">
        <v>25.928315256363401</v>
      </c>
      <c r="P14" s="4">
        <v>18.185663051272599</v>
      </c>
    </row>
    <row r="15" spans="1:30" ht="15.75" customHeight="1" x14ac:dyDescent="0.2">
      <c r="A15" s="3">
        <v>14</v>
      </c>
      <c r="B15" s="4">
        <v>24.354973169170901</v>
      </c>
      <c r="C15" s="4">
        <v>77.177486584585495</v>
      </c>
      <c r="D15" s="4">
        <v>10.282526391991899</v>
      </c>
      <c r="E15" s="4">
        <v>13.033552320691999</v>
      </c>
      <c r="F15" s="4">
        <f t="shared" ref="F15:G15" si="15">D15+F14</f>
        <v>806.9287381357309</v>
      </c>
      <c r="G15" s="4">
        <f t="shared" si="15"/>
        <v>421.59408076384636</v>
      </c>
      <c r="H15" s="4">
        <f t="shared" si="1"/>
        <v>19.027322788414764</v>
      </c>
      <c r="I15" s="5">
        <f t="shared" si="2"/>
        <v>120.58982278841484</v>
      </c>
      <c r="J15" s="4">
        <v>0.25902590259025898</v>
      </c>
      <c r="K15" s="4">
        <v>0.49114155492864903</v>
      </c>
      <c r="L15" s="4">
        <v>0.42982022718678697</v>
      </c>
      <c r="M15" s="4">
        <v>-1.64112567077072</v>
      </c>
      <c r="N15" s="4">
        <v>-1.64112567077072</v>
      </c>
      <c r="O15" s="4">
        <v>12.177486584585401</v>
      </c>
      <c r="P15" s="4">
        <v>15.4354973169171</v>
      </c>
    </row>
    <row r="16" spans="1:30" ht="15.75" customHeight="1" x14ac:dyDescent="0.2">
      <c r="A16" s="3">
        <v>15</v>
      </c>
      <c r="B16" s="4">
        <v>47.841990423920002</v>
      </c>
      <c r="C16" s="4">
        <v>88.920995211960005</v>
      </c>
      <c r="D16" s="4">
        <v>126.083590402452</v>
      </c>
      <c r="E16" s="4">
        <v>93.737557648752698</v>
      </c>
      <c r="F16" s="4">
        <f t="shared" ref="F16:G16" si="16">D16+F15</f>
        <v>933.01232853818294</v>
      </c>
      <c r="G16" s="4">
        <f t="shared" si="16"/>
        <v>515.33163841259909</v>
      </c>
      <c r="H16" s="4">
        <f t="shared" si="1"/>
        <v>37.376555018687505</v>
      </c>
      <c r="I16" s="5">
        <f t="shared" si="2"/>
        <v>138.9390550186875</v>
      </c>
      <c r="J16" s="4">
        <v>0.56485648564856406</v>
      </c>
      <c r="K16" s="4">
        <v>0.47342466591747601</v>
      </c>
      <c r="L16" s="4">
        <v>5.1393235514949299E-3</v>
      </c>
      <c r="M16" s="4">
        <v>-1.05395023940199</v>
      </c>
      <c r="N16" s="4">
        <v>-1.05395023940199</v>
      </c>
      <c r="O16" s="4">
        <v>23.920995211960001</v>
      </c>
      <c r="P16" s="4">
        <v>17.784199042392</v>
      </c>
    </row>
    <row r="17" spans="1:30" ht="15.75" customHeight="1" x14ac:dyDescent="0.2">
      <c r="A17" s="3">
        <v>16</v>
      </c>
      <c r="B17" s="4">
        <v>73.893426577459906</v>
      </c>
      <c r="C17" s="4">
        <v>101.946713288729</v>
      </c>
      <c r="D17" s="4">
        <v>5.2275435550915299</v>
      </c>
      <c r="E17" s="4">
        <v>2.8848622060129299</v>
      </c>
      <c r="F17" s="4">
        <f t="shared" ref="F17:G17" si="17">D17+F16</f>
        <v>938.23987209327447</v>
      </c>
      <c r="G17" s="4">
        <f t="shared" si="17"/>
        <v>518.21650061861203</v>
      </c>
      <c r="H17" s="4">
        <f t="shared" si="1"/>
        <v>57.72923951364055</v>
      </c>
      <c r="I17" s="5">
        <f t="shared" si="2"/>
        <v>159.29173951363907</v>
      </c>
      <c r="J17" s="4">
        <v>0.89998999899989995</v>
      </c>
      <c r="K17" s="4">
        <v>0.420273998883957</v>
      </c>
      <c r="L17" s="4">
        <v>0.86806495828833496</v>
      </c>
      <c r="M17" s="4">
        <v>-0.40266433556350101</v>
      </c>
      <c r="N17" s="4">
        <v>-0.40266433556350101</v>
      </c>
      <c r="O17" s="4">
        <v>36.946713288729903</v>
      </c>
      <c r="P17" s="4">
        <v>20.3893426577459</v>
      </c>
    </row>
    <row r="18" spans="1:30" ht="15.75" customHeight="1" x14ac:dyDescent="0.2">
      <c r="A18" s="3">
        <v>17</v>
      </c>
      <c r="B18" s="4">
        <v>89.483424109912306</v>
      </c>
      <c r="C18" s="4">
        <v>109.741712054956</v>
      </c>
      <c r="D18" s="4">
        <v>16.188309622593501</v>
      </c>
      <c r="E18" s="4">
        <v>7.9412822248600001</v>
      </c>
      <c r="F18" s="4">
        <f t="shared" ref="F18:G18" si="18">D18+F17</f>
        <v>954.42818171586794</v>
      </c>
      <c r="G18" s="4">
        <f t="shared" si="18"/>
        <v>526.15778284347198</v>
      </c>
      <c r="H18" s="4">
        <f t="shared" si="1"/>
        <v>69.908925085868987</v>
      </c>
      <c r="I18" s="5">
        <f t="shared" si="2"/>
        <v>171.47142508586876</v>
      </c>
      <c r="J18" s="4">
        <v>0.98209820982098195</v>
      </c>
      <c r="K18" s="4">
        <v>0.26082199778340098</v>
      </c>
      <c r="L18" s="4">
        <v>0.69640983665540401</v>
      </c>
      <c r="M18" s="4">
        <v>-1.2914397252191999E-2</v>
      </c>
      <c r="N18" s="4">
        <v>-1.2914397252191999E-2</v>
      </c>
      <c r="O18" s="4">
        <v>44.741712054956103</v>
      </c>
      <c r="P18" s="4">
        <v>21.948342410991199</v>
      </c>
    </row>
    <row r="19" spans="1:30" ht="15.75" customHeight="1" x14ac:dyDescent="0.2">
      <c r="A19" s="3">
        <v>18</v>
      </c>
      <c r="B19" s="4">
        <v>100.492240337075</v>
      </c>
      <c r="C19" s="4">
        <v>115.246120168537</v>
      </c>
      <c r="D19" s="4">
        <v>36.989981934702399</v>
      </c>
      <c r="E19" s="4">
        <v>16.9682828794732</v>
      </c>
      <c r="F19" s="4">
        <f t="shared" ref="F19:G19" si="19">D19+F18</f>
        <v>991.41816365057036</v>
      </c>
      <c r="G19" s="4">
        <f t="shared" si="19"/>
        <v>543.12606572294521</v>
      </c>
      <c r="H19" s="4">
        <f t="shared" si="1"/>
        <v>78.509562763339844</v>
      </c>
      <c r="I19" s="5">
        <f t="shared" si="2"/>
        <v>180.07206276333906</v>
      </c>
      <c r="J19" s="4">
        <v>0.43244324432443199</v>
      </c>
      <c r="K19" s="4">
        <v>0.78246599448173304</v>
      </c>
      <c r="L19" s="4">
        <v>0.47894194753510799</v>
      </c>
      <c r="M19" s="4">
        <v>0.26230600842688101</v>
      </c>
      <c r="N19" s="4">
        <v>0.26230600842688101</v>
      </c>
      <c r="O19" s="4">
        <v>50.246120168537601</v>
      </c>
      <c r="P19" s="4">
        <v>23.0492240337075</v>
      </c>
    </row>
    <row r="20" spans="1:30" ht="15.75" customHeight="1" x14ac:dyDescent="0.2">
      <c r="A20" s="3">
        <v>19</v>
      </c>
      <c r="B20" s="4">
        <v>70.474054550760599</v>
      </c>
      <c r="C20" s="4">
        <v>100.23702727538</v>
      </c>
      <c r="D20" s="4">
        <v>45.7237696943534</v>
      </c>
      <c r="E20" s="4">
        <v>26.013628869245402</v>
      </c>
      <c r="F20" s="4">
        <f t="shared" ref="F20:G20" si="20">D20+F19</f>
        <v>1037.1419333449237</v>
      </c>
      <c r="G20" s="4">
        <f t="shared" si="20"/>
        <v>569.13969459219061</v>
      </c>
      <c r="H20" s="4">
        <f t="shared" si="1"/>
        <v>55.05785511778172</v>
      </c>
      <c r="I20" s="5">
        <f t="shared" si="2"/>
        <v>156.62035511778126</v>
      </c>
      <c r="J20" s="4">
        <v>0.69696969696969702</v>
      </c>
      <c r="K20" s="4">
        <v>0.34739798457672799</v>
      </c>
      <c r="L20" s="4">
        <v>0.27318508024796101</v>
      </c>
      <c r="M20" s="4">
        <v>-0.48814863623098298</v>
      </c>
      <c r="N20" s="4">
        <v>-0.48814863623098298</v>
      </c>
      <c r="O20" s="4">
        <v>35.237027275380299</v>
      </c>
      <c r="P20" s="4">
        <v>20.047405455075999</v>
      </c>
    </row>
    <row r="21" spans="1:30" ht="15.75" customHeight="1" x14ac:dyDescent="0.2">
      <c r="A21" s="3">
        <v>20</v>
      </c>
      <c r="B21" s="4">
        <v>131.12472710819799</v>
      </c>
      <c r="C21" s="4">
        <v>130.56236355409899</v>
      </c>
      <c r="D21" s="4">
        <v>36.3711478460433</v>
      </c>
      <c r="E21" s="4">
        <v>14.4860641701441</v>
      </c>
      <c r="F21" s="4">
        <f t="shared" ref="F21:G21" si="21">D21+F20</f>
        <v>1073.5130811909671</v>
      </c>
      <c r="G21" s="4">
        <f t="shared" si="21"/>
        <v>583.62575876233473</v>
      </c>
      <c r="H21" s="4">
        <f t="shared" si="1"/>
        <v>102.44119305327968</v>
      </c>
      <c r="I21" s="5">
        <f t="shared" si="2"/>
        <v>204.00369305327968</v>
      </c>
      <c r="J21" s="4">
        <v>0.56695669566956697</v>
      </c>
      <c r="K21" s="4">
        <v>4.21939548617122E-2</v>
      </c>
      <c r="L21" s="4">
        <v>0.57421206035410199</v>
      </c>
      <c r="M21" s="4">
        <v>1.0281181777049699</v>
      </c>
      <c r="N21" s="4">
        <v>1.0281181777049699</v>
      </c>
      <c r="O21" s="4">
        <v>65.562363554099406</v>
      </c>
      <c r="P21" s="4">
        <v>26.112472710819802</v>
      </c>
    </row>
    <row r="22" spans="1:30" ht="15.75" customHeight="1" x14ac:dyDescent="0.2">
      <c r="A22" s="1" t="s">
        <v>16</v>
      </c>
      <c r="B22" s="6">
        <f t="shared" ref="B22:E22" si="22">AVERAGE(B2:B21)</f>
        <v>82.627682101672178</v>
      </c>
      <c r="C22" s="6">
        <f t="shared" si="22"/>
        <v>106.31384105083586</v>
      </c>
      <c r="D22" s="6">
        <f t="shared" si="22"/>
        <v>53.675654059548357</v>
      </c>
      <c r="E22" s="6">
        <f t="shared" si="22"/>
        <v>29.181287938116736</v>
      </c>
      <c r="F22" s="7" t="s">
        <v>17</v>
      </c>
      <c r="G22" s="7" t="s">
        <v>17</v>
      </c>
      <c r="H22" s="1">
        <f t="shared" ref="H22:I22" si="23">AVERAGE(H2:H21)</f>
        <v>64.552876641931405</v>
      </c>
      <c r="I22" s="1">
        <f t="shared" si="23"/>
        <v>166.11537664193105</v>
      </c>
      <c r="J22" s="7" t="s">
        <v>17</v>
      </c>
      <c r="K22" s="7" t="s">
        <v>17</v>
      </c>
      <c r="L22" s="7" t="s">
        <v>17</v>
      </c>
      <c r="M22" s="7" t="s">
        <v>17</v>
      </c>
      <c r="N22" s="7" t="s">
        <v>17</v>
      </c>
      <c r="O22" s="7" t="s">
        <v>17</v>
      </c>
      <c r="P22" s="7" t="s">
        <v>17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5.75" customHeight="1" x14ac:dyDescent="0.2">
      <c r="A23" s="1" t="s">
        <v>18</v>
      </c>
      <c r="B23" s="6">
        <f t="shared" ref="B23:E23" si="24">VAR(B2:B21)</f>
        <v>788.80179562553985</v>
      </c>
      <c r="C23" s="6">
        <f t="shared" si="24"/>
        <v>197.20044890637845</v>
      </c>
      <c r="D23" s="6">
        <f t="shared" si="24"/>
        <v>2967.5631609572338</v>
      </c>
      <c r="E23" s="6">
        <f t="shared" si="24"/>
        <v>923.56407209950191</v>
      </c>
      <c r="F23" s="7" t="s">
        <v>17</v>
      </c>
      <c r="G23" s="7" t="s">
        <v>17</v>
      </c>
      <c r="H23" s="1">
        <f t="shared" ref="H23:I23" si="25">VAR(H2:H21)</f>
        <v>481.44640846285239</v>
      </c>
      <c r="I23" s="1">
        <f t="shared" si="25"/>
        <v>481.44640846283937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7" t="s">
        <v>17</v>
      </c>
      <c r="P23" s="7" t="s">
        <v>17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5.75" customHeight="1" x14ac:dyDescent="0.2">
      <c r="A24" s="1" t="s">
        <v>19</v>
      </c>
      <c r="B24" s="6">
        <f t="shared" ref="B24:E24" si="26">_xlfn.STDEV.S(B2:B21)</f>
        <v>28.085615457481786</v>
      </c>
      <c r="C24" s="6">
        <f t="shared" si="26"/>
        <v>14.042807728740662</v>
      </c>
      <c r="D24" s="6">
        <f t="shared" si="26"/>
        <v>54.475344523529486</v>
      </c>
      <c r="E24" s="6">
        <f t="shared" si="26"/>
        <v>30.390196973687122</v>
      </c>
      <c r="F24" s="7" t="s">
        <v>17</v>
      </c>
      <c r="G24" s="7" t="s">
        <v>17</v>
      </c>
      <c r="H24" s="1">
        <f t="shared" ref="H24:I24" si="27">STDEV(H2:H21)</f>
        <v>21.941887076157609</v>
      </c>
      <c r="I24" s="1">
        <f t="shared" si="27"/>
        <v>21.941887076157315</v>
      </c>
      <c r="J24" s="7" t="s">
        <v>17</v>
      </c>
      <c r="K24" s="7" t="s">
        <v>17</v>
      </c>
      <c r="L24" s="7" t="s">
        <v>17</v>
      </c>
      <c r="M24" s="7" t="s">
        <v>17</v>
      </c>
      <c r="N24" s="7" t="s">
        <v>17</v>
      </c>
      <c r="O24" s="7" t="s">
        <v>17</v>
      </c>
      <c r="P24" s="7" t="s">
        <v>17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5.75" customHeight="1" x14ac:dyDescent="0.2">
      <c r="A25" s="8"/>
    </row>
    <row r="26" spans="1:30" ht="15.75" customHeight="1" x14ac:dyDescent="0.2">
      <c r="A26" s="8"/>
    </row>
    <row r="27" spans="1:30" ht="15.75" customHeight="1" x14ac:dyDescent="0.2">
      <c r="A27" s="8"/>
    </row>
    <row r="28" spans="1:30" ht="15.75" customHeight="1" x14ac:dyDescent="0.2">
      <c r="A28" s="8"/>
    </row>
    <row r="29" spans="1:30" ht="15.75" customHeight="1" x14ac:dyDescent="0.2">
      <c r="A29" s="1" t="s">
        <v>20</v>
      </c>
      <c r="B29" s="9">
        <v>128</v>
      </c>
    </row>
    <row r="30" spans="1:30" ht="15.75" customHeight="1" x14ac:dyDescent="0.2">
      <c r="A30" s="1" t="s">
        <v>21</v>
      </c>
      <c r="B30" s="9">
        <v>64</v>
      </c>
    </row>
    <row r="31" spans="1:30" ht="15.75" customHeight="1" x14ac:dyDescent="0.2">
      <c r="A31" s="1" t="s">
        <v>22</v>
      </c>
      <c r="B31" s="9">
        <v>90</v>
      </c>
    </row>
    <row r="32" spans="1:30" ht="15.75" customHeight="1" x14ac:dyDescent="0.2">
      <c r="A32" s="1" t="s">
        <v>23</v>
      </c>
      <c r="B32" s="9">
        <v>40</v>
      </c>
    </row>
    <row r="33" spans="1:4" ht="15.75" customHeight="1" x14ac:dyDescent="0.2">
      <c r="A33" s="1" t="s">
        <v>24</v>
      </c>
      <c r="B33" s="9">
        <v>110</v>
      </c>
    </row>
    <row r="34" spans="1:4" ht="15.75" customHeight="1" x14ac:dyDescent="0.2">
      <c r="A34" s="1" t="s">
        <v>25</v>
      </c>
      <c r="B34" s="9">
        <v>20</v>
      </c>
    </row>
    <row r="35" spans="1:4" ht="15.75" customHeight="1" x14ac:dyDescent="0.2">
      <c r="A35" s="8"/>
    </row>
    <row r="36" spans="1:4" ht="15.75" customHeight="1" x14ac:dyDescent="0.2">
      <c r="A36" s="10" t="s">
        <v>26</v>
      </c>
      <c r="B36" s="11" t="s">
        <v>27</v>
      </c>
      <c r="C36" s="11"/>
      <c r="D36" s="11"/>
    </row>
    <row r="37" spans="1:4" ht="15.75" customHeight="1" x14ac:dyDescent="0.2">
      <c r="A37" s="8"/>
    </row>
    <row r="38" spans="1:4" ht="12.75" x14ac:dyDescent="0.2">
      <c r="A38" s="8"/>
    </row>
    <row r="39" spans="1:4" ht="12.75" x14ac:dyDescent="0.2">
      <c r="A39" s="8"/>
    </row>
    <row r="40" spans="1:4" ht="12.75" x14ac:dyDescent="0.2">
      <c r="A40" s="8"/>
    </row>
    <row r="41" spans="1:4" ht="12.75" x14ac:dyDescent="0.2">
      <c r="A41" s="8"/>
    </row>
    <row r="42" spans="1:4" ht="12.75" x14ac:dyDescent="0.2">
      <c r="A42" s="8"/>
    </row>
    <row r="43" spans="1:4" ht="12.75" x14ac:dyDescent="0.2">
      <c r="A43" s="8"/>
    </row>
    <row r="44" spans="1:4" ht="12.75" x14ac:dyDescent="0.2">
      <c r="A44" s="8"/>
    </row>
    <row r="45" spans="1:4" ht="12.75" x14ac:dyDescent="0.2">
      <c r="A45" s="8"/>
    </row>
    <row r="46" spans="1:4" ht="12.75" x14ac:dyDescent="0.2">
      <c r="A46" s="8"/>
    </row>
    <row r="47" spans="1:4" ht="12.75" x14ac:dyDescent="0.2">
      <c r="A47" s="8"/>
    </row>
    <row r="48" spans="1:4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  <row r="74" spans="1:1" ht="12.75" x14ac:dyDescent="0.2">
      <c r="A74" s="8"/>
    </row>
    <row r="75" spans="1:1" ht="12.75" x14ac:dyDescent="0.2">
      <c r="A75" s="8"/>
    </row>
    <row r="76" spans="1:1" ht="12.75" x14ac:dyDescent="0.2">
      <c r="A76" s="8"/>
    </row>
    <row r="77" spans="1:1" ht="12.75" x14ac:dyDescent="0.2">
      <c r="A77" s="8"/>
    </row>
    <row r="78" spans="1:1" ht="12.75" x14ac:dyDescent="0.2">
      <c r="A78" s="8"/>
    </row>
    <row r="79" spans="1:1" ht="12.75" x14ac:dyDescent="0.2">
      <c r="A79" s="8"/>
    </row>
    <row r="80" spans="1:1" ht="12.75" x14ac:dyDescent="0.2">
      <c r="A80" s="8"/>
    </row>
    <row r="81" spans="1:1" ht="12.75" x14ac:dyDescent="0.2">
      <c r="A81" s="8"/>
    </row>
    <row r="82" spans="1:1" ht="12.75" x14ac:dyDescent="0.2">
      <c r="A82" s="8"/>
    </row>
    <row r="83" spans="1:1" ht="12.75" x14ac:dyDescent="0.2">
      <c r="A83" s="8"/>
    </row>
    <row r="84" spans="1:1" ht="12.75" x14ac:dyDescent="0.2">
      <c r="A84" s="8"/>
    </row>
    <row r="85" spans="1:1" ht="12.75" x14ac:dyDescent="0.2">
      <c r="A85" s="8"/>
    </row>
    <row r="86" spans="1:1" ht="12.75" x14ac:dyDescent="0.2">
      <c r="A86" s="8"/>
    </row>
    <row r="87" spans="1:1" ht="12.75" x14ac:dyDescent="0.2">
      <c r="A87" s="8"/>
    </row>
    <row r="88" spans="1:1" ht="12.75" x14ac:dyDescent="0.2">
      <c r="A88" s="8"/>
    </row>
    <row r="89" spans="1:1" ht="12.75" x14ac:dyDescent="0.2">
      <c r="A89" s="8"/>
    </row>
    <row r="90" spans="1:1" ht="12.75" x14ac:dyDescent="0.2">
      <c r="A90" s="8"/>
    </row>
    <row r="91" spans="1:1" ht="12.75" x14ac:dyDescent="0.2">
      <c r="A91" s="8"/>
    </row>
    <row r="92" spans="1:1" ht="12.75" x14ac:dyDescent="0.2">
      <c r="A92" s="8"/>
    </row>
    <row r="93" spans="1:1" ht="12.75" x14ac:dyDescent="0.2">
      <c r="A93" s="8"/>
    </row>
    <row r="94" spans="1:1" ht="12.75" x14ac:dyDescent="0.2">
      <c r="A94" s="8"/>
    </row>
    <row r="95" spans="1:1" ht="12.75" x14ac:dyDescent="0.2">
      <c r="A95" s="8"/>
    </row>
    <row r="96" spans="1:1" ht="12.75" x14ac:dyDescent="0.2">
      <c r="A96" s="8"/>
    </row>
    <row r="97" spans="1:1" ht="12.75" x14ac:dyDescent="0.2">
      <c r="A97" s="8"/>
    </row>
    <row r="98" spans="1:1" ht="12.75" x14ac:dyDescent="0.2">
      <c r="A98" s="8"/>
    </row>
    <row r="99" spans="1:1" ht="12.75" x14ac:dyDescent="0.2">
      <c r="A99" s="8"/>
    </row>
    <row r="100" spans="1:1" ht="12.75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  <row r="1000" spans="1:1" ht="12.75" x14ac:dyDescent="0.2">
      <c r="A1000" s="8"/>
    </row>
  </sheetData>
  <mergeCells count="1">
    <mergeCell ref="B36:D3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output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diniz Gisoldo</cp:lastModifiedBy>
  <dcterms:modified xsi:type="dcterms:W3CDTF">2021-02-27T01:32:35Z</dcterms:modified>
</cp:coreProperties>
</file>