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5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37" i="1"/>
  <c r="D38" i="1"/>
  <c r="D39" i="1"/>
  <c r="D40" i="1"/>
  <c r="D41" i="1"/>
  <c r="Q31" i="1"/>
  <c r="Q30" i="1"/>
  <c r="Q29" i="1"/>
  <c r="Q28" i="1"/>
  <c r="Q27" i="1"/>
  <c r="N31" i="1"/>
  <c r="N30" i="1"/>
  <c r="N29" i="1"/>
  <c r="N28" i="1"/>
  <c r="N27" i="1"/>
  <c r="B26" i="1"/>
  <c r="G26" i="1"/>
  <c r="J26" i="1"/>
  <c r="M26" i="1"/>
  <c r="K28" i="1"/>
  <c r="K29" i="1"/>
  <c r="K30" i="1"/>
  <c r="K31" i="1"/>
  <c r="K27" i="1"/>
  <c r="B28" i="1"/>
  <c r="H28" i="1"/>
  <c r="B29" i="1"/>
  <c r="H29" i="1"/>
  <c r="B30" i="1"/>
  <c r="H30" i="1"/>
  <c r="B31" i="1"/>
  <c r="H31" i="1"/>
  <c r="H26" i="1"/>
  <c r="B27" i="1"/>
  <c r="H27" i="1"/>
  <c r="C28" i="1"/>
  <c r="C29" i="1"/>
  <c r="C30" i="1"/>
  <c r="C31" i="1"/>
  <c r="C26" i="1"/>
  <c r="C16" i="1"/>
  <c r="C15" i="1"/>
  <c r="C14" i="1"/>
  <c r="C13" i="1"/>
  <c r="L8" i="1"/>
  <c r="R8" i="1"/>
  <c r="X8" i="1"/>
  <c r="L7" i="1"/>
  <c r="R7" i="1"/>
  <c r="X7" i="1"/>
  <c r="L6" i="1"/>
  <c r="R6" i="1"/>
  <c r="X6" i="1"/>
  <c r="L5" i="1"/>
  <c r="R5" i="1"/>
  <c r="X5" i="1"/>
  <c r="L4" i="1"/>
  <c r="R4" i="1"/>
  <c r="X4" i="1"/>
  <c r="C27" i="1"/>
  <c r="E27" i="1"/>
  <c r="E28" i="1"/>
  <c r="E29" i="1"/>
  <c r="E30" i="1"/>
  <c r="E31" i="1"/>
  <c r="W8" i="1"/>
  <c r="V8" i="1"/>
  <c r="W7" i="1"/>
  <c r="V7" i="1"/>
  <c r="W6" i="1"/>
  <c r="V6" i="1"/>
  <c r="W5" i="1"/>
  <c r="V5" i="1"/>
  <c r="W4" i="1"/>
  <c r="V4" i="1"/>
  <c r="V3" i="1"/>
  <c r="D26" i="1"/>
  <c r="D27" i="1"/>
  <c r="D28" i="1"/>
  <c r="D29" i="1"/>
  <c r="D30" i="1"/>
  <c r="D31" i="1"/>
  <c r="C17" i="1"/>
  <c r="C18" i="1"/>
  <c r="C19" i="1"/>
  <c r="C20" i="1"/>
  <c r="C21" i="1"/>
  <c r="C22" i="1"/>
  <c r="Q8" i="1"/>
  <c r="P8" i="1"/>
  <c r="Q7" i="1"/>
  <c r="P7" i="1"/>
  <c r="Q6" i="1"/>
  <c r="P6" i="1"/>
  <c r="Q5" i="1"/>
  <c r="P5" i="1"/>
  <c r="Q4" i="1"/>
  <c r="P4" i="1"/>
  <c r="P3" i="1"/>
  <c r="K8" i="1"/>
  <c r="J8" i="1"/>
  <c r="K7" i="1"/>
  <c r="J7" i="1"/>
  <c r="K6" i="1"/>
  <c r="J6" i="1"/>
  <c r="K5" i="1"/>
  <c r="J5" i="1"/>
  <c r="K4" i="1"/>
  <c r="J4" i="1"/>
  <c r="J3" i="1"/>
  <c r="D4" i="1"/>
  <c r="D5" i="1"/>
  <c r="D6" i="1"/>
  <c r="D7" i="1"/>
  <c r="D8" i="1"/>
  <c r="D3" i="1"/>
  <c r="E5" i="1"/>
  <c r="F5" i="1"/>
  <c r="E6" i="1"/>
  <c r="F6" i="1"/>
  <c r="E7" i="1"/>
  <c r="F7" i="1"/>
  <c r="E8" i="1"/>
  <c r="F8" i="1"/>
  <c r="F4" i="1"/>
  <c r="E4" i="1"/>
</calcChain>
</file>

<file path=xl/sharedStrings.xml><?xml version="1.0" encoding="utf-8"?>
<sst xmlns="http://schemas.openxmlformats.org/spreadsheetml/2006/main" count="44" uniqueCount="15">
  <si>
    <t>Entropy (100):</t>
  </si>
  <si>
    <t>Itr</t>
  </si>
  <si>
    <t>Recall</t>
  </si>
  <si>
    <t>Precision</t>
  </si>
  <si>
    <t>Entropy (100) org-aff</t>
  </si>
  <si>
    <t>Entropy (100) part-whole</t>
  </si>
  <si>
    <t>Entropy (100) gen-aff</t>
  </si>
  <si>
    <t>Entropy (100) phys</t>
  </si>
  <si>
    <t>F-measure</t>
  </si>
  <si>
    <t>Entropy (10) org-aff</t>
  </si>
  <si>
    <t xml:space="preserve"> Min Edit distance(100):</t>
  </si>
  <si>
    <t>Rich edit distance (100):</t>
  </si>
  <si>
    <t>Log shared arg (100):</t>
  </si>
  <si>
    <t>Simple shared arg (100):</t>
  </si>
  <si>
    <t>Edit: Mar 26th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</si>
</sst>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</cellXfs>
  <cellStyles count="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abSelected="1" workbookViewId="0">
      <selection activeCell="H19" sqref="H19"/>
    </sheetView>
  </sheetViews>
  <sheetFormatPr baseColWidth="10" defaultRowHeight="15" x14ac:dyDescent="0"/>
  <sheetData>
    <row r="1" spans="1:24">
      <c r="A1" s="1" t="s">
        <v>4</v>
      </c>
      <c r="B1" s="2"/>
      <c r="C1" s="2"/>
      <c r="D1" s="2"/>
      <c r="E1" s="2"/>
      <c r="F1" s="3"/>
      <c r="G1" s="1" t="s">
        <v>5</v>
      </c>
      <c r="H1" s="2"/>
      <c r="I1" s="2"/>
      <c r="J1" s="2"/>
      <c r="K1" s="2"/>
      <c r="L1" s="3"/>
      <c r="M1" s="1" t="s">
        <v>6</v>
      </c>
      <c r="N1" s="2"/>
      <c r="O1" s="2"/>
      <c r="P1" s="2"/>
      <c r="Q1" s="2"/>
      <c r="R1" s="3"/>
      <c r="S1" s="1" t="s">
        <v>7</v>
      </c>
      <c r="T1" s="2"/>
      <c r="U1" s="2"/>
      <c r="V1" s="2"/>
      <c r="W1" s="2"/>
      <c r="X1" s="3"/>
    </row>
    <row r="2" spans="1:24">
      <c r="A2" s="4" t="s">
        <v>1</v>
      </c>
      <c r="B2" s="5" t="s">
        <v>2</v>
      </c>
      <c r="C2" s="5" t="s">
        <v>3</v>
      </c>
      <c r="D2" s="11" t="s">
        <v>8</v>
      </c>
      <c r="E2" s="5"/>
      <c r="F2" s="6"/>
      <c r="G2" s="4" t="s">
        <v>1</v>
      </c>
      <c r="H2" s="5" t="s">
        <v>2</v>
      </c>
      <c r="I2" s="5" t="s">
        <v>3</v>
      </c>
      <c r="J2" s="11" t="s">
        <v>8</v>
      </c>
      <c r="K2" s="5"/>
      <c r="L2" s="6"/>
      <c r="M2" s="4" t="s">
        <v>1</v>
      </c>
      <c r="N2" s="5" t="s">
        <v>2</v>
      </c>
      <c r="O2" s="5" t="s">
        <v>3</v>
      </c>
      <c r="P2" s="11" t="s">
        <v>8</v>
      </c>
      <c r="Q2" s="5"/>
      <c r="R2" s="6"/>
      <c r="S2" s="4" t="s">
        <v>1</v>
      </c>
      <c r="T2" s="5" t="s">
        <v>2</v>
      </c>
      <c r="U2" s="5" t="s">
        <v>3</v>
      </c>
      <c r="V2" s="11" t="s">
        <v>8</v>
      </c>
      <c r="W2" s="5"/>
      <c r="X2" s="6"/>
    </row>
    <row r="3" spans="1:24">
      <c r="A3" s="4">
        <v>0</v>
      </c>
      <c r="B3" s="5">
        <v>6.9599999999999995E-2</v>
      </c>
      <c r="C3" s="5">
        <v>0.4889</v>
      </c>
      <c r="D3" s="5">
        <f>(2*B3*C3)/(B3+C3)</f>
        <v>0.12185296329453894</v>
      </c>
      <c r="E3" s="5"/>
      <c r="F3" s="6"/>
      <c r="G3" s="4">
        <v>0</v>
      </c>
      <c r="H3" s="5">
        <v>0.24110000000000001</v>
      </c>
      <c r="I3" s="5">
        <v>0.58430000000000004</v>
      </c>
      <c r="J3" s="5">
        <f>(2*H3*I3)/(H3+I3)</f>
        <v>0.3413489944269445</v>
      </c>
      <c r="K3" s="5"/>
      <c r="L3" s="6"/>
      <c r="M3" s="4">
        <v>0</v>
      </c>
      <c r="N3" s="5">
        <v>6.3500000000000001E-2</v>
      </c>
      <c r="O3" s="5">
        <v>0.43430000000000002</v>
      </c>
      <c r="P3" s="5">
        <f>(2*N3*O3)/(N3+O3)</f>
        <v>0.11079971876255525</v>
      </c>
      <c r="Q3" s="5"/>
      <c r="R3" s="6"/>
      <c r="S3" s="4">
        <v>0</v>
      </c>
      <c r="T3" s="5">
        <v>3.44E-2</v>
      </c>
      <c r="U3" s="5">
        <v>0.45450000000000002</v>
      </c>
      <c r="V3" s="5">
        <f>(2*T3*U3)/(T3+U3)</f>
        <v>6.3959091838821855E-2</v>
      </c>
      <c r="W3" s="5"/>
      <c r="X3" s="6"/>
    </row>
    <row r="4" spans="1:24">
      <c r="A4" s="4">
        <v>1</v>
      </c>
      <c r="B4" s="5">
        <v>0.18790000000000001</v>
      </c>
      <c r="C4" s="5">
        <v>0.42499999999999999</v>
      </c>
      <c r="D4" s="5">
        <f t="shared" ref="D4:D8" si="0">(2*B4*C4)/(B4+C4)</f>
        <v>0.26058900310001631</v>
      </c>
      <c r="E4" s="5">
        <f>(B4-B3)</f>
        <v>0.11830000000000002</v>
      </c>
      <c r="F4" s="6">
        <f>(C4-C3)</f>
        <v>-6.3900000000000012E-2</v>
      </c>
      <c r="G4" s="4">
        <v>1</v>
      </c>
      <c r="H4" s="5">
        <v>0.30430000000000001</v>
      </c>
      <c r="I4" s="5">
        <v>0.51739999999999997</v>
      </c>
      <c r="J4" s="5">
        <f t="shared" ref="J4:J8" si="1">(2*H4*I4)/(H4+I4)</f>
        <v>0.38321728124619686</v>
      </c>
      <c r="K4" s="5">
        <f>(H4-H3)</f>
        <v>6.3200000000000006E-2</v>
      </c>
      <c r="L4" s="6">
        <f>(I4-I3)</f>
        <v>-6.6900000000000071E-2</v>
      </c>
      <c r="M4" s="4">
        <v>1</v>
      </c>
      <c r="N4" s="5">
        <v>0.1535</v>
      </c>
      <c r="O4" s="5">
        <v>0.39169999999999999</v>
      </c>
      <c r="P4" s="5">
        <f t="shared" ref="P4:P8" si="2">(2*N4*O4)/(N4+O4)</f>
        <v>0.22056474688187819</v>
      </c>
      <c r="Q4" s="5">
        <f>(N4-N3)</f>
        <v>0.09</v>
      </c>
      <c r="R4" s="6">
        <f>(O4-O3)</f>
        <v>-4.2600000000000027E-2</v>
      </c>
      <c r="S4" s="4">
        <v>1</v>
      </c>
      <c r="T4" s="5">
        <v>8.5000000000000006E-2</v>
      </c>
      <c r="U4" s="5">
        <v>0.31140000000000001</v>
      </c>
      <c r="V4" s="5">
        <f t="shared" ref="V4:V8" si="3">(2*T4*U4)/(T4+U4)</f>
        <v>0.13354692230070636</v>
      </c>
      <c r="W4" s="5">
        <f>(T4-T3)</f>
        <v>5.0600000000000006E-2</v>
      </c>
      <c r="X4" s="6">
        <f>(U4-U3)</f>
        <v>-0.1431</v>
      </c>
    </row>
    <row r="5" spans="1:24">
      <c r="A5" s="4">
        <v>2</v>
      </c>
      <c r="B5" s="5">
        <v>0.25530000000000003</v>
      </c>
      <c r="C5" s="5">
        <v>0.34399999999999997</v>
      </c>
      <c r="D5" s="5">
        <f t="shared" si="0"/>
        <v>0.29308593358918744</v>
      </c>
      <c r="E5" s="5">
        <f t="shared" ref="E5:E8" si="4">(B5-B4)</f>
        <v>6.7400000000000015E-2</v>
      </c>
      <c r="F5" s="6">
        <f t="shared" ref="F5:F8" si="5">(C5-C4)</f>
        <v>-8.1000000000000016E-2</v>
      </c>
      <c r="G5" s="4">
        <v>2</v>
      </c>
      <c r="H5" s="5">
        <v>0.3387</v>
      </c>
      <c r="I5" s="5">
        <v>0.4723</v>
      </c>
      <c r="J5" s="5">
        <f t="shared" si="1"/>
        <v>0.39449570900123304</v>
      </c>
      <c r="K5" s="5">
        <f t="shared" ref="K5:K8" si="6">(H5-H4)</f>
        <v>3.4399999999999986E-2</v>
      </c>
      <c r="L5" s="6">
        <f t="shared" ref="L5:L8" si="7">(I5-I4)</f>
        <v>-4.5099999999999973E-2</v>
      </c>
      <c r="M5" s="4">
        <v>2</v>
      </c>
      <c r="N5" s="5">
        <v>0.21160000000000001</v>
      </c>
      <c r="O5" s="5">
        <v>0.33079999999999998</v>
      </c>
      <c r="P5" s="5">
        <f t="shared" si="2"/>
        <v>0.25810206489675513</v>
      </c>
      <c r="Q5" s="5">
        <f t="shared" ref="Q5:Q8" si="8">(N5-N4)</f>
        <v>5.8100000000000013E-2</v>
      </c>
      <c r="R5" s="6">
        <f t="shared" ref="R5:R8" si="9">(O5-O4)</f>
        <v>-6.090000000000001E-2</v>
      </c>
      <c r="S5" s="4">
        <v>2</v>
      </c>
      <c r="T5" s="5">
        <v>0.1241</v>
      </c>
      <c r="U5" s="5">
        <v>0.27</v>
      </c>
      <c r="V5" s="5">
        <f t="shared" si="3"/>
        <v>0.17004313625983253</v>
      </c>
      <c r="W5" s="5">
        <f t="shared" ref="W5:W8" si="10">(T5-T4)</f>
        <v>3.9099999999999996E-2</v>
      </c>
      <c r="X5" s="6">
        <f t="shared" ref="X5:X8" si="11">(U5-U4)</f>
        <v>-4.1399999999999992E-2</v>
      </c>
    </row>
    <row r="6" spans="1:24">
      <c r="A6" s="4">
        <v>3</v>
      </c>
      <c r="B6" s="5">
        <v>0.29609999999999997</v>
      </c>
      <c r="C6" s="5">
        <v>0.31290000000000001</v>
      </c>
      <c r="D6" s="5">
        <f t="shared" si="0"/>
        <v>0.30426827586206895</v>
      </c>
      <c r="E6" s="5">
        <f t="shared" si="4"/>
        <v>4.0799999999999947E-2</v>
      </c>
      <c r="F6" s="6">
        <f t="shared" si="5"/>
        <v>-3.1099999999999961E-2</v>
      </c>
      <c r="G6" s="4">
        <v>3</v>
      </c>
      <c r="H6" s="5">
        <v>0.36120000000000002</v>
      </c>
      <c r="I6" s="5">
        <v>0.4395</v>
      </c>
      <c r="J6" s="5">
        <f t="shared" si="1"/>
        <v>0.39652154364930692</v>
      </c>
      <c r="K6" s="5">
        <f t="shared" si="6"/>
        <v>2.250000000000002E-2</v>
      </c>
      <c r="L6" s="6">
        <f t="shared" si="7"/>
        <v>-3.2799999999999996E-2</v>
      </c>
      <c r="M6" s="4">
        <v>3</v>
      </c>
      <c r="N6" s="5">
        <v>0.25</v>
      </c>
      <c r="O6" s="5">
        <v>0.29120000000000001</v>
      </c>
      <c r="P6" s="5">
        <f t="shared" si="2"/>
        <v>0.26903178122690319</v>
      </c>
      <c r="Q6" s="5">
        <f t="shared" si="8"/>
        <v>3.839999999999999E-2</v>
      </c>
      <c r="R6" s="6">
        <f t="shared" si="9"/>
        <v>-3.9599999999999969E-2</v>
      </c>
      <c r="S6" s="4">
        <v>3</v>
      </c>
      <c r="T6" s="5">
        <v>0.13980000000000001</v>
      </c>
      <c r="U6" s="5">
        <v>0.23119999999999999</v>
      </c>
      <c r="V6" s="5">
        <f t="shared" si="3"/>
        <v>0.17424129380053907</v>
      </c>
      <c r="W6" s="5">
        <f t="shared" si="10"/>
        <v>1.5700000000000006E-2</v>
      </c>
      <c r="X6" s="6">
        <f t="shared" si="11"/>
        <v>-3.8800000000000029E-2</v>
      </c>
    </row>
    <row r="7" spans="1:24">
      <c r="A7" s="4">
        <v>4</v>
      </c>
      <c r="B7" s="7">
        <v>0.32869999999999999</v>
      </c>
      <c r="C7" s="5">
        <v>0.31119999999999998</v>
      </c>
      <c r="D7" s="5">
        <f t="shared" si="0"/>
        <v>0.31971070479762465</v>
      </c>
      <c r="E7" s="5">
        <f t="shared" si="4"/>
        <v>3.2600000000000018E-2</v>
      </c>
      <c r="F7" s="6">
        <f t="shared" si="5"/>
        <v>-1.7000000000000348E-3</v>
      </c>
      <c r="G7" s="4">
        <v>4</v>
      </c>
      <c r="H7" s="7">
        <v>0.37630000000000002</v>
      </c>
      <c r="I7" s="5">
        <v>0.41070000000000001</v>
      </c>
      <c r="J7" s="5">
        <f t="shared" si="1"/>
        <v>0.39274818297331643</v>
      </c>
      <c r="K7" s="5">
        <f t="shared" si="6"/>
        <v>1.5100000000000002E-2</v>
      </c>
      <c r="L7" s="6">
        <f t="shared" si="7"/>
        <v>-2.8799999999999992E-2</v>
      </c>
      <c r="M7" s="4">
        <v>4</v>
      </c>
      <c r="N7" s="7">
        <v>0.27939999999999998</v>
      </c>
      <c r="O7" s="5">
        <v>0.2636</v>
      </c>
      <c r="P7" s="5">
        <f t="shared" si="2"/>
        <v>0.27127012891344382</v>
      </c>
      <c r="Q7" s="5">
        <f t="shared" si="8"/>
        <v>2.9399999999999982E-2</v>
      </c>
      <c r="R7" s="6">
        <f t="shared" si="9"/>
        <v>-2.7600000000000013E-2</v>
      </c>
      <c r="S7" s="4">
        <v>4</v>
      </c>
      <c r="T7" s="7">
        <v>0.15240000000000001</v>
      </c>
      <c r="U7" s="5">
        <v>0.2167</v>
      </c>
      <c r="V7" s="5">
        <f t="shared" si="3"/>
        <v>0.17894922785153078</v>
      </c>
      <c r="W7" s="5">
        <f t="shared" si="10"/>
        <v>1.26E-2</v>
      </c>
      <c r="X7" s="6">
        <f t="shared" si="11"/>
        <v>-1.4499999999999985E-2</v>
      </c>
    </row>
    <row r="8" spans="1:24">
      <c r="A8" s="8">
        <v>5</v>
      </c>
      <c r="B8" s="9">
        <v>0.34670000000000001</v>
      </c>
      <c r="C8" s="9">
        <v>0.30230000000000001</v>
      </c>
      <c r="D8" s="9">
        <f t="shared" si="0"/>
        <v>0.32298123266563944</v>
      </c>
      <c r="E8" s="9">
        <f t="shared" si="4"/>
        <v>1.8000000000000016E-2</v>
      </c>
      <c r="F8" s="10">
        <f t="shared" si="5"/>
        <v>-8.8999999999999635E-3</v>
      </c>
      <c r="G8" s="8">
        <v>5</v>
      </c>
      <c r="H8" s="9">
        <v>0.38379999999999997</v>
      </c>
      <c r="I8" s="9">
        <v>0.38319999999999999</v>
      </c>
      <c r="J8" s="9">
        <f t="shared" si="1"/>
        <v>0.38349976531942631</v>
      </c>
      <c r="K8" s="9">
        <f t="shared" si="6"/>
        <v>7.4999999999999512E-3</v>
      </c>
      <c r="L8" s="10">
        <f t="shared" si="7"/>
        <v>-2.7500000000000024E-2</v>
      </c>
      <c r="M8" s="8">
        <v>5</v>
      </c>
      <c r="N8" s="9">
        <v>0.29430000000000001</v>
      </c>
      <c r="O8" s="9">
        <v>0.2331</v>
      </c>
      <c r="P8" s="9">
        <f t="shared" si="2"/>
        <v>0.26014914675767919</v>
      </c>
      <c r="Q8" s="9">
        <f t="shared" si="8"/>
        <v>1.4900000000000024E-2</v>
      </c>
      <c r="R8" s="10">
        <f t="shared" si="9"/>
        <v>-3.0499999999999999E-2</v>
      </c>
      <c r="S8" s="8">
        <v>5</v>
      </c>
      <c r="T8" s="9">
        <v>0.15870000000000001</v>
      </c>
      <c r="U8" s="9">
        <v>0.2031</v>
      </c>
      <c r="V8" s="9">
        <f t="shared" si="3"/>
        <v>0.17817562189054725</v>
      </c>
      <c r="W8" s="9">
        <f t="shared" si="10"/>
        <v>6.3E-3</v>
      </c>
      <c r="X8" s="10">
        <f t="shared" si="11"/>
        <v>-1.3600000000000001E-2</v>
      </c>
    </row>
    <row r="9" spans="1:24">
      <c r="A9" s="5"/>
      <c r="B9" s="5"/>
      <c r="C9" s="5"/>
      <c r="D9" s="5"/>
      <c r="E9" s="5"/>
      <c r="F9" s="5"/>
    </row>
    <row r="10" spans="1:24">
      <c r="A10" s="1" t="s">
        <v>9</v>
      </c>
      <c r="B10" s="2"/>
      <c r="C10" s="3"/>
      <c r="D10" s="1" t="s">
        <v>4</v>
      </c>
      <c r="E10" s="3"/>
    </row>
    <row r="11" spans="1:24">
      <c r="A11" s="4" t="s">
        <v>1</v>
      </c>
      <c r="B11" s="5" t="s">
        <v>2</v>
      </c>
      <c r="C11" s="6"/>
      <c r="D11" s="4" t="s">
        <v>1</v>
      </c>
      <c r="E11" s="6" t="s">
        <v>2</v>
      </c>
    </row>
    <row r="12" spans="1:24">
      <c r="A12" s="4">
        <v>0</v>
      </c>
      <c r="B12" s="5">
        <v>6.9599999999999995E-2</v>
      </c>
      <c r="C12" s="6"/>
      <c r="D12" s="4">
        <v>0</v>
      </c>
      <c r="E12" s="6">
        <v>6.9599999999999995E-2</v>
      </c>
    </row>
    <row r="13" spans="1:24">
      <c r="A13" s="4">
        <v>1</v>
      </c>
      <c r="B13" s="11">
        <v>0.1012</v>
      </c>
      <c r="C13" s="5">
        <f>(B13-B12)</f>
        <v>3.1600000000000003E-2</v>
      </c>
      <c r="D13" s="4"/>
      <c r="E13" s="6"/>
    </row>
    <row r="14" spans="1:24">
      <c r="A14" s="4">
        <v>2</v>
      </c>
      <c r="B14" s="11">
        <v>0.12770000000000001</v>
      </c>
      <c r="C14" s="5">
        <f t="shared" ref="C14:C22" si="12">(B14-B13)</f>
        <v>2.650000000000001E-2</v>
      </c>
      <c r="D14" s="4"/>
      <c r="E14" s="6"/>
    </row>
    <row r="15" spans="1:24">
      <c r="A15" s="4">
        <v>3</v>
      </c>
      <c r="B15" s="11">
        <v>0.1517</v>
      </c>
      <c r="C15" s="6">
        <f t="shared" si="12"/>
        <v>2.3999999999999994E-2</v>
      </c>
      <c r="D15" s="4"/>
      <c r="E15" s="6"/>
    </row>
    <row r="16" spans="1:24">
      <c r="A16" s="4">
        <v>4</v>
      </c>
      <c r="B16" s="11">
        <v>0.17</v>
      </c>
      <c r="C16" s="6">
        <f t="shared" si="12"/>
        <v>1.8300000000000011E-2</v>
      </c>
      <c r="D16" s="4"/>
      <c r="E16" s="6"/>
    </row>
    <row r="17" spans="1:17">
      <c r="A17" s="4">
        <v>5</v>
      </c>
      <c r="B17" s="11">
        <v>0.1832</v>
      </c>
      <c r="C17" s="6">
        <f t="shared" si="12"/>
        <v>1.319999999999999E-2</v>
      </c>
      <c r="D17" s="4"/>
      <c r="E17" s="6"/>
    </row>
    <row r="18" spans="1:17">
      <c r="A18" s="4">
        <v>6</v>
      </c>
      <c r="B18" s="11">
        <v>0.19</v>
      </c>
      <c r="C18" s="6">
        <f t="shared" si="12"/>
        <v>6.8000000000000005E-3</v>
      </c>
      <c r="D18" s="4"/>
      <c r="E18" s="6"/>
    </row>
    <row r="19" spans="1:17">
      <c r="A19" s="4">
        <v>7</v>
      </c>
      <c r="B19" s="11">
        <v>0.20030000000000001</v>
      </c>
      <c r="C19" s="6">
        <f t="shared" si="12"/>
        <v>1.0300000000000004E-2</v>
      </c>
      <c r="D19" s="4"/>
      <c r="E19" s="6"/>
    </row>
    <row r="20" spans="1:17">
      <c r="A20" s="4">
        <v>8</v>
      </c>
      <c r="B20" s="11">
        <v>0.2094</v>
      </c>
      <c r="C20" s="6">
        <f t="shared" si="12"/>
        <v>9.099999999999997E-3</v>
      </c>
      <c r="D20" s="4"/>
      <c r="E20" s="6"/>
    </row>
    <row r="21" spans="1:17">
      <c r="A21" s="4">
        <v>9</v>
      </c>
      <c r="B21" s="11">
        <v>0.21840000000000001</v>
      </c>
      <c r="C21" s="6">
        <f t="shared" si="12"/>
        <v>9.000000000000008E-3</v>
      </c>
      <c r="D21" s="4"/>
      <c r="E21" s="6"/>
    </row>
    <row r="22" spans="1:17">
      <c r="A22" s="8">
        <v>10</v>
      </c>
      <c r="B22" s="9">
        <v>0.22650000000000001</v>
      </c>
      <c r="C22" s="10">
        <f t="shared" si="12"/>
        <v>8.0999999999999961E-3</v>
      </c>
      <c r="D22" s="8">
        <v>1</v>
      </c>
      <c r="E22" s="10">
        <v>0.18790000000000001</v>
      </c>
    </row>
    <row r="24" spans="1:17">
      <c r="A24" s="1" t="s">
        <v>0</v>
      </c>
      <c r="B24" s="2"/>
      <c r="C24" s="2"/>
      <c r="D24" s="2"/>
      <c r="E24" s="3"/>
      <c r="F24" s="1" t="s">
        <v>10</v>
      </c>
      <c r="G24" s="2"/>
      <c r="H24" s="3"/>
      <c r="I24" s="1" t="s">
        <v>11</v>
      </c>
      <c r="J24" s="2"/>
      <c r="K24" s="3"/>
      <c r="L24" s="1" t="s">
        <v>12</v>
      </c>
      <c r="M24" s="2"/>
      <c r="N24" s="3"/>
      <c r="O24" s="1" t="s">
        <v>13</v>
      </c>
      <c r="P24" s="2"/>
      <c r="Q24" s="3"/>
    </row>
    <row r="25" spans="1:17">
      <c r="A25" s="4" t="s">
        <v>1</v>
      </c>
      <c r="B25" s="5" t="s">
        <v>2</v>
      </c>
      <c r="C25" s="5" t="s">
        <v>3</v>
      </c>
      <c r="D25" s="5" t="s">
        <v>8</v>
      </c>
      <c r="E25" s="6"/>
      <c r="F25" s="4" t="s">
        <v>1</v>
      </c>
      <c r="G25" s="5" t="s">
        <v>2</v>
      </c>
      <c r="H25" s="6"/>
      <c r="I25" s="4" t="s">
        <v>1</v>
      </c>
      <c r="J25" s="5" t="s">
        <v>2</v>
      </c>
      <c r="K25" s="6"/>
      <c r="L25" s="4" t="s">
        <v>1</v>
      </c>
      <c r="M25" s="5" t="s">
        <v>2</v>
      </c>
      <c r="N25" s="6"/>
      <c r="O25" s="4" t="s">
        <v>1</v>
      </c>
      <c r="P25" s="5" t="s">
        <v>2</v>
      </c>
      <c r="Q25" s="6"/>
    </row>
    <row r="26" spans="1:17">
      <c r="A26" s="4">
        <v>0</v>
      </c>
      <c r="B26" s="5">
        <f>(B3*661+H3*365+N3*272+T3*435+2)/1930</f>
        <v>8.7172590673575134E-2</v>
      </c>
      <c r="C26" s="5">
        <f>(C3*661+I3*365+O3*272+U3*435+2)/1930+0.01</f>
        <v>0.45262668393782385</v>
      </c>
      <c r="D26" s="5">
        <f t="shared" ref="D26:D46" si="13">(2*B26*C26)/(B26+C26)</f>
        <v>0.14619004694014967</v>
      </c>
      <c r="E26" s="6"/>
      <c r="F26" s="4">
        <v>0</v>
      </c>
      <c r="G26" s="5">
        <f>(B26)</f>
        <v>8.7172590673575134E-2</v>
      </c>
      <c r="H26" s="6">
        <f>(G26-B26)</f>
        <v>0</v>
      </c>
      <c r="I26" s="4">
        <v>0</v>
      </c>
      <c r="J26" s="5">
        <f>(G26)</f>
        <v>8.7172590673575134E-2</v>
      </c>
      <c r="K26" s="6"/>
      <c r="L26" s="4">
        <v>0</v>
      </c>
      <c r="M26" s="5">
        <f>(J26)</f>
        <v>8.7172590673575134E-2</v>
      </c>
      <c r="N26" s="6"/>
      <c r="O26" s="4">
        <v>0</v>
      </c>
      <c r="P26" s="7">
        <v>8.7172590999999994E-2</v>
      </c>
      <c r="Q26" s="6"/>
    </row>
    <row r="27" spans="1:17">
      <c r="A27" s="4">
        <v>1</v>
      </c>
      <c r="B27" s="5">
        <f>(B4*661+H4*365+N4*272+T4*435+5)/1930</f>
        <v>0.16528414507772024</v>
      </c>
      <c r="C27" s="5">
        <f>(C4*661+I4*365+O4*272+U4*435+2)/1930+0.01</f>
        <v>0.37983284974093262</v>
      </c>
      <c r="D27" s="5">
        <f t="shared" si="13"/>
        <v>0.23033715124860385</v>
      </c>
      <c r="E27" s="6">
        <f t="shared" ref="E27:E31" si="14">(C27-C26)</f>
        <v>-7.2793834196891227E-2</v>
      </c>
      <c r="F27" s="4">
        <v>1</v>
      </c>
      <c r="G27" s="5">
        <v>0.15129999999999999</v>
      </c>
      <c r="H27" s="6">
        <f>(G27-B27)</f>
        <v>-1.398414507772025E-2</v>
      </c>
      <c r="I27" s="4">
        <v>1</v>
      </c>
      <c r="J27" s="5">
        <v>0.12939999999999999</v>
      </c>
      <c r="K27" s="6">
        <f>(J27-G27)</f>
        <v>-2.1900000000000003E-2</v>
      </c>
      <c r="L27" s="4">
        <v>1</v>
      </c>
      <c r="M27" s="5">
        <v>0.13339999999999999</v>
      </c>
      <c r="N27" s="6">
        <f>(M27-J27)</f>
        <v>4.0000000000000036E-3</v>
      </c>
      <c r="O27" s="4">
        <v>1</v>
      </c>
      <c r="P27" s="5">
        <v>0.1198</v>
      </c>
      <c r="Q27" s="6">
        <f>(P27-M27)</f>
        <v>-1.3599999999999987E-2</v>
      </c>
    </row>
    <row r="28" spans="1:17">
      <c r="A28" s="4">
        <v>2</v>
      </c>
      <c r="B28" s="5">
        <f>(B5*661+H5*365+N5*272+T5*435+8)/1930</f>
        <v>0.21342875647668394</v>
      </c>
      <c r="C28" s="5">
        <f>(C5*661+I5*365+O5*272+U5*435+2)/1930+0.03</f>
        <v>0.34564823834196889</v>
      </c>
      <c r="D28" s="5">
        <f t="shared" si="13"/>
        <v>0.26390380706547223</v>
      </c>
      <c r="E28" s="6">
        <f t="shared" si="14"/>
        <v>-3.4184611398963727E-2</v>
      </c>
      <c r="F28" s="4">
        <v>2</v>
      </c>
      <c r="G28" s="5">
        <v>0.2031</v>
      </c>
      <c r="H28" s="6">
        <f t="shared" ref="H28:H31" si="15">(G28-B28)</f>
        <v>-1.0328756476683937E-2</v>
      </c>
      <c r="I28" s="4">
        <v>2</v>
      </c>
      <c r="J28" s="5">
        <v>0.18110000000000001</v>
      </c>
      <c r="K28" s="6">
        <f t="shared" ref="K28:K31" si="16">(J28-G28)</f>
        <v>-2.1999999999999992E-2</v>
      </c>
      <c r="L28" s="4">
        <v>2</v>
      </c>
      <c r="M28" s="5">
        <v>0.17519999999999999</v>
      </c>
      <c r="N28" s="6">
        <f t="shared" ref="N28:N31" si="17">(M28-J28)</f>
        <v>-5.9000000000000163E-3</v>
      </c>
      <c r="O28" s="4">
        <v>2</v>
      </c>
      <c r="P28" s="5">
        <v>0.15670000000000001</v>
      </c>
      <c r="Q28" s="6">
        <f t="shared" ref="Q28:Q31" si="18">(P28-M28)</f>
        <v>-1.8499999999999989E-2</v>
      </c>
    </row>
    <row r="29" spans="1:17">
      <c r="A29" s="4">
        <v>3</v>
      </c>
      <c r="B29" s="5">
        <f>(B6*661+H6*365+N6*272+T6*435+9)/1930</f>
        <v>0.24112595854922278</v>
      </c>
      <c r="C29" s="5">
        <f>(C6*661+I6*365+O6*272+U6*435+2)/1930+0.02</f>
        <v>0.30446777202072539</v>
      </c>
      <c r="D29" s="5">
        <f t="shared" si="13"/>
        <v>0.26911996697304941</v>
      </c>
      <c r="E29" s="6">
        <f t="shared" si="14"/>
        <v>-4.1180466321243503E-2</v>
      </c>
      <c r="F29" s="4">
        <v>3</v>
      </c>
      <c r="G29" s="5">
        <v>0.22539999999999999</v>
      </c>
      <c r="H29" s="6">
        <f t="shared" si="15"/>
        <v>-1.572595854922279E-2</v>
      </c>
      <c r="I29" s="4">
        <v>3</v>
      </c>
      <c r="J29" s="5">
        <v>0.20669999999999999</v>
      </c>
      <c r="K29" s="6">
        <f t="shared" si="16"/>
        <v>-1.8699999999999994E-2</v>
      </c>
      <c r="L29" s="4">
        <v>3</v>
      </c>
      <c r="M29" s="5">
        <v>0.19869999999999999</v>
      </c>
      <c r="N29" s="6">
        <f t="shared" si="17"/>
        <v>-8.0000000000000071E-3</v>
      </c>
      <c r="O29" s="4">
        <v>3</v>
      </c>
      <c r="P29" s="5">
        <v>0.18360000000000001</v>
      </c>
      <c r="Q29" s="6">
        <f t="shared" si="18"/>
        <v>-1.5099999999999975E-2</v>
      </c>
    </row>
    <row r="30" spans="1:17">
      <c r="A30" s="4">
        <v>4</v>
      </c>
      <c r="B30" s="5">
        <f>(B7*661+H7*365+N7*272+T7*435+10)/1930</f>
        <v>0.26264818652849742</v>
      </c>
      <c r="C30" s="5">
        <f>(C7*661+I7*365+O7*272+U7*435+2)/1930+0.01</f>
        <v>0.28128103626943007</v>
      </c>
      <c r="D30" s="5">
        <f t="shared" si="13"/>
        <v>0.27164546777244347</v>
      </c>
      <c r="E30" s="6">
        <f t="shared" si="14"/>
        <v>-2.3186735751295318E-2</v>
      </c>
      <c r="F30" s="4">
        <v>4</v>
      </c>
      <c r="G30" s="5">
        <v>0.24890000000000001</v>
      </c>
      <c r="H30" s="6">
        <f t="shared" si="15"/>
        <v>-1.3748186528497408E-2</v>
      </c>
      <c r="I30" s="4">
        <v>4</v>
      </c>
      <c r="J30" s="5">
        <v>0.2301</v>
      </c>
      <c r="K30" s="6">
        <f t="shared" si="16"/>
        <v>-1.8800000000000011E-2</v>
      </c>
      <c r="L30" s="4">
        <v>4</v>
      </c>
      <c r="M30" s="5">
        <v>0.22539999999999999</v>
      </c>
      <c r="N30" s="6">
        <f t="shared" si="17"/>
        <v>-4.7000000000000097E-3</v>
      </c>
      <c r="O30" s="4">
        <v>4</v>
      </c>
      <c r="P30" s="5">
        <v>0.20549999999999999</v>
      </c>
      <c r="Q30" s="6">
        <f t="shared" si="18"/>
        <v>-1.9900000000000001E-2</v>
      </c>
    </row>
    <row r="31" spans="1:17">
      <c r="A31" s="8">
        <v>5</v>
      </c>
      <c r="B31" s="9">
        <f>(B8*661+H8*365+N8*272+T8*435+11)/1930</f>
        <v>0.27426932642487045</v>
      </c>
      <c r="C31" s="9">
        <f>(C8*661+I8*365+O8*272+U8*435+2)/1930</f>
        <v>0.25566839378238343</v>
      </c>
      <c r="D31" s="9">
        <f t="shared" si="13"/>
        <v>0.26464241165319863</v>
      </c>
      <c r="E31" s="10">
        <f t="shared" si="14"/>
        <v>-2.5612642487046644E-2</v>
      </c>
      <c r="F31" s="8">
        <v>5</v>
      </c>
      <c r="G31" s="9">
        <v>0.2621</v>
      </c>
      <c r="H31" s="10">
        <f t="shared" si="15"/>
        <v>-1.2169326424870452E-2</v>
      </c>
      <c r="I31" s="8">
        <v>5</v>
      </c>
      <c r="J31" s="9">
        <v>0.24179999999999999</v>
      </c>
      <c r="K31" s="10">
        <f t="shared" si="16"/>
        <v>-2.0300000000000012E-2</v>
      </c>
      <c r="L31" s="8">
        <v>5</v>
      </c>
      <c r="M31" s="9">
        <v>0.23649999999999999</v>
      </c>
      <c r="N31" s="10">
        <f t="shared" si="17"/>
        <v>-5.2999999999999992E-3</v>
      </c>
      <c r="O31" s="8">
        <v>5</v>
      </c>
      <c r="P31" s="9">
        <v>0.21870000000000001</v>
      </c>
      <c r="Q31" s="10">
        <f t="shared" si="18"/>
        <v>-1.7799999999999983E-2</v>
      </c>
    </row>
    <row r="32" spans="1:1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7" s="12" customFormat="1">
      <c r="A35" s="12" t="s">
        <v>14</v>
      </c>
    </row>
    <row r="36" spans="1:1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7">
      <c r="A37" s="5"/>
      <c r="B37" s="5">
        <v>2.9399999999999999E-2</v>
      </c>
      <c r="C37" s="5">
        <v>0.81620000000000004</v>
      </c>
      <c r="D37" s="5">
        <f t="shared" si="13"/>
        <v>5.6755629139072852E-2</v>
      </c>
      <c r="E37" s="5"/>
      <c r="F37" s="5"/>
      <c r="G37" s="5"/>
      <c r="H37" s="5"/>
      <c r="I37" s="5"/>
      <c r="J37" s="5"/>
      <c r="K37" s="5"/>
      <c r="L37" s="5"/>
      <c r="M37" s="5"/>
    </row>
    <row r="38" spans="1:17">
      <c r="A38" s="5"/>
      <c r="B38" s="5">
        <v>6.13E-2</v>
      </c>
      <c r="C38" s="5">
        <v>0.70530000000000004</v>
      </c>
      <c r="D38" s="5">
        <f t="shared" si="13"/>
        <v>0.11279647795460475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1:17">
      <c r="A39" s="5"/>
      <c r="B39" s="5">
        <v>0.05</v>
      </c>
      <c r="C39" s="5">
        <v>0.9</v>
      </c>
      <c r="D39" s="5">
        <f t="shared" si="13"/>
        <v>9.4736842105263161E-2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7">
      <c r="A40" s="5"/>
      <c r="B40" s="5">
        <v>0.1</v>
      </c>
      <c r="C40" s="5">
        <v>0.9</v>
      </c>
      <c r="D40" s="5">
        <f t="shared" si="13"/>
        <v>0.18000000000000002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7">
      <c r="A41" s="5"/>
      <c r="B41" s="5">
        <v>0.2</v>
      </c>
      <c r="C41" s="5">
        <v>0.9</v>
      </c>
      <c r="D41" s="5">
        <f t="shared" si="13"/>
        <v>0.32727272727272727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7">
      <c r="A42" s="5"/>
      <c r="B42" s="11">
        <v>0.1</v>
      </c>
      <c r="C42" s="11">
        <v>0.4</v>
      </c>
      <c r="D42" s="11">
        <f t="shared" si="13"/>
        <v>0.16000000000000003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7">
      <c r="B43" s="11">
        <v>6.8000000000000005E-2</v>
      </c>
      <c r="C43" s="11">
        <v>0.76</v>
      </c>
      <c r="D43" s="11">
        <f t="shared" si="13"/>
        <v>0.12483091787439614</v>
      </c>
      <c r="E43" s="5"/>
    </row>
    <row r="44" spans="1:17">
      <c r="B44" s="11">
        <v>0.02</v>
      </c>
      <c r="C44" s="11">
        <v>0.82</v>
      </c>
      <c r="D44" s="11">
        <f t="shared" si="13"/>
        <v>3.9047619047619046E-2</v>
      </c>
      <c r="E44" s="5"/>
    </row>
    <row r="45" spans="1:17">
      <c r="B45" s="11">
        <v>7.2999999999999995E-2</v>
      </c>
      <c r="C45" s="11">
        <v>0.41</v>
      </c>
      <c r="D45" s="11">
        <f t="shared" si="13"/>
        <v>0.12393374741200826</v>
      </c>
      <c r="E45" s="5"/>
    </row>
    <row r="46" spans="1:17">
      <c r="B46" s="11">
        <v>2.4500000000000001E-2</v>
      </c>
      <c r="C46" s="11">
        <v>0.15870000000000001</v>
      </c>
      <c r="D46" s="11">
        <f t="shared" si="13"/>
        <v>4.2447052401746725E-2</v>
      </c>
      <c r="E46" s="5"/>
    </row>
    <row r="47" spans="1:17">
      <c r="D47" s="5"/>
      <c r="E47" s="5"/>
    </row>
    <row r="48" spans="1:17">
      <c r="D48" s="5"/>
      <c r="E48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Huiyu Sun</dc:creator>
  <cp:lastModifiedBy>Huiyu Sun</cp:lastModifiedBy>
  <dcterms:created xsi:type="dcterms:W3CDTF">2016-08-17T04:25:38Z</dcterms:created>
  <dcterms:modified xsi:type="dcterms:W3CDTF">2017-03-26T18:13:52Z</dcterms:modified>
</cp:coreProperties>
</file>