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H6" i="1"/>
  <c r="H4" i="1"/>
  <c r="I2" i="1"/>
  <c r="H2" i="1"/>
  <c r="H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workbookViewId="0">
      <selection activeCell="I6" sqref="I6"/>
    </sheetView>
  </sheetViews>
  <sheetFormatPr defaultRowHeight="13.5" x14ac:dyDescent="0.15"/>
  <cols>
    <col min="1" max="1" width="11.625" bestFit="1" customWidth="1"/>
    <col min="2" max="3" width="10.5" bestFit="1" customWidth="1"/>
    <col min="4" max="4" width="9.5" style="2" bestFit="1" customWidth="1"/>
    <col min="5" max="5" width="10.5" style="2" bestFit="1" customWidth="1"/>
    <col min="6" max="7" width="9" style="2"/>
    <col min="8" max="8" width="18.5" style="2" customWidth="1"/>
    <col min="9" max="9" width="18.125" style="2" customWidth="1"/>
    <col min="10" max="13" width="9" style="2"/>
  </cols>
  <sheetData>
    <row r="2" spans="1:9" x14ac:dyDescent="0.15">
      <c r="A2" s="1">
        <v>44317</v>
      </c>
      <c r="B2" s="1">
        <v>44682</v>
      </c>
      <c r="C2" s="1">
        <v>44682</v>
      </c>
      <c r="D2" s="2">
        <v>0.05</v>
      </c>
      <c r="E2" s="2">
        <v>100</v>
      </c>
      <c r="H2" s="3">
        <f>ACCRINT(A2,B2,C2,D2,E2,4,3,0)</f>
        <v>1.2191780821917808</v>
      </c>
      <c r="I2" s="3">
        <f>ACCRINT(A2,B2,C2,D2,E2,4,3,1)</f>
        <v>4.9691780821917808</v>
      </c>
    </row>
    <row r="4" spans="1:9" x14ac:dyDescent="0.15">
      <c r="A4" s="1">
        <v>34334</v>
      </c>
      <c r="B4" s="1">
        <v>45778</v>
      </c>
      <c r="C4">
        <v>0.05</v>
      </c>
      <c r="D4" s="2">
        <v>75</v>
      </c>
      <c r="E4" s="2">
        <v>100</v>
      </c>
      <c r="H4" s="3">
        <f>YIELD(A4,B4,C4,D4,E4,2,3)</f>
        <v>6.9728868180945106E-2</v>
      </c>
    </row>
    <row r="6" spans="1:9" x14ac:dyDescent="0.15">
      <c r="A6" s="1">
        <v>34334</v>
      </c>
      <c r="B6" s="1">
        <v>36584</v>
      </c>
      <c r="C6" s="1">
        <v>34028</v>
      </c>
      <c r="D6" s="2">
        <v>7.0000000000000007E-2</v>
      </c>
      <c r="E6" s="2">
        <v>75</v>
      </c>
      <c r="H6" s="3">
        <f>YIELDMAT(A6,B6,C6,D6,E6,1)</f>
        <v>0.13671029500890261</v>
      </c>
    </row>
    <row r="8" spans="1:9" x14ac:dyDescent="0.15">
      <c r="A8" s="1">
        <v>29266</v>
      </c>
      <c r="B8" s="1">
        <v>36584</v>
      </c>
      <c r="C8">
        <v>100</v>
      </c>
      <c r="D8" s="2">
        <v>0.03</v>
      </c>
      <c r="H8" s="3">
        <f>DURATION(A8,B8,C8,D8,1,4)</f>
        <v>8.963062286725993</v>
      </c>
    </row>
    <row r="10" spans="1:9" x14ac:dyDescent="0.15">
      <c r="A10" s="1">
        <v>34334</v>
      </c>
      <c r="B10" s="1">
        <v>40359</v>
      </c>
      <c r="C10">
        <v>100</v>
      </c>
      <c r="D10" s="2">
        <v>0.03</v>
      </c>
      <c r="H10" s="3">
        <f>MDURATION(A10,B10,C10,D10,2,2)</f>
        <v>7.7161089921389117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2022-09-03T06:03:11Z</dcterms:modified>
</cp:coreProperties>
</file>