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ell\Dropbox\lngc\WM\Datos para tesis FINAL\Analisis en R\"/>
    </mc:Choice>
  </mc:AlternateContent>
  <xr:revisionPtr revIDLastSave="0" documentId="10_ncr:100000_{B188D2F5-8828-46DC-98BF-0CB4A77F801B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BaseDatos" sheetId="1" r:id="rId1"/>
    <sheet name="CambiarAbreviaturas" sheetId="2" r:id="rId2"/>
    <sheet name="Hoja3" sheetId="3" r:id="rId3"/>
  </sheets>
  <definedNames>
    <definedName name="_CSSSVarCountKey" localSheetId="0">2</definedName>
    <definedName name="_CSSVarKey0" localSheetId="0">"xn4g4ubWWWAA7scwxQQ8i91A8NNoWA1d6DJRu5UP15hotjn8F0maXPaR2JtRLMgcb0ka6YMT6mUHZ9wCMF6xSFYT21Yogn4HA8N6DJm2u57fZD0hBa4llNQiLp66G5jmwLI3RU2oXnp2xujwqUpXlQoyc0v2SRB8CAzNLR2xyIj9zgnHWUhuKF3sK9QL!AQFeLcycFen3ayMzqIIViFcXoWslkeBrifSzAgZDFVGxgp18GoJqb9EPgGNli"</definedName>
    <definedName name="_CSSVarKey1" localSheetId="0">"GsFAV7ecijMDFDCiovKhCCplQM07zhEoF1!sq8L?6IQlIllE4sJKltqi51lCJbPKBaA8I31!wyYJyC!Sp8l34hPtb?eQBdV?Lf1g6ieo!q5o5A2SXT0yYVrW"</definedName>
    <definedName name="_xlnm._FilterDatabase" localSheetId="0" hidden="1">BaseDatos!$A$1:$DU$61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R11" i="1" l="1"/>
  <c r="DM11" i="1"/>
  <c r="CD11" i="1"/>
  <c r="CG11" i="1" s="1"/>
  <c r="CA11" i="1"/>
  <c r="O11" i="1"/>
  <c r="CA26" i="1" l="1"/>
  <c r="DD51" i="1" l="1"/>
  <c r="K51" i="1"/>
  <c r="DR61" i="1" l="1"/>
  <c r="DM61" i="1"/>
  <c r="CV61" i="1"/>
  <c r="CD61" i="1"/>
  <c r="CG61" i="1" s="1"/>
  <c r="CA61" i="1"/>
  <c r="U61" i="1"/>
  <c r="R61" i="1"/>
  <c r="O61" i="1"/>
  <c r="DR60" i="1"/>
  <c r="DM60" i="1"/>
  <c r="CV60" i="1"/>
  <c r="CD60" i="1"/>
  <c r="CG60" i="1" s="1"/>
  <c r="CA60" i="1"/>
  <c r="U60" i="1"/>
  <c r="R60" i="1"/>
  <c r="O60" i="1"/>
  <c r="DR59" i="1"/>
  <c r="DM59" i="1"/>
  <c r="CV59" i="1"/>
  <c r="CD59" i="1"/>
  <c r="CG59" i="1" s="1"/>
  <c r="CA59" i="1"/>
  <c r="U59" i="1"/>
  <c r="R59" i="1"/>
  <c r="O59" i="1"/>
  <c r="DR58" i="1"/>
  <c r="DM58" i="1"/>
  <c r="CV58" i="1"/>
  <c r="CD58" i="1"/>
  <c r="CG58" i="1" s="1"/>
  <c r="CA58" i="1"/>
  <c r="U58" i="1"/>
  <c r="R58" i="1"/>
  <c r="O58" i="1"/>
  <c r="DR57" i="1"/>
  <c r="DM57" i="1"/>
  <c r="CV57" i="1"/>
  <c r="CD57" i="1"/>
  <c r="CG57" i="1" s="1"/>
  <c r="CA57" i="1"/>
  <c r="U57" i="1"/>
  <c r="R57" i="1"/>
  <c r="O57" i="1"/>
  <c r="DR56" i="1"/>
  <c r="DM56" i="1"/>
  <c r="CV56" i="1"/>
  <c r="CD56" i="1"/>
  <c r="CG56" i="1" s="1"/>
  <c r="CA56" i="1"/>
  <c r="U56" i="1"/>
  <c r="R56" i="1"/>
  <c r="O56" i="1"/>
  <c r="DR55" i="1"/>
  <c r="DM55" i="1"/>
  <c r="CV55" i="1"/>
  <c r="CD55" i="1"/>
  <c r="CG55" i="1" s="1"/>
  <c r="CA55" i="1"/>
  <c r="U55" i="1"/>
  <c r="R55" i="1"/>
  <c r="O55" i="1"/>
  <c r="DR54" i="1"/>
  <c r="DM54" i="1"/>
  <c r="CV54" i="1"/>
  <c r="CD54" i="1"/>
  <c r="CG54" i="1" s="1"/>
  <c r="CA54" i="1"/>
  <c r="U54" i="1"/>
  <c r="R54" i="1"/>
  <c r="O54" i="1"/>
  <c r="DR53" i="1"/>
  <c r="DM53" i="1"/>
  <c r="CV53" i="1"/>
  <c r="CD53" i="1"/>
  <c r="CG53" i="1" s="1"/>
  <c r="CA53" i="1"/>
  <c r="U53" i="1"/>
  <c r="R53" i="1"/>
  <c r="O53" i="1"/>
  <c r="DR52" i="1"/>
  <c r="DM52" i="1"/>
  <c r="CV52" i="1"/>
  <c r="CD52" i="1"/>
  <c r="CG52" i="1" s="1"/>
  <c r="CA52" i="1"/>
  <c r="U52" i="1"/>
  <c r="R52" i="1"/>
  <c r="O52" i="1"/>
  <c r="DR51" i="1"/>
  <c r="DM51" i="1"/>
  <c r="CV51" i="1"/>
  <c r="CD51" i="1"/>
  <c r="CG51" i="1" s="1"/>
  <c r="CA51" i="1"/>
  <c r="U51" i="1"/>
  <c r="O51" i="1"/>
  <c r="DR50" i="1"/>
  <c r="DM50" i="1"/>
  <c r="CV50" i="1"/>
  <c r="CD50" i="1"/>
  <c r="CG50" i="1" s="1"/>
  <c r="CA50" i="1"/>
  <c r="U50" i="1"/>
  <c r="O50" i="1"/>
  <c r="DR49" i="1"/>
  <c r="DM49" i="1"/>
  <c r="CD49" i="1"/>
  <c r="CG49" i="1" s="1"/>
  <c r="CA49" i="1"/>
  <c r="U49" i="1"/>
  <c r="O49" i="1"/>
  <c r="DR48" i="1"/>
  <c r="DM48" i="1"/>
  <c r="CV48" i="1"/>
  <c r="CD48" i="1"/>
  <c r="CG48" i="1" s="1"/>
  <c r="CA48" i="1"/>
  <c r="U48" i="1"/>
  <c r="O48" i="1"/>
  <c r="DR47" i="1"/>
  <c r="DM47" i="1"/>
  <c r="CV47" i="1"/>
  <c r="CD47" i="1"/>
  <c r="CG47" i="1" s="1"/>
  <c r="CA47" i="1"/>
  <c r="U47" i="1"/>
  <c r="O47" i="1"/>
  <c r="DR46" i="1"/>
  <c r="DM46" i="1"/>
  <c r="CV46" i="1"/>
  <c r="CD46" i="1"/>
  <c r="CG46" i="1" s="1"/>
  <c r="CA46" i="1"/>
  <c r="U46" i="1"/>
  <c r="O46" i="1"/>
  <c r="DR45" i="1"/>
  <c r="DM45" i="1"/>
  <c r="CV45" i="1"/>
  <c r="CD45" i="1"/>
  <c r="CG45" i="1" s="1"/>
  <c r="CA45" i="1"/>
  <c r="U45" i="1"/>
  <c r="O45" i="1"/>
  <c r="DR44" i="1"/>
  <c r="DM44" i="1"/>
  <c r="CV44" i="1"/>
  <c r="CD44" i="1"/>
  <c r="CG44" i="1" s="1"/>
  <c r="CA44" i="1"/>
  <c r="U44" i="1"/>
  <c r="O44" i="1"/>
  <c r="DR43" i="1"/>
  <c r="DM43" i="1"/>
  <c r="CV43" i="1"/>
  <c r="CD43" i="1"/>
  <c r="CG43" i="1" s="1"/>
  <c r="CA43" i="1"/>
  <c r="U43" i="1"/>
  <c r="O43" i="1"/>
  <c r="DR42" i="1"/>
  <c r="DM42" i="1"/>
  <c r="CV42" i="1"/>
  <c r="CD42" i="1"/>
  <c r="CG42" i="1" s="1"/>
  <c r="CA42" i="1"/>
  <c r="U42" i="1"/>
  <c r="O42" i="1"/>
  <c r="DR41" i="1"/>
  <c r="DM41" i="1"/>
  <c r="CV41" i="1"/>
  <c r="CD41" i="1"/>
  <c r="CG41" i="1" s="1"/>
  <c r="CA41" i="1"/>
  <c r="U41" i="1"/>
  <c r="R41" i="1"/>
  <c r="O41" i="1"/>
  <c r="DR40" i="1"/>
  <c r="DM40" i="1"/>
  <c r="CV40" i="1"/>
  <c r="CD40" i="1"/>
  <c r="CG40" i="1" s="1"/>
  <c r="CA40" i="1"/>
  <c r="U40" i="1"/>
  <c r="R40" i="1"/>
  <c r="O40" i="1"/>
  <c r="DM39" i="1"/>
  <c r="CV39" i="1"/>
  <c r="CD39" i="1"/>
  <c r="CG39" i="1" s="1"/>
  <c r="CA39" i="1"/>
  <c r="U39" i="1"/>
  <c r="R39" i="1"/>
  <c r="O39" i="1"/>
  <c r="DR38" i="1"/>
  <c r="DM38" i="1"/>
  <c r="CV38" i="1"/>
  <c r="CD38" i="1"/>
  <c r="CG38" i="1" s="1"/>
  <c r="CA38" i="1"/>
  <c r="U38" i="1"/>
  <c r="R38" i="1"/>
  <c r="O38" i="1"/>
  <c r="DR37" i="1"/>
  <c r="DM37" i="1"/>
  <c r="CV37" i="1"/>
  <c r="CD37" i="1"/>
  <c r="CG37" i="1" s="1"/>
  <c r="CA37" i="1"/>
  <c r="U37" i="1"/>
  <c r="R37" i="1"/>
  <c r="O37" i="1"/>
  <c r="DR36" i="1"/>
  <c r="DM36" i="1"/>
  <c r="CV36" i="1"/>
  <c r="CD36" i="1"/>
  <c r="CG36" i="1" s="1"/>
  <c r="CA36" i="1"/>
  <c r="U36" i="1"/>
  <c r="R36" i="1"/>
  <c r="O36" i="1"/>
  <c r="DR35" i="1"/>
  <c r="DM35" i="1"/>
  <c r="CV35" i="1"/>
  <c r="CD35" i="1"/>
  <c r="CG35" i="1" s="1"/>
  <c r="CA35" i="1"/>
  <c r="U35" i="1"/>
  <c r="R35" i="1"/>
  <c r="O35" i="1"/>
  <c r="DR34" i="1"/>
  <c r="DM34" i="1"/>
  <c r="CV34" i="1"/>
  <c r="CD34" i="1"/>
  <c r="CG34" i="1" s="1"/>
  <c r="CA34" i="1"/>
  <c r="U34" i="1"/>
  <c r="R34" i="1"/>
  <c r="O34" i="1"/>
  <c r="DR33" i="1"/>
  <c r="DM33" i="1"/>
  <c r="CV33" i="1"/>
  <c r="CD33" i="1"/>
  <c r="CG33" i="1" s="1"/>
  <c r="CA33" i="1"/>
  <c r="U33" i="1"/>
  <c r="R33" i="1"/>
  <c r="O33" i="1"/>
  <c r="DR32" i="1"/>
  <c r="DM32" i="1"/>
  <c r="CV32" i="1"/>
  <c r="CD32" i="1"/>
  <c r="CG32" i="1" s="1"/>
  <c r="CA32" i="1"/>
  <c r="U32" i="1"/>
  <c r="R32" i="1"/>
  <c r="O32" i="1"/>
  <c r="DR31" i="1"/>
  <c r="DM31" i="1"/>
  <c r="CV31" i="1"/>
  <c r="CD31" i="1"/>
  <c r="CG31" i="1" s="1"/>
  <c r="CA31" i="1"/>
  <c r="U31" i="1"/>
  <c r="O31" i="1"/>
  <c r="DR30" i="1"/>
  <c r="DM30" i="1"/>
  <c r="CV30" i="1"/>
  <c r="CD30" i="1"/>
  <c r="CG30" i="1" s="1"/>
  <c r="CA30" i="1"/>
  <c r="U30" i="1"/>
  <c r="O30" i="1"/>
  <c r="DR29" i="1"/>
  <c r="DM29" i="1"/>
  <c r="CV29" i="1"/>
  <c r="CD29" i="1"/>
  <c r="CG29" i="1" s="1"/>
  <c r="CA29" i="1"/>
  <c r="U29" i="1"/>
  <c r="O29" i="1"/>
  <c r="DR28" i="1"/>
  <c r="DM28" i="1"/>
  <c r="CV28" i="1"/>
  <c r="CD28" i="1"/>
  <c r="CG28" i="1" s="1"/>
  <c r="CA28" i="1"/>
  <c r="U28" i="1"/>
  <c r="O28" i="1"/>
  <c r="DR27" i="1"/>
  <c r="DM27" i="1"/>
  <c r="CV27" i="1"/>
  <c r="CD27" i="1"/>
  <c r="CG27" i="1" s="1"/>
  <c r="CA27" i="1"/>
  <c r="U27" i="1"/>
  <c r="O27" i="1"/>
  <c r="DR26" i="1"/>
  <c r="DM26" i="1"/>
  <c r="CV26" i="1"/>
  <c r="CD26" i="1"/>
  <c r="CG26" i="1" s="1"/>
  <c r="U26" i="1"/>
  <c r="O26" i="1"/>
  <c r="DR25" i="1"/>
  <c r="CV25" i="1"/>
  <c r="CD25" i="1"/>
  <c r="CG25" i="1" s="1"/>
  <c r="CA25" i="1"/>
  <c r="U25" i="1"/>
  <c r="O25" i="1"/>
  <c r="DR24" i="1"/>
  <c r="DM24" i="1"/>
  <c r="CV24" i="1"/>
  <c r="CD24" i="1"/>
  <c r="CG24" i="1" s="1"/>
  <c r="CA24" i="1"/>
  <c r="U24" i="1"/>
  <c r="O24" i="1"/>
  <c r="DR23" i="1"/>
  <c r="DM23" i="1"/>
  <c r="CV23" i="1"/>
  <c r="CD23" i="1"/>
  <c r="CG23" i="1" s="1"/>
  <c r="CA23" i="1"/>
  <c r="U23" i="1"/>
  <c r="O23" i="1"/>
  <c r="DR22" i="1"/>
  <c r="DM22" i="1"/>
  <c r="CV22" i="1"/>
  <c r="CD22" i="1"/>
  <c r="CG22" i="1" s="1"/>
  <c r="CA22" i="1"/>
  <c r="U22" i="1"/>
  <c r="O22" i="1"/>
  <c r="DR21" i="1"/>
  <c r="DM21" i="1"/>
  <c r="CV21" i="1"/>
  <c r="CD21" i="1"/>
  <c r="CG21" i="1" s="1"/>
  <c r="CA21" i="1"/>
  <c r="U21" i="1"/>
  <c r="R21" i="1"/>
  <c r="O21" i="1"/>
  <c r="DR20" i="1"/>
  <c r="DM20" i="1"/>
  <c r="CV20" i="1"/>
  <c r="CD20" i="1"/>
  <c r="CG20" i="1" s="1"/>
  <c r="CA20" i="1"/>
  <c r="U20" i="1"/>
  <c r="R20" i="1"/>
  <c r="O20" i="1"/>
  <c r="DR19" i="1"/>
  <c r="DM19" i="1"/>
  <c r="CV19" i="1"/>
  <c r="CD19" i="1"/>
  <c r="CG19" i="1" s="1"/>
  <c r="CA19" i="1"/>
  <c r="U19" i="1"/>
  <c r="R19" i="1"/>
  <c r="O19" i="1"/>
  <c r="DR18" i="1"/>
  <c r="DM18" i="1"/>
  <c r="CV18" i="1"/>
  <c r="CD18" i="1"/>
  <c r="CG18" i="1" s="1"/>
  <c r="CA18" i="1"/>
  <c r="U18" i="1"/>
  <c r="R18" i="1"/>
  <c r="O18" i="1"/>
  <c r="DR17" i="1"/>
  <c r="DM17" i="1"/>
  <c r="CV17" i="1"/>
  <c r="CD17" i="1"/>
  <c r="CG17" i="1" s="1"/>
  <c r="CA17" i="1"/>
  <c r="U17" i="1"/>
  <c r="R17" i="1"/>
  <c r="O17" i="1"/>
  <c r="DR16" i="1"/>
  <c r="DM16" i="1"/>
  <c r="CV16" i="1"/>
  <c r="CD16" i="1"/>
  <c r="CG16" i="1" s="1"/>
  <c r="CA16" i="1"/>
  <c r="U16" i="1"/>
  <c r="R16" i="1"/>
  <c r="O16" i="1"/>
  <c r="DR15" i="1"/>
  <c r="DM15" i="1"/>
  <c r="CV15" i="1"/>
  <c r="CD15" i="1"/>
  <c r="CG15" i="1" s="1"/>
  <c r="CA15" i="1"/>
  <c r="U15" i="1"/>
  <c r="R15" i="1"/>
  <c r="O15" i="1"/>
  <c r="DR14" i="1"/>
  <c r="DM14" i="1"/>
  <c r="CV14" i="1"/>
  <c r="CD14" i="1"/>
  <c r="CG14" i="1" s="1"/>
  <c r="CA14" i="1"/>
  <c r="U14" i="1"/>
  <c r="R14" i="1"/>
  <c r="O14" i="1"/>
  <c r="DR13" i="1"/>
  <c r="DM13" i="1"/>
  <c r="CV13" i="1"/>
  <c r="CD13" i="1"/>
  <c r="CG13" i="1" s="1"/>
  <c r="CA13" i="1"/>
  <c r="U13" i="1"/>
  <c r="R13" i="1"/>
  <c r="O13" i="1"/>
  <c r="DR12" i="1"/>
  <c r="DM12" i="1"/>
  <c r="CV12" i="1"/>
  <c r="CD12" i="1"/>
  <c r="CG12" i="1" s="1"/>
  <c r="CA12" i="1"/>
  <c r="U12" i="1"/>
  <c r="R12" i="1"/>
  <c r="O12" i="1"/>
  <c r="DR10" i="1"/>
  <c r="DM10" i="1"/>
  <c r="CD10" i="1"/>
  <c r="CG10" i="1" s="1"/>
  <c r="CA10" i="1"/>
  <c r="U10" i="1"/>
  <c r="O10" i="1"/>
  <c r="DR9" i="1"/>
  <c r="DM9" i="1"/>
  <c r="CD9" i="1"/>
  <c r="CG9" i="1" s="1"/>
  <c r="CA9" i="1"/>
  <c r="U9" i="1"/>
  <c r="O9" i="1"/>
  <c r="DR8" i="1"/>
  <c r="DM8" i="1"/>
  <c r="CV8" i="1"/>
  <c r="CD8" i="1"/>
  <c r="CG8" i="1" s="1"/>
  <c r="CA8" i="1"/>
  <c r="U8" i="1"/>
  <c r="O8" i="1"/>
  <c r="DR7" i="1"/>
  <c r="DM7" i="1"/>
  <c r="CV7" i="1"/>
  <c r="CD7" i="1"/>
  <c r="CG7" i="1" s="1"/>
  <c r="CA7" i="1"/>
  <c r="U7" i="1"/>
  <c r="O7" i="1"/>
  <c r="DR6" i="1"/>
  <c r="DM6" i="1"/>
  <c r="CV6" i="1"/>
  <c r="CD6" i="1"/>
  <c r="CG6" i="1" s="1"/>
  <c r="CA6" i="1"/>
  <c r="U6" i="1"/>
  <c r="O6" i="1"/>
  <c r="DR5" i="1"/>
  <c r="DM5" i="1"/>
  <c r="CV5" i="1"/>
  <c r="CD5" i="1"/>
  <c r="CG5" i="1" s="1"/>
  <c r="CA5" i="1"/>
  <c r="U5" i="1"/>
  <c r="O5" i="1"/>
  <c r="DR4" i="1"/>
  <c r="DM4" i="1"/>
  <c r="CV4" i="1"/>
  <c r="CD4" i="1"/>
  <c r="CG4" i="1" s="1"/>
  <c r="CA4" i="1"/>
  <c r="U4" i="1"/>
  <c r="O4" i="1"/>
  <c r="DR3" i="1"/>
  <c r="DM3" i="1"/>
  <c r="CV3" i="1"/>
  <c r="CD3" i="1"/>
  <c r="CG3" i="1" s="1"/>
  <c r="CA3" i="1"/>
  <c r="U3" i="1"/>
  <c r="O3" i="1"/>
  <c r="DR2" i="1"/>
  <c r="DM2" i="1"/>
  <c r="CV2" i="1"/>
  <c r="CD2" i="1"/>
  <c r="CG2" i="1" s="1"/>
  <c r="CA2" i="1"/>
  <c r="U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 xml:space="preserve">Apellido paterno, materno, nombres
</t>
        </r>
      </text>
    </comment>
    <comment ref="E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Alejandra:
</t>
        </r>
        <r>
          <rPr>
            <sz val="9"/>
            <color rgb="FF000000"/>
            <rFont val="Tahoma"/>
            <family val="2"/>
            <charset val="1"/>
          </rPr>
          <t>1: Hombre
2: Mujer</t>
        </r>
      </text>
    </comment>
    <comment ref="G1" authorId="0" shapeId="0" xr:uid="{00000000-0006-0000-0000-000003000000}">
      <text>
        <r>
          <rPr>
            <sz val="9"/>
            <color rgb="FF000000"/>
            <rFont val="Tahoma"/>
            <family val="2"/>
            <charset val="1"/>
          </rPr>
          <t xml:space="preserve">Formato: dd-mm-aaaa
</t>
        </r>
      </text>
    </comment>
    <comment ref="K1" authorId="0" shapeId="0" xr:uid="{00000000-0006-0000-0000-000004000000}">
      <text>
        <r>
          <rPr>
            <sz val="9"/>
            <color rgb="FF000000"/>
            <rFont val="Tahoma"/>
            <family val="2"/>
            <charset val="1"/>
          </rPr>
          <t>Años de estudio</t>
        </r>
      </text>
    </comment>
    <comment ref="P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 xml:space="preserve">dd/mm/aa Se pone la de la fecha anterior a la sesión 1. </t>
        </r>
      </text>
    </comment>
    <comment ref="Q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 xml:space="preserve">dd/mm/aa Se pone la fecha después de la primera sesión. 
</t>
        </r>
      </text>
    </comment>
    <comment ref="U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Ale:
</t>
        </r>
        <r>
          <rPr>
            <sz val="9"/>
            <color rgb="FF000000"/>
            <rFont val="Tahoma"/>
            <family val="2"/>
            <charset val="1"/>
          </rPr>
          <t xml:space="preserve">Este es el promedio de la duración de los dos periodos. </t>
        </r>
      </text>
    </comment>
    <comment ref="W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 xml:space="preserve">1=Sí
0=No
</t>
        </r>
      </text>
    </comment>
    <comment ref="X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1=Sí
0=No</t>
        </r>
      </text>
    </comment>
    <comment ref="Y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¿Cuántos de sus familiares? Escribir número (se excluye de este número al propio sujeto)</t>
        </r>
      </text>
    </comment>
    <comment ref="Z1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1=Sí
0=No</t>
        </r>
      </text>
    </comment>
    <comment ref="AA1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¿Cuántos de sus familiares? Escribir número (se excluye de este número al propio sujeto)</t>
        </r>
      </text>
    </comment>
    <comment ref="AB1" authorId="0" shapeId="0" xr:uid="{00000000-0006-0000-00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1=Sí
0=No</t>
        </r>
      </text>
    </comment>
    <comment ref="AC1" authorId="0" shapeId="0" xr:uid="{00000000-0006-0000-00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¿Cuántos de sus familiares? Escribir número (se excluye de este número al propio sujeto)</t>
        </r>
      </text>
    </comment>
    <comment ref="AE1" authorId="0" shapeId="0" xr:uid="{00000000-0006-0000-00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¿Cuántos de sus familiares? Escribir número (se excluye de este número al propio sujeto)</t>
        </r>
      </text>
    </comment>
    <comment ref="AH1" authorId="0" shapeId="0" xr:uid="{00000000-0006-0000-0000-000010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1=Sí
0=No</t>
        </r>
      </text>
    </comment>
    <comment ref="AI1" authorId="0" shapeId="0" xr:uid="{00000000-0006-0000-0000-000011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¿Cuántos de sus familiares? Escribir número (se excluye de este número al propio sujeto)</t>
        </r>
      </text>
    </comment>
    <comment ref="AN1" authorId="0" shapeId="0" xr:uid="{00000000-0006-0000-00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2*: muchas veces</t>
        </r>
      </text>
    </comment>
    <comment ref="AP1" authorId="0" shapeId="0" xr:uid="{00000000-0006-0000-0000-000013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1=Si
0=No</t>
        </r>
      </text>
    </comment>
    <comment ref="AQ1" authorId="0" shapeId="0" xr:uid="{00000000-0006-0000-0000-000014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Dejar vacío si el sujeto no ha tenido experiencia con la sustancia</t>
        </r>
      </text>
    </comment>
    <comment ref="AR1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AV1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AY1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B1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E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H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K1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N1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Q1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R1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 xml:space="preserve">1=Si
0=No
</t>
        </r>
      </text>
    </comment>
    <comment ref="BT1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1: sólo probada
2: muchas veces</t>
        </r>
      </text>
    </comment>
    <comment ref="BU1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 xml:space="preserve">BRAINIAC:
</t>
        </r>
        <r>
          <rPr>
            <sz val="9"/>
            <color rgb="FF000000"/>
            <rFont val="Tahoma"/>
            <family val="2"/>
            <charset val="1"/>
          </rPr>
          <t>1=Si
0=No</t>
        </r>
      </text>
    </comment>
    <comment ref="BV1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Alejandra:
</t>
        </r>
        <r>
          <rPr>
            <sz val="9"/>
            <color rgb="FF000000"/>
            <rFont val="Tahoma"/>
            <family val="2"/>
            <charset val="1"/>
          </rPr>
          <t>¿Cuántos sustancias, en función del tipo de droga, obtuvieron nivel mayor a 1?</t>
        </r>
      </text>
    </comment>
    <comment ref="BY1" authorId="0" shapeId="0" xr:uid="{00000000-0006-0000-0000-000022000000}">
      <text>
        <r>
          <rPr>
            <sz val="9"/>
            <color rgb="FF000000"/>
            <rFont val="Tahoma"/>
            <family val="2"/>
            <charset val="1"/>
          </rPr>
          <t xml:space="preserve">Escribir fecha: dd-mm-aaaa hh:mm en formato 24 hrs. Por ejemplo: 12-09-2011 23:00
</t>
        </r>
      </text>
    </comment>
    <comment ref="BZ1" authorId="0" shapeId="0" xr:uid="{00000000-0006-0000-0000-000023000000}">
      <text>
        <r>
          <rPr>
            <sz val="9"/>
            <color rgb="FF000000"/>
            <rFont val="Tahoma"/>
            <family val="2"/>
            <charset val="1"/>
          </rPr>
          <t>Escribir fecha: dd-mm-aaaa hh:mm en formato 24 hrs. Por ejemplo: 12-09-2011 23:00</t>
        </r>
      </text>
    </comment>
    <comment ref="CB1" authorId="0" shapeId="0" xr:uid="{00000000-0006-0000-0000-000024000000}">
      <text>
        <r>
          <rPr>
            <sz val="9"/>
            <color rgb="FF000000"/>
            <rFont val="Tahoma"/>
            <family val="2"/>
            <charset val="1"/>
          </rPr>
          <t xml:space="preserve">Poner el número correspondiente a la "hora"
</t>
        </r>
      </text>
    </comment>
    <comment ref="CC1" authorId="0" shapeId="0" xr:uid="{00000000-0006-0000-0000-000025000000}">
      <text>
        <r>
          <rPr>
            <sz val="9"/>
            <color rgb="FF000000"/>
            <rFont val="Tahoma"/>
            <family val="2"/>
            <charset val="1"/>
          </rPr>
          <t>Escribir el número correspondiente a los minutos</t>
        </r>
      </text>
    </comment>
    <comment ref="CD1" authorId="0" shapeId="0" xr:uid="{00000000-0006-0000-0000-000026000000}">
      <text>
        <r>
          <rPr>
            <b/>
            <sz val="9"/>
            <color rgb="FF000000"/>
            <rFont val="Tahoma"/>
            <family val="2"/>
            <charset val="1"/>
          </rPr>
          <t xml:space="preserve">Cintia:
</t>
        </r>
        <r>
          <rPr>
            <sz val="9"/>
            <color rgb="FF000000"/>
            <rFont val="Tahoma"/>
            <family val="2"/>
            <charset val="1"/>
          </rPr>
          <t>Horas dormidas en fracciones de hora</t>
        </r>
      </text>
    </comment>
    <comment ref="CE1" authorId="0" shapeId="0" xr:uid="{00000000-0006-0000-0000-000027000000}">
      <text>
        <r>
          <rPr>
            <sz val="9"/>
            <color rgb="FF000000"/>
            <rFont val="Tahoma"/>
            <family val="2"/>
            <charset val="1"/>
          </rPr>
          <t>0=Descansado
1=Algo Cansado
2=Fatigado</t>
        </r>
      </text>
    </comment>
    <comment ref="CZ1" authorId="0" shapeId="0" xr:uid="{00000000-0006-0000-0000-000028000000}">
      <text>
        <r>
          <rPr>
            <b/>
            <sz val="9"/>
            <color rgb="FF000000"/>
            <rFont val="Tahoma"/>
            <family val="2"/>
            <charset val="1"/>
          </rPr>
          <t xml:space="preserve">Ale:
</t>
        </r>
        <r>
          <rPr>
            <sz val="9"/>
            <color rgb="FF000000"/>
            <rFont val="Tahoma"/>
            <family val="2"/>
            <charset val="1"/>
          </rPr>
          <t>1= matutino
2=vespertino</t>
        </r>
      </text>
    </comment>
    <comment ref="DB1" authorId="0" shapeId="0" xr:uid="{00000000-0006-0000-0000-000029000000}">
      <text>
        <r>
          <rPr>
            <b/>
            <sz val="9"/>
            <color rgb="FF000000"/>
            <rFont val="Tahoma"/>
            <family val="2"/>
            <charset val="1"/>
          </rPr>
          <t xml:space="preserve">Antonio Franco:
</t>
        </r>
        <r>
          <rPr>
            <sz val="9"/>
            <color rgb="FF000000"/>
            <rFont val="Tahoma"/>
            <family val="2"/>
            <charset val="1"/>
          </rPr>
          <t xml:space="preserve">
1=CM; 2=MM; 3=NT; 4=MV; 5=CV</t>
        </r>
      </text>
    </comment>
    <comment ref="DC1" authorId="0" shapeId="0" xr:uid="{00000000-0006-0000-00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Antonio Franco:
</t>
        </r>
        <r>
          <rPr>
            <sz val="9"/>
            <color rgb="FF000000"/>
            <rFont val="Tahoma"/>
            <family val="2"/>
            <charset val="1"/>
          </rPr>
          <t>Anotar el número de Sí</t>
        </r>
      </text>
    </comment>
    <comment ref="DD1" authorId="0" shapeId="0" xr:uid="{00000000-0006-0000-00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Antonio Franco:
</t>
        </r>
        <r>
          <rPr>
            <sz val="9"/>
            <color rgb="FF000000"/>
            <rFont val="Tahoma"/>
            <family val="2"/>
            <charset val="1"/>
          </rPr>
          <t>Anotar el número de veces</t>
        </r>
      </text>
    </comment>
    <comment ref="DE1" authorId="0" shapeId="0" xr:uid="{00000000-0006-0000-00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Ale:
</t>
        </r>
        <r>
          <rPr>
            <sz val="9"/>
            <color rgb="FF000000"/>
            <rFont val="Tahoma"/>
            <family val="2"/>
            <charset val="1"/>
          </rPr>
          <t>1=si
0=no</t>
        </r>
      </text>
    </comment>
    <comment ref="DI1" authorId="0" shapeId="0" xr:uid="{00000000-0006-0000-0000-00002D000000}">
      <text>
        <r>
          <rPr>
            <b/>
            <sz val="9"/>
            <color rgb="FF000000"/>
            <rFont val="Tahoma"/>
            <family val="2"/>
            <charset val="1"/>
          </rPr>
          <t xml:space="preserve">Ale:
</t>
        </r>
        <r>
          <rPr>
            <sz val="9"/>
            <color rgb="FF000000"/>
            <rFont val="Tahoma"/>
            <family val="2"/>
            <charset val="1"/>
          </rPr>
          <t>1=si
0=no</t>
        </r>
      </text>
    </comment>
    <comment ref="DU1" authorId="0" shapeId="0" xr:uid="{00000000-0006-0000-0000-00002E000000}">
      <text>
        <r>
          <rPr>
            <b/>
            <sz val="9"/>
            <color rgb="FF000000"/>
            <rFont val="Tahoma"/>
            <family val="2"/>
            <charset val="1"/>
          </rPr>
          <t xml:space="preserve">Alejandra Evelyn Ruiz Contreras:
</t>
        </r>
        <r>
          <rPr>
            <sz val="9"/>
            <color rgb="FF000000"/>
            <rFont val="Tahoma"/>
            <family val="2"/>
            <charset val="1"/>
          </rPr>
          <t>0: Sedentario
1: No Sedectario
Puntaje igual o mayor a 52 es no sedentario</t>
        </r>
      </text>
    </comment>
    <comment ref="C32" authorId="0" shapeId="0" xr:uid="{00000000-0006-0000-0000-00002F000000}">
      <text>
        <r>
          <rPr>
            <b/>
            <sz val="9"/>
            <color rgb="FF000000"/>
            <rFont val="Tahoma"/>
            <charset val="1"/>
          </rPr>
          <t xml:space="preserve">Alejandra Evelyn Ruiz Contreras:
</t>
        </r>
        <r>
          <rPr>
            <sz val="9"/>
            <color rgb="FF000000"/>
            <rFont val="Tahoma"/>
            <charset val="1"/>
          </rPr>
          <t>Borrar a la sujeta de Elías: Brenda</t>
        </r>
      </text>
    </comment>
  </commentList>
</comments>
</file>

<file path=xl/sharedStrings.xml><?xml version="1.0" encoding="utf-8"?>
<sst xmlns="http://schemas.openxmlformats.org/spreadsheetml/2006/main" count="876" uniqueCount="388">
  <si>
    <t>Registró</t>
  </si>
  <si>
    <t>Grupo</t>
  </si>
  <si>
    <t># SUJETO</t>
  </si>
  <si>
    <t>Nombre</t>
  </si>
  <si>
    <t>SEXO</t>
  </si>
  <si>
    <t>Edad</t>
  </si>
  <si>
    <t>Fnacimiento</t>
  </si>
  <si>
    <t>Tel.</t>
  </si>
  <si>
    <t>Cel.</t>
  </si>
  <si>
    <t>Email</t>
  </si>
  <si>
    <t>Escolaridad</t>
  </si>
  <si>
    <t>Promedio</t>
  </si>
  <si>
    <t>Peso</t>
  </si>
  <si>
    <t>Estatura</t>
  </si>
  <si>
    <t>IMC</t>
  </si>
  <si>
    <t>MensDia1Act</t>
  </si>
  <si>
    <t>MensDia1Sig</t>
  </si>
  <si>
    <t>MensCiclo</t>
  </si>
  <si>
    <t>MensDurAct</t>
  </si>
  <si>
    <t>MensDurSig</t>
  </si>
  <si>
    <t>MensDur</t>
  </si>
  <si>
    <t>Fase</t>
  </si>
  <si>
    <t>AntNP</t>
  </si>
  <si>
    <t>SujDepres</t>
  </si>
  <si>
    <t>QuienDepres</t>
  </si>
  <si>
    <t>SujTB</t>
  </si>
  <si>
    <t>QuienTB</t>
  </si>
  <si>
    <t>SujEM</t>
  </si>
  <si>
    <t>QuienEM</t>
  </si>
  <si>
    <t>SujA</t>
  </si>
  <si>
    <t>QuienA</t>
  </si>
  <si>
    <t>SujTOC</t>
  </si>
  <si>
    <t>QuienTOC</t>
  </si>
  <si>
    <t>SujTDAH</t>
  </si>
  <si>
    <t>QuienTDAH</t>
  </si>
  <si>
    <t>QuienNarc</t>
  </si>
  <si>
    <t>EDIMB</t>
  </si>
  <si>
    <t>Cafeína</t>
  </si>
  <si>
    <t>CafeínaEdad</t>
  </si>
  <si>
    <t>Cafeína en la vida</t>
  </si>
  <si>
    <t>Cafeína #Beb 24h</t>
  </si>
  <si>
    <t>Tabaco</t>
  </si>
  <si>
    <t>TabacoEdad</t>
  </si>
  <si>
    <t>Tabaco en la vida</t>
  </si>
  <si>
    <t>Tabaco #Cig 24h</t>
  </si>
  <si>
    <t>Alcohol</t>
  </si>
  <si>
    <t>AlcoholEdad</t>
  </si>
  <si>
    <t>Alcohol en la vida</t>
  </si>
  <si>
    <t>THC</t>
  </si>
  <si>
    <t>THCEdad</t>
  </si>
  <si>
    <t>THC veces en vida</t>
  </si>
  <si>
    <t>Narc</t>
  </si>
  <si>
    <t>NarcEdad</t>
  </si>
  <si>
    <t>Narc veces en vida</t>
  </si>
  <si>
    <t>Alucin</t>
  </si>
  <si>
    <t>AlucinEdad</t>
  </si>
  <si>
    <t>Alucin veces en vida</t>
  </si>
  <si>
    <t>Tranq</t>
  </si>
  <si>
    <t>TranqEdad</t>
  </si>
  <si>
    <t>Tranq veces en vida</t>
  </si>
  <si>
    <t>Estero</t>
  </si>
  <si>
    <t>EsteroEdad</t>
  </si>
  <si>
    <t>Estero veces en vida</t>
  </si>
  <si>
    <t>SustNat</t>
  </si>
  <si>
    <t>SustNatEdad</t>
  </si>
  <si>
    <t>SustNat veces en vida</t>
  </si>
  <si>
    <t>BebidasEner</t>
  </si>
  <si>
    <t>BebidasEnerEdad</t>
  </si>
  <si>
    <t>BebidasEner veces en vida</t>
  </si>
  <si>
    <t>OS</t>
  </si>
  <si>
    <t>OSEdad</t>
  </si>
  <si>
    <t>OS veces en vida</t>
  </si>
  <si>
    <t>HistC</t>
  </si>
  <si>
    <t>HistC#</t>
  </si>
  <si>
    <t>IBD</t>
  </si>
  <si>
    <t>IBA</t>
  </si>
  <si>
    <t>Dormir Sesión</t>
  </si>
  <si>
    <t>Despertar Sesión</t>
  </si>
  <si>
    <t>DifHrs Sesión</t>
  </si>
  <si>
    <t>Hora</t>
  </si>
  <si>
    <t>Min</t>
  </si>
  <si>
    <t>HrsDorm</t>
  </si>
  <si>
    <t>SSubD</t>
  </si>
  <si>
    <t>TemperaturaANTESwm</t>
  </si>
  <si>
    <t>AlertaANTESwm</t>
  </si>
  <si>
    <t>EstrésANTESwm</t>
  </si>
  <si>
    <t>AlertaDESPUÉSwm</t>
  </si>
  <si>
    <t>EstrésDESPUÉSwm</t>
  </si>
  <si>
    <t>TemperaturaDESPUESwm</t>
  </si>
  <si>
    <t>TemperaturaANTESatt</t>
  </si>
  <si>
    <t>AlertaANTESatt</t>
  </si>
  <si>
    <t>EstrésANTESatt</t>
  </si>
  <si>
    <t>AlertaDESPUÉSatt</t>
  </si>
  <si>
    <t>EstrésDESPUÉSatt</t>
  </si>
  <si>
    <t>TemperaturaDESPUESatt</t>
  </si>
  <si>
    <t>RetDigNormPTJ</t>
  </si>
  <si>
    <t>RetDigInversoPTJ</t>
  </si>
  <si>
    <t>RetDigTOTALptj</t>
  </si>
  <si>
    <t>RetDIgESCALAR</t>
  </si>
  <si>
    <t>ShipleyPE</t>
  </si>
  <si>
    <t>Epworth</t>
  </si>
  <si>
    <t>Preferencia subj. diurna</t>
  </si>
  <si>
    <t>PtjeCT</t>
  </si>
  <si>
    <t>CT</t>
  </si>
  <si>
    <t>DivActRec</t>
  </si>
  <si>
    <t>FreqActRec</t>
  </si>
  <si>
    <t>VidJ</t>
  </si>
  <si>
    <t>VidJ#</t>
  </si>
  <si>
    <t>FrecVidJ</t>
  </si>
  <si>
    <t>VidJHrs</t>
  </si>
  <si>
    <t>Facebook</t>
  </si>
  <si>
    <t>FrecFace</t>
  </si>
  <si>
    <t>HrsFace</t>
  </si>
  <si>
    <t>MinFace</t>
  </si>
  <si>
    <t>FracHoraFace</t>
  </si>
  <si>
    <t>CFQ</t>
  </si>
  <si>
    <t>BarratIC</t>
  </si>
  <si>
    <t>BarratIN</t>
  </si>
  <si>
    <t>BarratINP</t>
  </si>
  <si>
    <t>BarratTOTAL</t>
  </si>
  <si>
    <t>YPAS-GastoEnergéticoTotal</t>
  </si>
  <si>
    <t>YPAS-ÍndiceResActFis</t>
  </si>
  <si>
    <t>YPAS Clasif</t>
  </si>
  <si>
    <t>CG</t>
  </si>
  <si>
    <t>CRUZ QUIROZ CARLOS EDUARDO</t>
  </si>
  <si>
    <t>eduarlos01@gmail.com</t>
  </si>
  <si>
    <t>ZÚÑIGA HERNÁNDEZ RAFAEL</t>
  </si>
  <si>
    <t>rafitazue@gmail.com</t>
  </si>
  <si>
    <t>2*</t>
  </si>
  <si>
    <t>SÁNCHEZ ECHEVERRÍA BRAULIO DE SANTIAGO</t>
  </si>
  <si>
    <t>braulio.de.santiago.s.e@gmail.com</t>
  </si>
  <si>
    <t xml:space="preserve">  </t>
  </si>
  <si>
    <t>HERNÁNDEZ RESÉNDIZ URIEL</t>
  </si>
  <si>
    <t>urielhr@ciencias.unam.mx</t>
  </si>
  <si>
    <t>LEON MENA OSCAR ALEJANDRO</t>
  </si>
  <si>
    <t>decodreamsfire@hotmail.com</t>
  </si>
  <si>
    <t>RAMIREZ ARELLANO FELIPE EMANUEL</t>
  </si>
  <si>
    <t>fera457@gmail.com</t>
  </si>
  <si>
    <t xml:space="preserve">MATA GALINDO MARIO </t>
  </si>
  <si>
    <t>mata316@ciencias.unam.mx</t>
  </si>
  <si>
    <t>CASTAÑEDA GARCÍA DIANELA MONTSERRAT</t>
  </si>
  <si>
    <t>dianela@comunidad.unam.mx</t>
  </si>
  <si>
    <t>TENTLE PEREA VIRIDIANA</t>
  </si>
  <si>
    <t>viridianatepe@gmail.com</t>
  </si>
  <si>
    <t>GARCÍA BARRERA MELISA AURORA</t>
  </si>
  <si>
    <t>aurisgarbar08@hotmail.com</t>
  </si>
  <si>
    <t>LUPERCIO RAMÍREZ GABRIELA</t>
  </si>
  <si>
    <t>gabylup.4@gmail.com</t>
  </si>
  <si>
    <t>ROMERO MURILLO OLIVIA MONTSERRAT</t>
  </si>
  <si>
    <t>olivia.romeromurillo@gmail.com</t>
  </si>
  <si>
    <t>LÓPEZ RIVERA ITZEL ANDREA</t>
  </si>
  <si>
    <t>itzelandy12@hotmail.com</t>
  </si>
  <si>
    <t>kasv.mares@gmail.com</t>
  </si>
  <si>
    <t>RAZO PEREZ VIVIANA ARELY</t>
  </si>
  <si>
    <t>VRazo46@gmai.com</t>
  </si>
  <si>
    <t>GRANADOS JUÁREZ ANDREA</t>
  </si>
  <si>
    <t>andi.77.123@gmail.com</t>
  </si>
  <si>
    <t>ESCANDÓN VELAZQUEZ MARÍA FERNANDA</t>
  </si>
  <si>
    <t>fernandaescandon191096@hotmail.com</t>
  </si>
  <si>
    <t>BALLESTEROS PLATA MARIO ALBERTO</t>
  </si>
  <si>
    <t>mario.ballesterosp@gmail.com</t>
  </si>
  <si>
    <t>ESCANDÓN CORTES FRANCISCO</t>
  </si>
  <si>
    <t>iscortes2811@gmail.com</t>
  </si>
  <si>
    <t>QUIROZ GARCÍA IVÁN RODRIGO</t>
  </si>
  <si>
    <t>ivan-1195@hotmail.com</t>
  </si>
  <si>
    <t>marcopsic95@gmail.com</t>
  </si>
  <si>
    <t>RODRIGUEZ FLORES ERNESTO SAÚL</t>
  </si>
  <si>
    <t>saulrodriguezfl@gmail.com</t>
  </si>
  <si>
    <t>SANCHEZ SOTO MOISES</t>
  </si>
  <si>
    <t>mqg_96@hotmail.com</t>
  </si>
  <si>
    <t>marco.azacha@gmail.com</t>
  </si>
  <si>
    <t>RODRÍGUEZ PICHARDO JORGE EDUARDO</t>
  </si>
  <si>
    <t>juedropi.fpsi@gmail.com</t>
  </si>
  <si>
    <t>SÁNCHEZ RAMOS ARIZBETH</t>
  </si>
  <si>
    <t>ariz.s.psicologia@gmail.com</t>
  </si>
  <si>
    <t>SÁNCHEZ MORALES MARÍA ANDREA</t>
  </si>
  <si>
    <t>Andrea271073@hotmail.com</t>
  </si>
  <si>
    <t>LARA RESENDIZ ANA YOLANDA</t>
  </si>
  <si>
    <t>yolanda_alr@hotmail.com</t>
  </si>
  <si>
    <t>OAXACA BELTRÁN MARLENE</t>
  </si>
  <si>
    <t>mob6096@gmail.com</t>
  </si>
  <si>
    <t>HERNÁNDEZ ÁVILA CINTIA PAOLA</t>
  </si>
  <si>
    <t>psicohdzavila_paola@hotmail.com</t>
  </si>
  <si>
    <t>ÁVILA COVARRUBIAS ENIA FERNANDA</t>
  </si>
  <si>
    <t>eniafda@gmail.com</t>
  </si>
  <si>
    <t>DELARREA GUERRERO BRENDA</t>
  </si>
  <si>
    <t>brendadela_g18@hotmail.com</t>
  </si>
  <si>
    <t>g.ixchel.sanchez@gmail.com</t>
  </si>
  <si>
    <t>ZEA AGUIRRE MIRIAM ALEJANDRA</t>
  </si>
  <si>
    <t>unamalejandrazea@gmail.com</t>
  </si>
  <si>
    <t>DE LA ROSA GUTIERREZ NAYELI JULIA</t>
  </si>
  <si>
    <t>julderk@ciencias.unam.mx</t>
  </si>
  <si>
    <t>SOTELO JUÁREZ LUIS DAVID</t>
  </si>
  <si>
    <t>luissotelo.jrz@gmail.com</t>
  </si>
  <si>
    <t>VELAZQUEZ VARGAS CARLOS ALAN</t>
  </si>
  <si>
    <t>charlyvvv@gmail.com</t>
  </si>
  <si>
    <t>FABIOLA DE LA CRUZ OSCAR DANIEL</t>
  </si>
  <si>
    <t>danielfabila04@hotmail.com</t>
  </si>
  <si>
    <t>PIÑA NÁPOLES ADRIÁN</t>
  </si>
  <si>
    <t>pinapsico1917@gmail.com</t>
  </si>
  <si>
    <t>LÓPEZ LUNA JANETH</t>
  </si>
  <si>
    <t>najasi28@hotmail.com</t>
  </si>
  <si>
    <t>REYES AYALA SANDRA</t>
  </si>
  <si>
    <t>sandiir16@gmail.com</t>
  </si>
  <si>
    <t>CASTELLANOS DOMINGUEZ EIRA FABIOLA</t>
  </si>
  <si>
    <t>eiraxd@gmail.com</t>
  </si>
  <si>
    <t>VILLEGAS ESTRADA PAULA ELIZABETH</t>
  </si>
  <si>
    <t>pauvi.tukim@gmail.com</t>
  </si>
  <si>
    <t xml:space="preserve">CG </t>
  </si>
  <si>
    <t>FLORES PADILLA MONTSERRAT</t>
  </si>
  <si>
    <t>monti16soyo@hotmail.com</t>
  </si>
  <si>
    <t>MIRANDA LIRA ZAIRA</t>
  </si>
  <si>
    <t>zaira.11@hotmil.com</t>
  </si>
  <si>
    <t>GARCÍA BALDERAS DIANA</t>
  </si>
  <si>
    <t>psic.diana.balderas@gmail.com</t>
  </si>
  <si>
    <t>VAZQUEZ ALVAREZ JAZMIN ITZEL</t>
  </si>
  <si>
    <t>jaz.vazal@gmail.com</t>
  </si>
  <si>
    <t>SERRANO ROMERO ERIKA PAOLA</t>
  </si>
  <si>
    <t>14paola.serrano@gmail.com</t>
  </si>
  <si>
    <t>Abreviaturas</t>
  </si>
  <si>
    <t>Consideraciones</t>
  </si>
  <si>
    <t>Turno</t>
  </si>
  <si>
    <t>Turno de experimento</t>
  </si>
  <si>
    <t>1= 7:00-10:30; 2= 11:15-15:45 ; 3= 18:00 - 21:30</t>
  </si>
  <si>
    <t>Fecha de Nacimiento</t>
  </si>
  <si>
    <t>En formato de día/mes/año</t>
  </si>
  <si>
    <t>Índice de Masa Corporal</t>
  </si>
  <si>
    <t>Menstruación día 1 actual (correspondiente al periodo de la sesión experimental)</t>
  </si>
  <si>
    <t>Menstruación duración siguiente</t>
  </si>
  <si>
    <t>Número de días del ciclo menstrual</t>
  </si>
  <si>
    <t>Menstruación duración actual</t>
  </si>
  <si>
    <t xml:space="preserve">Promedio de la duración de la menstruación </t>
  </si>
  <si>
    <t xml:space="preserve">Antecedentes Neurológicos y Psiquiátricos </t>
  </si>
  <si>
    <t>No: 0/ SI:1</t>
  </si>
  <si>
    <t>Sujeto con depresión</t>
  </si>
  <si>
    <t xml:space="preserve">Cuántos de los familiares directos padecen depresión </t>
  </si>
  <si>
    <t>Sujeto con Trastorno Bipolar</t>
  </si>
  <si>
    <t xml:space="preserve">Cuántos de los familiares directos padecen Trastorno Bipolar </t>
  </si>
  <si>
    <t xml:space="preserve">Sujeto con Episodio Maniaco </t>
  </si>
  <si>
    <t>Cuántos de los familiares directos padecen Episodio Maniaco</t>
  </si>
  <si>
    <t>Sujeto con Ansiedad</t>
  </si>
  <si>
    <t xml:space="preserve">Cuántos de los familiares directos padecen Ansiedad </t>
  </si>
  <si>
    <t>Sujeto con Trastorno Obsesivo Compulsivo</t>
  </si>
  <si>
    <t>Cuántos de los familiares directos padecen Trastorno Obsesivo Compulsivo</t>
  </si>
  <si>
    <t>Sujeto con TDAH</t>
  </si>
  <si>
    <t>Cuántos de los familiares directos padecen TDAH</t>
  </si>
  <si>
    <t>Edimburgo</t>
  </si>
  <si>
    <t>Puntaje en porcentaje</t>
  </si>
  <si>
    <t>Somnolencia Epworth</t>
  </si>
  <si>
    <t>¿Ha consumido Cafeina?</t>
  </si>
  <si>
    <t>Edad en la que consumió por primera vez Cafeina?</t>
  </si>
  <si>
    <t>¿Ha consumido Tabaco?</t>
  </si>
  <si>
    <t>Edad en la que consumió por primera vez Tabaco</t>
  </si>
  <si>
    <t>¿Ha consumido Alcohol?</t>
  </si>
  <si>
    <t>Edad en la que consumió por primera vez Alcohol?</t>
  </si>
  <si>
    <t>¿Ha consumido Marihuana?</t>
  </si>
  <si>
    <t>Edad en la que consumió por primera vez Marihuana</t>
  </si>
  <si>
    <t>¿Ha consumido Narcóticos?</t>
  </si>
  <si>
    <t>Edad en la que consumió por primera vez Narcóticos</t>
  </si>
  <si>
    <t>¿Ha consumido Alucinógenos?</t>
  </si>
  <si>
    <t>Edad en la que consumió por primera vez Alucinógenos</t>
  </si>
  <si>
    <t>¿Ha consumido Tranquilizantes?</t>
  </si>
  <si>
    <t>Edad en la que consumió por primera vez Tranquilizantes</t>
  </si>
  <si>
    <t>¿Ha consumido Esteroides?</t>
  </si>
  <si>
    <t>Edad en la que consumió por primera vez Esteroides</t>
  </si>
  <si>
    <t>¿Ha consumido Sustancias Naturales?</t>
  </si>
  <si>
    <t>Edad en la que consumió por primera vez Sustancias Naturales</t>
  </si>
  <si>
    <t>¿Ha consumido bebidas energizantes?</t>
  </si>
  <si>
    <t>Edad en la que consumió por primera vez energizantes</t>
  </si>
  <si>
    <t>¿Ha consumido Otras Sustancias?</t>
  </si>
  <si>
    <t>Edad en la que consumió por primera vez Otras Sustancias</t>
  </si>
  <si>
    <t>TabTras</t>
  </si>
  <si>
    <t>Tiene trastorno por uso de tabaco</t>
  </si>
  <si>
    <t>Nivel: 0 ó 1</t>
  </si>
  <si>
    <t>AlcTrass</t>
  </si>
  <si>
    <t>Tiene trastorno por uso de alcohol</t>
  </si>
  <si>
    <t>Historia de Consumo</t>
  </si>
  <si>
    <t>HIstC#</t>
  </si>
  <si>
    <t>Frecuencia en la Historia de Consumo</t>
  </si>
  <si>
    <t>Inventario de Depresión de Beck</t>
  </si>
  <si>
    <t>Puntuación Obtenida</t>
  </si>
  <si>
    <t>Inventario de Ansiedad de Beck</t>
  </si>
  <si>
    <t>Dormir</t>
  </si>
  <si>
    <t xml:space="preserve">Fecha y hora en qué se durmió </t>
  </si>
  <si>
    <t>Despertar</t>
  </si>
  <si>
    <t xml:space="preserve">Fecha y hora en qué se despertó </t>
  </si>
  <si>
    <t>DifHrs</t>
  </si>
  <si>
    <t>Horas dormidas</t>
  </si>
  <si>
    <t xml:space="preserve">Hora </t>
  </si>
  <si>
    <t>Minutos</t>
  </si>
  <si>
    <t>Horas dormidas en fracciones de hora</t>
  </si>
  <si>
    <t>Sensación Subjetiva de Descanso</t>
  </si>
  <si>
    <t>Temperatura oral antes de Memoria</t>
  </si>
  <si>
    <t>Sensación Subjetiva de Alerta Antes de memoria</t>
  </si>
  <si>
    <t>Sensación Subjetiva de Estrés Antes de memoria</t>
  </si>
  <si>
    <t>Sensación Subjetiva de Alerta Después  de memoria</t>
  </si>
  <si>
    <t>Sensación Subjetiva de Estrés Después  de memoria</t>
  </si>
  <si>
    <t>Temperatura oral despues de Memoria</t>
  </si>
  <si>
    <t>Temperatura oral antes de Atención</t>
  </si>
  <si>
    <t>AlertaANTES1</t>
  </si>
  <si>
    <t>Sensación Subjetiva de Alerta Antes de Atención</t>
  </si>
  <si>
    <t>EstrésANTES1</t>
  </si>
  <si>
    <t>Sensación Subjetiva de Estrés Antes de Atención</t>
  </si>
  <si>
    <t>AlertaDESPUÉS1</t>
  </si>
  <si>
    <t>Sensación Subjetiva de Alerta Después de Atención</t>
  </si>
  <si>
    <t>EstrésDESPUÉS1</t>
  </si>
  <si>
    <t>Sensación Subjetiva de Estrés Después de Atención</t>
  </si>
  <si>
    <t>Temperatura oral despues de Atención</t>
  </si>
  <si>
    <t>Puntaje Cronotipo</t>
  </si>
  <si>
    <t>Cronotipo</t>
  </si>
  <si>
    <t>En niveles: 1: CM; 2: MM; 3: NT; 4:MV; 5: CV.</t>
  </si>
  <si>
    <t>ActRec</t>
  </si>
  <si>
    <t xml:space="preserve">Número de Si </t>
  </si>
  <si>
    <t>ActRec#</t>
  </si>
  <si>
    <t>Frecuencia de las Actividades Recreativas</t>
  </si>
  <si>
    <t>Número de Videojuegos que puedan tener efectos cognitivos</t>
  </si>
  <si>
    <t>VidJHr/sem</t>
  </si>
  <si>
    <t>Veces que jugó en la última semana</t>
  </si>
  <si>
    <t>Horas jugadas</t>
  </si>
  <si>
    <t>Usar Facebook</t>
  </si>
  <si>
    <t>FaceFrec</t>
  </si>
  <si>
    <t>Frecuencia del Uso de Facebook a la Semana</t>
  </si>
  <si>
    <t>FaceHrs</t>
  </si>
  <si>
    <t>Horas al día de uso de Facebook</t>
  </si>
  <si>
    <t>Minutos al día de uso de Facebook</t>
  </si>
  <si>
    <t>Cuestionario de Fallas Cognitivas</t>
  </si>
  <si>
    <t>Retención de digitos normal puntaje crudo</t>
  </si>
  <si>
    <t>Retención de digitos inverso puntaje crudo</t>
  </si>
  <si>
    <t>Retención de digitos puntaje total</t>
  </si>
  <si>
    <t>RetDigNormEscalar</t>
  </si>
  <si>
    <t>Retención de digitos normal  escalar</t>
  </si>
  <si>
    <t>RetDigInversoEscalar</t>
  </si>
  <si>
    <t>Retención de digitos inverso escalar</t>
  </si>
  <si>
    <t>Impusividad Cognitiva</t>
  </si>
  <si>
    <t>Impulsividad no planeada</t>
  </si>
  <si>
    <t>Puntaje total Barrat</t>
  </si>
  <si>
    <t>Puntuacion estandar Shipley</t>
  </si>
  <si>
    <t>ShipleyPERCENTIL</t>
  </si>
  <si>
    <t>Percentil del sujeto en shipley</t>
  </si>
  <si>
    <t>ShipleyCI</t>
  </si>
  <si>
    <t>CI del sujeto en Shipley</t>
  </si>
  <si>
    <t>Gasto energetico total en una semana tipica del mes</t>
  </si>
  <si>
    <t>YPAS-ÍndeiceResActFis</t>
  </si>
  <si>
    <t xml:space="preserve">Indice de actividad fisica </t>
  </si>
  <si>
    <t>Preferencia diurna</t>
  </si>
  <si>
    <t>AlcTras</t>
  </si>
  <si>
    <t>Sensación Subjetiva de Alerta Antes en la Sesión 1</t>
  </si>
  <si>
    <t>Sensación Subjetiva de Estrés Antes en la Sesión 1</t>
  </si>
  <si>
    <t>Sensación Subjetiva de Alerta Después en la Sesión 1</t>
  </si>
  <si>
    <t>Sensación Subjetiva de Estrés Después en la Sesión 1</t>
  </si>
  <si>
    <t>FreqFace</t>
  </si>
  <si>
    <t>RetDigNormESCALAR</t>
  </si>
  <si>
    <t>RetDigInversoESCALAR</t>
  </si>
  <si>
    <t>Habitualmente</t>
  </si>
  <si>
    <t>Habitualmente, ¿cuántas horas duermen?</t>
  </si>
  <si>
    <t>TRUJILLO GARCÍA ISAIAS</t>
  </si>
  <si>
    <t>15a64488@gmail.com</t>
  </si>
  <si>
    <t>diegoalejandro18071997@gmail.com</t>
  </si>
  <si>
    <t>EM</t>
  </si>
  <si>
    <t>dulceislas.97@gmail.com</t>
  </si>
  <si>
    <t>ISLAS JIMENEZ DULCE ALONDRA GUADALUPE</t>
  </si>
  <si>
    <t>SÁNCHEZ CASTILLO GLORIA IXCHEL</t>
  </si>
  <si>
    <t>GARCÍA GUTIERREZ DIEGO ALEJANDRO</t>
  </si>
  <si>
    <t>CHAVEZ ROMERO MARCO ANTONIO</t>
  </si>
  <si>
    <t>SALDIVAR MARES KARINA SUGELY</t>
  </si>
  <si>
    <t>CARMONA HERNÁNDEZ BRANDON EDUARDO</t>
  </si>
  <si>
    <t>muzzinot@gmail.com</t>
  </si>
  <si>
    <t>CABALLERO SANCHEZ ULISES</t>
  </si>
  <si>
    <t>chac_bisnu@hotmail.com</t>
  </si>
  <si>
    <t>MANDUJANO TORRES MARIO DERIAN</t>
  </si>
  <si>
    <t>deriantorres@outlook.es</t>
  </si>
  <si>
    <t>IBARRA MATA LUIS ANGEL</t>
  </si>
  <si>
    <t>53-06-84-57</t>
  </si>
  <si>
    <t>55-17-68-13-94</t>
  </si>
  <si>
    <t>luisyo92@hotmail.com</t>
  </si>
  <si>
    <t>CLAVEL PEREZ PEDRO ISAURO</t>
  </si>
  <si>
    <t>pedroisauro@msn.com</t>
  </si>
  <si>
    <t>MONTIEL LEYVA JUAN EMILIO</t>
  </si>
  <si>
    <t>kcuactas.gjeml@gmail.com</t>
  </si>
  <si>
    <t>GUILLERMO MONTIEL HANOI IVAN</t>
  </si>
  <si>
    <t>i.gillermo.montiel@gmail.com</t>
  </si>
  <si>
    <t>GUILLEN SANCHEZ MARIO ALBERTO</t>
  </si>
  <si>
    <t>alberto.guillen@hotmail.com</t>
  </si>
  <si>
    <t>VILLANUEVA BUSTAMANTE MARCOANTONIO</t>
  </si>
  <si>
    <t>Hab - hrsdormidas</t>
  </si>
  <si>
    <t>RAMIREZ DIAZ JORGE FERNANDO</t>
  </si>
  <si>
    <t>rmzdiazgiorgio@gmail.com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</si>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</sst>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-mm\-yyyy"/>
    <numFmt numFmtId="165" formatCode="0.0"/>
    <numFmt numFmtId="166" formatCode="m/d/yyyy"/>
    <numFmt numFmtId="167" formatCode="dd\-mm\-yyyy\ hh:mm"/>
    <numFmt numFmtId="168" formatCode="h:mm:ss;@"/>
    <numFmt numFmtId="169" formatCode="0.000"/>
    <numFmt numFmtId="170" formatCode="[$-F800]dddd\,\ mmmm\ dd\,\ yyyy"/>
  </numFmts>
  <fonts count="1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4F81BD"/>
      <name val="Calibri"/>
      <family val="2"/>
      <charset val="1"/>
    </font>
    <font>
      <u/>
      <sz val="13.2"/>
      <color rgb="FF0000FF"/>
      <name val="Calibri"/>
      <family val="2"/>
      <charset val="1"/>
    </font>
    <font>
      <sz val="11"/>
      <color rgb="FFFF0066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Protection="1"/>
    <xf numFmtId="165" fontId="2" fillId="0" borderId="1" xfId="0" applyNumberFormat="1" applyFont="1" applyBorder="1" applyAlignment="1">
      <alignment horizontal="center" wrapText="1"/>
    </xf>
    <xf numFmtId="169" fontId="2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Fill="1" applyBorder="1"/>
    <xf numFmtId="0" fontId="5" fillId="0" borderId="1" xfId="1" applyBorder="1"/>
    <xf numFmtId="0" fontId="5" fillId="0" borderId="1" xfId="1" applyBorder="1" applyProtection="1"/>
    <xf numFmtId="0" fontId="1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1006759</xdr:colOff>
      <xdr:row>44</xdr:row>
      <xdr:rowOff>179287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0725120" cy="933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1209675</xdr:colOff>
      <xdr:row>42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tzelandy12@hotmail.com" TargetMode="External"/><Relationship Id="rId18" Type="http://schemas.openxmlformats.org/officeDocument/2006/relationships/hyperlink" Target="mailto:mario.ballesterosp@gmail.com" TargetMode="External"/><Relationship Id="rId26" Type="http://schemas.openxmlformats.org/officeDocument/2006/relationships/hyperlink" Target="mailto:ariz.s.psicologia@gmail.com" TargetMode="External"/><Relationship Id="rId39" Type="http://schemas.openxmlformats.org/officeDocument/2006/relationships/hyperlink" Target="mailto:pinapsico1917@gmail.com" TargetMode="External"/><Relationship Id="rId21" Type="http://schemas.openxmlformats.org/officeDocument/2006/relationships/hyperlink" Target="mailto:marcopsic95@gmail.com" TargetMode="External"/><Relationship Id="rId34" Type="http://schemas.openxmlformats.org/officeDocument/2006/relationships/hyperlink" Target="mailto:unamalejandrazea@gmail.com" TargetMode="External"/><Relationship Id="rId42" Type="http://schemas.openxmlformats.org/officeDocument/2006/relationships/hyperlink" Target="mailto:eiraxd@gmail.com" TargetMode="External"/><Relationship Id="rId47" Type="http://schemas.openxmlformats.org/officeDocument/2006/relationships/hyperlink" Target="mailto:jaz.vazal@gmail.com" TargetMode="External"/><Relationship Id="rId50" Type="http://schemas.openxmlformats.org/officeDocument/2006/relationships/hyperlink" Target="mailto:diegoalejandro18071997@gmail.com" TargetMode="External"/><Relationship Id="rId55" Type="http://schemas.openxmlformats.org/officeDocument/2006/relationships/hyperlink" Target="mailto:luisyo92@hotmail.com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mata316@ciencias.unam.mx" TargetMode="External"/><Relationship Id="rId2" Type="http://schemas.openxmlformats.org/officeDocument/2006/relationships/hyperlink" Target="mailto:rafitazue@gmail.com" TargetMode="External"/><Relationship Id="rId16" Type="http://schemas.openxmlformats.org/officeDocument/2006/relationships/hyperlink" Target="mailto:andi.77.123@gmail.com" TargetMode="External"/><Relationship Id="rId29" Type="http://schemas.openxmlformats.org/officeDocument/2006/relationships/hyperlink" Target="mailto:mob6096@gmail.com" TargetMode="External"/><Relationship Id="rId11" Type="http://schemas.openxmlformats.org/officeDocument/2006/relationships/hyperlink" Target="mailto:gabylup.4@gmail.com" TargetMode="External"/><Relationship Id="rId24" Type="http://schemas.openxmlformats.org/officeDocument/2006/relationships/hyperlink" Target="mailto:marco.azacha@gmail.com" TargetMode="External"/><Relationship Id="rId32" Type="http://schemas.openxmlformats.org/officeDocument/2006/relationships/hyperlink" Target="mailto:brendadela_g18@hotmail.com" TargetMode="External"/><Relationship Id="rId37" Type="http://schemas.openxmlformats.org/officeDocument/2006/relationships/hyperlink" Target="mailto:charlyvvv@gmail.com" TargetMode="External"/><Relationship Id="rId40" Type="http://schemas.openxmlformats.org/officeDocument/2006/relationships/hyperlink" Target="mailto:najasi28@hotmail.com" TargetMode="External"/><Relationship Id="rId45" Type="http://schemas.openxmlformats.org/officeDocument/2006/relationships/hyperlink" Target="mailto:zaira.11@hotmil.com" TargetMode="External"/><Relationship Id="rId53" Type="http://schemas.openxmlformats.org/officeDocument/2006/relationships/hyperlink" Target="mailto:chac_bisnu@hotmail.com" TargetMode="External"/><Relationship Id="rId58" Type="http://schemas.openxmlformats.org/officeDocument/2006/relationships/hyperlink" Target="mailto:i.gillermo.montiel@gmail.com" TargetMode="External"/><Relationship Id="rId5" Type="http://schemas.openxmlformats.org/officeDocument/2006/relationships/hyperlink" Target="mailto:decodreamsfire@hotmail.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iscortes2811@gmail.com" TargetMode="External"/><Relationship Id="rId14" Type="http://schemas.openxmlformats.org/officeDocument/2006/relationships/hyperlink" Target="mailto:kasv.mares@gmail.com" TargetMode="External"/><Relationship Id="rId22" Type="http://schemas.openxmlformats.org/officeDocument/2006/relationships/hyperlink" Target="mailto:saulrodriguezfl@gmail.com" TargetMode="External"/><Relationship Id="rId27" Type="http://schemas.openxmlformats.org/officeDocument/2006/relationships/hyperlink" Target="mailto:Andrea271073@hotmail.com" TargetMode="External"/><Relationship Id="rId30" Type="http://schemas.openxmlformats.org/officeDocument/2006/relationships/hyperlink" Target="mailto:psicohdzavila_paola@hotmail.com" TargetMode="External"/><Relationship Id="rId35" Type="http://schemas.openxmlformats.org/officeDocument/2006/relationships/hyperlink" Target="mailto:julderk@ciencias.unam.mx" TargetMode="External"/><Relationship Id="rId43" Type="http://schemas.openxmlformats.org/officeDocument/2006/relationships/hyperlink" Target="mailto:pauvi.tukim@gmail.com" TargetMode="External"/><Relationship Id="rId48" Type="http://schemas.openxmlformats.org/officeDocument/2006/relationships/hyperlink" Target="mailto:14paola.serrano@gmail.com" TargetMode="External"/><Relationship Id="rId56" Type="http://schemas.openxmlformats.org/officeDocument/2006/relationships/hyperlink" Target="mailto:pedroisauro@msn.com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dianela@comunidad.unam.mx" TargetMode="External"/><Relationship Id="rId51" Type="http://schemas.openxmlformats.org/officeDocument/2006/relationships/hyperlink" Target="mailto:dulceislas.97@gmail.com" TargetMode="External"/><Relationship Id="rId3" Type="http://schemas.openxmlformats.org/officeDocument/2006/relationships/hyperlink" Target="mailto:braulio.de.santiago.s.e@gmail.com" TargetMode="External"/><Relationship Id="rId12" Type="http://schemas.openxmlformats.org/officeDocument/2006/relationships/hyperlink" Target="mailto:olivia.romeromurillo@gmail.com" TargetMode="External"/><Relationship Id="rId17" Type="http://schemas.openxmlformats.org/officeDocument/2006/relationships/hyperlink" Target="mailto:fernandaescandon191096@hotmail.com" TargetMode="External"/><Relationship Id="rId25" Type="http://schemas.openxmlformats.org/officeDocument/2006/relationships/hyperlink" Target="mailto:juedropi.fpsi@gmail.com" TargetMode="External"/><Relationship Id="rId33" Type="http://schemas.openxmlformats.org/officeDocument/2006/relationships/hyperlink" Target="mailto:g.ixchel.sanchez@gmail.com" TargetMode="External"/><Relationship Id="rId38" Type="http://schemas.openxmlformats.org/officeDocument/2006/relationships/hyperlink" Target="mailto:danielfabila04@hotmail.com" TargetMode="External"/><Relationship Id="rId46" Type="http://schemas.openxmlformats.org/officeDocument/2006/relationships/hyperlink" Target="mailto:psic.diana.balderas@gmail.com" TargetMode="External"/><Relationship Id="rId59" Type="http://schemas.openxmlformats.org/officeDocument/2006/relationships/hyperlink" Target="mailto:alberto.guillen@hotmail.com" TargetMode="External"/><Relationship Id="rId20" Type="http://schemas.openxmlformats.org/officeDocument/2006/relationships/hyperlink" Target="mailto:ivan-1195@hotmail.com" TargetMode="External"/><Relationship Id="rId41" Type="http://schemas.openxmlformats.org/officeDocument/2006/relationships/hyperlink" Target="mailto:sandiir16@gmail.com" TargetMode="External"/><Relationship Id="rId54" Type="http://schemas.openxmlformats.org/officeDocument/2006/relationships/hyperlink" Target="mailto:deriantorres@outlook.es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mailto:eduarlos01@gmail.com" TargetMode="External"/><Relationship Id="rId6" Type="http://schemas.openxmlformats.org/officeDocument/2006/relationships/hyperlink" Target="mailto:fera457@gmail.com" TargetMode="External"/><Relationship Id="rId15" Type="http://schemas.openxmlformats.org/officeDocument/2006/relationships/hyperlink" Target="mailto:VRazo46@gmai.com" TargetMode="External"/><Relationship Id="rId23" Type="http://schemas.openxmlformats.org/officeDocument/2006/relationships/hyperlink" Target="mailto:mqg_96@hotmail.com" TargetMode="External"/><Relationship Id="rId28" Type="http://schemas.openxmlformats.org/officeDocument/2006/relationships/hyperlink" Target="mailto:yolanda_alr@hotmail.com" TargetMode="External"/><Relationship Id="rId36" Type="http://schemas.openxmlformats.org/officeDocument/2006/relationships/hyperlink" Target="mailto:luissotelo.jrz@gmail.com" TargetMode="External"/><Relationship Id="rId49" Type="http://schemas.openxmlformats.org/officeDocument/2006/relationships/hyperlink" Target="mailto:15a64488@gmail.com" TargetMode="External"/><Relationship Id="rId57" Type="http://schemas.openxmlformats.org/officeDocument/2006/relationships/hyperlink" Target="mailto:kcuactas.gjeml@gmail.com" TargetMode="External"/><Relationship Id="rId10" Type="http://schemas.openxmlformats.org/officeDocument/2006/relationships/hyperlink" Target="mailto:aurisgarbar08@hotmail.com" TargetMode="External"/><Relationship Id="rId31" Type="http://schemas.openxmlformats.org/officeDocument/2006/relationships/hyperlink" Target="mailto:eniafda@gmail.com" TargetMode="External"/><Relationship Id="rId44" Type="http://schemas.openxmlformats.org/officeDocument/2006/relationships/hyperlink" Target="mailto:monti16soyo@hotmail.com" TargetMode="External"/><Relationship Id="rId52" Type="http://schemas.openxmlformats.org/officeDocument/2006/relationships/hyperlink" Target="mailto:muzzinot@gmail.com" TargetMode="External"/><Relationship Id="rId60" Type="http://schemas.openxmlformats.org/officeDocument/2006/relationships/hyperlink" Target="mailto:rmzdiazgiorgio@gmail.com" TargetMode="External"/><Relationship Id="rId4" Type="http://schemas.openxmlformats.org/officeDocument/2006/relationships/hyperlink" Target="mailto:urielhr@ciencias.unam.mx" TargetMode="External"/><Relationship Id="rId9" Type="http://schemas.openxmlformats.org/officeDocument/2006/relationships/hyperlink" Target="mailto:viridianate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64"/>
  <sheetViews>
    <sheetView tabSelected="1" zoomScale="80" zoomScaleNormal="80" workbookViewId="0">
      <pane ySplit="1" topLeftCell="A2" activePane="bottomLeft" state="frozen"/>
      <selection pane="bottomLeft" activeCell="A11" sqref="A11:XFD11"/>
    </sheetView>
  </sheetViews>
  <sheetFormatPr baseColWidth="10" defaultColWidth="9.140625" defaultRowHeight="15" x14ac:dyDescent="0.25"/>
  <cols>
    <col min="1" max="1" width="14.28515625" style="1" bestFit="1" customWidth="1"/>
    <col min="2" max="2" width="12.28515625" style="1" bestFit="1" customWidth="1"/>
    <col min="3" max="3" width="15.28515625" style="2" bestFit="1" customWidth="1"/>
    <col min="4" max="4" width="44.42578125" style="2" bestFit="1" customWidth="1"/>
    <col min="5" max="5" width="11.7109375" style="2" bestFit="1" customWidth="1"/>
    <col min="6" max="6" width="11.28515625" style="2" bestFit="1" customWidth="1"/>
    <col min="7" max="7" width="17.85546875" style="3" bestFit="1" customWidth="1"/>
    <col min="8" max="8" width="10.140625" style="2" bestFit="1" customWidth="1"/>
    <col min="9" max="9" width="12" style="4" bestFit="1" customWidth="1"/>
    <col min="10" max="10" width="44.85546875" style="2" bestFit="1" customWidth="1"/>
    <col min="11" max="11" width="17" style="5" bestFit="1" customWidth="1"/>
    <col min="12" max="12" width="15.28515625" style="38" bestFit="1" customWidth="1"/>
    <col min="13" max="13" width="11" style="5" bestFit="1" customWidth="1"/>
    <col min="14" max="14" width="14.28515625" style="6" bestFit="1" customWidth="1"/>
    <col min="15" max="15" width="10.28515625" style="6" bestFit="1" customWidth="1"/>
    <col min="16" max="16" width="25.85546875" style="40" bestFit="1" customWidth="1"/>
    <col min="17" max="17" width="28.7109375" style="40" bestFit="1" customWidth="1"/>
    <col min="18" max="18" width="15.85546875" style="8" bestFit="1" customWidth="1"/>
    <col min="19" max="19" width="17.85546875" style="5" bestFit="1" customWidth="1"/>
    <col min="20" max="20" width="17.7109375" style="8" bestFit="1" customWidth="1"/>
    <col min="21" max="21" width="15" style="2" bestFit="1" customWidth="1"/>
    <col min="22" max="22" width="11" style="2" bestFit="1" customWidth="1"/>
    <col min="23" max="23" width="12.42578125" style="8" bestFit="1" customWidth="1"/>
    <col min="24" max="24" width="15.85546875" style="8" bestFit="1" customWidth="1"/>
    <col min="25" max="25" width="18.42578125" style="8" bestFit="1" customWidth="1"/>
    <col min="26" max="26" width="12" style="8" bestFit="1" customWidth="1"/>
    <col min="27" max="27" width="14.42578125" style="8" bestFit="1" customWidth="1"/>
    <col min="28" max="28" width="12.42578125" style="8" bestFit="1" customWidth="1"/>
    <col min="29" max="29" width="15" style="8" bestFit="1" customWidth="1"/>
    <col min="30" max="30" width="10.85546875" style="8" bestFit="1" customWidth="1"/>
    <col min="31" max="31" width="13.42578125" style="8" bestFit="1" customWidth="1"/>
    <col min="32" max="32" width="13.140625" style="8" bestFit="1" customWidth="1"/>
    <col min="33" max="33" width="15.7109375" style="8" bestFit="1" customWidth="1"/>
    <col min="34" max="34" width="14.85546875" style="8" bestFit="1" customWidth="1"/>
    <col min="35" max="35" width="17.28515625" style="8" bestFit="1" customWidth="1"/>
    <col min="36" max="36" width="16.28515625" style="8" bestFit="1" customWidth="1"/>
    <col min="37" max="37" width="13" style="8" bestFit="1" customWidth="1"/>
    <col min="38" max="38" width="13.5703125" style="8" bestFit="1" customWidth="1"/>
    <col min="39" max="39" width="17.85546875" style="8" bestFit="1" customWidth="1"/>
    <col min="40" max="40" width="22.7109375" style="8" bestFit="1" customWidth="1"/>
    <col min="41" max="41" width="22.28515625" style="8" bestFit="1" customWidth="1"/>
    <col min="42" max="42" width="13.140625" style="8" bestFit="1" customWidth="1"/>
    <col min="43" max="43" width="17.42578125" style="8" bestFit="1" customWidth="1"/>
    <col min="44" max="44" width="22.28515625" style="8" bestFit="1" customWidth="1"/>
    <col min="45" max="45" width="21.28515625" style="8" bestFit="1" customWidth="1"/>
    <col min="46" max="46" width="13.42578125" style="8" bestFit="1" customWidth="1"/>
    <col min="47" max="47" width="17.7109375" style="8" bestFit="1" customWidth="1"/>
    <col min="48" max="48" width="22.42578125" style="8" bestFit="1" customWidth="1"/>
    <col min="49" max="49" width="10.5703125" style="8" bestFit="1" customWidth="1"/>
    <col min="50" max="50" width="14.85546875" style="8" bestFit="1" customWidth="1"/>
    <col min="51" max="51" width="23.140625" style="8" bestFit="1" customWidth="1"/>
    <col min="52" max="52" width="11" style="8" bestFit="1" customWidth="1"/>
    <col min="53" max="53" width="15.28515625" style="8" bestFit="1" customWidth="1"/>
    <col min="54" max="54" width="23.7109375" style="8" bestFit="1" customWidth="1"/>
    <col min="55" max="55" width="12.28515625" style="8" bestFit="1" customWidth="1"/>
    <col min="56" max="56" width="16.5703125" style="8" bestFit="1" customWidth="1"/>
    <col min="57" max="57" width="25" style="8" bestFit="1" customWidth="1"/>
    <col min="58" max="58" width="12" style="8" bestFit="1" customWidth="1"/>
    <col min="59" max="59" width="16.28515625" style="8" bestFit="1" customWidth="1"/>
    <col min="60" max="60" width="24.5703125" style="8" bestFit="1" customWidth="1"/>
    <col min="61" max="61" width="12.42578125" style="8" bestFit="1" customWidth="1"/>
    <col min="62" max="62" width="16.7109375" style="8" bestFit="1" customWidth="1"/>
    <col min="63" max="63" width="25.140625" style="8" bestFit="1" customWidth="1"/>
    <col min="64" max="64" width="13.85546875" style="8" bestFit="1" customWidth="1"/>
    <col min="65" max="65" width="18.140625" style="8" bestFit="1" customWidth="1"/>
    <col min="66" max="66" width="26.5703125" style="8" bestFit="1" customWidth="1"/>
    <col min="67" max="67" width="17.85546875" style="8" bestFit="1" customWidth="1"/>
    <col min="68" max="68" width="22.140625" style="8" bestFit="1" customWidth="1"/>
    <col min="69" max="69" width="30.7109375" style="8" bestFit="1" customWidth="1"/>
    <col min="70" max="70" width="9.42578125" style="8" bestFit="1" customWidth="1"/>
    <col min="71" max="71" width="13.7109375" style="8" bestFit="1" customWidth="1"/>
    <col min="72" max="72" width="22" style="8" bestFit="1" customWidth="1"/>
    <col min="73" max="73" width="11.5703125" style="8" bestFit="1" customWidth="1"/>
    <col min="74" max="74" width="12.7109375" style="8" bestFit="1" customWidth="1"/>
    <col min="75" max="75" width="10.140625" style="8" bestFit="1" customWidth="1"/>
    <col min="76" max="76" width="10" style="8" bestFit="1" customWidth="1"/>
    <col min="77" max="77" width="19.42578125" style="9" bestFit="1" customWidth="1"/>
    <col min="78" max="78" width="22" style="9" bestFit="1" customWidth="1"/>
    <col min="79" max="79" width="18.85546875" style="10" bestFit="1" customWidth="1"/>
    <col min="80" max="80" width="11.28515625" style="8" bestFit="1" customWidth="1"/>
    <col min="81" max="81" width="10.28515625" style="8" bestFit="1" customWidth="1"/>
    <col min="82" max="82" width="15" style="2" bestFit="1" customWidth="1"/>
    <col min="83" max="83" width="12.7109375" style="11" bestFit="1" customWidth="1"/>
    <col min="84" max="84" width="20.140625" style="6" bestFit="1" customWidth="1"/>
    <col min="85" max="85" width="20.140625" style="6" customWidth="1"/>
    <col min="86" max="86" width="27.85546875" style="12" bestFit="1" customWidth="1"/>
    <col min="87" max="88" width="21.5703125" style="5" bestFit="1" customWidth="1"/>
    <col min="89" max="90" width="24.140625" style="5" bestFit="1" customWidth="1"/>
    <col min="91" max="91" width="30.28515625" style="5" bestFit="1" customWidth="1"/>
    <col min="92" max="92" width="27" style="5" bestFit="1" customWidth="1"/>
    <col min="93" max="94" width="20.7109375" style="5" bestFit="1" customWidth="1"/>
    <col min="95" max="96" width="23.140625" style="5" bestFit="1" customWidth="1"/>
    <col min="97" max="97" width="29.42578125" style="5" bestFit="1" customWidth="1"/>
    <col min="98" max="98" width="20.85546875" style="8" bestFit="1" customWidth="1"/>
    <col min="99" max="99" width="22.28515625" style="4" bestFit="1" customWidth="1"/>
    <col min="100" max="100" width="21" style="8" bestFit="1" customWidth="1"/>
    <col min="101" max="101" width="20.85546875" style="4" bestFit="1" customWidth="1"/>
    <col min="102" max="102" width="15.5703125" style="4" bestFit="1" customWidth="1"/>
    <col min="103" max="103" width="14.28515625" style="8" bestFit="1" customWidth="1"/>
    <col min="104" max="104" width="27.85546875" style="5" bestFit="1" customWidth="1"/>
    <col min="105" max="105" width="12.42578125" style="8" bestFit="1" customWidth="1"/>
    <col min="106" max="106" width="9.140625" style="8" bestFit="1" customWidth="1"/>
    <col min="107" max="107" width="16" style="8" bestFit="1" customWidth="1"/>
    <col min="108" max="108" width="17" style="8" bestFit="1" customWidth="1"/>
    <col min="109" max="109" width="10.5703125" style="8" bestFit="1" customWidth="1"/>
    <col min="110" max="110" width="11.5703125" style="8" bestFit="1" customWidth="1"/>
    <col min="111" max="111" width="14.28515625" style="8" bestFit="1" customWidth="1"/>
    <col min="112" max="112" width="13.5703125" style="8" bestFit="1" customWidth="1"/>
    <col min="113" max="113" width="15.28515625" style="8" bestFit="1" customWidth="1"/>
    <col min="114" max="114" width="14.85546875" style="8" bestFit="1" customWidth="1"/>
    <col min="115" max="115" width="14.140625" style="5" bestFit="1" customWidth="1"/>
    <col min="116" max="116" width="14.42578125" style="5" bestFit="1" customWidth="1"/>
    <col min="117" max="117" width="19.140625" style="5" bestFit="1" customWidth="1"/>
    <col min="118" max="118" width="10.5703125" style="8" bestFit="1" customWidth="1"/>
    <col min="119" max="119" width="14.140625" style="4" bestFit="1" customWidth="1"/>
    <col min="120" max="120" width="14.42578125" style="4" bestFit="1" customWidth="1"/>
    <col min="121" max="121" width="15.5703125" style="4" bestFit="1" customWidth="1"/>
    <col min="122" max="122" width="18.140625" style="4" bestFit="1" customWidth="1"/>
    <col min="123" max="123" width="31.42578125" style="4" bestFit="1" customWidth="1"/>
    <col min="124" max="124" width="26" style="4" bestFit="1" customWidth="1"/>
    <col min="125" max="125" width="16.7109375" style="4" bestFit="1" customWidth="1"/>
  </cols>
  <sheetData>
    <row r="1" spans="1:126" s="42" customFormat="1" ht="17.25" customHeight="1" x14ac:dyDescent="0.25">
      <c r="A1" s="13" t="s">
        <v>0</v>
      </c>
      <c r="B1" s="13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37" t="s">
        <v>11</v>
      </c>
      <c r="M1" s="15" t="s">
        <v>12</v>
      </c>
      <c r="N1" s="16" t="s">
        <v>13</v>
      </c>
      <c r="O1" s="16" t="s">
        <v>14</v>
      </c>
      <c r="P1" s="39" t="s">
        <v>15</v>
      </c>
      <c r="Q1" s="39" t="s">
        <v>16</v>
      </c>
      <c r="R1" s="18" t="s">
        <v>17</v>
      </c>
      <c r="S1" s="15" t="s">
        <v>18</v>
      </c>
      <c r="T1" s="18" t="s">
        <v>19</v>
      </c>
      <c r="U1" s="13" t="s">
        <v>20</v>
      </c>
      <c r="V1" s="13" t="s">
        <v>21</v>
      </c>
      <c r="W1" s="19" t="s">
        <v>22</v>
      </c>
      <c r="X1" s="19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G1" s="19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8" t="s">
        <v>74</v>
      </c>
      <c r="BX1" s="18" t="s">
        <v>75</v>
      </c>
      <c r="BY1" s="13" t="s">
        <v>76</v>
      </c>
      <c r="BZ1" s="13" t="s">
        <v>77</v>
      </c>
      <c r="CA1" s="20" t="s">
        <v>78</v>
      </c>
      <c r="CB1" s="13" t="s">
        <v>79</v>
      </c>
      <c r="CC1" s="13" t="s">
        <v>80</v>
      </c>
      <c r="CD1" s="13" t="s">
        <v>81</v>
      </c>
      <c r="CE1" s="21" t="s">
        <v>82</v>
      </c>
      <c r="CF1" s="16" t="s">
        <v>353</v>
      </c>
      <c r="CG1" s="16" t="s">
        <v>384</v>
      </c>
      <c r="CH1" s="22" t="s">
        <v>83</v>
      </c>
      <c r="CI1" s="15" t="s">
        <v>84</v>
      </c>
      <c r="CJ1" s="15" t="s">
        <v>85</v>
      </c>
      <c r="CK1" s="15" t="s">
        <v>86</v>
      </c>
      <c r="CL1" s="15" t="s">
        <v>87</v>
      </c>
      <c r="CM1" s="15" t="s">
        <v>88</v>
      </c>
      <c r="CN1" s="15" t="s">
        <v>89</v>
      </c>
      <c r="CO1" s="15" t="s">
        <v>90</v>
      </c>
      <c r="CP1" s="15" t="s">
        <v>91</v>
      </c>
      <c r="CQ1" s="15" t="s">
        <v>92</v>
      </c>
      <c r="CR1" s="15" t="s">
        <v>93</v>
      </c>
      <c r="CS1" s="15" t="s">
        <v>94</v>
      </c>
      <c r="CT1" s="18" t="s">
        <v>95</v>
      </c>
      <c r="CU1" s="18" t="s">
        <v>96</v>
      </c>
      <c r="CV1" s="18" t="s">
        <v>97</v>
      </c>
      <c r="CW1" s="13" t="s">
        <v>98</v>
      </c>
      <c r="CX1" s="13" t="s">
        <v>99</v>
      </c>
      <c r="CY1" s="18" t="s">
        <v>100</v>
      </c>
      <c r="CZ1" s="15" t="s">
        <v>101</v>
      </c>
      <c r="DA1" s="18" t="s">
        <v>102</v>
      </c>
      <c r="DB1" s="18" t="s">
        <v>103</v>
      </c>
      <c r="DC1" s="18" t="s">
        <v>104</v>
      </c>
      <c r="DD1" s="18" t="s">
        <v>105</v>
      </c>
      <c r="DE1" s="18" t="s">
        <v>106</v>
      </c>
      <c r="DF1" s="18" t="s">
        <v>107</v>
      </c>
      <c r="DG1" s="18" t="s">
        <v>108</v>
      </c>
      <c r="DH1" s="18" t="s">
        <v>109</v>
      </c>
      <c r="DI1" s="18" t="s">
        <v>110</v>
      </c>
      <c r="DJ1" s="18" t="s">
        <v>111</v>
      </c>
      <c r="DK1" s="15" t="s">
        <v>112</v>
      </c>
      <c r="DL1" s="15" t="s">
        <v>113</v>
      </c>
      <c r="DM1" s="15" t="s">
        <v>114</v>
      </c>
      <c r="DN1" s="18" t="s">
        <v>115</v>
      </c>
      <c r="DO1" s="13" t="s">
        <v>116</v>
      </c>
      <c r="DP1" s="13" t="s">
        <v>117</v>
      </c>
      <c r="DQ1" s="13" t="s">
        <v>118</v>
      </c>
      <c r="DR1" s="13" t="s">
        <v>119</v>
      </c>
      <c r="DS1" s="13" t="s">
        <v>120</v>
      </c>
      <c r="DT1" s="13" t="s">
        <v>121</v>
      </c>
      <c r="DU1" s="41" t="s">
        <v>122</v>
      </c>
    </row>
    <row r="2" spans="1:126" ht="18" x14ac:dyDescent="0.3">
      <c r="A2" s="1" t="s">
        <v>123</v>
      </c>
      <c r="B2" s="1">
        <v>8</v>
      </c>
      <c r="C2" s="23">
        <v>1101</v>
      </c>
      <c r="D2" s="2" t="s">
        <v>124</v>
      </c>
      <c r="E2" s="2">
        <v>1</v>
      </c>
      <c r="F2" s="2">
        <v>22</v>
      </c>
      <c r="G2" s="3">
        <v>34720</v>
      </c>
      <c r="H2" s="2">
        <v>52711579</v>
      </c>
      <c r="I2" s="4">
        <v>5517675859</v>
      </c>
      <c r="J2" s="24" t="s">
        <v>125</v>
      </c>
      <c r="K2" s="25">
        <v>15.5</v>
      </c>
      <c r="L2" s="5">
        <v>9.1</v>
      </c>
      <c r="M2" s="5">
        <v>64.3</v>
      </c>
      <c r="N2" s="6">
        <v>1.68</v>
      </c>
      <c r="O2" s="6">
        <f>(BaseDatos!M2)/(BaseDatos!N2)^2</f>
        <v>22.782029478458053</v>
      </c>
      <c r="P2" s="7"/>
      <c r="Q2" s="7"/>
      <c r="U2" s="26" t="e">
        <f>AVERAGE(BaseDatos!T2,BaseDatos!S2)</f>
        <v>#DIV/0!</v>
      </c>
      <c r="V2" s="26"/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83</v>
      </c>
      <c r="AL2" s="8">
        <v>1</v>
      </c>
      <c r="AM2" s="8">
        <v>3</v>
      </c>
      <c r="AN2" s="8">
        <v>500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1</v>
      </c>
      <c r="AU2" s="8">
        <v>15</v>
      </c>
      <c r="AV2" s="8">
        <v>250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1</v>
      </c>
      <c r="BV2" s="8">
        <v>1</v>
      </c>
      <c r="BW2" s="8">
        <v>3</v>
      </c>
      <c r="BX2" s="8">
        <v>0</v>
      </c>
      <c r="BY2" s="9">
        <v>42868</v>
      </c>
      <c r="BZ2" s="9">
        <v>42868.246527777803</v>
      </c>
      <c r="CA2" s="10">
        <f>BaseDatos!BZ2-BaseDatos!BY2</f>
        <v>0.24652777780283941</v>
      </c>
      <c r="CB2" s="8">
        <v>5</v>
      </c>
      <c r="CC2" s="8">
        <v>55</v>
      </c>
      <c r="CD2" s="5">
        <f>BaseDatos!CB2+(BaseDatos!CC2/60)</f>
        <v>5.916666666666667</v>
      </c>
      <c r="CE2" s="11">
        <v>0</v>
      </c>
      <c r="CF2" s="6">
        <v>6</v>
      </c>
      <c r="CG2" s="5">
        <f t="shared" ref="CG2:CG11" si="0">CD2-CF2</f>
        <v>-8.3333333333333037E-2</v>
      </c>
      <c r="CH2" s="12">
        <v>36.4</v>
      </c>
      <c r="CI2" s="5">
        <v>0</v>
      </c>
      <c r="CJ2" s="5">
        <v>0</v>
      </c>
      <c r="CK2" s="5">
        <v>0.1</v>
      </c>
      <c r="CL2" s="5">
        <v>0.2</v>
      </c>
      <c r="CM2" s="5">
        <v>36.1</v>
      </c>
      <c r="CN2" s="5">
        <v>36.1</v>
      </c>
      <c r="CO2" s="5">
        <v>0.1</v>
      </c>
      <c r="CP2" s="5">
        <v>0.2</v>
      </c>
      <c r="CQ2" s="5">
        <v>0</v>
      </c>
      <c r="CR2" s="5">
        <v>0</v>
      </c>
      <c r="CS2" s="5">
        <v>36.1</v>
      </c>
      <c r="CT2" s="8">
        <v>10</v>
      </c>
      <c r="CU2" s="4">
        <v>10</v>
      </c>
      <c r="CV2" s="8">
        <f t="shared" ref="CV2:CV33" si="1">SUM(CT2:CU2)</f>
        <v>20</v>
      </c>
      <c r="CW2" s="4">
        <v>7</v>
      </c>
      <c r="CX2" s="4">
        <v>111</v>
      </c>
      <c r="CY2" s="8">
        <v>2</v>
      </c>
      <c r="CZ2" s="5">
        <v>2</v>
      </c>
      <c r="DA2" s="8">
        <v>11</v>
      </c>
      <c r="DB2" s="8">
        <v>4</v>
      </c>
      <c r="DC2" s="8">
        <v>2</v>
      </c>
      <c r="DD2" s="8">
        <v>32</v>
      </c>
      <c r="DI2" s="8">
        <v>1</v>
      </c>
      <c r="DJ2" s="8">
        <v>4</v>
      </c>
      <c r="DK2" s="5">
        <v>1</v>
      </c>
      <c r="DL2" s="5">
        <v>0</v>
      </c>
      <c r="DM2" s="5">
        <f>BaseDatos!DK2+(BaseDatos!DL2/60)</f>
        <v>1</v>
      </c>
      <c r="DN2" s="8">
        <v>1</v>
      </c>
      <c r="DO2" s="4">
        <v>11</v>
      </c>
      <c r="DP2" s="4">
        <v>6</v>
      </c>
      <c r="DQ2" s="4">
        <v>17</v>
      </c>
      <c r="DR2" s="4">
        <f t="shared" ref="DR2:DR38" si="2">SUM(DO2:DQ2)</f>
        <v>34</v>
      </c>
      <c r="DS2" s="4">
        <v>3295.375</v>
      </c>
      <c r="DT2" s="4">
        <v>30</v>
      </c>
      <c r="DU2" s="4">
        <v>0</v>
      </c>
    </row>
    <row r="3" spans="1:126" ht="18" x14ac:dyDescent="0.3">
      <c r="A3" s="1" t="s">
        <v>123</v>
      </c>
      <c r="B3" s="1">
        <v>8</v>
      </c>
      <c r="C3" s="23">
        <v>1102</v>
      </c>
      <c r="D3" s="2" t="s">
        <v>126</v>
      </c>
      <c r="E3" s="2">
        <v>1</v>
      </c>
      <c r="F3" s="2">
        <v>21</v>
      </c>
      <c r="G3" s="3">
        <v>34971</v>
      </c>
      <c r="H3" s="2">
        <v>56151343</v>
      </c>
      <c r="I3" s="4">
        <v>5532437962</v>
      </c>
      <c r="J3" s="24" t="s">
        <v>127</v>
      </c>
      <c r="K3" s="5">
        <v>15.5</v>
      </c>
      <c r="L3" s="5">
        <v>8.4</v>
      </c>
      <c r="M3" s="5">
        <v>56.5</v>
      </c>
      <c r="N3" s="6">
        <v>1.68</v>
      </c>
      <c r="O3" s="6">
        <f>(BaseDatos!M3)/(BaseDatos!N3)^2</f>
        <v>20.018424036281182</v>
      </c>
      <c r="P3" s="7"/>
      <c r="Q3" s="7"/>
      <c r="U3" s="26" t="e">
        <f>AVERAGE(BaseDatos!T3,BaseDatos!S3)</f>
        <v>#DIV/0!</v>
      </c>
      <c r="V3" s="26"/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100</v>
      </c>
      <c r="AL3" s="8">
        <v>1</v>
      </c>
      <c r="AM3" s="8">
        <v>4</v>
      </c>
      <c r="AN3" s="8" t="s">
        <v>128</v>
      </c>
      <c r="AO3" s="8">
        <v>0</v>
      </c>
      <c r="AP3" s="8">
        <v>1</v>
      </c>
      <c r="AQ3" s="8">
        <v>21</v>
      </c>
      <c r="AR3" s="8">
        <v>10</v>
      </c>
      <c r="AS3" s="8">
        <v>0</v>
      </c>
      <c r="AT3" s="8">
        <v>1</v>
      </c>
      <c r="AU3" s="8">
        <v>19</v>
      </c>
      <c r="AV3" s="8" t="s">
        <v>128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1</v>
      </c>
      <c r="BP3" s="8">
        <v>19</v>
      </c>
      <c r="BQ3" s="8">
        <v>10</v>
      </c>
      <c r="BR3" s="8">
        <v>0</v>
      </c>
      <c r="BS3" s="8">
        <v>0</v>
      </c>
      <c r="BT3" s="8">
        <v>0</v>
      </c>
      <c r="BU3" s="8">
        <v>1</v>
      </c>
      <c r="BV3" s="8">
        <v>1</v>
      </c>
      <c r="BW3" s="8">
        <v>1</v>
      </c>
      <c r="BX3" s="8">
        <v>2</v>
      </c>
      <c r="BY3" s="9">
        <v>42868.958333333299</v>
      </c>
      <c r="BZ3" s="9">
        <v>42869.270833333299</v>
      </c>
      <c r="CA3" s="10">
        <f>BaseDatos!BZ3-BaseDatos!BY3</f>
        <v>0.3125</v>
      </c>
      <c r="CB3" s="8">
        <v>7</v>
      </c>
      <c r="CC3" s="8">
        <v>30</v>
      </c>
      <c r="CD3" s="5">
        <f>BaseDatos!CB3+(BaseDatos!CC3/60)</f>
        <v>7.5</v>
      </c>
      <c r="CE3" s="11">
        <v>1</v>
      </c>
      <c r="CF3" s="6">
        <v>6</v>
      </c>
      <c r="CG3" s="5">
        <f t="shared" si="0"/>
        <v>1.5</v>
      </c>
      <c r="CH3" s="12">
        <v>36.299999999999997</v>
      </c>
      <c r="CI3" s="5">
        <v>1</v>
      </c>
      <c r="CJ3" s="5">
        <v>2</v>
      </c>
      <c r="CK3" s="5">
        <v>0</v>
      </c>
      <c r="CL3" s="5">
        <v>1</v>
      </c>
      <c r="CM3" s="5">
        <v>36.6</v>
      </c>
      <c r="CN3" s="5">
        <v>36.6</v>
      </c>
      <c r="CO3" s="5">
        <v>2</v>
      </c>
      <c r="CP3" s="5">
        <v>2</v>
      </c>
      <c r="CQ3" s="5">
        <v>1</v>
      </c>
      <c r="CR3" s="5">
        <v>2</v>
      </c>
      <c r="CS3" s="5">
        <v>36.299999999999997</v>
      </c>
      <c r="CT3" s="8">
        <v>7</v>
      </c>
      <c r="CU3" s="4">
        <v>7</v>
      </c>
      <c r="CV3" s="8">
        <f t="shared" si="1"/>
        <v>14</v>
      </c>
      <c r="CW3" s="4">
        <v>3</v>
      </c>
      <c r="CX3" s="4">
        <v>112</v>
      </c>
      <c r="CY3" s="8">
        <v>5</v>
      </c>
      <c r="CZ3" s="5">
        <v>1</v>
      </c>
      <c r="DA3" s="8">
        <v>17</v>
      </c>
      <c r="DB3" s="8">
        <v>3</v>
      </c>
      <c r="DC3" s="8">
        <v>5</v>
      </c>
      <c r="DD3" s="8">
        <v>16</v>
      </c>
      <c r="DI3" s="8">
        <v>1</v>
      </c>
      <c r="DJ3" s="8">
        <v>6</v>
      </c>
      <c r="DK3" s="5">
        <v>1</v>
      </c>
      <c r="DL3" s="5">
        <v>30</v>
      </c>
      <c r="DM3" s="5">
        <f>BaseDatos!DK3+(BaseDatos!DL3/60)</f>
        <v>1.5</v>
      </c>
      <c r="DN3" s="8">
        <v>14</v>
      </c>
      <c r="DO3" s="4">
        <v>11</v>
      </c>
      <c r="DP3" s="4">
        <v>10</v>
      </c>
      <c r="DQ3" s="4">
        <v>13</v>
      </c>
      <c r="DR3" s="4">
        <f t="shared" si="2"/>
        <v>34</v>
      </c>
      <c r="DS3" s="4">
        <v>7955.2</v>
      </c>
      <c r="DT3" s="4">
        <v>54</v>
      </c>
      <c r="DU3" s="4">
        <v>1</v>
      </c>
    </row>
    <row r="4" spans="1:126" ht="18" x14ac:dyDescent="0.3">
      <c r="A4" s="1" t="s">
        <v>123</v>
      </c>
      <c r="B4" s="1">
        <v>8</v>
      </c>
      <c r="C4" s="23">
        <v>1103</v>
      </c>
      <c r="D4" s="2" t="s">
        <v>129</v>
      </c>
      <c r="E4" s="2">
        <v>1</v>
      </c>
      <c r="F4" s="2">
        <v>22</v>
      </c>
      <c r="G4" s="3">
        <v>34638</v>
      </c>
      <c r="H4" s="2">
        <v>56957482</v>
      </c>
      <c r="I4" s="4">
        <v>5540086391</v>
      </c>
      <c r="J4" s="24" t="s">
        <v>130</v>
      </c>
      <c r="K4" s="5">
        <v>15</v>
      </c>
      <c r="L4" s="5">
        <v>9.4</v>
      </c>
      <c r="M4" s="5">
        <v>62.1</v>
      </c>
      <c r="N4" s="6">
        <v>1.76</v>
      </c>
      <c r="O4" s="6">
        <f>(BaseDatos!M4)/(BaseDatos!N4)^2</f>
        <v>20.047778925619834</v>
      </c>
      <c r="P4" s="7"/>
      <c r="Q4" s="7"/>
      <c r="U4" s="26" t="e">
        <f>AVERAGE(BaseDatos!T4,BaseDatos!S4)</f>
        <v>#DIV/0!</v>
      </c>
      <c r="V4" s="26"/>
      <c r="W4" s="8">
        <v>1</v>
      </c>
      <c r="X4" s="8">
        <v>1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100</v>
      </c>
      <c r="AL4" s="8">
        <v>1</v>
      </c>
      <c r="AM4" s="8">
        <v>10</v>
      </c>
      <c r="AN4" s="8">
        <v>30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1</v>
      </c>
      <c r="AU4" s="8">
        <v>15</v>
      </c>
      <c r="AV4" s="8">
        <v>15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1</v>
      </c>
      <c r="BP4" s="8">
        <v>21</v>
      </c>
      <c r="BQ4" s="8">
        <v>3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13</v>
      </c>
      <c r="BX4" s="8">
        <v>11</v>
      </c>
      <c r="BY4" s="9">
        <v>42902.958333333299</v>
      </c>
      <c r="BZ4" s="9">
        <v>42903.229166666701</v>
      </c>
      <c r="CA4" s="10">
        <f>BaseDatos!BZ4-BaseDatos!BY4</f>
        <v>0.27083333340124227</v>
      </c>
      <c r="CB4" s="8">
        <v>6</v>
      </c>
      <c r="CC4" s="8">
        <v>30</v>
      </c>
      <c r="CD4" s="5">
        <f>BaseDatos!CB4+(BaseDatos!CC4/60)</f>
        <v>6.5</v>
      </c>
      <c r="CE4" s="11">
        <v>1</v>
      </c>
      <c r="CF4" s="6">
        <v>7</v>
      </c>
      <c r="CG4" s="5">
        <f t="shared" si="0"/>
        <v>-0.5</v>
      </c>
      <c r="CH4" s="12">
        <v>36.799999999999997</v>
      </c>
      <c r="CI4" s="5">
        <v>3</v>
      </c>
      <c r="CJ4" s="5">
        <v>0</v>
      </c>
      <c r="CK4" s="5">
        <v>1.5</v>
      </c>
      <c r="CL4" s="5">
        <v>3</v>
      </c>
      <c r="CM4" s="5">
        <v>36.6</v>
      </c>
      <c r="CN4" s="5">
        <v>36.6</v>
      </c>
      <c r="CO4" s="5">
        <v>1.5</v>
      </c>
      <c r="CP4" s="5" t="s">
        <v>131</v>
      </c>
      <c r="CQ4" s="5">
        <v>1</v>
      </c>
      <c r="CR4" s="5">
        <v>1.5</v>
      </c>
      <c r="CS4" s="5">
        <v>36.4</v>
      </c>
      <c r="CT4" s="8">
        <v>12</v>
      </c>
      <c r="CU4" s="4">
        <v>8</v>
      </c>
      <c r="CV4" s="8">
        <f t="shared" si="1"/>
        <v>20</v>
      </c>
      <c r="CW4" s="4">
        <v>7</v>
      </c>
      <c r="CX4" s="4">
        <v>123</v>
      </c>
      <c r="CY4" s="8">
        <v>4</v>
      </c>
      <c r="CZ4" s="5">
        <v>2</v>
      </c>
      <c r="DA4" s="8">
        <v>9</v>
      </c>
      <c r="DB4" s="8">
        <v>4</v>
      </c>
      <c r="DC4" s="8">
        <v>9</v>
      </c>
      <c r="DD4" s="8">
        <v>32</v>
      </c>
      <c r="DI4" s="8">
        <v>1</v>
      </c>
      <c r="DJ4" s="8">
        <v>2</v>
      </c>
      <c r="DK4" s="5">
        <v>0</v>
      </c>
      <c r="DL4" s="5">
        <v>5</v>
      </c>
      <c r="DM4" s="5">
        <f>BaseDatos!DK4+(BaseDatos!DL4/60)</f>
        <v>8.3333333333333329E-2</v>
      </c>
      <c r="DN4" s="8">
        <v>19</v>
      </c>
      <c r="DO4" s="4">
        <v>10</v>
      </c>
      <c r="DP4" s="4">
        <v>13</v>
      </c>
      <c r="DQ4" s="4">
        <v>17</v>
      </c>
      <c r="DR4" s="4">
        <f t="shared" si="2"/>
        <v>40</v>
      </c>
      <c r="DS4" s="4">
        <v>4280.8639999999996</v>
      </c>
      <c r="DT4" s="4">
        <v>33</v>
      </c>
      <c r="DU4" s="4">
        <v>0</v>
      </c>
    </row>
    <row r="5" spans="1:126" ht="18" x14ac:dyDescent="0.3">
      <c r="A5" s="1" t="s">
        <v>123</v>
      </c>
      <c r="B5" s="1">
        <v>8</v>
      </c>
      <c r="C5" s="23">
        <v>1104</v>
      </c>
      <c r="D5" s="2" t="s">
        <v>132</v>
      </c>
      <c r="E5" s="2">
        <v>1</v>
      </c>
      <c r="F5" s="2">
        <v>21</v>
      </c>
      <c r="G5" s="3">
        <v>34951</v>
      </c>
      <c r="H5" s="2">
        <v>12851527</v>
      </c>
      <c r="I5" s="4">
        <v>5532275534</v>
      </c>
      <c r="J5" s="24" t="s">
        <v>133</v>
      </c>
      <c r="K5" s="5">
        <v>16</v>
      </c>
      <c r="L5" s="5">
        <v>9.1999999999999993</v>
      </c>
      <c r="M5" s="5">
        <v>108.5</v>
      </c>
      <c r="N5" s="6">
        <v>1.8</v>
      </c>
      <c r="O5" s="6">
        <f>(BaseDatos!M5)/(BaseDatos!N5)^2</f>
        <v>33.487654320987652</v>
      </c>
      <c r="P5" s="7"/>
      <c r="Q5" s="7"/>
      <c r="U5" s="26" t="e">
        <f>AVERAGE(BaseDatos!T5,BaseDatos!S5)</f>
        <v>#DIV/0!</v>
      </c>
      <c r="V5" s="26"/>
      <c r="W5" s="8">
        <v>1</v>
      </c>
      <c r="X5" s="8">
        <v>0</v>
      </c>
      <c r="Y5" s="8">
        <v>1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80</v>
      </c>
      <c r="AL5" s="8">
        <v>1</v>
      </c>
      <c r="AM5" s="8">
        <v>18</v>
      </c>
      <c r="AN5" s="8">
        <v>300</v>
      </c>
      <c r="AO5" s="8">
        <v>1</v>
      </c>
      <c r="AP5" s="8">
        <v>0</v>
      </c>
      <c r="AQ5" s="8">
        <v>0</v>
      </c>
      <c r="AR5" s="8">
        <v>0</v>
      </c>
      <c r="AS5" s="8">
        <v>0</v>
      </c>
      <c r="AT5" s="8">
        <v>1</v>
      </c>
      <c r="AU5" s="8">
        <v>16</v>
      </c>
      <c r="AV5" s="8">
        <v>50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1</v>
      </c>
      <c r="BV5" s="8">
        <v>1</v>
      </c>
      <c r="BW5" s="27">
        <v>1</v>
      </c>
      <c r="BX5" s="8">
        <v>4</v>
      </c>
      <c r="BY5" s="9">
        <v>42915</v>
      </c>
      <c r="BZ5" s="9">
        <v>42915.229166666701</v>
      </c>
      <c r="CA5" s="10">
        <f>BaseDatos!BZ5-BaseDatos!BY5</f>
        <v>0.22916666670062114</v>
      </c>
      <c r="CB5" s="8">
        <v>5</v>
      </c>
      <c r="CC5" s="8">
        <v>30</v>
      </c>
      <c r="CD5" s="5">
        <f>BaseDatos!CB5+(BaseDatos!CC5/60)</f>
        <v>5.5</v>
      </c>
      <c r="CE5" s="11">
        <v>0</v>
      </c>
      <c r="CF5" s="6">
        <v>6</v>
      </c>
      <c r="CG5" s="5">
        <f t="shared" si="0"/>
        <v>-0.5</v>
      </c>
      <c r="CH5" s="12">
        <v>36.4</v>
      </c>
      <c r="CI5" s="5">
        <v>3</v>
      </c>
      <c r="CJ5" s="5">
        <v>3</v>
      </c>
      <c r="CK5" s="5">
        <v>6</v>
      </c>
      <c r="CL5" s="5">
        <v>4</v>
      </c>
      <c r="CM5" s="5">
        <v>36.299999999999997</v>
      </c>
      <c r="CN5" s="5">
        <v>36.4</v>
      </c>
      <c r="CO5" s="5">
        <v>0</v>
      </c>
      <c r="CP5" s="5">
        <v>1</v>
      </c>
      <c r="CQ5" s="5">
        <v>3</v>
      </c>
      <c r="CR5" s="5">
        <v>3</v>
      </c>
      <c r="CS5" s="5">
        <v>36.4</v>
      </c>
      <c r="CT5" s="8">
        <v>9</v>
      </c>
      <c r="CU5" s="4">
        <v>7</v>
      </c>
      <c r="CV5" s="8">
        <f t="shared" si="1"/>
        <v>16</v>
      </c>
      <c r="CW5" s="4">
        <v>4</v>
      </c>
      <c r="CX5" s="4">
        <v>112</v>
      </c>
      <c r="CY5" s="8">
        <v>4</v>
      </c>
      <c r="CZ5" s="5">
        <v>2</v>
      </c>
      <c r="DA5" s="8">
        <v>18</v>
      </c>
      <c r="DB5" s="8">
        <v>2</v>
      </c>
      <c r="DC5" s="8">
        <v>7</v>
      </c>
      <c r="DD5" s="8">
        <v>51</v>
      </c>
      <c r="DI5" s="8">
        <v>1</v>
      </c>
      <c r="DJ5" s="8">
        <v>7</v>
      </c>
      <c r="DK5" s="5">
        <v>1</v>
      </c>
      <c r="DL5" s="5">
        <v>30</v>
      </c>
      <c r="DM5" s="5">
        <f>BaseDatos!DK5+(BaseDatos!DL5/60)</f>
        <v>1.5</v>
      </c>
      <c r="DN5" s="8">
        <v>9</v>
      </c>
      <c r="DO5" s="4">
        <v>9</v>
      </c>
      <c r="DP5" s="4">
        <v>10</v>
      </c>
      <c r="DQ5" s="4">
        <v>13</v>
      </c>
      <c r="DR5" s="4">
        <f t="shared" si="2"/>
        <v>32</v>
      </c>
      <c r="DS5" s="4">
        <v>7693.7349999999997</v>
      </c>
      <c r="DT5" s="4">
        <v>96</v>
      </c>
      <c r="DU5" s="4">
        <v>1</v>
      </c>
    </row>
    <row r="6" spans="1:126" ht="18" x14ac:dyDescent="0.3">
      <c r="A6" s="1" t="s">
        <v>123</v>
      </c>
      <c r="B6" s="1">
        <v>8</v>
      </c>
      <c r="C6" s="23">
        <v>1105</v>
      </c>
      <c r="D6" s="2" t="s">
        <v>134</v>
      </c>
      <c r="E6" s="2">
        <v>1</v>
      </c>
      <c r="F6" s="2">
        <v>24</v>
      </c>
      <c r="G6" s="3">
        <v>33978</v>
      </c>
      <c r="H6" s="2">
        <v>58486299</v>
      </c>
      <c r="I6" s="4">
        <v>5525176786</v>
      </c>
      <c r="J6" s="24" t="s">
        <v>135</v>
      </c>
      <c r="K6" s="5">
        <v>16.5</v>
      </c>
      <c r="L6" s="5">
        <v>8.3000000000000007</v>
      </c>
      <c r="M6" s="5">
        <v>64.7</v>
      </c>
      <c r="N6" s="6">
        <v>1.68</v>
      </c>
      <c r="O6" s="6">
        <f>(BaseDatos!M6)/(BaseDatos!N6)^2</f>
        <v>22.923752834467123</v>
      </c>
      <c r="P6" s="7"/>
      <c r="Q6" s="7"/>
      <c r="U6" s="26" t="e">
        <f>AVERAGE(BaseDatos!T6,BaseDatos!S6)</f>
        <v>#DIV/0!</v>
      </c>
      <c r="V6" s="26"/>
      <c r="W6" s="8">
        <v>1</v>
      </c>
      <c r="X6" s="8">
        <v>0</v>
      </c>
      <c r="Y6" s="8">
        <v>1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1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100</v>
      </c>
      <c r="AL6" s="8">
        <v>1</v>
      </c>
      <c r="AM6" s="8">
        <v>15</v>
      </c>
      <c r="AN6" s="8" t="s">
        <v>128</v>
      </c>
      <c r="AO6" s="8">
        <v>2</v>
      </c>
      <c r="AP6" s="8">
        <v>1</v>
      </c>
      <c r="AQ6" s="8">
        <v>17</v>
      </c>
      <c r="AR6" s="8">
        <v>15</v>
      </c>
      <c r="AS6" s="8">
        <v>0</v>
      </c>
      <c r="AT6" s="8">
        <v>1</v>
      </c>
      <c r="AU6" s="8">
        <v>16</v>
      </c>
      <c r="AV6" s="8" t="s">
        <v>128</v>
      </c>
      <c r="AW6" s="8">
        <v>1</v>
      </c>
      <c r="AX6" s="8">
        <v>17</v>
      </c>
      <c r="AY6" s="8">
        <v>20</v>
      </c>
      <c r="AZ6" s="8">
        <v>1</v>
      </c>
      <c r="BA6" s="8">
        <v>17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14</v>
      </c>
      <c r="BX6" s="8">
        <v>7</v>
      </c>
      <c r="BY6" s="9">
        <v>42942</v>
      </c>
      <c r="BZ6" s="9">
        <v>42942.229166666701</v>
      </c>
      <c r="CA6" s="10">
        <f>BaseDatos!BZ6-BaseDatos!BY6</f>
        <v>0.22916666670062114</v>
      </c>
      <c r="CB6" s="8">
        <v>5</v>
      </c>
      <c r="CC6" s="8">
        <v>30</v>
      </c>
      <c r="CD6" s="5">
        <f>BaseDatos!CB6+(BaseDatos!CC6/60)</f>
        <v>5.5</v>
      </c>
      <c r="CE6" s="11">
        <v>1</v>
      </c>
      <c r="CF6" s="6">
        <v>5</v>
      </c>
      <c r="CG6" s="5">
        <f t="shared" si="0"/>
        <v>0.5</v>
      </c>
      <c r="CH6" s="12">
        <v>36.5</v>
      </c>
      <c r="CI6" s="5">
        <v>4</v>
      </c>
      <c r="CJ6" s="5">
        <v>3.5</v>
      </c>
      <c r="CK6" s="5">
        <v>5</v>
      </c>
      <c r="CL6" s="5">
        <v>5.5</v>
      </c>
      <c r="CM6" s="5">
        <v>36</v>
      </c>
      <c r="CN6" s="5">
        <v>36</v>
      </c>
      <c r="CO6" s="5">
        <v>5</v>
      </c>
      <c r="CP6" s="5">
        <v>5.5</v>
      </c>
      <c r="CQ6" s="5">
        <v>4.5</v>
      </c>
      <c r="CR6" s="5">
        <v>5.5</v>
      </c>
      <c r="CS6" s="5">
        <v>36</v>
      </c>
      <c r="CT6" s="8">
        <v>7</v>
      </c>
      <c r="CU6" s="4">
        <v>5</v>
      </c>
      <c r="CV6" s="8">
        <f t="shared" si="1"/>
        <v>12</v>
      </c>
      <c r="CW6" s="4">
        <v>2</v>
      </c>
      <c r="CX6" s="4">
        <v>110</v>
      </c>
      <c r="CY6" s="8">
        <v>3</v>
      </c>
      <c r="CZ6" s="5">
        <v>2</v>
      </c>
      <c r="DA6" s="8">
        <v>14</v>
      </c>
      <c r="DB6" s="8">
        <v>3</v>
      </c>
      <c r="DC6" s="8">
        <v>9</v>
      </c>
      <c r="DD6" s="8">
        <v>36</v>
      </c>
      <c r="DI6" s="8">
        <v>1</v>
      </c>
      <c r="DJ6" s="8">
        <v>7</v>
      </c>
      <c r="DK6" s="5">
        <v>3</v>
      </c>
      <c r="DL6" s="5">
        <v>0</v>
      </c>
      <c r="DM6" s="5">
        <f>BaseDatos!DK6+(BaseDatos!DL6/60)</f>
        <v>3</v>
      </c>
      <c r="DN6" s="8">
        <v>4</v>
      </c>
      <c r="DO6" s="4">
        <v>10</v>
      </c>
      <c r="DP6" s="4">
        <v>11</v>
      </c>
      <c r="DQ6" s="4">
        <v>13</v>
      </c>
      <c r="DR6" s="4">
        <f t="shared" si="2"/>
        <v>34</v>
      </c>
      <c r="DS6" s="4">
        <v>18481.419999999998</v>
      </c>
      <c r="DT6" s="4">
        <v>74</v>
      </c>
      <c r="DU6" s="4">
        <v>1</v>
      </c>
    </row>
    <row r="7" spans="1:126" ht="18" x14ac:dyDescent="0.3">
      <c r="A7" s="1" t="s">
        <v>123</v>
      </c>
      <c r="B7" s="1">
        <v>8</v>
      </c>
      <c r="C7" s="23">
        <v>1106</v>
      </c>
      <c r="D7" s="2" t="s">
        <v>136</v>
      </c>
      <c r="E7" s="2">
        <v>1</v>
      </c>
      <c r="F7" s="2">
        <v>20</v>
      </c>
      <c r="G7" s="3">
        <v>35498</v>
      </c>
      <c r="H7" s="2">
        <v>50162018</v>
      </c>
      <c r="I7" s="4">
        <v>5561902990</v>
      </c>
      <c r="J7" s="24" t="s">
        <v>137</v>
      </c>
      <c r="K7" s="5">
        <v>12</v>
      </c>
      <c r="L7" s="5">
        <v>8.8000000000000007</v>
      </c>
      <c r="M7" s="5">
        <v>68.5</v>
      </c>
      <c r="N7" s="6">
        <v>1.66</v>
      </c>
      <c r="O7" s="6">
        <f>(BaseDatos!M7)/(BaseDatos!N7)^2</f>
        <v>24.858470024677022</v>
      </c>
      <c r="P7" s="7"/>
      <c r="Q7" s="7"/>
      <c r="U7" s="26" t="e">
        <f>AVERAGE(BaseDatos!T7,BaseDatos!S7)</f>
        <v>#DIV/0!</v>
      </c>
      <c r="V7" s="26"/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1</v>
      </c>
      <c r="AI7" s="8">
        <v>0</v>
      </c>
      <c r="AJ7" s="8">
        <v>0</v>
      </c>
      <c r="AK7" s="8">
        <v>81</v>
      </c>
      <c r="AL7" s="8">
        <v>1</v>
      </c>
      <c r="AM7" s="8">
        <v>15</v>
      </c>
      <c r="AN7" s="8">
        <v>100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18</v>
      </c>
      <c r="AV7" s="8">
        <v>2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1</v>
      </c>
      <c r="BV7" s="8">
        <v>1</v>
      </c>
      <c r="BW7" s="8">
        <v>5</v>
      </c>
      <c r="BX7" s="8">
        <v>3</v>
      </c>
      <c r="BY7" s="9">
        <v>42965.041666666701</v>
      </c>
      <c r="BZ7" s="9">
        <v>42965.208333333299</v>
      </c>
      <c r="CA7" s="10">
        <f>BaseDatos!BZ7-BaseDatos!BY7</f>
        <v>0.16666666659875773</v>
      </c>
      <c r="CB7" s="8">
        <v>4</v>
      </c>
      <c r="CC7" s="8">
        <v>0</v>
      </c>
      <c r="CD7" s="5">
        <f>BaseDatos!CB7+(BaseDatos!CC7/60)</f>
        <v>4</v>
      </c>
      <c r="CE7" s="11">
        <v>1</v>
      </c>
      <c r="CF7" s="6">
        <v>7</v>
      </c>
      <c r="CG7" s="5">
        <f t="shared" si="0"/>
        <v>-3</v>
      </c>
      <c r="CH7" s="12">
        <v>36.700000000000003</v>
      </c>
      <c r="CI7" s="5">
        <v>2</v>
      </c>
      <c r="CJ7" s="5">
        <v>2</v>
      </c>
      <c r="CK7" s="5">
        <v>1</v>
      </c>
      <c r="CL7" s="5">
        <v>2</v>
      </c>
      <c r="CM7" s="5">
        <v>36.5</v>
      </c>
      <c r="CN7" s="5">
        <v>36.4</v>
      </c>
      <c r="CO7" s="5">
        <v>2</v>
      </c>
      <c r="CP7" s="5">
        <v>1</v>
      </c>
      <c r="CQ7" s="5">
        <v>2</v>
      </c>
      <c r="CR7" s="5">
        <v>2</v>
      </c>
      <c r="CS7" s="5">
        <v>36.700000000000003</v>
      </c>
      <c r="CT7" s="8">
        <v>9</v>
      </c>
      <c r="CU7" s="4">
        <v>5</v>
      </c>
      <c r="CV7" s="8">
        <f t="shared" si="1"/>
        <v>14</v>
      </c>
      <c r="CW7" s="4">
        <v>3</v>
      </c>
      <c r="CX7" s="4">
        <v>122</v>
      </c>
      <c r="CY7" s="8">
        <v>1</v>
      </c>
      <c r="CZ7" s="5">
        <v>2</v>
      </c>
      <c r="DA7" s="8">
        <v>13</v>
      </c>
      <c r="DB7" s="8">
        <v>3</v>
      </c>
      <c r="DC7" s="8">
        <v>5</v>
      </c>
      <c r="DD7" s="8">
        <v>49</v>
      </c>
      <c r="DI7" s="8">
        <v>1</v>
      </c>
      <c r="DJ7" s="8">
        <v>1</v>
      </c>
      <c r="DK7" s="5">
        <v>0</v>
      </c>
      <c r="DL7" s="5">
        <v>30</v>
      </c>
      <c r="DM7" s="5">
        <f>BaseDatos!DK7+(BaseDatos!DL7/60)</f>
        <v>0.5</v>
      </c>
      <c r="DN7" s="8">
        <v>33</v>
      </c>
      <c r="DO7" s="4">
        <v>11</v>
      </c>
      <c r="DP7" s="4">
        <v>11</v>
      </c>
      <c r="DQ7" s="4">
        <v>19</v>
      </c>
      <c r="DR7" s="4">
        <f t="shared" si="2"/>
        <v>41</v>
      </c>
      <c r="DS7" s="4">
        <v>4229.875</v>
      </c>
      <c r="DT7" s="4">
        <v>23</v>
      </c>
      <c r="DU7" s="4">
        <v>0</v>
      </c>
    </row>
    <row r="8" spans="1:126" ht="18" x14ac:dyDescent="0.3">
      <c r="A8" s="1" t="s">
        <v>123</v>
      </c>
      <c r="B8" s="1">
        <v>8</v>
      </c>
      <c r="C8" s="23">
        <v>1107</v>
      </c>
      <c r="D8" s="2" t="s">
        <v>138</v>
      </c>
      <c r="E8" s="2">
        <v>1</v>
      </c>
      <c r="F8" s="2">
        <v>23</v>
      </c>
      <c r="G8" s="3">
        <v>34348</v>
      </c>
      <c r="H8" s="2">
        <v>58733074</v>
      </c>
      <c r="I8" s="4">
        <v>5534157247</v>
      </c>
      <c r="J8" s="24" t="s">
        <v>139</v>
      </c>
      <c r="K8" s="5">
        <v>17</v>
      </c>
      <c r="L8" s="5">
        <v>8.3000000000000007</v>
      </c>
      <c r="M8" s="5">
        <v>62.6</v>
      </c>
      <c r="N8" s="6">
        <v>1.65</v>
      </c>
      <c r="O8" s="6">
        <f>(BaseDatos!M8)/(BaseDatos!N8)^2</f>
        <v>22.99357208448118</v>
      </c>
      <c r="P8" s="7"/>
      <c r="Q8" s="7"/>
      <c r="U8" s="26" t="e">
        <f>AVERAGE(BaseDatos!T8,BaseDatos!S8)</f>
        <v>#DIV/0!</v>
      </c>
      <c r="V8" s="26"/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100</v>
      </c>
      <c r="AL8" s="8">
        <v>1</v>
      </c>
      <c r="AM8" s="8">
        <v>12</v>
      </c>
      <c r="AN8" s="8">
        <v>1200</v>
      </c>
      <c r="AO8" s="8">
        <v>1</v>
      </c>
      <c r="AP8" s="8">
        <v>1</v>
      </c>
      <c r="AQ8" s="8">
        <v>18</v>
      </c>
      <c r="AR8" s="8">
        <v>70</v>
      </c>
      <c r="AS8" s="8">
        <v>0</v>
      </c>
      <c r="AT8" s="8">
        <v>1</v>
      </c>
      <c r="AU8" s="8">
        <v>15</v>
      </c>
      <c r="AV8" s="8">
        <v>100</v>
      </c>
      <c r="AW8" s="8">
        <v>1</v>
      </c>
      <c r="AX8" s="8">
        <v>19</v>
      </c>
      <c r="AY8" s="8">
        <v>4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1</v>
      </c>
      <c r="BP8" s="8">
        <v>22</v>
      </c>
      <c r="BQ8" s="8">
        <v>2</v>
      </c>
      <c r="BR8" s="8">
        <v>0</v>
      </c>
      <c r="BS8" s="8">
        <v>0</v>
      </c>
      <c r="BT8" s="8">
        <v>0</v>
      </c>
      <c r="BU8" s="8">
        <v>1</v>
      </c>
      <c r="BV8" s="8">
        <v>1</v>
      </c>
      <c r="BW8" s="8">
        <v>5</v>
      </c>
      <c r="BX8" s="8">
        <v>5</v>
      </c>
      <c r="BY8" s="9">
        <v>42967.9375</v>
      </c>
      <c r="BZ8" s="9">
        <v>42968.229166666701</v>
      </c>
      <c r="CA8" s="10">
        <f>BaseDatos!BZ8-BaseDatos!BY8</f>
        <v>0.29166666670062114</v>
      </c>
      <c r="CB8" s="8">
        <v>7</v>
      </c>
      <c r="CC8" s="8">
        <v>0</v>
      </c>
      <c r="CD8" s="5">
        <f>BaseDatos!CB8+(BaseDatos!CC8/60)</f>
        <v>7</v>
      </c>
      <c r="CE8" s="11">
        <v>1</v>
      </c>
      <c r="CF8" s="6">
        <v>5</v>
      </c>
      <c r="CG8" s="5">
        <f t="shared" si="0"/>
        <v>2</v>
      </c>
      <c r="CH8" s="12">
        <v>36.700000000000003</v>
      </c>
      <c r="CI8" s="5">
        <v>0</v>
      </c>
      <c r="CJ8" s="5">
        <v>1</v>
      </c>
      <c r="CK8" s="5">
        <v>3</v>
      </c>
      <c r="CL8" s="5">
        <v>0</v>
      </c>
      <c r="CM8" s="5">
        <v>36.700000000000003</v>
      </c>
      <c r="CN8" s="5">
        <v>36.700000000000003</v>
      </c>
      <c r="CO8" s="5">
        <v>3</v>
      </c>
      <c r="CP8" s="5">
        <v>0</v>
      </c>
      <c r="CQ8" s="5">
        <v>0</v>
      </c>
      <c r="CR8" s="5">
        <v>6</v>
      </c>
      <c r="CS8" s="5">
        <v>36.700000000000003</v>
      </c>
      <c r="CT8" s="8">
        <v>9</v>
      </c>
      <c r="CU8" s="4">
        <v>4</v>
      </c>
      <c r="CV8" s="8">
        <f t="shared" si="1"/>
        <v>13</v>
      </c>
      <c r="CW8" s="4">
        <v>3</v>
      </c>
      <c r="CX8" s="4">
        <v>107</v>
      </c>
      <c r="CY8" s="8">
        <v>6</v>
      </c>
      <c r="CZ8" s="5">
        <v>2</v>
      </c>
      <c r="DA8" s="8">
        <v>14</v>
      </c>
      <c r="DB8" s="8">
        <v>3</v>
      </c>
      <c r="DC8" s="8">
        <v>5</v>
      </c>
      <c r="DD8" s="8">
        <v>45</v>
      </c>
      <c r="DI8" s="8">
        <v>1</v>
      </c>
      <c r="DJ8" s="8">
        <v>7</v>
      </c>
      <c r="DK8" s="5">
        <v>1</v>
      </c>
      <c r="DL8" s="5">
        <v>0</v>
      </c>
      <c r="DM8" s="5">
        <f>BaseDatos!DK8+(BaseDatos!DL8/60)</f>
        <v>1</v>
      </c>
      <c r="DN8" s="8">
        <v>26</v>
      </c>
      <c r="DO8" s="4">
        <v>10</v>
      </c>
      <c r="DP8" s="4">
        <v>11</v>
      </c>
      <c r="DQ8" s="4">
        <v>22</v>
      </c>
      <c r="DR8" s="4">
        <f t="shared" si="2"/>
        <v>43</v>
      </c>
      <c r="DS8" s="4">
        <v>3164.43</v>
      </c>
      <c r="DT8" s="4">
        <v>21</v>
      </c>
      <c r="DU8" s="4">
        <v>0</v>
      </c>
    </row>
    <row r="9" spans="1:126" ht="18" x14ac:dyDescent="0.3">
      <c r="A9" s="1" t="s">
        <v>123</v>
      </c>
      <c r="B9" s="1">
        <v>8</v>
      </c>
      <c r="C9" s="23">
        <v>1108</v>
      </c>
      <c r="D9" s="2" t="s">
        <v>375</v>
      </c>
      <c r="E9" s="2">
        <v>1</v>
      </c>
      <c r="F9" s="2">
        <v>24</v>
      </c>
      <c r="G9" s="3">
        <v>34350</v>
      </c>
      <c r="H9" s="2">
        <v>57687016</v>
      </c>
      <c r="I9" s="4">
        <v>5532660705</v>
      </c>
      <c r="J9" s="35" t="s">
        <v>376</v>
      </c>
      <c r="K9" s="5">
        <v>17</v>
      </c>
      <c r="L9" s="5">
        <v>8.8000000000000007</v>
      </c>
      <c r="M9" s="5">
        <v>63</v>
      </c>
      <c r="N9" s="6">
        <v>1.63</v>
      </c>
      <c r="O9" s="6">
        <f>(BaseDatos!M9)/(BaseDatos!N9)^2</f>
        <v>23.711844630960897</v>
      </c>
      <c r="P9" s="7"/>
      <c r="Q9" s="7"/>
      <c r="U9" s="26" t="e">
        <f>AVERAGE(BaseDatos!T9,BaseDatos!S9)</f>
        <v>#DIV/0!</v>
      </c>
      <c r="V9" s="26"/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82.6</v>
      </c>
      <c r="AL9" s="8">
        <v>1</v>
      </c>
      <c r="AM9" s="8">
        <v>9</v>
      </c>
      <c r="AN9" s="8">
        <v>80</v>
      </c>
      <c r="AO9" s="8">
        <v>0</v>
      </c>
      <c r="AP9" s="8">
        <v>1</v>
      </c>
      <c r="AQ9" s="8">
        <v>17</v>
      </c>
      <c r="AR9" s="8">
        <v>2</v>
      </c>
      <c r="AS9" s="8">
        <v>0</v>
      </c>
      <c r="AT9" s="8">
        <v>1</v>
      </c>
      <c r="AU9" s="8">
        <v>6</v>
      </c>
      <c r="AV9" s="8">
        <v>40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1</v>
      </c>
      <c r="BP9" s="8">
        <v>20</v>
      </c>
      <c r="BQ9" s="8">
        <v>5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1</v>
      </c>
      <c r="BX9" s="8">
        <v>4</v>
      </c>
      <c r="BY9" s="9">
        <v>43125</v>
      </c>
      <c r="BZ9" s="9">
        <v>43125.25</v>
      </c>
      <c r="CA9" s="10">
        <f>BaseDatos!BZ9-BaseDatos!BY9</f>
        <v>0.25</v>
      </c>
      <c r="CB9" s="8">
        <v>6</v>
      </c>
      <c r="CC9" s="8">
        <v>0</v>
      </c>
      <c r="CD9" s="5">
        <f>BaseDatos!CB9+(BaseDatos!CC9/60)</f>
        <v>6</v>
      </c>
      <c r="CE9" s="11">
        <v>1</v>
      </c>
      <c r="CF9" s="6">
        <v>8</v>
      </c>
      <c r="CG9" s="5">
        <f t="shared" si="0"/>
        <v>-2</v>
      </c>
      <c r="CH9" s="12">
        <v>36.5</v>
      </c>
      <c r="CI9" s="5">
        <v>4</v>
      </c>
      <c r="CJ9" s="5">
        <v>1</v>
      </c>
      <c r="CK9" s="5">
        <v>4</v>
      </c>
      <c r="CL9" s="5">
        <v>2</v>
      </c>
      <c r="CM9" s="5">
        <v>36</v>
      </c>
      <c r="CN9" s="5">
        <v>36.799999999999997</v>
      </c>
      <c r="CO9" s="5">
        <v>1</v>
      </c>
      <c r="CP9" s="5">
        <v>1</v>
      </c>
      <c r="CQ9" s="5">
        <v>4</v>
      </c>
      <c r="CR9" s="5">
        <v>1</v>
      </c>
      <c r="CS9" s="5">
        <v>36.5</v>
      </c>
      <c r="CT9" s="8">
        <v>10</v>
      </c>
      <c r="CU9" s="2">
        <v>9</v>
      </c>
      <c r="CV9" s="8">
        <v>19</v>
      </c>
      <c r="CW9" s="2">
        <v>6</v>
      </c>
      <c r="CX9" s="4">
        <v>120</v>
      </c>
      <c r="CY9" s="8">
        <v>0</v>
      </c>
      <c r="CZ9" s="5">
        <v>1</v>
      </c>
      <c r="DA9" s="8">
        <v>18</v>
      </c>
      <c r="DB9" s="8">
        <v>2</v>
      </c>
      <c r="DC9" s="8">
        <v>10</v>
      </c>
      <c r="DD9" s="8">
        <v>67</v>
      </c>
      <c r="DI9" s="8">
        <v>1</v>
      </c>
      <c r="DJ9" s="8">
        <v>7</v>
      </c>
      <c r="DK9" s="5">
        <v>2</v>
      </c>
      <c r="DL9" s="5">
        <v>0</v>
      </c>
      <c r="DM9" s="5">
        <f>BaseDatos!DK9+(BaseDatos!DL9/60)</f>
        <v>2</v>
      </c>
      <c r="DN9" s="8">
        <v>18</v>
      </c>
      <c r="DO9" s="4">
        <v>7</v>
      </c>
      <c r="DP9" s="4">
        <v>5</v>
      </c>
      <c r="DQ9" s="4">
        <v>16</v>
      </c>
      <c r="DR9" s="4">
        <f t="shared" si="2"/>
        <v>28</v>
      </c>
      <c r="DS9" s="4">
        <v>21410246</v>
      </c>
      <c r="DT9" s="4">
        <v>80</v>
      </c>
      <c r="DU9" s="4">
        <v>1</v>
      </c>
    </row>
    <row r="10" spans="1:126" ht="18" x14ac:dyDescent="0.3">
      <c r="A10" s="1" t="s">
        <v>123</v>
      </c>
      <c r="B10" s="1">
        <v>8</v>
      </c>
      <c r="C10" s="23">
        <v>1109</v>
      </c>
      <c r="D10" s="2" t="s">
        <v>377</v>
      </c>
      <c r="E10" s="2">
        <v>1</v>
      </c>
      <c r="F10" s="2">
        <v>23</v>
      </c>
      <c r="G10" s="3">
        <v>34433</v>
      </c>
      <c r="H10" s="2">
        <v>56657544</v>
      </c>
      <c r="I10" s="4">
        <v>5542375756</v>
      </c>
      <c r="J10" s="35" t="s">
        <v>378</v>
      </c>
      <c r="K10" s="5">
        <v>16.5</v>
      </c>
      <c r="L10" s="5">
        <v>9.5399999999999991</v>
      </c>
      <c r="M10" s="5">
        <v>72</v>
      </c>
      <c r="N10" s="6">
        <v>1.78</v>
      </c>
      <c r="O10" s="6">
        <f>(BaseDatos!M10)/(BaseDatos!N10)^2</f>
        <v>22.724403484408533</v>
      </c>
      <c r="P10" s="7"/>
      <c r="Q10" s="7"/>
      <c r="U10" s="26" t="e">
        <f>AVERAGE(BaseDatos!T10,BaseDatos!S10)</f>
        <v>#DIV/0!</v>
      </c>
      <c r="V10" s="26"/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80</v>
      </c>
      <c r="AL10" s="8">
        <v>1</v>
      </c>
      <c r="AM10" s="8">
        <v>6</v>
      </c>
      <c r="AN10" s="8">
        <v>150</v>
      </c>
      <c r="AO10" s="8">
        <v>1</v>
      </c>
      <c r="AP10" s="8">
        <v>1</v>
      </c>
      <c r="AQ10" s="8">
        <v>20</v>
      </c>
      <c r="AR10" s="8">
        <v>3</v>
      </c>
      <c r="AS10" s="8">
        <v>0</v>
      </c>
      <c r="AT10" s="8">
        <v>1</v>
      </c>
      <c r="AU10" s="8">
        <v>6</v>
      </c>
      <c r="AV10" s="8">
        <v>450</v>
      </c>
      <c r="AW10" s="8">
        <v>1</v>
      </c>
      <c r="AX10" s="8">
        <v>22</v>
      </c>
      <c r="AY10" s="8">
        <v>8</v>
      </c>
      <c r="AZ10" s="8">
        <v>0</v>
      </c>
      <c r="BA10" s="8">
        <v>0</v>
      </c>
      <c r="BB10" s="8">
        <v>0</v>
      </c>
      <c r="BC10" s="8">
        <v>1</v>
      </c>
      <c r="BD10" s="8">
        <v>22</v>
      </c>
      <c r="BE10" s="8">
        <v>1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1</v>
      </c>
      <c r="BP10" s="8">
        <v>23</v>
      </c>
      <c r="BQ10" s="8">
        <v>1</v>
      </c>
      <c r="BR10" s="8">
        <v>0</v>
      </c>
      <c r="BS10" s="8">
        <v>0</v>
      </c>
      <c r="BT10" s="8">
        <v>0</v>
      </c>
      <c r="BU10" s="8">
        <v>1</v>
      </c>
      <c r="BV10" s="8">
        <v>1</v>
      </c>
      <c r="BW10" s="8">
        <v>5</v>
      </c>
      <c r="BX10" s="8">
        <v>2</v>
      </c>
      <c r="BY10" s="9">
        <v>43143.993055555555</v>
      </c>
      <c r="BZ10" s="9">
        <v>43144.21875</v>
      </c>
      <c r="CA10" s="10">
        <f>BaseDatos!BZ10-BaseDatos!BY10</f>
        <v>0.22569444444525288</v>
      </c>
      <c r="CB10" s="8">
        <v>5</v>
      </c>
      <c r="CC10" s="8">
        <v>25</v>
      </c>
      <c r="CD10" s="5">
        <f>BaseDatos!CB10+(BaseDatos!CC10/60)</f>
        <v>5.416666666666667</v>
      </c>
      <c r="CE10" s="11">
        <v>0</v>
      </c>
      <c r="CF10" s="6">
        <v>7</v>
      </c>
      <c r="CG10" s="5">
        <f t="shared" si="0"/>
        <v>-1.583333333333333</v>
      </c>
      <c r="CH10" s="12">
        <v>36.1</v>
      </c>
      <c r="CI10" s="5">
        <v>0</v>
      </c>
      <c r="CJ10" s="5">
        <v>0</v>
      </c>
      <c r="CK10" s="5">
        <v>3</v>
      </c>
      <c r="CL10" s="5">
        <v>0.5</v>
      </c>
      <c r="CM10" s="5">
        <v>36.5</v>
      </c>
      <c r="CN10" s="5">
        <v>36.5</v>
      </c>
      <c r="CO10" s="5">
        <v>3</v>
      </c>
      <c r="CP10" s="5">
        <v>0.5</v>
      </c>
      <c r="CQ10" s="5">
        <v>4.3</v>
      </c>
      <c r="CR10" s="5">
        <v>0.2</v>
      </c>
      <c r="CS10" s="5">
        <v>36.6</v>
      </c>
      <c r="CT10" s="8">
        <v>14</v>
      </c>
      <c r="CU10" s="4">
        <v>8</v>
      </c>
      <c r="CV10" s="8">
        <v>19</v>
      </c>
      <c r="CW10" s="4">
        <v>7</v>
      </c>
      <c r="CX10" s="4">
        <v>114</v>
      </c>
      <c r="CY10" s="8">
        <v>0</v>
      </c>
      <c r="CZ10" s="5">
        <v>2</v>
      </c>
      <c r="DA10" s="8">
        <v>12</v>
      </c>
      <c r="DB10" s="8">
        <v>3</v>
      </c>
      <c r="DC10" s="8">
        <v>10</v>
      </c>
      <c r="DD10" s="8">
        <v>144</v>
      </c>
      <c r="DI10" s="8">
        <v>1</v>
      </c>
      <c r="DJ10" s="8">
        <v>7</v>
      </c>
      <c r="DK10" s="5">
        <v>0</v>
      </c>
      <c r="DL10" s="5">
        <v>15</v>
      </c>
      <c r="DM10" s="5">
        <f>BaseDatos!DK10+(BaseDatos!DL10/60)</f>
        <v>0.25</v>
      </c>
      <c r="DN10" s="8">
        <v>15</v>
      </c>
      <c r="DO10" s="4">
        <v>8</v>
      </c>
      <c r="DP10" s="4">
        <v>6</v>
      </c>
      <c r="DQ10" s="4">
        <v>15</v>
      </c>
      <c r="DR10" s="4">
        <f t="shared" si="2"/>
        <v>29</v>
      </c>
      <c r="DS10" s="4">
        <v>17010.72</v>
      </c>
      <c r="DT10" s="4">
        <v>57</v>
      </c>
      <c r="DU10" s="4">
        <v>1</v>
      </c>
    </row>
    <row r="11" spans="1:126" ht="18" x14ac:dyDescent="0.3">
      <c r="A11" s="1" t="s">
        <v>123</v>
      </c>
      <c r="B11" s="1">
        <v>8</v>
      </c>
      <c r="C11" s="23">
        <v>1110</v>
      </c>
      <c r="D11" s="2" t="s">
        <v>385</v>
      </c>
      <c r="E11" s="2">
        <v>1</v>
      </c>
      <c r="F11" s="2">
        <v>23</v>
      </c>
      <c r="G11" s="3">
        <v>34711</v>
      </c>
      <c r="H11" s="2">
        <v>38734354</v>
      </c>
      <c r="I11" s="4">
        <v>5541780269</v>
      </c>
      <c r="J11" s="35" t="s">
        <v>386</v>
      </c>
      <c r="K11" s="5">
        <v>16.5</v>
      </c>
      <c r="L11" s="5">
        <v>9.1999999999999993</v>
      </c>
      <c r="M11" s="5">
        <v>63</v>
      </c>
      <c r="N11" s="6">
        <v>1.68</v>
      </c>
      <c r="O11" s="6">
        <f>(BaseDatos!M11)/(BaseDatos!N11)^2</f>
        <v>22.321428571428577</v>
      </c>
      <c r="P11" s="7"/>
      <c r="Q11" s="7"/>
      <c r="U11" s="26"/>
      <c r="V11" s="26"/>
      <c r="W11" s="8">
        <v>1</v>
      </c>
      <c r="X11" s="8">
        <v>0</v>
      </c>
      <c r="Y11" s="8">
        <v>1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88.2</v>
      </c>
      <c r="AL11" s="8">
        <v>1</v>
      </c>
      <c r="AM11" s="8">
        <v>12</v>
      </c>
      <c r="AN11" s="8">
        <v>900</v>
      </c>
      <c r="AO11" s="8">
        <v>0</v>
      </c>
      <c r="AP11" s="8">
        <v>1</v>
      </c>
      <c r="AQ11" s="8">
        <v>20</v>
      </c>
      <c r="AR11" s="8">
        <v>6</v>
      </c>
      <c r="AS11" s="8">
        <v>0</v>
      </c>
      <c r="AT11" s="8">
        <v>1</v>
      </c>
      <c r="AU11" s="8">
        <v>12</v>
      </c>
      <c r="AV11" s="8">
        <v>100</v>
      </c>
      <c r="AW11" s="8">
        <v>1</v>
      </c>
      <c r="AX11" s="8">
        <v>20</v>
      </c>
      <c r="AY11" s="8">
        <v>4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1</v>
      </c>
      <c r="BM11" s="8">
        <v>6</v>
      </c>
      <c r="BN11" s="8">
        <v>900</v>
      </c>
      <c r="BO11" s="8">
        <v>1</v>
      </c>
      <c r="BP11" s="8">
        <v>14</v>
      </c>
      <c r="BQ11" s="8">
        <v>5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7</v>
      </c>
      <c r="BX11" s="8">
        <v>5</v>
      </c>
      <c r="BY11" s="9">
        <v>43205.991666666669</v>
      </c>
      <c r="BZ11" s="9">
        <v>43206.208333333336</v>
      </c>
      <c r="CA11" s="10">
        <f>BaseDatos!BZ11-BaseDatos!BY11</f>
        <v>0.21666666666715173</v>
      </c>
      <c r="CB11" s="8">
        <v>5</v>
      </c>
      <c r="CC11" s="8">
        <v>12</v>
      </c>
      <c r="CD11" s="5">
        <f>BaseDatos!CB11+(BaseDatos!CC11/60)</f>
        <v>5.2</v>
      </c>
      <c r="CE11" s="11">
        <v>0</v>
      </c>
      <c r="CF11" s="6">
        <v>7</v>
      </c>
      <c r="CG11" s="5">
        <f t="shared" si="0"/>
        <v>-1.7999999999999998</v>
      </c>
      <c r="CH11" s="12">
        <v>36.700000000000003</v>
      </c>
      <c r="CI11" s="5">
        <v>1</v>
      </c>
      <c r="CJ11" s="5">
        <v>0.5</v>
      </c>
      <c r="CK11" s="5">
        <v>6.5</v>
      </c>
      <c r="CL11" s="5">
        <v>9</v>
      </c>
      <c r="CM11" s="5">
        <v>36.799999999999997</v>
      </c>
      <c r="CN11" s="5">
        <v>36.6</v>
      </c>
      <c r="CO11" s="5">
        <v>2</v>
      </c>
      <c r="CP11" s="5">
        <v>0.5</v>
      </c>
      <c r="CQ11" s="5">
        <v>1</v>
      </c>
      <c r="CR11" s="5">
        <v>0.5</v>
      </c>
      <c r="CS11" s="5">
        <v>36.700000000000003</v>
      </c>
      <c r="CT11" s="8">
        <v>8</v>
      </c>
      <c r="CU11" s="4">
        <v>8</v>
      </c>
      <c r="CV11" s="8">
        <v>16</v>
      </c>
      <c r="CW11" s="4">
        <v>4</v>
      </c>
      <c r="CX11" s="4">
        <v>116</v>
      </c>
      <c r="CY11" s="8">
        <v>2</v>
      </c>
      <c r="CZ11" s="5">
        <v>2</v>
      </c>
      <c r="DA11" s="8">
        <v>10</v>
      </c>
      <c r="DB11" s="8">
        <v>4</v>
      </c>
      <c r="DC11" s="8">
        <v>7</v>
      </c>
      <c r="DD11" s="8">
        <v>70</v>
      </c>
      <c r="DI11" s="8">
        <v>1</v>
      </c>
      <c r="DJ11" s="8">
        <v>4</v>
      </c>
      <c r="DK11" s="5">
        <v>0</v>
      </c>
      <c r="DL11" s="5">
        <v>40</v>
      </c>
      <c r="DM11" s="5">
        <f>BaseDatos!DK11+(BaseDatos!DL11/60)</f>
        <v>0.66666666666666663</v>
      </c>
      <c r="DN11" s="8">
        <v>22</v>
      </c>
      <c r="DO11" s="4">
        <v>9</v>
      </c>
      <c r="DP11" s="4">
        <v>6</v>
      </c>
      <c r="DQ11" s="4">
        <v>19</v>
      </c>
      <c r="DR11" s="4">
        <f t="shared" si="2"/>
        <v>34</v>
      </c>
      <c r="DS11" s="4">
        <v>7462.9800000000005</v>
      </c>
      <c r="DT11" s="4">
        <v>9</v>
      </c>
      <c r="DU11" s="4">
        <v>0</v>
      </c>
    </row>
    <row r="12" spans="1:126" ht="18" x14ac:dyDescent="0.3">
      <c r="A12" s="1" t="s">
        <v>123</v>
      </c>
      <c r="B12" s="1">
        <v>8</v>
      </c>
      <c r="C12" s="28">
        <v>2101</v>
      </c>
      <c r="D12" s="2" t="s">
        <v>140</v>
      </c>
      <c r="E12" s="2">
        <v>2</v>
      </c>
      <c r="F12" s="2">
        <v>21</v>
      </c>
      <c r="G12" s="3">
        <v>34924</v>
      </c>
      <c r="H12" s="2">
        <v>10570133</v>
      </c>
      <c r="I12" s="4">
        <v>5518945670</v>
      </c>
      <c r="J12" s="24" t="s">
        <v>141</v>
      </c>
      <c r="K12" s="5">
        <v>15.5</v>
      </c>
      <c r="L12" s="5">
        <v>9.4499999999999993</v>
      </c>
      <c r="M12" s="5">
        <v>65</v>
      </c>
      <c r="N12" s="6">
        <v>1.56</v>
      </c>
      <c r="O12" s="6">
        <f>(BaseDatos!M12)/(BaseDatos!N12)^2</f>
        <v>26.709401709401707</v>
      </c>
      <c r="P12" s="7">
        <v>42864</v>
      </c>
      <c r="Q12" s="7">
        <v>42892</v>
      </c>
      <c r="R12" s="8">
        <f t="shared" ref="R12:R21" si="3">BZ12-P12</f>
        <v>2.1666666667006211</v>
      </c>
      <c r="S12" s="5">
        <v>5</v>
      </c>
      <c r="T12" s="8">
        <v>5</v>
      </c>
      <c r="U12" s="26">
        <f>AVERAGE(BaseDatos!T12,BaseDatos!S12)</f>
        <v>5</v>
      </c>
      <c r="V12" s="26"/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100</v>
      </c>
      <c r="AL12" s="8">
        <v>1</v>
      </c>
      <c r="AM12" s="8">
        <v>18</v>
      </c>
      <c r="AN12" s="8">
        <v>100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1</v>
      </c>
      <c r="AU12" s="8">
        <v>15</v>
      </c>
      <c r="AV12" s="8">
        <v>3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1</v>
      </c>
      <c r="BP12" s="8">
        <v>21</v>
      </c>
      <c r="BQ12" s="8">
        <v>1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2</v>
      </c>
      <c r="BX12" s="8">
        <v>1</v>
      </c>
      <c r="BY12" s="9">
        <v>42866.041666666701</v>
      </c>
      <c r="BZ12" s="9">
        <v>42866.166666666701</v>
      </c>
      <c r="CA12" s="10">
        <f>BaseDatos!BZ12-BaseDatos!BY12</f>
        <v>0.125</v>
      </c>
      <c r="CB12" s="8">
        <v>3</v>
      </c>
      <c r="CC12" s="8">
        <v>0</v>
      </c>
      <c r="CD12" s="5">
        <f>BaseDatos!CB12+(BaseDatos!CC12/60)</f>
        <v>3</v>
      </c>
      <c r="CE12" s="11">
        <v>1</v>
      </c>
      <c r="CF12" s="6">
        <v>5</v>
      </c>
      <c r="CG12" s="5">
        <f t="shared" ref="CG12:CG60" si="4">CD12-CF12</f>
        <v>-2</v>
      </c>
      <c r="CH12" s="12">
        <v>36.6</v>
      </c>
      <c r="CI12" s="5">
        <v>2.9</v>
      </c>
      <c r="CJ12" s="5">
        <v>0.9</v>
      </c>
      <c r="CK12" s="5">
        <v>4.9000000000000004</v>
      </c>
      <c r="CL12" s="5">
        <v>7.8</v>
      </c>
      <c r="CM12" s="5">
        <v>36.6</v>
      </c>
      <c r="CN12" s="5">
        <v>36.6</v>
      </c>
      <c r="CO12" s="5">
        <v>4.9000000000000004</v>
      </c>
      <c r="CP12" s="5">
        <v>7.8</v>
      </c>
      <c r="CQ12" s="5">
        <v>4.9000000000000004</v>
      </c>
      <c r="CR12" s="5">
        <v>5</v>
      </c>
      <c r="CS12" s="5">
        <v>36.700000000000003</v>
      </c>
      <c r="CT12" s="8">
        <v>8</v>
      </c>
      <c r="CU12" s="2">
        <v>4</v>
      </c>
      <c r="CV12" s="8">
        <f t="shared" si="1"/>
        <v>12</v>
      </c>
      <c r="CW12" s="2">
        <v>2</v>
      </c>
      <c r="CX12" s="4">
        <v>114</v>
      </c>
      <c r="CY12" s="8">
        <v>3</v>
      </c>
      <c r="CZ12" s="5">
        <v>2</v>
      </c>
      <c r="DA12" s="8">
        <v>10</v>
      </c>
      <c r="DB12" s="8">
        <v>4</v>
      </c>
      <c r="DC12" s="8">
        <v>6</v>
      </c>
      <c r="DD12" s="8">
        <v>36</v>
      </c>
      <c r="DI12" s="8">
        <v>1</v>
      </c>
      <c r="DJ12" s="8">
        <v>7</v>
      </c>
      <c r="DK12" s="5">
        <v>2</v>
      </c>
      <c r="DL12" s="5">
        <v>0</v>
      </c>
      <c r="DM12" s="5">
        <f>BaseDatos!DK12+(BaseDatos!DL12/60)</f>
        <v>2</v>
      </c>
      <c r="DN12" s="8">
        <v>8</v>
      </c>
      <c r="DO12" s="4">
        <v>6</v>
      </c>
      <c r="DP12" s="4">
        <v>4</v>
      </c>
      <c r="DQ12" s="4">
        <v>16</v>
      </c>
      <c r="DR12" s="4">
        <f t="shared" si="2"/>
        <v>26</v>
      </c>
      <c r="DS12" s="4">
        <v>8125</v>
      </c>
      <c r="DT12" s="4">
        <v>44</v>
      </c>
      <c r="DU12" s="4">
        <v>0</v>
      </c>
      <c r="DV12" t="s">
        <v>387</v>
      </c>
    </row>
    <row r="13" spans="1:126" ht="18" x14ac:dyDescent="0.3">
      <c r="A13" s="1" t="s">
        <v>123</v>
      </c>
      <c r="B13" s="1">
        <v>8</v>
      </c>
      <c r="C13" s="28">
        <v>2102</v>
      </c>
      <c r="D13" s="2" t="s">
        <v>142</v>
      </c>
      <c r="E13" s="2">
        <v>2</v>
      </c>
      <c r="F13" s="2">
        <v>23</v>
      </c>
      <c r="G13" s="3">
        <v>34366</v>
      </c>
      <c r="H13" s="2">
        <v>59860702</v>
      </c>
      <c r="I13" s="4">
        <v>5534712090</v>
      </c>
      <c r="J13" s="24" t="s">
        <v>143</v>
      </c>
      <c r="K13" s="5">
        <v>16</v>
      </c>
      <c r="L13" s="5">
        <v>7.8</v>
      </c>
      <c r="M13" s="5">
        <v>67.400000000000006</v>
      </c>
      <c r="N13" s="6">
        <v>1.49</v>
      </c>
      <c r="O13" s="6">
        <f>(BaseDatos!M13)/(BaseDatos!N13)^2</f>
        <v>30.358992838160447</v>
      </c>
      <c r="P13" s="7">
        <v>42868</v>
      </c>
      <c r="Q13" s="7">
        <v>42905</v>
      </c>
      <c r="R13" s="8">
        <f t="shared" si="3"/>
        <v>23.229166666700621</v>
      </c>
      <c r="S13" s="5">
        <v>6</v>
      </c>
      <c r="T13" s="8">
        <v>4</v>
      </c>
      <c r="U13" s="26">
        <f>AVERAGE(BaseDatos!T13,BaseDatos!S13)</f>
        <v>5</v>
      </c>
      <c r="V13" s="26"/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1</v>
      </c>
      <c r="AJ13" s="8">
        <v>0</v>
      </c>
      <c r="AK13" s="8">
        <v>100</v>
      </c>
      <c r="AL13" s="8">
        <v>1</v>
      </c>
      <c r="AM13" s="8">
        <v>12</v>
      </c>
      <c r="AN13" s="8">
        <v>100</v>
      </c>
      <c r="AO13" s="8">
        <v>0</v>
      </c>
      <c r="AP13" s="8">
        <v>1</v>
      </c>
      <c r="AQ13" s="8">
        <v>12</v>
      </c>
      <c r="AR13" s="8">
        <v>3</v>
      </c>
      <c r="AS13" s="8">
        <v>0</v>
      </c>
      <c r="AT13" s="8">
        <v>1</v>
      </c>
      <c r="AU13" s="8">
        <v>18</v>
      </c>
      <c r="AV13" s="8">
        <v>10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3</v>
      </c>
      <c r="BX13" s="8">
        <v>16</v>
      </c>
      <c r="BY13" s="9">
        <v>42890.979166666701</v>
      </c>
      <c r="BZ13" s="9">
        <v>42891.229166666701</v>
      </c>
      <c r="CA13" s="10">
        <f>BaseDatos!BZ13-BaseDatos!BY13</f>
        <v>0.25</v>
      </c>
      <c r="CB13" s="8">
        <v>6</v>
      </c>
      <c r="CC13" s="8">
        <v>0</v>
      </c>
      <c r="CD13" s="5">
        <f>BaseDatos!CB13+(BaseDatos!CC13/60)</f>
        <v>6</v>
      </c>
      <c r="CE13" s="11">
        <v>1</v>
      </c>
      <c r="CF13" s="6">
        <v>6</v>
      </c>
      <c r="CG13" s="5">
        <f t="shared" si="4"/>
        <v>0</v>
      </c>
      <c r="CH13" s="12">
        <v>36.700000000000003</v>
      </c>
      <c r="CI13" s="5">
        <v>6</v>
      </c>
      <c r="CJ13" s="5">
        <v>3</v>
      </c>
      <c r="CK13" s="5">
        <v>7</v>
      </c>
      <c r="CL13" s="5">
        <v>3.9</v>
      </c>
      <c r="CM13" s="5">
        <v>36.1</v>
      </c>
      <c r="CN13" s="5">
        <v>36.299999999999997</v>
      </c>
      <c r="CO13" s="5">
        <v>7</v>
      </c>
      <c r="CP13" s="5">
        <v>3.9</v>
      </c>
      <c r="CQ13" s="5">
        <v>6</v>
      </c>
      <c r="CR13" s="5">
        <v>3</v>
      </c>
      <c r="CS13" s="5">
        <v>36.700000000000003</v>
      </c>
      <c r="CT13" s="8">
        <v>12</v>
      </c>
      <c r="CU13" s="2">
        <v>4</v>
      </c>
      <c r="CV13" s="8">
        <f t="shared" si="1"/>
        <v>16</v>
      </c>
      <c r="CW13" s="2">
        <v>4</v>
      </c>
      <c r="CX13" s="4">
        <v>107</v>
      </c>
      <c r="CY13" s="8">
        <v>12</v>
      </c>
      <c r="CZ13" s="5">
        <v>2</v>
      </c>
      <c r="DA13" s="8">
        <v>11</v>
      </c>
      <c r="DB13" s="8">
        <v>4</v>
      </c>
      <c r="DC13" s="8">
        <v>6</v>
      </c>
      <c r="DD13" s="8">
        <v>13</v>
      </c>
      <c r="DI13" s="8">
        <v>1</v>
      </c>
      <c r="DJ13" s="8">
        <v>6</v>
      </c>
      <c r="DK13" s="5">
        <v>5</v>
      </c>
      <c r="DL13" s="5">
        <v>0</v>
      </c>
      <c r="DM13" s="5">
        <f>BaseDatos!DK13+(BaseDatos!DL13/60)</f>
        <v>5</v>
      </c>
      <c r="DN13" s="8">
        <v>32</v>
      </c>
      <c r="DO13" s="4">
        <v>9</v>
      </c>
      <c r="DP13" s="4">
        <v>9</v>
      </c>
      <c r="DQ13" s="4">
        <v>18</v>
      </c>
      <c r="DR13" s="4">
        <f t="shared" si="2"/>
        <v>36</v>
      </c>
      <c r="DS13" s="4">
        <v>6344.0249999999996</v>
      </c>
      <c r="DT13" s="4">
        <v>75</v>
      </c>
      <c r="DU13" s="4">
        <v>1</v>
      </c>
    </row>
    <row r="14" spans="1:126" ht="18" x14ac:dyDescent="0.3">
      <c r="A14" s="1" t="s">
        <v>123</v>
      </c>
      <c r="B14" s="1">
        <v>8</v>
      </c>
      <c r="C14" s="28">
        <v>2103</v>
      </c>
      <c r="D14" s="2" t="s">
        <v>144</v>
      </c>
      <c r="E14" s="2">
        <v>2</v>
      </c>
      <c r="F14" s="2">
        <v>20</v>
      </c>
      <c r="G14" s="3">
        <v>35290</v>
      </c>
      <c r="H14" s="2">
        <v>57711746</v>
      </c>
      <c r="I14" s="4">
        <v>5543732961</v>
      </c>
      <c r="J14" s="24" t="s">
        <v>145</v>
      </c>
      <c r="K14" s="5">
        <v>15</v>
      </c>
      <c r="L14" s="5">
        <v>9.2100000000000009</v>
      </c>
      <c r="M14" s="5">
        <v>66.8</v>
      </c>
      <c r="N14" s="6">
        <v>1.66</v>
      </c>
      <c r="O14" s="6">
        <f>(BaseDatos!M14)/(BaseDatos!N14)^2</f>
        <v>24.241544491217883</v>
      </c>
      <c r="P14" s="7">
        <v>42857</v>
      </c>
      <c r="Q14" s="7">
        <v>42898</v>
      </c>
      <c r="R14" s="8">
        <f t="shared" si="3"/>
        <v>38.166666666700621</v>
      </c>
      <c r="S14" s="5">
        <v>3</v>
      </c>
      <c r="T14" s="8">
        <v>4</v>
      </c>
      <c r="U14" s="26">
        <f>AVERAGE(BaseDatos!T14,BaseDatos!S14)</f>
        <v>3.5</v>
      </c>
      <c r="V14" s="26"/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88</v>
      </c>
      <c r="AL14" s="8">
        <v>1</v>
      </c>
      <c r="AM14" s="8">
        <v>11</v>
      </c>
      <c r="AN14" s="8">
        <v>6570</v>
      </c>
      <c r="AO14" s="8">
        <v>2</v>
      </c>
      <c r="AP14" s="8">
        <v>0</v>
      </c>
      <c r="AQ14" s="8">
        <v>0</v>
      </c>
      <c r="AR14" s="8">
        <v>0</v>
      </c>
      <c r="AS14" s="8">
        <v>0</v>
      </c>
      <c r="AT14" s="8">
        <v>1</v>
      </c>
      <c r="AU14" s="8">
        <v>15</v>
      </c>
      <c r="AV14" s="8">
        <v>60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1</v>
      </c>
      <c r="BM14" s="8">
        <v>15</v>
      </c>
      <c r="BN14" s="8">
        <v>2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1</v>
      </c>
      <c r="BV14" s="8">
        <v>1</v>
      </c>
      <c r="BW14" s="8">
        <v>11</v>
      </c>
      <c r="BX14" s="8">
        <v>13</v>
      </c>
      <c r="BY14" s="9">
        <v>42894.958333333299</v>
      </c>
      <c r="BZ14" s="9">
        <v>42895.166666666701</v>
      </c>
      <c r="CA14" s="10">
        <f>BaseDatos!BZ14-BaseDatos!BY14</f>
        <v>0.20833333340124227</v>
      </c>
      <c r="CB14" s="8">
        <v>5</v>
      </c>
      <c r="CC14" s="8">
        <v>0</v>
      </c>
      <c r="CD14" s="5">
        <f>BaseDatos!CB14+(BaseDatos!CC14/60)</f>
        <v>5</v>
      </c>
      <c r="CE14" s="11">
        <v>1</v>
      </c>
      <c r="CF14" s="6">
        <v>5</v>
      </c>
      <c r="CG14" s="5">
        <f t="shared" si="4"/>
        <v>0</v>
      </c>
      <c r="CH14" s="12">
        <v>36.5</v>
      </c>
      <c r="CI14" s="5">
        <v>3</v>
      </c>
      <c r="CJ14" s="5">
        <v>4</v>
      </c>
      <c r="CK14" s="5">
        <v>4</v>
      </c>
      <c r="CL14" s="5">
        <v>5</v>
      </c>
      <c r="CM14" s="5">
        <v>35.9</v>
      </c>
      <c r="CN14" s="5">
        <v>35.9</v>
      </c>
      <c r="CO14" s="5">
        <v>4</v>
      </c>
      <c r="CP14" s="5">
        <v>5</v>
      </c>
      <c r="CQ14" s="5">
        <v>7</v>
      </c>
      <c r="CR14" s="5">
        <v>5</v>
      </c>
      <c r="CS14" s="5">
        <v>36.200000000000003</v>
      </c>
      <c r="CT14" s="8">
        <v>9</v>
      </c>
      <c r="CU14" s="2">
        <v>7</v>
      </c>
      <c r="CV14" s="8">
        <f t="shared" si="1"/>
        <v>16</v>
      </c>
      <c r="CW14" s="2">
        <v>4</v>
      </c>
      <c r="CX14" s="4">
        <v>112</v>
      </c>
      <c r="CY14" s="8">
        <v>7</v>
      </c>
      <c r="CZ14" s="5">
        <v>1</v>
      </c>
      <c r="DA14" s="8">
        <v>18</v>
      </c>
      <c r="DB14" s="8">
        <v>2</v>
      </c>
      <c r="DC14" s="8">
        <v>11</v>
      </c>
      <c r="DD14" s="8">
        <v>120</v>
      </c>
      <c r="DI14" s="8">
        <v>1</v>
      </c>
      <c r="DJ14" s="8">
        <v>7</v>
      </c>
      <c r="DK14" s="5">
        <v>1</v>
      </c>
      <c r="DL14" s="5">
        <v>0</v>
      </c>
      <c r="DM14" s="5">
        <f>BaseDatos!DK14+(BaseDatos!DL14/60)</f>
        <v>1</v>
      </c>
      <c r="DN14" s="8">
        <v>13</v>
      </c>
      <c r="DO14" s="4">
        <v>10</v>
      </c>
      <c r="DP14" s="4">
        <v>13</v>
      </c>
      <c r="DQ14" s="4">
        <v>9</v>
      </c>
      <c r="DR14" s="4">
        <f t="shared" si="2"/>
        <v>32</v>
      </c>
      <c r="DS14" s="4">
        <v>10521</v>
      </c>
      <c r="DT14" s="4">
        <v>66</v>
      </c>
      <c r="DU14" s="4">
        <v>1</v>
      </c>
    </row>
    <row r="15" spans="1:126" ht="18" x14ac:dyDescent="0.3">
      <c r="A15" s="1" t="s">
        <v>123</v>
      </c>
      <c r="B15" s="1">
        <v>8</v>
      </c>
      <c r="C15" s="28">
        <v>2104</v>
      </c>
      <c r="D15" s="2" t="s">
        <v>146</v>
      </c>
      <c r="E15" s="2">
        <v>2</v>
      </c>
      <c r="F15" s="2">
        <v>22</v>
      </c>
      <c r="G15" s="3">
        <v>34611</v>
      </c>
      <c r="H15" s="2">
        <v>56589897</v>
      </c>
      <c r="I15" s="4">
        <v>5585430056</v>
      </c>
      <c r="J15" s="24" t="s">
        <v>147</v>
      </c>
      <c r="K15" s="5">
        <v>15.5</v>
      </c>
      <c r="L15" s="5">
        <v>8.4</v>
      </c>
      <c r="M15" s="5">
        <v>62.3</v>
      </c>
      <c r="N15" s="6">
        <v>1.57</v>
      </c>
      <c r="O15" s="6">
        <f>(BaseDatos!M15)/(BaseDatos!N15)^2</f>
        <v>25.274859020649924</v>
      </c>
      <c r="P15" s="7">
        <v>42887</v>
      </c>
      <c r="Q15" s="7">
        <v>42917</v>
      </c>
      <c r="R15" s="8">
        <f t="shared" si="3"/>
        <v>9.25</v>
      </c>
      <c r="S15" s="5">
        <v>4</v>
      </c>
      <c r="T15" s="8">
        <v>4</v>
      </c>
      <c r="U15" s="26">
        <f>AVERAGE(BaseDatos!T15,BaseDatos!S15)</f>
        <v>4</v>
      </c>
      <c r="V15" s="26"/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83</v>
      </c>
      <c r="AL15" s="8">
        <v>1</v>
      </c>
      <c r="AM15" s="8">
        <v>12</v>
      </c>
      <c r="AN15" s="8">
        <v>80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1</v>
      </c>
      <c r="AU15" s="8">
        <v>15</v>
      </c>
      <c r="AV15" s="8">
        <v>30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9">
        <v>42895.958333333299</v>
      </c>
      <c r="BZ15" s="9">
        <v>42896.25</v>
      </c>
      <c r="CA15" s="10">
        <f>BaseDatos!BZ15-BaseDatos!BY15</f>
        <v>0.29166666670062114</v>
      </c>
      <c r="CB15" s="8">
        <v>7</v>
      </c>
      <c r="CC15" s="8">
        <v>0</v>
      </c>
      <c r="CD15" s="5">
        <f>BaseDatos!CB15+(BaseDatos!CC15/60)</f>
        <v>7</v>
      </c>
      <c r="CE15" s="11">
        <v>0</v>
      </c>
      <c r="CF15" s="6">
        <v>7</v>
      </c>
      <c r="CG15" s="5">
        <f t="shared" si="4"/>
        <v>0</v>
      </c>
      <c r="CH15" s="12">
        <v>36.9</v>
      </c>
      <c r="CI15" s="5">
        <v>1</v>
      </c>
      <c r="CJ15" s="5">
        <v>1</v>
      </c>
      <c r="CK15" s="5">
        <v>1</v>
      </c>
      <c r="CL15" s="5">
        <v>1</v>
      </c>
      <c r="CM15" s="5">
        <v>36.5</v>
      </c>
      <c r="CN15" s="5">
        <v>36.6</v>
      </c>
      <c r="CO15" s="5">
        <v>2</v>
      </c>
      <c r="CP15" s="5">
        <v>2</v>
      </c>
      <c r="CQ15" s="5">
        <v>1</v>
      </c>
      <c r="CR15" s="5">
        <v>1</v>
      </c>
      <c r="CS15" s="5">
        <v>36.9</v>
      </c>
      <c r="CT15" s="8">
        <v>10</v>
      </c>
      <c r="CU15" s="2">
        <v>4</v>
      </c>
      <c r="CV15" s="8">
        <f t="shared" si="1"/>
        <v>14</v>
      </c>
      <c r="CW15" s="2">
        <v>3</v>
      </c>
      <c r="CX15" s="4">
        <v>112</v>
      </c>
      <c r="CY15" s="8">
        <v>3</v>
      </c>
      <c r="CZ15" s="5">
        <v>1</v>
      </c>
      <c r="DA15" s="8">
        <v>20</v>
      </c>
      <c r="DB15" s="8">
        <v>2</v>
      </c>
      <c r="DC15" s="8">
        <v>5</v>
      </c>
      <c r="DD15" s="8">
        <v>10</v>
      </c>
      <c r="DI15" s="8">
        <v>1</v>
      </c>
      <c r="DJ15" s="8">
        <v>7</v>
      </c>
      <c r="DK15" s="5">
        <v>1</v>
      </c>
      <c r="DL15" s="5">
        <v>0</v>
      </c>
      <c r="DM15" s="5">
        <f>BaseDatos!DK15+(BaseDatos!DL15/60)</f>
        <v>1</v>
      </c>
      <c r="DN15" s="8">
        <v>5</v>
      </c>
      <c r="DO15" s="4">
        <v>8</v>
      </c>
      <c r="DP15" s="4">
        <v>7</v>
      </c>
      <c r="DQ15" s="4">
        <v>13</v>
      </c>
      <c r="DR15" s="4">
        <f t="shared" si="2"/>
        <v>28</v>
      </c>
      <c r="DS15" s="4">
        <v>1981.0154</v>
      </c>
      <c r="DT15" s="4">
        <v>13</v>
      </c>
      <c r="DU15" s="4">
        <v>0</v>
      </c>
    </row>
    <row r="16" spans="1:126" ht="18" x14ac:dyDescent="0.3">
      <c r="A16" s="1" t="s">
        <v>123</v>
      </c>
      <c r="B16" s="1">
        <v>8</v>
      </c>
      <c r="C16" s="28">
        <v>2105</v>
      </c>
      <c r="D16" s="2" t="s">
        <v>148</v>
      </c>
      <c r="E16" s="2">
        <v>2</v>
      </c>
      <c r="F16" s="2">
        <v>22</v>
      </c>
      <c r="G16" s="3">
        <v>34691</v>
      </c>
      <c r="H16" s="2">
        <v>70250170</v>
      </c>
      <c r="I16" s="4">
        <v>5539599945</v>
      </c>
      <c r="J16" s="24" t="s">
        <v>149</v>
      </c>
      <c r="K16" s="5">
        <v>16</v>
      </c>
      <c r="L16" s="5">
        <v>8.51</v>
      </c>
      <c r="M16" s="5">
        <v>66</v>
      </c>
      <c r="N16" s="6">
        <v>1.61</v>
      </c>
      <c r="O16" s="6">
        <f>(BaseDatos!M16)/(BaseDatos!N16)^2</f>
        <v>25.461980633463213</v>
      </c>
      <c r="P16" s="7">
        <v>42893</v>
      </c>
      <c r="Q16" s="7">
        <v>42920</v>
      </c>
      <c r="R16" s="8">
        <f t="shared" si="3"/>
        <v>8.2083333332993789</v>
      </c>
      <c r="S16" s="5">
        <v>4</v>
      </c>
      <c r="T16" s="8">
        <v>3</v>
      </c>
      <c r="U16" s="26">
        <f>AVERAGE(BaseDatos!T16,BaseDatos!S16)</f>
        <v>3.5</v>
      </c>
      <c r="V16" s="26"/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91</v>
      </c>
      <c r="AL16" s="8">
        <v>1</v>
      </c>
      <c r="AM16" s="8">
        <v>8</v>
      </c>
      <c r="AN16" s="8">
        <v>500</v>
      </c>
      <c r="AO16" s="8">
        <v>2</v>
      </c>
      <c r="AP16" s="8">
        <v>0</v>
      </c>
      <c r="AQ16" s="8">
        <v>0</v>
      </c>
      <c r="AR16" s="8">
        <v>0</v>
      </c>
      <c r="AS16" s="8">
        <v>0</v>
      </c>
      <c r="AT16" s="8">
        <v>1</v>
      </c>
      <c r="AU16" s="8">
        <v>10</v>
      </c>
      <c r="AV16" s="8">
        <v>20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1</v>
      </c>
      <c r="BM16" s="8">
        <v>16</v>
      </c>
      <c r="BN16" s="8">
        <v>50</v>
      </c>
      <c r="BO16" s="8">
        <v>1</v>
      </c>
      <c r="BP16" s="8">
        <v>20</v>
      </c>
      <c r="BQ16" s="8">
        <v>10</v>
      </c>
      <c r="BR16" s="8">
        <v>0</v>
      </c>
      <c r="BS16" s="8">
        <v>0</v>
      </c>
      <c r="BT16" s="8">
        <v>0</v>
      </c>
      <c r="BU16" s="8">
        <v>1</v>
      </c>
      <c r="BV16" s="8">
        <v>1</v>
      </c>
      <c r="BW16" s="8">
        <v>1</v>
      </c>
      <c r="BX16" s="8">
        <v>5</v>
      </c>
      <c r="BY16" s="9">
        <v>42901.041666666701</v>
      </c>
      <c r="BZ16" s="9">
        <v>42901.208333333299</v>
      </c>
      <c r="CA16" s="10">
        <f>BaseDatos!BZ16-BaseDatos!BY16</f>
        <v>0.16666666659875773</v>
      </c>
      <c r="CB16" s="8">
        <v>4</v>
      </c>
      <c r="CC16" s="8">
        <v>0</v>
      </c>
      <c r="CD16" s="5">
        <f>BaseDatos!CB16+(BaseDatos!CC16/60)</f>
        <v>4</v>
      </c>
      <c r="CE16" s="11">
        <v>1</v>
      </c>
      <c r="CF16" s="6">
        <v>6</v>
      </c>
      <c r="CG16" s="5">
        <f t="shared" si="4"/>
        <v>-2</v>
      </c>
      <c r="CH16" s="12">
        <v>36.200000000000003</v>
      </c>
      <c r="CI16" s="5">
        <v>6</v>
      </c>
      <c r="CJ16" s="5">
        <v>4.5</v>
      </c>
      <c r="CK16" s="5">
        <v>7</v>
      </c>
      <c r="CL16" s="5">
        <v>4.5</v>
      </c>
      <c r="CM16" s="5">
        <v>35.5</v>
      </c>
      <c r="CN16" s="5">
        <v>35.5</v>
      </c>
      <c r="CO16" s="5">
        <v>7</v>
      </c>
      <c r="CP16" s="5">
        <v>4.5</v>
      </c>
      <c r="CQ16" s="5">
        <v>8</v>
      </c>
      <c r="CR16" s="5">
        <v>4</v>
      </c>
      <c r="CS16" s="5">
        <v>36.299999999999997</v>
      </c>
      <c r="CT16" s="8">
        <v>9</v>
      </c>
      <c r="CU16" s="2">
        <v>5</v>
      </c>
      <c r="CV16" s="8">
        <f t="shared" si="1"/>
        <v>14</v>
      </c>
      <c r="CW16" s="2">
        <v>3</v>
      </c>
      <c r="CX16" s="4">
        <v>101</v>
      </c>
      <c r="CY16" s="8">
        <v>5</v>
      </c>
      <c r="CZ16" s="5">
        <v>1</v>
      </c>
      <c r="DA16" s="8">
        <v>16</v>
      </c>
      <c r="DB16" s="8">
        <v>3</v>
      </c>
      <c r="DC16" s="8">
        <v>9</v>
      </c>
      <c r="DD16" s="8">
        <v>94</v>
      </c>
      <c r="DI16" s="8">
        <v>1</v>
      </c>
      <c r="DJ16" s="8">
        <v>5</v>
      </c>
      <c r="DK16" s="5">
        <v>1</v>
      </c>
      <c r="DL16" s="5">
        <v>0</v>
      </c>
      <c r="DM16" s="5">
        <f>BaseDatos!DK16+(BaseDatos!DL16/60)</f>
        <v>1</v>
      </c>
      <c r="DN16" s="8">
        <v>36</v>
      </c>
      <c r="DO16" s="4">
        <v>10</v>
      </c>
      <c r="DP16" s="4">
        <v>9</v>
      </c>
      <c r="DQ16" s="4">
        <v>11</v>
      </c>
      <c r="DR16" s="4">
        <f t="shared" si="2"/>
        <v>30</v>
      </c>
      <c r="DS16" s="4">
        <v>15978.6</v>
      </c>
      <c r="DT16" s="4">
        <v>66</v>
      </c>
      <c r="DU16" s="4">
        <v>1</v>
      </c>
    </row>
    <row r="17" spans="1:125" ht="18" x14ac:dyDescent="0.3">
      <c r="A17" s="1" t="s">
        <v>123</v>
      </c>
      <c r="B17" s="1">
        <v>8</v>
      </c>
      <c r="C17" s="28">
        <v>2106</v>
      </c>
      <c r="D17" s="2" t="s">
        <v>150</v>
      </c>
      <c r="E17" s="2">
        <v>2</v>
      </c>
      <c r="F17" s="2">
        <v>22</v>
      </c>
      <c r="G17" s="3">
        <v>34744</v>
      </c>
      <c r="H17" s="2">
        <v>68295975</v>
      </c>
      <c r="I17" s="4">
        <v>5515380206</v>
      </c>
      <c r="J17" s="24" t="s">
        <v>151</v>
      </c>
      <c r="K17" s="5">
        <v>16</v>
      </c>
      <c r="L17" s="5">
        <v>8.64</v>
      </c>
      <c r="M17" s="5">
        <v>78.599999999999994</v>
      </c>
      <c r="N17" s="6">
        <v>1.7</v>
      </c>
      <c r="O17" s="6">
        <f>(BaseDatos!M17)/(BaseDatos!N17)^2</f>
        <v>27.197231833910035</v>
      </c>
      <c r="P17" s="7">
        <v>42864</v>
      </c>
      <c r="Q17" s="7">
        <v>42915</v>
      </c>
      <c r="R17" s="8">
        <f t="shared" si="3"/>
        <v>38.197916666700621</v>
      </c>
      <c r="S17" s="5">
        <v>4</v>
      </c>
      <c r="T17" s="8">
        <v>4</v>
      </c>
      <c r="U17" s="26">
        <f>AVERAGE(BaseDatos!T17,BaseDatos!S17)</f>
        <v>4</v>
      </c>
      <c r="V17" s="26"/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100</v>
      </c>
      <c r="AL17" s="8">
        <v>1</v>
      </c>
      <c r="AM17" s="8">
        <v>8</v>
      </c>
      <c r="AN17" s="8">
        <v>3000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8">
        <v>1</v>
      </c>
      <c r="AU17" s="8">
        <v>9</v>
      </c>
      <c r="AV17" s="8">
        <v>1000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4</v>
      </c>
      <c r="BX17" s="8">
        <v>0</v>
      </c>
      <c r="BY17" s="9">
        <v>42901.9375</v>
      </c>
      <c r="BZ17" s="9">
        <v>42902.197916666701</v>
      </c>
      <c r="CA17" s="10">
        <f>BaseDatos!BZ17-BaseDatos!BY17</f>
        <v>0.26041666670062114</v>
      </c>
      <c r="CB17" s="8">
        <v>6</v>
      </c>
      <c r="CC17" s="8">
        <v>15</v>
      </c>
      <c r="CD17" s="5">
        <f>BaseDatos!CB17+(BaseDatos!CC17/60)</f>
        <v>6.25</v>
      </c>
      <c r="CE17" s="11">
        <v>0</v>
      </c>
      <c r="CF17" s="6">
        <v>9</v>
      </c>
      <c r="CG17" s="5">
        <f t="shared" si="4"/>
        <v>-2.75</v>
      </c>
      <c r="CH17" s="12">
        <v>37.299999999999997</v>
      </c>
      <c r="CI17" s="5">
        <v>0</v>
      </c>
      <c r="CJ17" s="5">
        <v>0</v>
      </c>
      <c r="CK17" s="5">
        <v>0</v>
      </c>
      <c r="CL17" s="5">
        <v>1</v>
      </c>
      <c r="CM17" s="5">
        <v>36.799999999999997</v>
      </c>
      <c r="CN17" s="5">
        <v>37.200000000000003</v>
      </c>
      <c r="CO17" s="5">
        <v>2</v>
      </c>
      <c r="CP17" s="5">
        <v>3</v>
      </c>
      <c r="CQ17" s="5">
        <v>0</v>
      </c>
      <c r="CR17" s="5">
        <v>0</v>
      </c>
      <c r="CS17" s="5">
        <v>37</v>
      </c>
      <c r="CT17" s="8">
        <v>7</v>
      </c>
      <c r="CU17" s="2">
        <v>5</v>
      </c>
      <c r="CV17" s="8">
        <f t="shared" si="1"/>
        <v>12</v>
      </c>
      <c r="CW17" s="2">
        <v>2</v>
      </c>
      <c r="CX17" s="4">
        <v>108</v>
      </c>
      <c r="CY17" s="8">
        <v>0</v>
      </c>
      <c r="CZ17" s="5">
        <v>2</v>
      </c>
      <c r="DA17" s="8">
        <v>15</v>
      </c>
      <c r="DB17" s="8">
        <v>3</v>
      </c>
      <c r="DC17" s="8">
        <v>4</v>
      </c>
      <c r="DD17" s="8">
        <v>38</v>
      </c>
      <c r="DI17" s="8">
        <v>1</v>
      </c>
      <c r="DJ17" s="8">
        <v>7</v>
      </c>
      <c r="DK17" s="5">
        <v>3</v>
      </c>
      <c r="DL17" s="5">
        <v>0</v>
      </c>
      <c r="DM17" s="5">
        <f>BaseDatos!DK17+(BaseDatos!DL17/60)</f>
        <v>3</v>
      </c>
      <c r="DN17" s="8">
        <v>14</v>
      </c>
      <c r="DO17" s="4">
        <v>6</v>
      </c>
      <c r="DP17" s="4">
        <v>9</v>
      </c>
      <c r="DQ17" s="4">
        <v>10</v>
      </c>
      <c r="DR17" s="4">
        <f t="shared" si="2"/>
        <v>25</v>
      </c>
      <c r="DS17" s="4">
        <v>1538.364</v>
      </c>
      <c r="DT17" s="4">
        <v>27</v>
      </c>
      <c r="DU17" s="4">
        <v>0</v>
      </c>
    </row>
    <row r="18" spans="1:125" ht="18" x14ac:dyDescent="0.3">
      <c r="A18" s="1" t="s">
        <v>123</v>
      </c>
      <c r="B18" s="1">
        <v>8</v>
      </c>
      <c r="C18" s="28">
        <v>2107</v>
      </c>
      <c r="D18" s="2" t="s">
        <v>364</v>
      </c>
      <c r="E18" s="2">
        <v>2</v>
      </c>
      <c r="F18" s="2">
        <v>22</v>
      </c>
      <c r="G18" s="3">
        <v>34730</v>
      </c>
      <c r="H18" s="2">
        <v>51142435</v>
      </c>
      <c r="I18" s="4">
        <v>5568043382</v>
      </c>
      <c r="J18" s="24" t="s">
        <v>152</v>
      </c>
      <c r="K18" s="5">
        <v>16</v>
      </c>
      <c r="L18" s="5">
        <v>8.6999999999999993</v>
      </c>
      <c r="M18" s="5">
        <v>60.3</v>
      </c>
      <c r="N18" s="6">
        <v>1.65</v>
      </c>
      <c r="O18" s="6">
        <f>(BaseDatos!M18)/(BaseDatos!N18)^2</f>
        <v>22.148760330578515</v>
      </c>
      <c r="P18" s="7">
        <v>42903</v>
      </c>
      <c r="Q18" s="7">
        <v>42928</v>
      </c>
      <c r="R18" s="8">
        <f t="shared" si="3"/>
        <v>4.1979166667006211</v>
      </c>
      <c r="S18" s="5">
        <v>4</v>
      </c>
      <c r="T18" s="8">
        <v>5</v>
      </c>
      <c r="U18" s="26">
        <f>AVERAGE(BaseDatos!T18,BaseDatos!S18)</f>
        <v>4.5</v>
      </c>
      <c r="V18" s="26"/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90</v>
      </c>
      <c r="AL18" s="8">
        <v>1</v>
      </c>
      <c r="AM18" s="8">
        <v>8</v>
      </c>
      <c r="AN18" s="8" t="s">
        <v>128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1</v>
      </c>
      <c r="AU18" s="8">
        <v>8</v>
      </c>
      <c r="AV18" s="8" t="s">
        <v>128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1</v>
      </c>
      <c r="BM18" s="8">
        <v>16</v>
      </c>
      <c r="BN18" s="8">
        <v>2</v>
      </c>
      <c r="BO18" s="8">
        <v>1</v>
      </c>
      <c r="BP18" s="8">
        <v>14</v>
      </c>
      <c r="BQ18" s="8">
        <v>3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6</v>
      </c>
      <c r="BX18" s="8">
        <v>2</v>
      </c>
      <c r="BY18" s="9">
        <v>42906.9284722222</v>
      </c>
      <c r="BZ18" s="9">
        <v>42907.197916666701</v>
      </c>
      <c r="CA18" s="10">
        <f>BaseDatos!BZ18-BaseDatos!BY18</f>
        <v>0.26944444450055016</v>
      </c>
      <c r="CB18" s="8">
        <v>6</v>
      </c>
      <c r="CC18" s="8">
        <v>28</v>
      </c>
      <c r="CD18" s="5">
        <f>BaseDatos!CB18+(BaseDatos!CC18/60)</f>
        <v>6.4666666666666668</v>
      </c>
      <c r="CE18" s="11">
        <v>1</v>
      </c>
      <c r="CF18" s="6">
        <v>7</v>
      </c>
      <c r="CG18" s="5">
        <f t="shared" si="4"/>
        <v>-0.53333333333333321</v>
      </c>
      <c r="CH18" s="12">
        <v>36.5</v>
      </c>
      <c r="CI18" s="5">
        <v>0</v>
      </c>
      <c r="CJ18" s="5">
        <v>2</v>
      </c>
      <c r="CK18" s="5">
        <v>4</v>
      </c>
      <c r="CL18" s="5">
        <v>1</v>
      </c>
      <c r="CM18" s="5">
        <v>36.799999999999997</v>
      </c>
      <c r="CN18" s="5">
        <v>36.799999999999997</v>
      </c>
      <c r="CO18" s="5">
        <v>4</v>
      </c>
      <c r="CP18" s="5">
        <v>1</v>
      </c>
      <c r="CQ18" s="5">
        <v>6</v>
      </c>
      <c r="CR18" s="5">
        <v>3</v>
      </c>
      <c r="CS18" s="5">
        <v>36.4</v>
      </c>
      <c r="CT18" s="8">
        <v>8</v>
      </c>
      <c r="CU18" s="2">
        <v>8</v>
      </c>
      <c r="CV18" s="8">
        <f t="shared" si="1"/>
        <v>16</v>
      </c>
      <c r="CW18" s="2">
        <v>4</v>
      </c>
      <c r="CX18" s="4">
        <v>123</v>
      </c>
      <c r="CY18" s="8">
        <v>2</v>
      </c>
      <c r="CZ18" s="5">
        <v>1</v>
      </c>
      <c r="DA18" s="8">
        <v>21</v>
      </c>
      <c r="DB18" s="8">
        <v>2</v>
      </c>
      <c r="DC18" s="8">
        <v>5</v>
      </c>
      <c r="DD18" s="8">
        <v>69</v>
      </c>
      <c r="DI18" s="8">
        <v>1</v>
      </c>
      <c r="DJ18" s="8">
        <v>7</v>
      </c>
      <c r="DK18" s="5">
        <v>1</v>
      </c>
      <c r="DL18" s="5">
        <v>30</v>
      </c>
      <c r="DM18" s="5">
        <f>BaseDatos!DK18+(BaseDatos!DL18/60)</f>
        <v>1.5</v>
      </c>
      <c r="DN18" s="8">
        <v>20</v>
      </c>
      <c r="DO18" s="4">
        <v>14</v>
      </c>
      <c r="DP18" s="4">
        <v>15</v>
      </c>
      <c r="DQ18" s="4">
        <v>23</v>
      </c>
      <c r="DR18" s="4">
        <f t="shared" si="2"/>
        <v>52</v>
      </c>
      <c r="DS18" s="4">
        <v>2839.527</v>
      </c>
      <c r="DT18" s="4">
        <v>58</v>
      </c>
      <c r="DU18" s="4">
        <v>1</v>
      </c>
    </row>
    <row r="19" spans="1:125" ht="18" x14ac:dyDescent="0.3">
      <c r="A19" s="1" t="s">
        <v>123</v>
      </c>
      <c r="B19" s="1">
        <v>8</v>
      </c>
      <c r="C19" s="28">
        <v>2108</v>
      </c>
      <c r="D19" s="2" t="s">
        <v>153</v>
      </c>
      <c r="E19" s="2">
        <v>2</v>
      </c>
      <c r="F19" s="2">
        <v>21</v>
      </c>
      <c r="G19" s="3">
        <v>34996</v>
      </c>
      <c r="H19" s="2">
        <v>55965489</v>
      </c>
      <c r="I19" s="4">
        <v>5530775253</v>
      </c>
      <c r="J19" s="24" t="s">
        <v>154</v>
      </c>
      <c r="K19" s="5">
        <v>16</v>
      </c>
      <c r="L19" s="5">
        <v>9.4</v>
      </c>
      <c r="M19" s="5">
        <v>62.4</v>
      </c>
      <c r="N19" s="6">
        <v>1.55</v>
      </c>
      <c r="O19" s="6">
        <f>(BaseDatos!M19)/(BaseDatos!N19)^2</f>
        <v>25.9729448491155</v>
      </c>
      <c r="P19" s="7">
        <v>42903</v>
      </c>
      <c r="Q19" s="7">
        <v>42928</v>
      </c>
      <c r="R19" s="8">
        <f t="shared" si="3"/>
        <v>6.2083333332993789</v>
      </c>
      <c r="S19" s="5">
        <v>3</v>
      </c>
      <c r="T19" s="8">
        <v>4</v>
      </c>
      <c r="U19" s="26">
        <f>AVERAGE(BaseDatos!T19,BaseDatos!S19)</f>
        <v>3.5</v>
      </c>
      <c r="V19" s="26"/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90</v>
      </c>
      <c r="AL19" s="8">
        <v>1</v>
      </c>
      <c r="AM19" s="8">
        <v>12</v>
      </c>
      <c r="AN19" s="8" t="s">
        <v>128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1</v>
      </c>
      <c r="AU19" s="8">
        <v>15</v>
      </c>
      <c r="AV19" s="8">
        <v>15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1</v>
      </c>
      <c r="BM19" s="8">
        <v>10</v>
      </c>
      <c r="BN19" s="8">
        <v>10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10</v>
      </c>
      <c r="BX19" s="8">
        <v>9</v>
      </c>
      <c r="BY19" s="9">
        <v>42908.958333333299</v>
      </c>
      <c r="BZ19" s="9">
        <v>42909.208333333299</v>
      </c>
      <c r="CA19" s="10">
        <f>BaseDatos!BZ19-BaseDatos!BY19</f>
        <v>0.25</v>
      </c>
      <c r="CB19" s="8">
        <v>6</v>
      </c>
      <c r="CC19" s="8">
        <v>0</v>
      </c>
      <c r="CD19" s="5">
        <f>BaseDatos!CB19+(BaseDatos!CC19/60)</f>
        <v>6</v>
      </c>
      <c r="CE19" s="11">
        <v>1</v>
      </c>
      <c r="CF19" s="6">
        <v>6</v>
      </c>
      <c r="CG19" s="5">
        <f t="shared" si="4"/>
        <v>0</v>
      </c>
      <c r="CH19" s="12">
        <v>36.700000000000003</v>
      </c>
      <c r="CI19" s="5">
        <v>2</v>
      </c>
      <c r="CJ19" s="5">
        <v>3</v>
      </c>
      <c r="CK19" s="5">
        <v>2</v>
      </c>
      <c r="CL19" s="5">
        <v>2</v>
      </c>
      <c r="CM19" s="5">
        <v>36.6</v>
      </c>
      <c r="CN19" s="5">
        <v>36.9</v>
      </c>
      <c r="CO19" s="5">
        <v>4</v>
      </c>
      <c r="CP19" s="5">
        <v>3</v>
      </c>
      <c r="CQ19" s="5">
        <v>2</v>
      </c>
      <c r="CR19" s="5">
        <v>3</v>
      </c>
      <c r="CS19" s="5">
        <v>36.700000000000003</v>
      </c>
      <c r="CT19" s="8">
        <v>12</v>
      </c>
      <c r="CU19" s="2">
        <v>6</v>
      </c>
      <c r="CV19" s="8">
        <f t="shared" si="1"/>
        <v>18</v>
      </c>
      <c r="CW19" s="2">
        <v>5</v>
      </c>
      <c r="CX19" s="4">
        <v>117</v>
      </c>
      <c r="CY19" s="8">
        <v>8</v>
      </c>
      <c r="CZ19" s="5">
        <v>2</v>
      </c>
      <c r="DA19" s="8">
        <v>14</v>
      </c>
      <c r="DB19" s="8">
        <v>3</v>
      </c>
      <c r="DC19" s="8">
        <v>7</v>
      </c>
      <c r="DD19" s="8">
        <v>84</v>
      </c>
      <c r="DI19" s="8">
        <v>1</v>
      </c>
      <c r="DJ19" s="8">
        <v>7</v>
      </c>
      <c r="DK19" s="5">
        <v>2</v>
      </c>
      <c r="DL19" s="5">
        <v>0</v>
      </c>
      <c r="DM19" s="5">
        <f>BaseDatos!DK19+(BaseDatos!DL19/60)</f>
        <v>2</v>
      </c>
      <c r="DN19" s="8">
        <v>21</v>
      </c>
      <c r="DO19" s="4">
        <v>11</v>
      </c>
      <c r="DP19" s="4">
        <v>17</v>
      </c>
      <c r="DQ19" s="4">
        <v>21</v>
      </c>
      <c r="DR19" s="4">
        <f t="shared" si="2"/>
        <v>49</v>
      </c>
      <c r="DS19" s="4">
        <v>19685.952000000001</v>
      </c>
      <c r="DT19" s="4">
        <v>48</v>
      </c>
      <c r="DU19" s="4">
        <v>0</v>
      </c>
    </row>
    <row r="20" spans="1:125" ht="18" x14ac:dyDescent="0.3">
      <c r="A20" s="1" t="s">
        <v>123</v>
      </c>
      <c r="B20" s="1">
        <v>8</v>
      </c>
      <c r="C20" s="28">
        <v>2109</v>
      </c>
      <c r="D20" s="2" t="s">
        <v>155</v>
      </c>
      <c r="E20" s="2">
        <v>2</v>
      </c>
      <c r="F20" s="2">
        <v>20</v>
      </c>
      <c r="G20" s="3">
        <v>35253</v>
      </c>
      <c r="H20" s="2">
        <v>21612071</v>
      </c>
      <c r="I20" s="4">
        <v>5527481364</v>
      </c>
      <c r="J20" s="24" t="s">
        <v>156</v>
      </c>
      <c r="K20" s="5">
        <v>14</v>
      </c>
      <c r="L20" s="5">
        <v>9</v>
      </c>
      <c r="M20" s="5">
        <v>64.8</v>
      </c>
      <c r="N20" s="6">
        <v>1.66</v>
      </c>
      <c r="O20" s="6">
        <f>(BaseDatos!M20)/(BaseDatos!N20)^2</f>
        <v>23.515749745971839</v>
      </c>
      <c r="P20" s="7">
        <v>42907</v>
      </c>
      <c r="Q20" s="7">
        <v>42934</v>
      </c>
      <c r="R20" s="8">
        <f t="shared" si="3"/>
        <v>9.1875</v>
      </c>
      <c r="S20" s="5">
        <v>5</v>
      </c>
      <c r="T20" s="8">
        <v>5</v>
      </c>
      <c r="U20" s="26">
        <f>AVERAGE(BaseDatos!T20,BaseDatos!S20)</f>
        <v>5</v>
      </c>
      <c r="V20" s="26"/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75</v>
      </c>
      <c r="AL20" s="8">
        <v>1</v>
      </c>
      <c r="AM20" s="8">
        <v>7</v>
      </c>
      <c r="AN20" s="8" t="s">
        <v>128</v>
      </c>
      <c r="AO20" s="8">
        <v>1</v>
      </c>
      <c r="AP20" s="8">
        <v>1</v>
      </c>
      <c r="AQ20" s="8">
        <v>17</v>
      </c>
      <c r="AR20" s="8">
        <v>23</v>
      </c>
      <c r="AS20" s="8">
        <v>0</v>
      </c>
      <c r="AT20" s="8">
        <v>1</v>
      </c>
      <c r="AU20" s="8">
        <v>15</v>
      </c>
      <c r="AV20" s="8" t="s">
        <v>128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1</v>
      </c>
      <c r="BV20" s="8">
        <v>1</v>
      </c>
      <c r="BW20" s="8">
        <v>4</v>
      </c>
      <c r="BX20" s="8">
        <v>6</v>
      </c>
      <c r="BY20" s="9">
        <v>42916.020833333299</v>
      </c>
      <c r="BZ20" s="9">
        <v>42916.1875</v>
      </c>
      <c r="CA20" s="10">
        <f>BaseDatos!BZ20-BaseDatos!BY20</f>
        <v>0.16666666670062114</v>
      </c>
      <c r="CB20" s="8">
        <v>4</v>
      </c>
      <c r="CC20" s="8">
        <v>0</v>
      </c>
      <c r="CD20" s="5">
        <f>BaseDatos!CB20+(BaseDatos!CC20/60)</f>
        <v>4</v>
      </c>
      <c r="CE20" s="11">
        <v>1</v>
      </c>
      <c r="CF20" s="6">
        <v>6</v>
      </c>
      <c r="CG20" s="5">
        <f t="shared" si="4"/>
        <v>-2</v>
      </c>
      <c r="CH20" s="12">
        <v>36.4</v>
      </c>
      <c r="CI20" s="5">
        <v>3</v>
      </c>
      <c r="CJ20" s="5">
        <v>4</v>
      </c>
      <c r="CK20" s="5">
        <v>9</v>
      </c>
      <c r="CL20" s="5">
        <v>3</v>
      </c>
      <c r="CM20" s="5">
        <v>36.9</v>
      </c>
      <c r="CN20" s="5">
        <v>36.9</v>
      </c>
      <c r="CO20" s="5">
        <v>9</v>
      </c>
      <c r="CP20" s="5">
        <v>3</v>
      </c>
      <c r="CQ20" s="5">
        <v>9</v>
      </c>
      <c r="CR20" s="5">
        <v>4</v>
      </c>
      <c r="CS20" s="5">
        <v>36.700000000000003</v>
      </c>
      <c r="CT20" s="8">
        <v>8</v>
      </c>
      <c r="CU20" s="2">
        <v>3</v>
      </c>
      <c r="CV20" s="8">
        <f t="shared" si="1"/>
        <v>11</v>
      </c>
      <c r="CW20" s="2">
        <v>2</v>
      </c>
      <c r="CX20" s="4">
        <v>109</v>
      </c>
      <c r="CY20" s="8">
        <v>1</v>
      </c>
      <c r="CZ20" s="5">
        <v>1</v>
      </c>
      <c r="DA20" s="8">
        <v>17</v>
      </c>
      <c r="DB20" s="8">
        <v>3</v>
      </c>
      <c r="DC20" s="8">
        <v>10</v>
      </c>
      <c r="DD20" s="8">
        <v>53</v>
      </c>
      <c r="DI20" s="8">
        <v>1</v>
      </c>
      <c r="DJ20" s="8">
        <v>5</v>
      </c>
      <c r="DK20" s="5">
        <v>3</v>
      </c>
      <c r="DL20" s="5">
        <v>0</v>
      </c>
      <c r="DM20" s="5">
        <f>BaseDatos!DK20+(BaseDatos!DL20/60)</f>
        <v>3</v>
      </c>
      <c r="DN20" s="8">
        <v>9</v>
      </c>
      <c r="DO20" s="4">
        <v>9</v>
      </c>
      <c r="DP20" s="4">
        <v>9</v>
      </c>
      <c r="DQ20" s="4">
        <v>14</v>
      </c>
      <c r="DR20" s="4">
        <f t="shared" si="2"/>
        <v>32</v>
      </c>
      <c r="DS20" s="4">
        <v>3272.4</v>
      </c>
      <c r="DT20" s="4">
        <v>30</v>
      </c>
      <c r="DU20" s="4">
        <v>0</v>
      </c>
    </row>
    <row r="21" spans="1:125" ht="18" x14ac:dyDescent="0.3">
      <c r="A21" s="1" t="s">
        <v>123</v>
      </c>
      <c r="B21" s="1">
        <v>8</v>
      </c>
      <c r="C21" s="28">
        <v>2110</v>
      </c>
      <c r="D21" s="2" t="s">
        <v>157</v>
      </c>
      <c r="E21" s="2">
        <v>2</v>
      </c>
      <c r="F21" s="2">
        <v>20</v>
      </c>
      <c r="G21" s="3">
        <v>35357</v>
      </c>
      <c r="H21" s="2">
        <v>56900358</v>
      </c>
      <c r="I21" s="4">
        <v>5527278318</v>
      </c>
      <c r="J21" s="24" t="s">
        <v>158</v>
      </c>
      <c r="K21" s="5">
        <v>15</v>
      </c>
      <c r="L21" s="5">
        <v>8.6999999999999993</v>
      </c>
      <c r="M21" s="5">
        <v>61.5</v>
      </c>
      <c r="N21" s="6">
        <v>1.59</v>
      </c>
      <c r="O21" s="6">
        <f>(BaseDatos!M21)/(BaseDatos!N21)^2</f>
        <v>24.326569360389222</v>
      </c>
      <c r="P21" s="7">
        <v>42949</v>
      </c>
      <c r="Q21" s="7">
        <v>42983</v>
      </c>
      <c r="R21" s="8">
        <f t="shared" si="3"/>
        <v>10.229166666700621</v>
      </c>
      <c r="S21" s="5">
        <v>5</v>
      </c>
      <c r="T21" s="8">
        <v>6</v>
      </c>
      <c r="U21" s="26">
        <f>AVERAGE(BaseDatos!T21,BaseDatos!S21)</f>
        <v>5.5</v>
      </c>
      <c r="V21" s="26"/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100</v>
      </c>
      <c r="AL21" s="8">
        <v>1</v>
      </c>
      <c r="AM21" s="8">
        <v>8</v>
      </c>
      <c r="AN21" s="8">
        <v>2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1</v>
      </c>
      <c r="AU21" s="8">
        <v>15</v>
      </c>
      <c r="AV21" s="8">
        <v>2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1</v>
      </c>
      <c r="BX21" s="8">
        <v>4</v>
      </c>
      <c r="BY21" s="9">
        <v>42958.958333333299</v>
      </c>
      <c r="BZ21" s="9">
        <v>42959.229166666701</v>
      </c>
      <c r="CA21" s="10">
        <f>BaseDatos!BZ21-BaseDatos!BY21</f>
        <v>0.27083333340124227</v>
      </c>
      <c r="CB21" s="8">
        <v>6</v>
      </c>
      <c r="CC21" s="8">
        <v>30</v>
      </c>
      <c r="CD21" s="5">
        <f>BaseDatos!CB21+(BaseDatos!CC21/60)</f>
        <v>6.5</v>
      </c>
      <c r="CE21" s="11">
        <v>0</v>
      </c>
      <c r="CF21" s="6">
        <v>4</v>
      </c>
      <c r="CG21" s="5">
        <f t="shared" si="4"/>
        <v>2.5</v>
      </c>
      <c r="CH21" s="12">
        <v>36.700000000000003</v>
      </c>
      <c r="CI21" s="5">
        <v>4</v>
      </c>
      <c r="CJ21" s="5">
        <v>0</v>
      </c>
      <c r="CK21" s="5">
        <v>6</v>
      </c>
      <c r="CL21" s="5">
        <v>4</v>
      </c>
      <c r="CM21" s="5">
        <v>35</v>
      </c>
      <c r="CN21" s="5">
        <v>35.9</v>
      </c>
      <c r="CO21" s="5">
        <v>0</v>
      </c>
      <c r="CP21" s="5">
        <v>0</v>
      </c>
      <c r="CQ21" s="5">
        <v>4</v>
      </c>
      <c r="CR21" s="5">
        <v>0</v>
      </c>
      <c r="CS21" s="5">
        <v>36.700000000000003</v>
      </c>
      <c r="CT21" s="8">
        <v>8</v>
      </c>
      <c r="CU21" s="2">
        <v>5</v>
      </c>
      <c r="CV21" s="8">
        <f t="shared" si="1"/>
        <v>13</v>
      </c>
      <c r="CW21" s="2">
        <v>3</v>
      </c>
      <c r="CX21" s="4">
        <v>117</v>
      </c>
      <c r="CY21" s="8">
        <v>3</v>
      </c>
      <c r="CZ21" s="5">
        <v>2</v>
      </c>
      <c r="DA21" s="8">
        <v>12</v>
      </c>
      <c r="DB21" s="8">
        <v>3</v>
      </c>
      <c r="DC21" s="8">
        <v>8</v>
      </c>
      <c r="DD21" s="8">
        <v>35</v>
      </c>
      <c r="DI21" s="8">
        <v>1</v>
      </c>
      <c r="DJ21" s="8">
        <v>7</v>
      </c>
      <c r="DK21" s="5">
        <v>3</v>
      </c>
      <c r="DL21" s="5">
        <v>0</v>
      </c>
      <c r="DM21" s="5">
        <f>BaseDatos!DK21+(BaseDatos!DL21/60)</f>
        <v>3</v>
      </c>
      <c r="DN21" s="8">
        <v>18</v>
      </c>
      <c r="DO21" s="4">
        <v>10</v>
      </c>
      <c r="DP21" s="4">
        <v>8</v>
      </c>
      <c r="DQ21" s="4">
        <v>15</v>
      </c>
      <c r="DR21" s="4">
        <f t="shared" si="2"/>
        <v>33</v>
      </c>
      <c r="DS21" s="4">
        <v>9449.4750000000004</v>
      </c>
      <c r="DT21" s="4">
        <v>21</v>
      </c>
      <c r="DU21" s="4">
        <v>0</v>
      </c>
    </row>
    <row r="22" spans="1:125" ht="18" x14ac:dyDescent="0.3">
      <c r="A22" s="1" t="s">
        <v>123</v>
      </c>
      <c r="B22" s="1">
        <v>12</v>
      </c>
      <c r="C22" s="23">
        <v>1201</v>
      </c>
      <c r="D22" s="2" t="s">
        <v>159</v>
      </c>
      <c r="E22" s="2">
        <v>1</v>
      </c>
      <c r="F22" s="2">
        <v>21</v>
      </c>
      <c r="G22" s="3">
        <v>35189</v>
      </c>
      <c r="H22" s="2">
        <v>55715145</v>
      </c>
      <c r="I22" s="4">
        <v>5551821527</v>
      </c>
      <c r="J22" s="24" t="s">
        <v>160</v>
      </c>
      <c r="K22" s="5">
        <v>13</v>
      </c>
      <c r="L22" s="5">
        <v>7.8</v>
      </c>
      <c r="M22" s="5">
        <v>95.8</v>
      </c>
      <c r="N22" s="6">
        <v>1.77</v>
      </c>
      <c r="O22" s="6">
        <f>(BaseDatos!M22)/(BaseDatos!N22)^2</f>
        <v>30.578697053847868</v>
      </c>
      <c r="P22" s="7"/>
      <c r="Q22" s="7"/>
      <c r="U22" s="26" t="e">
        <f>AVERAGE(BaseDatos!T22,BaseDatos!S22)</f>
        <v>#DIV/0!</v>
      </c>
      <c r="V22" s="26"/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58</v>
      </c>
      <c r="AL22" s="8">
        <v>1</v>
      </c>
      <c r="AM22" s="8">
        <v>9</v>
      </c>
      <c r="AN22" s="8" t="s">
        <v>128</v>
      </c>
      <c r="AO22" s="8">
        <v>0</v>
      </c>
      <c r="AP22" s="8">
        <v>1</v>
      </c>
      <c r="AQ22" s="8">
        <v>15</v>
      </c>
      <c r="AR22" s="8" t="s">
        <v>128</v>
      </c>
      <c r="AS22" s="8">
        <v>1</v>
      </c>
      <c r="AT22" s="8">
        <v>1</v>
      </c>
      <c r="AU22" s="8">
        <v>15</v>
      </c>
      <c r="AV22" s="8" t="s">
        <v>128</v>
      </c>
      <c r="AW22" s="8">
        <v>1</v>
      </c>
      <c r="AX22" s="8">
        <v>17</v>
      </c>
      <c r="AY22" s="8">
        <v>1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1</v>
      </c>
      <c r="BP22" s="8">
        <v>16</v>
      </c>
      <c r="BQ22" s="8">
        <v>15</v>
      </c>
      <c r="BR22" s="8">
        <v>0</v>
      </c>
      <c r="BS22" s="8">
        <v>0</v>
      </c>
      <c r="BT22" s="8">
        <v>0</v>
      </c>
      <c r="BU22" s="8">
        <v>1</v>
      </c>
      <c r="BV22" s="8">
        <v>1</v>
      </c>
      <c r="BW22" s="8">
        <v>4</v>
      </c>
      <c r="BX22" s="8">
        <v>1</v>
      </c>
      <c r="BY22" s="9">
        <v>42874.125</v>
      </c>
      <c r="BZ22" s="9">
        <v>42874.354166666701</v>
      </c>
      <c r="CA22" s="10">
        <f>BaseDatos!BZ22-BaseDatos!BY22</f>
        <v>0.22916666670062114</v>
      </c>
      <c r="CB22" s="8">
        <v>5</v>
      </c>
      <c r="CC22" s="8">
        <v>30</v>
      </c>
      <c r="CD22" s="5">
        <f>BaseDatos!CB22+(BaseDatos!CC22/60)</f>
        <v>5.5</v>
      </c>
      <c r="CE22" s="11">
        <v>0</v>
      </c>
      <c r="CF22" s="6">
        <v>4</v>
      </c>
      <c r="CG22" s="5">
        <f t="shared" si="4"/>
        <v>1.5</v>
      </c>
      <c r="CH22" s="12">
        <v>37</v>
      </c>
      <c r="CI22" s="5">
        <v>1.1000000000000001</v>
      </c>
      <c r="CJ22" s="5">
        <v>0</v>
      </c>
      <c r="CK22" s="5">
        <v>2</v>
      </c>
      <c r="CL22" s="5">
        <v>0.1</v>
      </c>
      <c r="CM22" s="5">
        <v>36.6</v>
      </c>
      <c r="CN22" s="5">
        <v>36.6</v>
      </c>
      <c r="CO22" s="5">
        <v>2</v>
      </c>
      <c r="CP22" s="5">
        <v>0.1</v>
      </c>
      <c r="CQ22" s="5">
        <v>2</v>
      </c>
      <c r="CR22" s="5">
        <v>0</v>
      </c>
      <c r="CS22" s="5">
        <v>36.799999999999997</v>
      </c>
      <c r="CT22" s="8">
        <v>8</v>
      </c>
      <c r="CU22" s="4">
        <v>6</v>
      </c>
      <c r="CV22" s="8">
        <f t="shared" si="1"/>
        <v>14</v>
      </c>
      <c r="CW22" s="4">
        <v>3</v>
      </c>
      <c r="CX22" s="4">
        <v>107</v>
      </c>
      <c r="CY22" s="8">
        <v>6</v>
      </c>
      <c r="CZ22" s="5">
        <v>2</v>
      </c>
      <c r="DA22" s="8">
        <v>8</v>
      </c>
      <c r="DB22" s="8">
        <v>4</v>
      </c>
      <c r="DC22" s="8">
        <v>11</v>
      </c>
      <c r="DD22" s="8">
        <v>187</v>
      </c>
      <c r="DI22" s="8">
        <v>1</v>
      </c>
      <c r="DJ22" s="8">
        <v>7</v>
      </c>
      <c r="DK22" s="5">
        <v>4</v>
      </c>
      <c r="DL22" s="5">
        <v>0</v>
      </c>
      <c r="DM22" s="5">
        <f>BaseDatos!DK22+(BaseDatos!DL22/60)</f>
        <v>4</v>
      </c>
      <c r="DN22" s="8">
        <v>14</v>
      </c>
      <c r="DO22" s="4">
        <v>12</v>
      </c>
      <c r="DP22" s="4">
        <v>17</v>
      </c>
      <c r="DQ22" s="4">
        <v>15</v>
      </c>
      <c r="DR22" s="4">
        <f t="shared" si="2"/>
        <v>44</v>
      </c>
      <c r="DS22" s="4">
        <v>23083.01</v>
      </c>
      <c r="DT22" s="4">
        <v>76</v>
      </c>
      <c r="DU22" s="4">
        <v>1</v>
      </c>
    </row>
    <row r="23" spans="1:125" ht="18" x14ac:dyDescent="0.3">
      <c r="A23" s="1" t="s">
        <v>123</v>
      </c>
      <c r="B23" s="1">
        <v>12</v>
      </c>
      <c r="C23" s="23">
        <v>1202</v>
      </c>
      <c r="D23" s="2" t="s">
        <v>161</v>
      </c>
      <c r="E23" s="2">
        <v>1</v>
      </c>
      <c r="F23" s="2">
        <v>21</v>
      </c>
      <c r="G23" s="3">
        <v>35071</v>
      </c>
      <c r="I23" s="4">
        <v>5530704491</v>
      </c>
      <c r="J23" s="24" t="s">
        <v>162</v>
      </c>
      <c r="K23" s="5">
        <v>15</v>
      </c>
      <c r="L23" s="5">
        <v>8.6</v>
      </c>
      <c r="M23" s="5">
        <v>72.900000000000006</v>
      </c>
      <c r="N23" s="6">
        <v>1.71</v>
      </c>
      <c r="O23" s="6">
        <f>(BaseDatos!M23)/(BaseDatos!N23)^2</f>
        <v>24.930747922437678</v>
      </c>
      <c r="P23" s="7"/>
      <c r="Q23" s="7"/>
      <c r="U23" s="26" t="e">
        <f>AVERAGE(BaseDatos!T23,BaseDatos!S23)</f>
        <v>#DIV/0!</v>
      </c>
      <c r="V23" s="26"/>
      <c r="W23" s="8">
        <v>1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1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72</v>
      </c>
      <c r="AL23" s="8">
        <v>1</v>
      </c>
      <c r="AM23" s="8">
        <v>15</v>
      </c>
      <c r="AN23" s="8">
        <v>250</v>
      </c>
      <c r="AO23" s="8">
        <v>0</v>
      </c>
      <c r="AP23" s="8">
        <v>1</v>
      </c>
      <c r="AQ23" s="8">
        <v>17</v>
      </c>
      <c r="AR23" s="8">
        <v>10</v>
      </c>
      <c r="AS23" s="8">
        <v>0</v>
      </c>
      <c r="AT23" s="8">
        <v>1</v>
      </c>
      <c r="AU23" s="8">
        <v>20</v>
      </c>
      <c r="AV23" s="8">
        <v>4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1</v>
      </c>
      <c r="BP23" s="8">
        <v>21</v>
      </c>
      <c r="BQ23" s="8">
        <v>1</v>
      </c>
      <c r="BR23" s="8">
        <v>0</v>
      </c>
      <c r="BS23" s="8">
        <v>0</v>
      </c>
      <c r="BT23" s="8">
        <v>0</v>
      </c>
      <c r="BU23" s="8">
        <v>1</v>
      </c>
      <c r="BV23" s="8">
        <v>1</v>
      </c>
      <c r="BW23" s="8">
        <v>3</v>
      </c>
      <c r="BX23" s="8">
        <v>2</v>
      </c>
      <c r="BY23" s="9">
        <v>42895</v>
      </c>
      <c r="BZ23" s="9">
        <v>42895.270833333299</v>
      </c>
      <c r="CA23" s="10">
        <f>BaseDatos!BZ23-BaseDatos!BY23</f>
        <v>0.27083333329937886</v>
      </c>
      <c r="CB23" s="8">
        <v>6</v>
      </c>
      <c r="CC23" s="8">
        <v>30</v>
      </c>
      <c r="CD23" s="5">
        <f>BaseDatos!CB23+(BaseDatos!CC23/60)</f>
        <v>6.5</v>
      </c>
      <c r="CE23" s="11">
        <v>0</v>
      </c>
      <c r="CF23" s="6">
        <v>6</v>
      </c>
      <c r="CG23" s="5">
        <f t="shared" si="4"/>
        <v>0.5</v>
      </c>
      <c r="CH23" s="12">
        <v>36.6</v>
      </c>
      <c r="CI23" s="5">
        <v>6.8</v>
      </c>
      <c r="CJ23" s="5">
        <v>1.9</v>
      </c>
      <c r="CK23" s="5">
        <v>5</v>
      </c>
      <c r="CL23" s="5">
        <v>5</v>
      </c>
      <c r="CM23" s="5">
        <v>36.700000000000003</v>
      </c>
      <c r="CN23" s="5">
        <v>36.700000000000003</v>
      </c>
      <c r="CO23" s="5">
        <v>5</v>
      </c>
      <c r="CP23" s="5">
        <v>1.8</v>
      </c>
      <c r="CQ23" s="5">
        <v>6.8</v>
      </c>
      <c r="CR23" s="5">
        <v>1.9</v>
      </c>
      <c r="CS23" s="5">
        <v>36.6</v>
      </c>
      <c r="CT23" s="8">
        <v>6</v>
      </c>
      <c r="CU23" s="4">
        <v>5</v>
      </c>
      <c r="CV23" s="8">
        <f t="shared" si="1"/>
        <v>11</v>
      </c>
      <c r="CW23" s="4">
        <v>2</v>
      </c>
      <c r="CX23" s="4">
        <v>111</v>
      </c>
      <c r="CY23" s="8">
        <v>3</v>
      </c>
      <c r="CZ23" s="5">
        <v>1</v>
      </c>
      <c r="DA23" s="8">
        <v>16</v>
      </c>
      <c r="DB23" s="8">
        <v>3</v>
      </c>
      <c r="DC23" s="8">
        <v>6</v>
      </c>
      <c r="DD23" s="8">
        <v>26</v>
      </c>
      <c r="DI23" s="8">
        <v>1</v>
      </c>
      <c r="DJ23" s="8">
        <v>7</v>
      </c>
      <c r="DK23" s="5">
        <v>5</v>
      </c>
      <c r="DL23" s="5">
        <v>0</v>
      </c>
      <c r="DM23" s="5">
        <f>BaseDatos!DK23+(BaseDatos!DL23/60)</f>
        <v>5</v>
      </c>
      <c r="DN23" s="8">
        <v>11</v>
      </c>
      <c r="DO23" s="4">
        <v>5</v>
      </c>
      <c r="DP23" s="4">
        <v>12</v>
      </c>
      <c r="DQ23" s="4">
        <v>12</v>
      </c>
      <c r="DR23" s="4">
        <f t="shared" si="2"/>
        <v>29</v>
      </c>
      <c r="DS23" s="4">
        <v>4475.3310000000001</v>
      </c>
      <c r="DT23" s="4">
        <v>45</v>
      </c>
      <c r="DU23" s="4">
        <v>0</v>
      </c>
    </row>
    <row r="24" spans="1:125" ht="18" x14ac:dyDescent="0.3">
      <c r="A24" s="1" t="s">
        <v>123</v>
      </c>
      <c r="B24" s="1">
        <v>12</v>
      </c>
      <c r="C24" s="23">
        <v>1203</v>
      </c>
      <c r="D24" s="2" t="s">
        <v>163</v>
      </c>
      <c r="E24" s="2">
        <v>1</v>
      </c>
      <c r="F24" s="2">
        <v>21</v>
      </c>
      <c r="G24" s="3">
        <v>34972</v>
      </c>
      <c r="H24" s="2">
        <v>50169313</v>
      </c>
      <c r="I24" s="4">
        <v>5558070991</v>
      </c>
      <c r="J24" s="24" t="s">
        <v>164</v>
      </c>
      <c r="K24" s="5">
        <v>15</v>
      </c>
      <c r="L24" s="5">
        <v>7.5</v>
      </c>
      <c r="M24" s="5">
        <v>52.8</v>
      </c>
      <c r="N24" s="6">
        <v>1.65</v>
      </c>
      <c r="O24" s="6">
        <f>(BaseDatos!M24)/(BaseDatos!N24)^2</f>
        <v>19.393939393939394</v>
      </c>
      <c r="P24" s="7"/>
      <c r="Q24" s="7"/>
      <c r="U24" s="26" t="e">
        <f>AVERAGE(BaseDatos!T24,BaseDatos!S24)</f>
        <v>#DIV/0!</v>
      </c>
      <c r="V24" s="26"/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83</v>
      </c>
      <c r="AL24" s="8">
        <v>1</v>
      </c>
      <c r="AM24" s="8">
        <v>16</v>
      </c>
      <c r="AN24" s="8">
        <v>3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1</v>
      </c>
      <c r="AU24" s="8">
        <v>17</v>
      </c>
      <c r="AV24" s="8">
        <v>15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1</v>
      </c>
      <c r="BM24" s="8">
        <v>18</v>
      </c>
      <c r="BN24" s="8">
        <v>2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3</v>
      </c>
      <c r="BY24" s="9">
        <v>42895.958333333299</v>
      </c>
      <c r="BZ24" s="9">
        <v>42896.333333333299</v>
      </c>
      <c r="CA24" s="10">
        <f>BaseDatos!BZ24-BaseDatos!BY24</f>
        <v>0.375</v>
      </c>
      <c r="CB24" s="8">
        <v>9</v>
      </c>
      <c r="CC24" s="8">
        <v>0</v>
      </c>
      <c r="CD24" s="5">
        <f>BaseDatos!CB24+(BaseDatos!CC24/60)</f>
        <v>9</v>
      </c>
      <c r="CE24" s="11">
        <v>0</v>
      </c>
      <c r="CF24" s="6">
        <v>6</v>
      </c>
      <c r="CG24" s="5">
        <f t="shared" si="4"/>
        <v>3</v>
      </c>
      <c r="CH24" s="12">
        <v>36.6</v>
      </c>
      <c r="CI24" s="5">
        <v>5</v>
      </c>
      <c r="CJ24" s="5">
        <v>3</v>
      </c>
      <c r="CK24" s="5">
        <v>5</v>
      </c>
      <c r="CL24" s="5">
        <v>6</v>
      </c>
      <c r="CM24" s="5">
        <v>36.5</v>
      </c>
      <c r="CN24" s="5">
        <v>36.5</v>
      </c>
      <c r="CO24" s="5">
        <v>5</v>
      </c>
      <c r="CP24" s="5">
        <v>6</v>
      </c>
      <c r="CQ24" s="5">
        <v>5</v>
      </c>
      <c r="CR24" s="5">
        <v>6</v>
      </c>
      <c r="CS24" s="5">
        <v>36</v>
      </c>
      <c r="CT24" s="8">
        <v>6</v>
      </c>
      <c r="CU24" s="4">
        <v>7</v>
      </c>
      <c r="CV24" s="8">
        <f t="shared" si="1"/>
        <v>13</v>
      </c>
      <c r="CW24" s="4">
        <v>3</v>
      </c>
      <c r="CX24" s="4">
        <v>109</v>
      </c>
      <c r="CY24" s="8">
        <v>1</v>
      </c>
      <c r="CZ24" s="5">
        <v>1</v>
      </c>
      <c r="DA24" s="8">
        <v>16</v>
      </c>
      <c r="DB24" s="8">
        <v>3</v>
      </c>
      <c r="DC24" s="8">
        <v>9</v>
      </c>
      <c r="DD24" s="8">
        <v>36</v>
      </c>
      <c r="DI24" s="8">
        <v>1</v>
      </c>
      <c r="DJ24" s="8">
        <v>5</v>
      </c>
      <c r="DK24" s="5">
        <v>4</v>
      </c>
      <c r="DL24" s="5">
        <v>0</v>
      </c>
      <c r="DM24" s="5">
        <f>BaseDatos!DK24+(BaseDatos!DL24/60)</f>
        <v>4</v>
      </c>
      <c r="DN24" s="8">
        <v>27</v>
      </c>
      <c r="DO24" s="4">
        <v>11</v>
      </c>
      <c r="DP24" s="4">
        <v>13</v>
      </c>
      <c r="DQ24" s="4">
        <v>16</v>
      </c>
      <c r="DR24" s="4">
        <f t="shared" si="2"/>
        <v>40</v>
      </c>
      <c r="DS24" s="4">
        <v>11853.6</v>
      </c>
      <c r="DT24" s="4">
        <v>30</v>
      </c>
      <c r="DU24" s="4">
        <v>0</v>
      </c>
    </row>
    <row r="25" spans="1:125" ht="18" x14ac:dyDescent="0.3">
      <c r="A25" s="1" t="s">
        <v>123</v>
      </c>
      <c r="B25" s="1">
        <v>12</v>
      </c>
      <c r="C25" s="23">
        <v>1204</v>
      </c>
      <c r="D25" s="2" t="s">
        <v>383</v>
      </c>
      <c r="E25" s="2">
        <v>1</v>
      </c>
      <c r="F25" s="2">
        <v>22</v>
      </c>
      <c r="G25" s="3">
        <v>34702</v>
      </c>
      <c r="H25" s="2">
        <v>58114234</v>
      </c>
      <c r="I25" s="4">
        <v>5516875643</v>
      </c>
      <c r="J25" s="24" t="s">
        <v>165</v>
      </c>
      <c r="K25" s="5">
        <v>16</v>
      </c>
      <c r="L25" s="5">
        <v>8.5</v>
      </c>
      <c r="M25" s="5">
        <v>79.7</v>
      </c>
      <c r="N25" s="6">
        <v>1.66</v>
      </c>
      <c r="O25" s="6">
        <f>(BaseDatos!M25)/(BaseDatos!N25)^2</f>
        <v>28.922920598054873</v>
      </c>
      <c r="P25" s="7"/>
      <c r="Q25" s="7"/>
      <c r="U25" s="26" t="e">
        <f>AVERAGE(BaseDatos!T25,BaseDatos!S25)</f>
        <v>#DIV/0!</v>
      </c>
      <c r="V25" s="26"/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71</v>
      </c>
      <c r="AL25" s="8">
        <v>1</v>
      </c>
      <c r="AM25" s="8">
        <v>12</v>
      </c>
      <c r="AN25" s="8">
        <v>15</v>
      </c>
      <c r="AO25" s="8">
        <v>0</v>
      </c>
      <c r="AP25" s="8">
        <v>1</v>
      </c>
      <c r="AQ25" s="8">
        <v>17</v>
      </c>
      <c r="AR25" s="8">
        <v>60</v>
      </c>
      <c r="AS25" s="8">
        <v>0</v>
      </c>
      <c r="AT25" s="8">
        <v>1</v>
      </c>
      <c r="AU25" s="8">
        <v>15</v>
      </c>
      <c r="AV25" s="8">
        <v>20</v>
      </c>
      <c r="AW25" s="8">
        <v>1</v>
      </c>
      <c r="AX25" s="8">
        <v>18</v>
      </c>
      <c r="AY25" s="8">
        <v>10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1</v>
      </c>
      <c r="BP25" s="8">
        <v>20</v>
      </c>
      <c r="BQ25" s="8">
        <v>3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10</v>
      </c>
      <c r="BX25" s="8">
        <v>9</v>
      </c>
      <c r="BY25" s="9">
        <v>42898.9375</v>
      </c>
      <c r="BZ25" s="9">
        <v>42899.291666666701</v>
      </c>
      <c r="CA25" s="10">
        <f>BaseDatos!BZ25-BaseDatos!BY25</f>
        <v>0.35416666670062114</v>
      </c>
      <c r="CB25" s="8">
        <v>8</v>
      </c>
      <c r="CC25" s="8">
        <v>30</v>
      </c>
      <c r="CD25" s="5">
        <f>BaseDatos!CB25+(BaseDatos!CC25/60)</f>
        <v>8.5</v>
      </c>
      <c r="CE25" s="11">
        <v>0</v>
      </c>
      <c r="CF25" s="6">
        <v>6</v>
      </c>
      <c r="CG25" s="5">
        <f t="shared" si="4"/>
        <v>2.5</v>
      </c>
      <c r="CH25" s="12">
        <v>37</v>
      </c>
      <c r="CI25" s="5">
        <v>6.3</v>
      </c>
      <c r="CJ25" s="5">
        <v>2.5</v>
      </c>
      <c r="CK25" s="5">
        <v>8.5</v>
      </c>
      <c r="CL25" s="5">
        <v>3.5</v>
      </c>
      <c r="CM25" s="5">
        <v>36.700000000000003</v>
      </c>
      <c r="CN25" s="5">
        <v>36.700000000000003</v>
      </c>
      <c r="CO25" s="5">
        <v>4.5</v>
      </c>
      <c r="CP25" s="5">
        <v>1.5</v>
      </c>
      <c r="CQ25" s="5">
        <v>6.3</v>
      </c>
      <c r="CR25" s="5">
        <v>2.5</v>
      </c>
      <c r="CS25" s="5">
        <v>37</v>
      </c>
      <c r="CT25" s="8">
        <v>8</v>
      </c>
      <c r="CU25" s="4">
        <v>5</v>
      </c>
      <c r="CV25" s="8">
        <f t="shared" si="1"/>
        <v>13</v>
      </c>
      <c r="CW25" s="4">
        <v>3</v>
      </c>
      <c r="CX25" s="4">
        <v>101</v>
      </c>
      <c r="CY25" s="8">
        <v>7</v>
      </c>
      <c r="CZ25" s="5">
        <v>2</v>
      </c>
      <c r="DA25" s="8">
        <v>17</v>
      </c>
      <c r="DB25" s="8">
        <v>3</v>
      </c>
      <c r="DC25" s="8">
        <v>7</v>
      </c>
      <c r="DD25" s="8">
        <v>85</v>
      </c>
      <c r="DI25" s="8">
        <v>1</v>
      </c>
      <c r="DJ25" s="8">
        <v>7</v>
      </c>
      <c r="DK25" s="5">
        <v>2</v>
      </c>
      <c r="DL25" s="5">
        <v>0</v>
      </c>
      <c r="DM25" s="5">
        <v>0</v>
      </c>
      <c r="DN25" s="8">
        <v>23</v>
      </c>
      <c r="DO25" s="4">
        <v>15</v>
      </c>
      <c r="DP25" s="4">
        <v>22</v>
      </c>
      <c r="DQ25" s="4">
        <v>15</v>
      </c>
      <c r="DR25" s="4">
        <f t="shared" si="2"/>
        <v>52</v>
      </c>
      <c r="DS25" s="4">
        <v>32653.09</v>
      </c>
      <c r="DT25" s="4">
        <v>103</v>
      </c>
      <c r="DU25" s="4">
        <v>1</v>
      </c>
    </row>
    <row r="26" spans="1:125" ht="18" x14ac:dyDescent="0.3">
      <c r="A26" s="1" t="s">
        <v>123</v>
      </c>
      <c r="B26" s="1">
        <v>12</v>
      </c>
      <c r="C26" s="23">
        <v>1205</v>
      </c>
      <c r="D26" s="2" t="s">
        <v>166</v>
      </c>
      <c r="E26" s="2">
        <v>1</v>
      </c>
      <c r="F26" s="2">
        <v>22</v>
      </c>
      <c r="G26" s="3">
        <v>34714</v>
      </c>
      <c r="I26" s="4">
        <v>5519632404</v>
      </c>
      <c r="J26" s="24" t="s">
        <v>167</v>
      </c>
      <c r="K26" s="5">
        <v>15.5</v>
      </c>
      <c r="L26" s="5">
        <v>8.16</v>
      </c>
      <c r="M26" s="5">
        <v>73.400000000000006</v>
      </c>
      <c r="N26" s="6">
        <v>1.74</v>
      </c>
      <c r="O26" s="6">
        <f>(BaseDatos!M26)/(BaseDatos!N26)^2</f>
        <v>24.243625313779894</v>
      </c>
      <c r="P26" s="7"/>
      <c r="Q26" s="7"/>
      <c r="U26" s="26" t="e">
        <f>AVERAGE(BaseDatos!T26,BaseDatos!S26)</f>
        <v>#DIV/0!</v>
      </c>
      <c r="V26" s="26"/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91</v>
      </c>
      <c r="AL26" s="8">
        <v>1</v>
      </c>
      <c r="AM26" s="8">
        <v>10</v>
      </c>
      <c r="AN26" s="8" t="s">
        <v>128</v>
      </c>
      <c r="AO26" s="8">
        <v>2</v>
      </c>
      <c r="AP26" s="8">
        <v>1</v>
      </c>
      <c r="AQ26" s="8">
        <v>18</v>
      </c>
      <c r="AR26" s="8">
        <v>1</v>
      </c>
      <c r="AS26" s="8">
        <v>0</v>
      </c>
      <c r="AT26" s="8">
        <v>1</v>
      </c>
      <c r="AU26" s="8">
        <v>16</v>
      </c>
      <c r="AV26" s="8" t="s">
        <v>128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1</v>
      </c>
      <c r="BP26" s="8">
        <v>20</v>
      </c>
      <c r="BQ26" s="8">
        <v>5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4</v>
      </c>
      <c r="BX26" s="8">
        <v>5</v>
      </c>
      <c r="BY26" s="9">
        <v>42902.916666666701</v>
      </c>
      <c r="BZ26" s="9">
        <v>42903.333333333299</v>
      </c>
      <c r="CA26" s="10">
        <f>BaseDatos!BZ26-BaseDatos!BY26</f>
        <v>0.41666666659875773</v>
      </c>
      <c r="CB26" s="8">
        <v>10</v>
      </c>
      <c r="CC26" s="8">
        <v>0</v>
      </c>
      <c r="CD26" s="5">
        <f>BaseDatos!CB26+(BaseDatos!CC26/60)</f>
        <v>10</v>
      </c>
      <c r="CE26" s="11">
        <v>0</v>
      </c>
      <c r="CF26" s="6">
        <v>8</v>
      </c>
      <c r="CG26" s="5">
        <f t="shared" si="4"/>
        <v>2</v>
      </c>
      <c r="CH26" s="12">
        <v>36.5</v>
      </c>
      <c r="CI26" s="5">
        <v>3</v>
      </c>
      <c r="CJ26" s="5">
        <v>3</v>
      </c>
      <c r="CK26" s="5">
        <v>5</v>
      </c>
      <c r="CL26" s="5">
        <v>5</v>
      </c>
      <c r="CM26" s="5">
        <v>36.700000000000003</v>
      </c>
      <c r="CN26" s="5">
        <v>36.700000000000003</v>
      </c>
      <c r="CO26" s="5">
        <v>5</v>
      </c>
      <c r="CP26" s="5">
        <v>5</v>
      </c>
      <c r="CQ26" s="5">
        <v>3</v>
      </c>
      <c r="CR26" s="5">
        <v>2</v>
      </c>
      <c r="CS26" s="5">
        <v>36.799999999999997</v>
      </c>
      <c r="CT26" s="8">
        <v>8</v>
      </c>
      <c r="CU26" s="4">
        <v>6</v>
      </c>
      <c r="CV26" s="8">
        <f t="shared" si="1"/>
        <v>14</v>
      </c>
      <c r="CW26" s="4">
        <v>3</v>
      </c>
      <c r="CX26" s="4">
        <v>113</v>
      </c>
      <c r="CY26" s="8">
        <v>3</v>
      </c>
      <c r="CZ26" s="5">
        <v>1</v>
      </c>
      <c r="DA26" s="8">
        <v>13</v>
      </c>
      <c r="DB26" s="8">
        <v>3</v>
      </c>
      <c r="DC26" s="8">
        <v>9</v>
      </c>
      <c r="DD26" s="8">
        <v>68</v>
      </c>
      <c r="DI26" s="8">
        <v>1</v>
      </c>
      <c r="DJ26" s="8">
        <v>5</v>
      </c>
      <c r="DK26" s="5">
        <v>1</v>
      </c>
      <c r="DL26" s="5">
        <v>0</v>
      </c>
      <c r="DM26" s="5">
        <f>BaseDatos!DK26+(BaseDatos!DL26/60)</f>
        <v>1</v>
      </c>
      <c r="DN26" s="8">
        <v>11</v>
      </c>
      <c r="DO26" s="4">
        <v>11</v>
      </c>
      <c r="DP26" s="4">
        <v>12</v>
      </c>
      <c r="DQ26" s="4">
        <v>9</v>
      </c>
      <c r="DR26" s="4">
        <f t="shared" si="2"/>
        <v>32</v>
      </c>
      <c r="DS26" s="4">
        <v>14166.2</v>
      </c>
      <c r="DT26" s="4">
        <v>69</v>
      </c>
      <c r="DU26" s="4">
        <v>1</v>
      </c>
    </row>
    <row r="27" spans="1:125" ht="18" x14ac:dyDescent="0.3">
      <c r="A27" s="1" t="s">
        <v>123</v>
      </c>
      <c r="B27" s="1">
        <v>12</v>
      </c>
      <c r="C27" s="23">
        <v>1206</v>
      </c>
      <c r="D27" s="2" t="s">
        <v>168</v>
      </c>
      <c r="E27" s="2">
        <v>1</v>
      </c>
      <c r="F27" s="2">
        <v>21</v>
      </c>
      <c r="G27" s="3">
        <v>35199</v>
      </c>
      <c r="H27" s="2">
        <v>58672505</v>
      </c>
      <c r="I27" s="4">
        <v>5577398123</v>
      </c>
      <c r="J27" s="24" t="s">
        <v>169</v>
      </c>
      <c r="K27" s="5">
        <v>15.5</v>
      </c>
      <c r="L27" s="5">
        <v>7.9</v>
      </c>
      <c r="M27" s="5">
        <v>69.599999999999994</v>
      </c>
      <c r="N27" s="6">
        <v>1.73</v>
      </c>
      <c r="O27" s="6">
        <f>(BaseDatos!M27)/(BaseDatos!N27)^2</f>
        <v>23.25503692071235</v>
      </c>
      <c r="P27" s="7"/>
      <c r="Q27" s="7"/>
      <c r="U27" s="26" t="e">
        <f>AVERAGE(BaseDatos!T27,BaseDatos!S27)</f>
        <v>#DIV/0!</v>
      </c>
      <c r="V27" s="26"/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70</v>
      </c>
      <c r="AL27" s="8">
        <v>1</v>
      </c>
      <c r="AM27" s="8">
        <v>7</v>
      </c>
      <c r="AN27" s="8" t="s">
        <v>128</v>
      </c>
      <c r="AO27" s="8">
        <v>1</v>
      </c>
      <c r="AP27" s="8">
        <v>0</v>
      </c>
      <c r="AQ27" s="8">
        <v>0</v>
      </c>
      <c r="AR27" s="8">
        <v>0</v>
      </c>
      <c r="AS27" s="8">
        <v>0</v>
      </c>
      <c r="AT27" s="8">
        <v>1</v>
      </c>
      <c r="AU27" s="8">
        <v>18</v>
      </c>
      <c r="AV27" s="8">
        <v>15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1</v>
      </c>
      <c r="BM27" s="8">
        <v>18</v>
      </c>
      <c r="BN27" s="8">
        <v>1</v>
      </c>
      <c r="BO27" s="8">
        <v>1</v>
      </c>
      <c r="BP27" s="8">
        <v>12</v>
      </c>
      <c r="BQ27" s="8">
        <v>4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6</v>
      </c>
      <c r="BX27" s="8">
        <v>8</v>
      </c>
      <c r="BY27" s="9">
        <v>42916</v>
      </c>
      <c r="BZ27" s="9">
        <v>42916.3125</v>
      </c>
      <c r="CA27" s="10">
        <f>BaseDatos!BZ27-BaseDatos!BY27</f>
        <v>0.3125</v>
      </c>
      <c r="CB27" s="8">
        <v>7</v>
      </c>
      <c r="CC27" s="8">
        <v>30</v>
      </c>
      <c r="CD27" s="5">
        <f>BaseDatos!CB27+(BaseDatos!CC27/60)</f>
        <v>7.5</v>
      </c>
      <c r="CE27" s="11">
        <v>1</v>
      </c>
      <c r="CF27" s="6">
        <v>5</v>
      </c>
      <c r="CG27" s="5">
        <f t="shared" si="4"/>
        <v>2.5</v>
      </c>
      <c r="CH27" s="12">
        <v>36.5</v>
      </c>
      <c r="CI27" s="5">
        <v>1.3</v>
      </c>
      <c r="CJ27" s="5">
        <v>2</v>
      </c>
      <c r="CK27" s="5">
        <v>2.9</v>
      </c>
      <c r="CL27" s="5">
        <v>1.3</v>
      </c>
      <c r="CM27" s="5">
        <v>35.4</v>
      </c>
      <c r="CN27" s="5">
        <v>36.799999999999997</v>
      </c>
      <c r="CO27" s="5">
        <v>1</v>
      </c>
      <c r="CP27" s="5">
        <v>2.5</v>
      </c>
      <c r="CQ27" s="5">
        <v>1.3</v>
      </c>
      <c r="CR27" s="5">
        <v>2</v>
      </c>
      <c r="CS27" s="5">
        <v>36.5</v>
      </c>
      <c r="CT27" s="8">
        <v>8</v>
      </c>
      <c r="CU27" s="4">
        <v>6</v>
      </c>
      <c r="CV27" s="8">
        <f t="shared" si="1"/>
        <v>14</v>
      </c>
      <c r="CW27" s="4">
        <v>3</v>
      </c>
      <c r="CX27" s="4">
        <v>110</v>
      </c>
      <c r="CY27" s="8">
        <v>5</v>
      </c>
      <c r="CZ27" s="5">
        <v>1</v>
      </c>
      <c r="DA27" s="8">
        <v>11</v>
      </c>
      <c r="DB27" s="8">
        <v>4</v>
      </c>
      <c r="DC27" s="8">
        <v>6</v>
      </c>
      <c r="DD27" s="8">
        <v>67</v>
      </c>
      <c r="DI27" s="8">
        <v>1</v>
      </c>
      <c r="DJ27" s="8">
        <v>7</v>
      </c>
      <c r="DK27" s="5">
        <v>0</v>
      </c>
      <c r="DL27" s="5">
        <v>20</v>
      </c>
      <c r="DM27" s="5">
        <f>BaseDatos!DK27+(BaseDatos!DL27/60)</f>
        <v>0.33333333333333331</v>
      </c>
      <c r="DN27" s="8">
        <v>35</v>
      </c>
      <c r="DO27" s="4">
        <v>7</v>
      </c>
      <c r="DP27" s="4">
        <v>14</v>
      </c>
      <c r="DQ27" s="4">
        <v>14</v>
      </c>
      <c r="DR27" s="4">
        <f t="shared" si="2"/>
        <v>35</v>
      </c>
      <c r="DS27" s="4">
        <v>8807.8799999999992</v>
      </c>
      <c r="DT27" s="4">
        <v>82</v>
      </c>
      <c r="DU27" s="4">
        <v>1</v>
      </c>
    </row>
    <row r="28" spans="1:125" ht="18" x14ac:dyDescent="0.3">
      <c r="A28" s="1" t="s">
        <v>123</v>
      </c>
      <c r="B28" s="1">
        <v>12</v>
      </c>
      <c r="C28" s="23">
        <v>1207</v>
      </c>
      <c r="D28" s="2" t="s">
        <v>363</v>
      </c>
      <c r="E28" s="2">
        <v>1</v>
      </c>
      <c r="F28" s="2">
        <v>21</v>
      </c>
      <c r="G28" s="3">
        <v>34967</v>
      </c>
      <c r="H28" s="2">
        <v>68316689</v>
      </c>
      <c r="I28" s="4">
        <v>5581797225</v>
      </c>
      <c r="J28" s="24" t="s">
        <v>170</v>
      </c>
      <c r="K28" s="5">
        <v>16</v>
      </c>
      <c r="L28" s="5">
        <v>8.5</v>
      </c>
      <c r="M28" s="5">
        <v>73.099999999999994</v>
      </c>
      <c r="N28" s="6">
        <v>1.66</v>
      </c>
      <c r="O28" s="6">
        <f>(BaseDatos!M28)/(BaseDatos!N28)^2</f>
        <v>26.527797938742925</v>
      </c>
      <c r="P28" s="7"/>
      <c r="Q28" s="7"/>
      <c r="U28" s="26" t="e">
        <f>AVERAGE(BaseDatos!T28,BaseDatos!S28)</f>
        <v>#DIV/0!</v>
      </c>
      <c r="V28" s="26"/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91</v>
      </c>
      <c r="AL28" s="8">
        <v>1</v>
      </c>
      <c r="AM28" s="8">
        <v>11</v>
      </c>
      <c r="AN28" s="8">
        <v>20</v>
      </c>
      <c r="AO28" s="8">
        <v>0</v>
      </c>
      <c r="AP28" s="8">
        <v>1</v>
      </c>
      <c r="AQ28" s="8">
        <v>13</v>
      </c>
      <c r="AR28" s="8">
        <v>5</v>
      </c>
      <c r="AS28" s="8">
        <v>0</v>
      </c>
      <c r="AT28" s="8">
        <v>1</v>
      </c>
      <c r="AU28" s="8">
        <v>15</v>
      </c>
      <c r="AV28" s="8">
        <v>100</v>
      </c>
      <c r="AW28" s="8">
        <v>1</v>
      </c>
      <c r="AX28" s="8">
        <v>19</v>
      </c>
      <c r="AY28" s="8">
        <v>3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1</v>
      </c>
      <c r="BM28" s="8">
        <v>8</v>
      </c>
      <c r="BN28" s="8">
        <v>10</v>
      </c>
      <c r="BO28" s="8">
        <v>1</v>
      </c>
      <c r="BP28" s="8">
        <v>15</v>
      </c>
      <c r="BQ28" s="8">
        <v>30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10</v>
      </c>
      <c r="BX28" s="8">
        <v>7</v>
      </c>
      <c r="BY28" s="9">
        <v>42924.041666666701</v>
      </c>
      <c r="BZ28" s="9">
        <v>42924.354166666701</v>
      </c>
      <c r="CA28" s="10">
        <f>BaseDatos!BZ28-BaseDatos!BY28</f>
        <v>0.3125</v>
      </c>
      <c r="CB28" s="8">
        <v>7</v>
      </c>
      <c r="CC28" s="8">
        <v>30</v>
      </c>
      <c r="CD28" s="5">
        <f>BaseDatos!CB28+(BaseDatos!CC28/60)</f>
        <v>7.5</v>
      </c>
      <c r="CE28" s="11">
        <v>0</v>
      </c>
      <c r="CF28" s="6">
        <v>5</v>
      </c>
      <c r="CG28" s="5">
        <f t="shared" si="4"/>
        <v>2.5</v>
      </c>
      <c r="CH28" s="12">
        <v>36.799999999999997</v>
      </c>
      <c r="CI28" s="5">
        <v>1</v>
      </c>
      <c r="CJ28" s="5">
        <v>1</v>
      </c>
      <c r="CK28" s="5">
        <v>1</v>
      </c>
      <c r="CL28" s="5">
        <v>3.5</v>
      </c>
      <c r="CM28" s="5">
        <v>36.6</v>
      </c>
      <c r="CN28" s="5">
        <v>36.6</v>
      </c>
      <c r="CO28" s="5">
        <v>1</v>
      </c>
      <c r="CP28" s="5">
        <v>3.5</v>
      </c>
      <c r="CQ28" s="5">
        <v>1.5</v>
      </c>
      <c r="CR28" s="5">
        <v>3</v>
      </c>
      <c r="CS28" s="5">
        <v>36.5</v>
      </c>
      <c r="CT28" s="8">
        <v>8</v>
      </c>
      <c r="CU28" s="2">
        <v>8</v>
      </c>
      <c r="CV28" s="8">
        <f t="shared" si="1"/>
        <v>16</v>
      </c>
      <c r="CW28" s="2">
        <v>4</v>
      </c>
      <c r="CX28" s="4">
        <v>120</v>
      </c>
      <c r="CY28" s="8">
        <v>2</v>
      </c>
      <c r="CZ28" s="5">
        <v>1</v>
      </c>
      <c r="DA28" s="8">
        <v>16</v>
      </c>
      <c r="DB28" s="8">
        <v>3</v>
      </c>
      <c r="DC28" s="8">
        <v>5</v>
      </c>
      <c r="DD28" s="8">
        <v>31</v>
      </c>
      <c r="DI28" s="8">
        <v>1</v>
      </c>
      <c r="DJ28" s="8">
        <v>7</v>
      </c>
      <c r="DK28" s="5">
        <v>0</v>
      </c>
      <c r="DL28" s="5">
        <v>30</v>
      </c>
      <c r="DM28" s="5">
        <f>BaseDatos!DK28+(BaseDatos!DL28/60)</f>
        <v>0.5</v>
      </c>
      <c r="DN28" s="8">
        <v>13</v>
      </c>
      <c r="DO28" s="4">
        <v>12</v>
      </c>
      <c r="DP28" s="4">
        <v>17</v>
      </c>
      <c r="DQ28" s="4">
        <v>16</v>
      </c>
      <c r="DR28" s="4">
        <f t="shared" si="2"/>
        <v>45</v>
      </c>
      <c r="DS28" s="4">
        <v>3280.65</v>
      </c>
      <c r="DT28" s="4">
        <v>31</v>
      </c>
      <c r="DU28" s="4">
        <v>0</v>
      </c>
    </row>
    <row r="29" spans="1:125" ht="18" x14ac:dyDescent="0.3">
      <c r="A29" s="1" t="s">
        <v>123</v>
      </c>
      <c r="B29" s="1">
        <v>12</v>
      </c>
      <c r="C29" s="23">
        <v>1208</v>
      </c>
      <c r="D29" s="2" t="s">
        <v>171</v>
      </c>
      <c r="E29" s="2">
        <v>1</v>
      </c>
      <c r="F29" s="2">
        <v>22</v>
      </c>
      <c r="G29" s="3">
        <v>34688</v>
      </c>
      <c r="H29" s="2">
        <v>58507302</v>
      </c>
      <c r="I29" s="4">
        <v>5530262167</v>
      </c>
      <c r="J29" s="24" t="s">
        <v>172</v>
      </c>
      <c r="K29" s="5">
        <v>16</v>
      </c>
      <c r="L29" s="5">
        <v>9.4</v>
      </c>
      <c r="M29" s="5">
        <v>56</v>
      </c>
      <c r="N29" s="6">
        <v>1.73</v>
      </c>
      <c r="O29" s="6">
        <f>(BaseDatos!M29)/(BaseDatos!N29)^2</f>
        <v>18.710949246550168</v>
      </c>
      <c r="P29" s="7"/>
      <c r="Q29" s="7"/>
      <c r="U29" s="26" t="e">
        <f>AVERAGE(BaseDatos!T29,BaseDatos!S29)</f>
        <v>#DIV/0!</v>
      </c>
      <c r="V29" s="26"/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100</v>
      </c>
      <c r="AL29" s="8">
        <v>1</v>
      </c>
      <c r="AM29" s="8">
        <v>3</v>
      </c>
      <c r="AN29" s="8">
        <v>10000</v>
      </c>
      <c r="AO29" s="8">
        <v>1</v>
      </c>
      <c r="AP29" s="8">
        <v>0</v>
      </c>
      <c r="AQ29" s="8">
        <v>0</v>
      </c>
      <c r="AR29" s="8">
        <v>0</v>
      </c>
      <c r="AS29" s="8">
        <v>0</v>
      </c>
      <c r="AT29" s="8">
        <v>1</v>
      </c>
      <c r="AU29" s="8">
        <v>17</v>
      </c>
      <c r="AV29" s="8">
        <v>5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1</v>
      </c>
      <c r="BP29" s="8">
        <v>20</v>
      </c>
      <c r="BQ29" s="8">
        <v>3</v>
      </c>
      <c r="BR29" s="8">
        <v>0</v>
      </c>
      <c r="BS29" s="8">
        <v>0</v>
      </c>
      <c r="BT29" s="8">
        <v>0</v>
      </c>
      <c r="BU29" s="8">
        <v>1</v>
      </c>
      <c r="BV29" s="8">
        <v>1</v>
      </c>
      <c r="BW29" s="8">
        <v>6</v>
      </c>
      <c r="BX29" s="8">
        <v>3</v>
      </c>
      <c r="BY29" s="9">
        <v>42927</v>
      </c>
      <c r="BZ29" s="9">
        <v>42927.354166666701</v>
      </c>
      <c r="CA29" s="10">
        <f>BaseDatos!BZ29-BaseDatos!BY29</f>
        <v>0.35416666670062114</v>
      </c>
      <c r="CB29" s="8">
        <v>8</v>
      </c>
      <c r="CC29" s="8">
        <v>30</v>
      </c>
      <c r="CD29" s="5">
        <f>BaseDatos!CB29+(BaseDatos!CC29/60)</f>
        <v>8.5</v>
      </c>
      <c r="CE29" s="11">
        <v>0</v>
      </c>
      <c r="CF29" s="6">
        <v>6</v>
      </c>
      <c r="CG29" s="5">
        <f t="shared" si="4"/>
        <v>2.5</v>
      </c>
      <c r="CH29" s="12">
        <v>36.700000000000003</v>
      </c>
      <c r="CI29" s="5">
        <v>3.9</v>
      </c>
      <c r="CJ29" s="5">
        <v>1</v>
      </c>
      <c r="CK29" s="5">
        <v>5.9</v>
      </c>
      <c r="CL29" s="5">
        <v>2.9</v>
      </c>
      <c r="CM29" s="5">
        <v>36.5</v>
      </c>
      <c r="CN29" s="5">
        <v>36.5</v>
      </c>
      <c r="CO29" s="5">
        <v>1.3</v>
      </c>
      <c r="CP29" s="5">
        <v>2</v>
      </c>
      <c r="CQ29" s="5">
        <v>3.9</v>
      </c>
      <c r="CR29" s="5">
        <v>1</v>
      </c>
      <c r="CS29" s="5">
        <v>36.700000000000003</v>
      </c>
      <c r="CT29" s="8">
        <v>10</v>
      </c>
      <c r="CU29" s="4">
        <v>8</v>
      </c>
      <c r="CV29" s="8">
        <f t="shared" si="1"/>
        <v>18</v>
      </c>
      <c r="CW29" s="4">
        <v>5</v>
      </c>
      <c r="CX29" s="4">
        <v>119</v>
      </c>
      <c r="CY29" s="8">
        <v>10</v>
      </c>
      <c r="CZ29" s="5">
        <v>1</v>
      </c>
      <c r="DA29" s="8">
        <v>20</v>
      </c>
      <c r="DB29" s="8">
        <v>2</v>
      </c>
      <c r="DC29" s="8">
        <v>7</v>
      </c>
      <c r="DD29" s="8">
        <v>87</v>
      </c>
      <c r="DI29" s="8">
        <v>1</v>
      </c>
      <c r="DJ29" s="8">
        <v>7</v>
      </c>
      <c r="DK29" s="5">
        <v>1</v>
      </c>
      <c r="DL29" s="5">
        <v>30</v>
      </c>
      <c r="DM29" s="5">
        <f>BaseDatos!DK29+(BaseDatos!DL29/60)</f>
        <v>1.5</v>
      </c>
      <c r="DN29" s="8">
        <v>18</v>
      </c>
      <c r="DO29" s="4">
        <v>8</v>
      </c>
      <c r="DP29" s="4">
        <v>10</v>
      </c>
      <c r="DQ29" s="4">
        <v>10</v>
      </c>
      <c r="DR29" s="4">
        <f t="shared" si="2"/>
        <v>28</v>
      </c>
      <c r="DS29" s="4">
        <v>11861.36</v>
      </c>
      <c r="DT29" s="4">
        <v>114</v>
      </c>
      <c r="DU29" s="4">
        <v>1</v>
      </c>
    </row>
    <row r="30" spans="1:125" ht="18" x14ac:dyDescent="0.3">
      <c r="A30" s="1" t="s">
        <v>123</v>
      </c>
      <c r="B30" s="1">
        <v>12</v>
      </c>
      <c r="C30" s="23">
        <v>1209</v>
      </c>
      <c r="D30" s="2" t="s">
        <v>362</v>
      </c>
      <c r="E30" s="2">
        <v>1</v>
      </c>
      <c r="F30" s="2">
        <v>20</v>
      </c>
      <c r="G30" s="3">
        <v>35629</v>
      </c>
      <c r="H30" s="2">
        <v>58521566</v>
      </c>
      <c r="I30" s="4">
        <v>5582335983</v>
      </c>
      <c r="J30" s="35" t="s">
        <v>357</v>
      </c>
      <c r="K30" s="5">
        <v>14</v>
      </c>
      <c r="L30" s="5">
        <v>9.0399999999999991</v>
      </c>
      <c r="M30" s="5">
        <v>96.6</v>
      </c>
      <c r="N30" s="6">
        <v>1.78</v>
      </c>
      <c r="O30" s="6">
        <f>(BaseDatos!M30)/(BaseDatos!N30)^2</f>
        <v>30.48857467491478</v>
      </c>
      <c r="P30" s="7"/>
      <c r="Q30" s="7"/>
      <c r="U30" s="26" t="e">
        <f>AVERAGE(BaseDatos!T30,BaseDatos!S30)</f>
        <v>#DIV/0!</v>
      </c>
      <c r="V30" s="26"/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81</v>
      </c>
      <c r="AL30" s="8">
        <v>1</v>
      </c>
      <c r="AM30" s="8">
        <v>10</v>
      </c>
      <c r="AN30" s="8">
        <v>15</v>
      </c>
      <c r="AO30" s="8">
        <v>0</v>
      </c>
      <c r="AP30" s="8">
        <v>1</v>
      </c>
      <c r="AQ30" s="8">
        <v>18</v>
      </c>
      <c r="AR30" s="8">
        <v>2</v>
      </c>
      <c r="AS30" s="8">
        <v>0</v>
      </c>
      <c r="AT30" s="8">
        <v>1</v>
      </c>
      <c r="AU30" s="8">
        <v>15</v>
      </c>
      <c r="AV30" s="8">
        <v>40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1</v>
      </c>
      <c r="BM30" s="8">
        <v>18</v>
      </c>
      <c r="BN30" s="8">
        <v>1</v>
      </c>
      <c r="BO30" s="8">
        <v>1</v>
      </c>
      <c r="BP30" s="8">
        <v>16</v>
      </c>
      <c r="BQ30" s="8">
        <v>3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2</v>
      </c>
      <c r="BX30" s="8">
        <v>2</v>
      </c>
      <c r="BY30" s="9">
        <v>43067.958333333336</v>
      </c>
      <c r="BZ30" s="9">
        <v>43068.201388888891</v>
      </c>
      <c r="CA30" s="10">
        <f>BaseDatos!BZ30-BaseDatos!BY30</f>
        <v>0.24305555555474712</v>
      </c>
      <c r="CB30" s="8">
        <v>5</v>
      </c>
      <c r="CC30" s="8">
        <v>50</v>
      </c>
      <c r="CD30" s="5">
        <f>BaseDatos!CB30+(BaseDatos!CC30/60)</f>
        <v>5.833333333333333</v>
      </c>
      <c r="CE30" s="11">
        <v>0</v>
      </c>
      <c r="CF30" s="6">
        <v>5</v>
      </c>
      <c r="CG30" s="5">
        <f t="shared" si="4"/>
        <v>0.83333333333333304</v>
      </c>
      <c r="CH30" s="12">
        <v>36.9</v>
      </c>
      <c r="CI30" s="5">
        <v>2</v>
      </c>
      <c r="CJ30" s="5">
        <v>4</v>
      </c>
      <c r="CK30" s="5">
        <v>5</v>
      </c>
      <c r="CL30" s="5">
        <v>5</v>
      </c>
      <c r="CM30" s="5">
        <v>35.5</v>
      </c>
      <c r="CN30" s="5">
        <v>35.5</v>
      </c>
      <c r="CO30" s="5">
        <v>5</v>
      </c>
      <c r="CP30" s="5">
        <v>5</v>
      </c>
      <c r="CQ30" s="5">
        <v>5</v>
      </c>
      <c r="CR30" s="5">
        <v>4.5</v>
      </c>
      <c r="CS30" s="5">
        <v>36.5</v>
      </c>
      <c r="CT30" s="8">
        <v>11</v>
      </c>
      <c r="CU30" s="2">
        <v>5</v>
      </c>
      <c r="CV30" s="8">
        <f t="shared" si="1"/>
        <v>16</v>
      </c>
      <c r="CW30" s="2">
        <v>4</v>
      </c>
      <c r="CX30" s="4">
        <v>110</v>
      </c>
      <c r="CY30" s="8">
        <v>3</v>
      </c>
      <c r="CZ30" s="5">
        <v>1</v>
      </c>
      <c r="DA30" s="8">
        <v>17</v>
      </c>
      <c r="DB30" s="8">
        <v>3</v>
      </c>
      <c r="DC30" s="8">
        <v>9</v>
      </c>
      <c r="DD30" s="8">
        <v>128</v>
      </c>
      <c r="DI30" s="8">
        <v>1</v>
      </c>
      <c r="DJ30" s="8">
        <v>7</v>
      </c>
      <c r="DK30" s="5">
        <v>2</v>
      </c>
      <c r="DL30" s="5">
        <v>0</v>
      </c>
      <c r="DM30" s="5">
        <f>BaseDatos!DK30+(BaseDatos!DL30/60)</f>
        <v>2</v>
      </c>
      <c r="DN30" s="8">
        <v>17</v>
      </c>
      <c r="DO30" s="4">
        <v>9</v>
      </c>
      <c r="DP30" s="4">
        <v>12</v>
      </c>
      <c r="DQ30" s="4">
        <v>13</v>
      </c>
      <c r="DR30" s="4">
        <f t="shared" si="2"/>
        <v>34</v>
      </c>
      <c r="DS30" s="4">
        <v>7607.25</v>
      </c>
      <c r="DT30" s="4">
        <v>45</v>
      </c>
      <c r="DU30" s="4">
        <v>0</v>
      </c>
    </row>
    <row r="31" spans="1:125" ht="18" x14ac:dyDescent="0.3">
      <c r="A31" s="1" t="s">
        <v>123</v>
      </c>
      <c r="B31" s="1">
        <v>12</v>
      </c>
      <c r="C31" s="23">
        <v>1210</v>
      </c>
      <c r="D31" s="2" t="s">
        <v>371</v>
      </c>
      <c r="E31" s="2">
        <v>1</v>
      </c>
      <c r="F31" s="2">
        <v>25</v>
      </c>
      <c r="G31" s="3">
        <v>33878</v>
      </c>
      <c r="H31" s="2" t="s">
        <v>372</v>
      </c>
      <c r="I31" s="4" t="s">
        <v>373</v>
      </c>
      <c r="J31" s="34" t="s">
        <v>374</v>
      </c>
      <c r="K31" s="5">
        <v>13.5</v>
      </c>
      <c r="L31" s="5">
        <v>9.4</v>
      </c>
      <c r="M31" s="5">
        <v>62.8</v>
      </c>
      <c r="N31" s="6">
        <v>1.61</v>
      </c>
      <c r="O31" s="6">
        <f>(BaseDatos!M31)/(BaseDatos!N31)^2</f>
        <v>24.227460360325601</v>
      </c>
      <c r="P31" s="7"/>
      <c r="Q31" s="7"/>
      <c r="U31" s="26" t="e">
        <f>AVERAGE(BaseDatos!T31,BaseDatos!S31)</f>
        <v>#DIV/0!</v>
      </c>
      <c r="V31" s="26"/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78.900000000000006</v>
      </c>
      <c r="AL31" s="8">
        <v>1</v>
      </c>
      <c r="AM31" s="8">
        <v>10</v>
      </c>
      <c r="AN31" s="8">
        <v>40000</v>
      </c>
      <c r="AO31" s="8">
        <v>1</v>
      </c>
      <c r="AP31" s="8">
        <v>1</v>
      </c>
      <c r="AQ31" s="8">
        <v>16</v>
      </c>
      <c r="AR31" s="8">
        <v>500</v>
      </c>
      <c r="AS31" s="8">
        <v>0</v>
      </c>
      <c r="AT31" s="8">
        <v>1</v>
      </c>
      <c r="AU31" s="8">
        <v>16</v>
      </c>
      <c r="AV31" s="8">
        <v>2000</v>
      </c>
      <c r="AW31" s="8">
        <v>1</v>
      </c>
      <c r="AX31" s="8">
        <v>19</v>
      </c>
      <c r="AY31" s="8">
        <v>6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1</v>
      </c>
      <c r="BM31" s="8">
        <v>25</v>
      </c>
      <c r="BN31" s="8">
        <v>50</v>
      </c>
      <c r="BO31" s="8">
        <v>1</v>
      </c>
      <c r="BP31" s="8">
        <v>19</v>
      </c>
      <c r="BQ31" s="8">
        <v>40</v>
      </c>
      <c r="BR31" s="8">
        <v>0</v>
      </c>
      <c r="BS31" s="8">
        <v>0</v>
      </c>
      <c r="BT31" s="8">
        <v>0</v>
      </c>
      <c r="BU31" s="8">
        <v>1</v>
      </c>
      <c r="BV31" s="8">
        <v>2</v>
      </c>
      <c r="BW31" s="8">
        <v>10</v>
      </c>
      <c r="BX31" s="8">
        <v>0</v>
      </c>
      <c r="BY31" s="9">
        <v>43126</v>
      </c>
      <c r="BZ31" s="9">
        <v>43126.375</v>
      </c>
      <c r="CA31" s="10">
        <f>BaseDatos!BZ31-BaseDatos!BY31</f>
        <v>0.375</v>
      </c>
      <c r="CB31" s="8">
        <v>9</v>
      </c>
      <c r="CC31" s="8">
        <v>0</v>
      </c>
      <c r="CD31" s="5">
        <f>BaseDatos!CB31+(BaseDatos!CC31/60)</f>
        <v>9</v>
      </c>
      <c r="CE31" s="11">
        <v>0</v>
      </c>
      <c r="CF31" s="6">
        <v>9</v>
      </c>
      <c r="CG31" s="5">
        <f t="shared" si="4"/>
        <v>0</v>
      </c>
      <c r="CH31" s="12">
        <v>36.799999999999997</v>
      </c>
      <c r="CI31" s="5">
        <v>1</v>
      </c>
      <c r="CJ31" s="5">
        <v>0</v>
      </c>
      <c r="CK31" s="5">
        <v>2</v>
      </c>
      <c r="CL31" s="5">
        <v>0</v>
      </c>
      <c r="CM31" s="5">
        <v>36.9</v>
      </c>
      <c r="CN31" s="5">
        <v>36.200000000000003</v>
      </c>
      <c r="CO31" s="5">
        <v>1</v>
      </c>
      <c r="CP31" s="5">
        <v>0</v>
      </c>
      <c r="CQ31" s="5">
        <v>1</v>
      </c>
      <c r="CR31" s="5">
        <v>0</v>
      </c>
      <c r="CS31" s="5">
        <v>36.799999999999997</v>
      </c>
      <c r="CT31" s="8">
        <v>10</v>
      </c>
      <c r="CU31" s="2">
        <v>6</v>
      </c>
      <c r="CV31" s="8">
        <f t="shared" si="1"/>
        <v>16</v>
      </c>
      <c r="CW31" s="2">
        <v>4</v>
      </c>
      <c r="CX31" s="4">
        <v>111</v>
      </c>
      <c r="CY31" s="8">
        <v>1</v>
      </c>
      <c r="CZ31" s="5">
        <v>1</v>
      </c>
      <c r="DA31" s="8">
        <v>19</v>
      </c>
      <c r="DB31" s="8">
        <v>2</v>
      </c>
      <c r="DC31" s="8">
        <v>9</v>
      </c>
      <c r="DD31" s="8">
        <v>64</v>
      </c>
      <c r="DI31" s="8">
        <v>1</v>
      </c>
      <c r="DJ31" s="8">
        <v>7</v>
      </c>
      <c r="DK31" s="5">
        <v>3</v>
      </c>
      <c r="DL31" s="5">
        <v>0</v>
      </c>
      <c r="DM31" s="5">
        <f>BaseDatos!DK31+(BaseDatos!DL31/60)</f>
        <v>3</v>
      </c>
      <c r="DN31" s="8">
        <v>37</v>
      </c>
      <c r="DO31" s="4">
        <v>13</v>
      </c>
      <c r="DP31" s="4">
        <v>15</v>
      </c>
      <c r="DQ31" s="4">
        <v>13</v>
      </c>
      <c r="DR31" s="4">
        <f t="shared" si="2"/>
        <v>41</v>
      </c>
      <c r="DS31" s="4">
        <v>10829.86</v>
      </c>
      <c r="DT31" s="4">
        <v>68</v>
      </c>
      <c r="DU31" s="4">
        <v>1</v>
      </c>
    </row>
    <row r="32" spans="1:125" ht="18" x14ac:dyDescent="0.3">
      <c r="A32" s="1" t="s">
        <v>123</v>
      </c>
      <c r="B32" s="1">
        <v>12</v>
      </c>
      <c r="C32" s="28">
        <v>2201</v>
      </c>
      <c r="D32" s="2" t="s">
        <v>173</v>
      </c>
      <c r="E32" s="2">
        <v>2</v>
      </c>
      <c r="F32" s="2">
        <v>21</v>
      </c>
      <c r="G32" s="3">
        <v>35180</v>
      </c>
      <c r="H32" s="2">
        <v>36825644</v>
      </c>
      <c r="I32" s="4">
        <v>5512873500</v>
      </c>
      <c r="J32" s="24" t="s">
        <v>174</v>
      </c>
      <c r="K32" s="5">
        <v>14.5</v>
      </c>
      <c r="L32" s="5">
        <v>9.1</v>
      </c>
      <c r="M32" s="5">
        <v>43.5</v>
      </c>
      <c r="N32" s="6">
        <v>1.61</v>
      </c>
      <c r="O32" s="6">
        <f>(BaseDatos!M32)/(BaseDatos!N32)^2</f>
        <v>16.78175996296439</v>
      </c>
      <c r="P32" s="7">
        <v>42856</v>
      </c>
      <c r="Q32" s="7"/>
      <c r="R32" s="8">
        <f t="shared" ref="R32:R41" si="5">BZ32-P32</f>
        <v>5.3125</v>
      </c>
      <c r="U32" s="26" t="e">
        <f>AVERAGE(BaseDatos!T32,BaseDatos!S32)</f>
        <v>#DIV/0!</v>
      </c>
      <c r="V32" s="26"/>
      <c r="W32" s="8">
        <v>1</v>
      </c>
      <c r="X32" s="8">
        <v>0</v>
      </c>
      <c r="Y32" s="8">
        <v>1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100</v>
      </c>
      <c r="AL32" s="8">
        <v>1</v>
      </c>
      <c r="AM32" s="8">
        <v>9</v>
      </c>
      <c r="AN32" s="8">
        <v>240</v>
      </c>
      <c r="AO32" s="8">
        <v>0</v>
      </c>
      <c r="AP32" s="8">
        <v>1</v>
      </c>
      <c r="AQ32" s="8">
        <v>17</v>
      </c>
      <c r="AR32" s="8">
        <v>1</v>
      </c>
      <c r="AS32" s="8">
        <v>0</v>
      </c>
      <c r="AT32" s="8">
        <v>1</v>
      </c>
      <c r="AU32" s="8">
        <v>16</v>
      </c>
      <c r="AV32" s="8">
        <v>5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20</v>
      </c>
      <c r="BQ32" s="8">
        <v>1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7</v>
      </c>
      <c r="BX32" s="8">
        <v>8</v>
      </c>
      <c r="BY32" s="9">
        <v>42860.958333333299</v>
      </c>
      <c r="BZ32" s="9">
        <v>42861.3125</v>
      </c>
      <c r="CA32" s="10">
        <f>BaseDatos!BZ32-BaseDatos!BY32</f>
        <v>0.35416666670062114</v>
      </c>
      <c r="CB32" s="8">
        <v>8</v>
      </c>
      <c r="CC32" s="8">
        <v>30</v>
      </c>
      <c r="CD32" s="5">
        <f>BaseDatos!CB32+(BaseDatos!CC32/60)</f>
        <v>8.5</v>
      </c>
      <c r="CE32" s="11">
        <v>0</v>
      </c>
      <c r="CF32" s="6">
        <v>4.5</v>
      </c>
      <c r="CG32" s="5">
        <f t="shared" si="4"/>
        <v>4</v>
      </c>
      <c r="CH32" s="12">
        <v>36.799999999999997</v>
      </c>
      <c r="CI32" s="5">
        <v>2</v>
      </c>
      <c r="CJ32" s="5">
        <v>3</v>
      </c>
      <c r="CK32" s="5">
        <v>3.5</v>
      </c>
      <c r="CL32" s="5">
        <v>3</v>
      </c>
      <c r="CM32" s="5">
        <v>36.9</v>
      </c>
      <c r="CN32" s="5">
        <v>36.9</v>
      </c>
      <c r="CO32" s="5">
        <v>3.5</v>
      </c>
      <c r="CP32" s="5">
        <v>3</v>
      </c>
      <c r="CQ32" s="5">
        <v>4</v>
      </c>
      <c r="CR32" s="5">
        <v>2</v>
      </c>
      <c r="CS32" s="5">
        <v>37</v>
      </c>
      <c r="CT32" s="8">
        <v>10</v>
      </c>
      <c r="CU32" s="2">
        <v>6</v>
      </c>
      <c r="CV32" s="8">
        <f t="shared" si="1"/>
        <v>16</v>
      </c>
      <c r="CW32" s="2">
        <v>4</v>
      </c>
      <c r="CX32" s="4">
        <v>123</v>
      </c>
      <c r="CY32" s="8">
        <v>4</v>
      </c>
      <c r="CZ32" s="5">
        <v>1</v>
      </c>
      <c r="DA32" s="8">
        <v>16</v>
      </c>
      <c r="DB32" s="8">
        <v>3</v>
      </c>
      <c r="DC32" s="8">
        <v>6</v>
      </c>
      <c r="DD32" s="8">
        <v>61</v>
      </c>
      <c r="DI32" s="8">
        <v>1</v>
      </c>
      <c r="DJ32" s="8">
        <v>7</v>
      </c>
      <c r="DK32" s="5">
        <v>2</v>
      </c>
      <c r="DL32" s="5">
        <v>30</v>
      </c>
      <c r="DM32" s="5">
        <f>BaseDatos!DK32+(BaseDatos!DL32/60)</f>
        <v>2.5</v>
      </c>
      <c r="DN32" s="8">
        <v>18</v>
      </c>
      <c r="DO32" s="4">
        <v>13</v>
      </c>
      <c r="DP32" s="4">
        <v>12</v>
      </c>
      <c r="DQ32" s="4">
        <v>16</v>
      </c>
      <c r="DR32" s="4">
        <f t="shared" si="2"/>
        <v>41</v>
      </c>
      <c r="DS32" s="4">
        <v>1747.395</v>
      </c>
      <c r="DT32" s="4">
        <v>14</v>
      </c>
      <c r="DU32" s="4">
        <v>0</v>
      </c>
    </row>
    <row r="33" spans="1:125" ht="18" x14ac:dyDescent="0.3">
      <c r="A33" s="1" t="s">
        <v>123</v>
      </c>
      <c r="B33" s="1">
        <v>12</v>
      </c>
      <c r="C33" s="28">
        <v>2202</v>
      </c>
      <c r="D33" s="2" t="s">
        <v>175</v>
      </c>
      <c r="E33" s="2">
        <v>2</v>
      </c>
      <c r="F33" s="2">
        <v>22</v>
      </c>
      <c r="G33" s="3">
        <v>34738</v>
      </c>
      <c r="H33" s="2">
        <v>53620475</v>
      </c>
      <c r="I33" s="4">
        <v>5563022654</v>
      </c>
      <c r="J33" s="24" t="s">
        <v>176</v>
      </c>
      <c r="K33" s="5">
        <v>13.8</v>
      </c>
      <c r="L33" s="5">
        <v>8.6999999999999993</v>
      </c>
      <c r="M33" s="5">
        <v>110</v>
      </c>
      <c r="N33" s="6">
        <v>1.64</v>
      </c>
      <c r="O33" s="6">
        <f>(BaseDatos!M33)/(BaseDatos!N33)^2</f>
        <v>40.898274836406905</v>
      </c>
      <c r="P33" s="7">
        <v>42846</v>
      </c>
      <c r="Q33" s="7">
        <v>42875</v>
      </c>
      <c r="R33" s="8">
        <f t="shared" si="5"/>
        <v>16.340277777802839</v>
      </c>
      <c r="S33" s="5">
        <v>5</v>
      </c>
      <c r="T33" s="8">
        <v>4</v>
      </c>
      <c r="U33" s="26">
        <f>AVERAGE(BaseDatos!T33,BaseDatos!S33)</f>
        <v>4.5</v>
      </c>
      <c r="V33" s="26"/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83</v>
      </c>
      <c r="AL33" s="8">
        <v>1</v>
      </c>
      <c r="AM33" s="8">
        <v>6</v>
      </c>
      <c r="AN33" s="8">
        <v>10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1</v>
      </c>
      <c r="AU33" s="8">
        <v>15</v>
      </c>
      <c r="AV33" s="8">
        <v>50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13</v>
      </c>
      <c r="BX33" s="8">
        <v>9</v>
      </c>
      <c r="BY33" s="9">
        <v>42861.993055555598</v>
      </c>
      <c r="BZ33" s="9">
        <v>42862.340277777803</v>
      </c>
      <c r="CA33" s="10">
        <f>BaseDatos!BZ33-BaseDatos!BY33</f>
        <v>0.34722222220443655</v>
      </c>
      <c r="CB33" s="8">
        <v>8</v>
      </c>
      <c r="CC33" s="8">
        <v>20</v>
      </c>
      <c r="CD33" s="5">
        <f>BaseDatos!CB33+(BaseDatos!CC33/60)</f>
        <v>8.3333333333333339</v>
      </c>
      <c r="CE33" s="11">
        <v>1</v>
      </c>
      <c r="CF33" s="6">
        <v>6.5</v>
      </c>
      <c r="CG33" s="5">
        <f t="shared" si="4"/>
        <v>1.8333333333333339</v>
      </c>
      <c r="CH33" s="12">
        <v>37</v>
      </c>
      <c r="CI33" s="5">
        <v>5.5</v>
      </c>
      <c r="CJ33" s="5">
        <v>4.5</v>
      </c>
      <c r="CK33" s="5">
        <v>5</v>
      </c>
      <c r="CL33" s="5">
        <v>6</v>
      </c>
      <c r="CM33" s="5">
        <v>37.200000000000003</v>
      </c>
      <c r="CN33" s="5">
        <v>36.700000000000003</v>
      </c>
      <c r="CO33" s="5">
        <v>5</v>
      </c>
      <c r="CP33" s="5">
        <v>2</v>
      </c>
      <c r="CQ33" s="5">
        <v>5.5</v>
      </c>
      <c r="CR33" s="5">
        <v>4.5</v>
      </c>
      <c r="CS33" s="5">
        <v>37</v>
      </c>
      <c r="CT33" s="8">
        <v>11</v>
      </c>
      <c r="CU33" s="2">
        <v>5</v>
      </c>
      <c r="CV33" s="8">
        <f t="shared" si="1"/>
        <v>16</v>
      </c>
      <c r="CW33" s="2">
        <v>4</v>
      </c>
      <c r="CX33" s="4">
        <v>107</v>
      </c>
      <c r="CY33" s="8">
        <v>2</v>
      </c>
      <c r="CZ33" s="5">
        <v>2</v>
      </c>
      <c r="DA33" s="8">
        <v>14</v>
      </c>
      <c r="DB33" s="8">
        <v>3</v>
      </c>
      <c r="DC33" s="8">
        <v>10</v>
      </c>
      <c r="DD33" s="8">
        <v>43</v>
      </c>
      <c r="DI33" s="8">
        <v>1</v>
      </c>
      <c r="DJ33" s="8">
        <v>7</v>
      </c>
      <c r="DK33" s="5">
        <v>4</v>
      </c>
      <c r="DL33" s="5">
        <v>0</v>
      </c>
      <c r="DM33" s="5">
        <f>BaseDatos!DK33+(BaseDatos!DL33/60)</f>
        <v>4</v>
      </c>
      <c r="DN33" s="8">
        <v>42</v>
      </c>
      <c r="DO33" s="4">
        <v>13</v>
      </c>
      <c r="DP33" s="4">
        <v>17</v>
      </c>
      <c r="DQ33" s="4">
        <v>24</v>
      </c>
      <c r="DR33" s="4">
        <f t="shared" si="2"/>
        <v>54</v>
      </c>
      <c r="DS33" s="4">
        <v>4842.5</v>
      </c>
      <c r="DT33" s="4">
        <v>26</v>
      </c>
      <c r="DU33" s="4">
        <v>0</v>
      </c>
    </row>
    <row r="34" spans="1:125" ht="18" x14ac:dyDescent="0.3">
      <c r="A34" s="1" t="s">
        <v>123</v>
      </c>
      <c r="B34" s="1">
        <v>12</v>
      </c>
      <c r="C34" s="28">
        <v>2204</v>
      </c>
      <c r="D34" s="2" t="s">
        <v>177</v>
      </c>
      <c r="E34" s="2">
        <v>2</v>
      </c>
      <c r="F34" s="2">
        <v>20</v>
      </c>
      <c r="G34" s="3">
        <v>35212</v>
      </c>
      <c r="H34" s="2">
        <v>56548779</v>
      </c>
      <c r="I34" s="4">
        <v>5528879336</v>
      </c>
      <c r="J34" s="24" t="s">
        <v>178</v>
      </c>
      <c r="K34" s="5">
        <v>14</v>
      </c>
      <c r="L34" s="38">
        <v>7.96</v>
      </c>
      <c r="M34" s="5">
        <v>50.2</v>
      </c>
      <c r="N34" s="6">
        <v>1.51</v>
      </c>
      <c r="O34" s="6">
        <f>(BaseDatos!M34)/(BaseDatos!N34)^2</f>
        <v>22.0165782202535</v>
      </c>
      <c r="P34" s="40">
        <v>42863</v>
      </c>
      <c r="Q34" s="40">
        <v>42896</v>
      </c>
      <c r="R34" s="8">
        <f t="shared" si="5"/>
        <v>5.375</v>
      </c>
      <c r="S34" s="5">
        <v>6</v>
      </c>
      <c r="T34" s="8">
        <v>6</v>
      </c>
      <c r="U34" s="26">
        <f>AVERAGE(BaseDatos!T34,BaseDatos!S34)</f>
        <v>6</v>
      </c>
      <c r="V34" s="26"/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83</v>
      </c>
      <c r="AL34" s="8">
        <v>1</v>
      </c>
      <c r="AM34" s="8">
        <v>4</v>
      </c>
      <c r="AN34" s="8">
        <v>780</v>
      </c>
      <c r="AO34" s="8">
        <v>1</v>
      </c>
      <c r="AP34" s="8">
        <v>1</v>
      </c>
      <c r="AQ34" s="8">
        <v>13</v>
      </c>
      <c r="AR34" s="8">
        <v>20</v>
      </c>
      <c r="AS34" s="8">
        <v>0</v>
      </c>
      <c r="AT34" s="8">
        <v>1</v>
      </c>
      <c r="AU34" s="8">
        <v>14</v>
      </c>
      <c r="AV34" s="8">
        <v>50</v>
      </c>
      <c r="AW34" s="8">
        <v>1</v>
      </c>
      <c r="AX34" s="8">
        <v>17</v>
      </c>
      <c r="AY34" s="8">
        <v>1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1</v>
      </c>
      <c r="BP34" s="8">
        <v>15</v>
      </c>
      <c r="BQ34" s="8">
        <v>1</v>
      </c>
      <c r="BR34" s="8">
        <v>0</v>
      </c>
      <c r="BS34" s="8">
        <v>0</v>
      </c>
      <c r="BT34" s="8">
        <v>0</v>
      </c>
      <c r="BU34" s="8">
        <v>1</v>
      </c>
      <c r="BV34" s="8">
        <v>1</v>
      </c>
      <c r="BW34" s="8">
        <v>6</v>
      </c>
      <c r="BX34" s="8">
        <v>6</v>
      </c>
      <c r="BY34" s="9">
        <v>42868.104166666701</v>
      </c>
      <c r="BZ34" s="9">
        <v>42868.375</v>
      </c>
      <c r="CA34" s="10">
        <f>BaseDatos!BZ34-BaseDatos!BY34</f>
        <v>0.27083333329937886</v>
      </c>
      <c r="CB34" s="8">
        <v>6</v>
      </c>
      <c r="CC34" s="8">
        <v>30</v>
      </c>
      <c r="CD34" s="5">
        <f>BaseDatos!CB34+(BaseDatos!CC34/60)</f>
        <v>6.5</v>
      </c>
      <c r="CE34" s="11">
        <v>1</v>
      </c>
      <c r="CF34" s="38">
        <v>7.5</v>
      </c>
      <c r="CG34" s="5">
        <f t="shared" si="4"/>
        <v>-1</v>
      </c>
      <c r="CH34" s="12">
        <v>36.6</v>
      </c>
      <c r="CI34" s="5">
        <v>3</v>
      </c>
      <c r="CJ34" s="5">
        <v>2.5</v>
      </c>
      <c r="CK34" s="5">
        <v>6</v>
      </c>
      <c r="CL34" s="5">
        <v>3.5</v>
      </c>
      <c r="CM34" s="5">
        <v>36.4</v>
      </c>
      <c r="CN34" s="5">
        <v>36.700000000000003</v>
      </c>
      <c r="CO34" s="5">
        <v>0.9</v>
      </c>
      <c r="CP34" s="5">
        <v>0.9</v>
      </c>
      <c r="CQ34" s="5">
        <v>3</v>
      </c>
      <c r="CR34" s="5">
        <v>2.5</v>
      </c>
      <c r="CS34" s="5">
        <v>36.6</v>
      </c>
      <c r="CT34" s="8">
        <v>8</v>
      </c>
      <c r="CU34" s="2">
        <v>4</v>
      </c>
      <c r="CV34" s="8">
        <f t="shared" ref="CV34:CV61" si="6">SUM(CT34:CU34)</f>
        <v>12</v>
      </c>
      <c r="CW34" s="2">
        <v>2</v>
      </c>
      <c r="CX34" s="4">
        <v>107</v>
      </c>
      <c r="CY34" s="8">
        <v>0</v>
      </c>
      <c r="CZ34" s="5">
        <v>2</v>
      </c>
      <c r="DA34" s="8">
        <v>13</v>
      </c>
      <c r="DB34" s="8">
        <v>3</v>
      </c>
      <c r="DC34" s="8">
        <v>5</v>
      </c>
      <c r="DD34" s="8">
        <v>36</v>
      </c>
      <c r="DI34" s="8">
        <v>1</v>
      </c>
      <c r="DJ34" s="8">
        <v>7</v>
      </c>
      <c r="DK34" s="5">
        <v>5</v>
      </c>
      <c r="DL34" s="5">
        <v>0</v>
      </c>
      <c r="DM34" s="5">
        <f>BaseDatos!DK34+(BaseDatos!DL34/60)</f>
        <v>5</v>
      </c>
      <c r="DN34" s="8">
        <v>24</v>
      </c>
      <c r="DO34" s="4">
        <v>13</v>
      </c>
      <c r="DP34" s="4">
        <v>13</v>
      </c>
      <c r="DQ34" s="4">
        <v>18</v>
      </c>
      <c r="DR34" s="4">
        <f t="shared" si="2"/>
        <v>44</v>
      </c>
      <c r="DS34" s="4">
        <v>6751.9</v>
      </c>
      <c r="DT34" s="4">
        <v>53</v>
      </c>
      <c r="DU34" s="4">
        <v>1</v>
      </c>
    </row>
    <row r="35" spans="1:125" ht="18" x14ac:dyDescent="0.3">
      <c r="A35" s="1" t="s">
        <v>123</v>
      </c>
      <c r="B35" s="1">
        <v>12</v>
      </c>
      <c r="C35" s="28">
        <v>2205</v>
      </c>
      <c r="D35" s="2" t="s">
        <v>179</v>
      </c>
      <c r="E35" s="2">
        <v>2</v>
      </c>
      <c r="F35" s="2">
        <v>21</v>
      </c>
      <c r="G35" s="3">
        <v>35048</v>
      </c>
      <c r="H35" s="2">
        <v>22078260</v>
      </c>
      <c r="I35" s="4">
        <v>5514849728</v>
      </c>
      <c r="J35" s="24" t="s">
        <v>180</v>
      </c>
      <c r="K35" s="5">
        <v>16</v>
      </c>
      <c r="L35" s="5">
        <v>8.6999999999999993</v>
      </c>
      <c r="M35" s="5">
        <v>62.4</v>
      </c>
      <c r="N35" s="6">
        <v>1.56</v>
      </c>
      <c r="O35" s="6">
        <f>(BaseDatos!M35)/(BaseDatos!N35)^2</f>
        <v>25.641025641025639</v>
      </c>
      <c r="P35" s="7">
        <v>42889</v>
      </c>
      <c r="Q35" s="7">
        <v>42926</v>
      </c>
      <c r="R35" s="8">
        <f t="shared" si="5"/>
        <v>8.2916666667006211</v>
      </c>
      <c r="S35" s="5">
        <v>4</v>
      </c>
      <c r="T35" s="8">
        <v>5</v>
      </c>
      <c r="U35" s="26">
        <f>AVERAGE(BaseDatos!T35,BaseDatos!S35)</f>
        <v>4.5</v>
      </c>
      <c r="V35" s="26"/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90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10</v>
      </c>
      <c r="BX35" s="8">
        <v>3</v>
      </c>
      <c r="BY35" s="9">
        <v>42896.958333333299</v>
      </c>
      <c r="BZ35" s="9">
        <v>42897.291666666701</v>
      </c>
      <c r="CA35" s="10">
        <f>BaseDatos!BZ35-BaseDatos!BY35</f>
        <v>0.33333333340124227</v>
      </c>
      <c r="CB35" s="8">
        <v>8</v>
      </c>
      <c r="CC35" s="8">
        <v>0</v>
      </c>
      <c r="CD35" s="5">
        <f>BaseDatos!CB35+(BaseDatos!CC35/60)</f>
        <v>8</v>
      </c>
      <c r="CE35" s="11">
        <v>0</v>
      </c>
      <c r="CF35" s="6">
        <v>6</v>
      </c>
      <c r="CG35" s="5">
        <f t="shared" si="4"/>
        <v>2</v>
      </c>
      <c r="CH35" s="12">
        <v>36.799999999999997</v>
      </c>
      <c r="CI35" s="5">
        <v>2</v>
      </c>
      <c r="CJ35" s="5">
        <v>4</v>
      </c>
      <c r="CK35" s="5">
        <v>6</v>
      </c>
      <c r="CL35" s="5">
        <v>4</v>
      </c>
      <c r="CM35" s="5">
        <v>36.4</v>
      </c>
      <c r="CN35" s="5">
        <v>36.4</v>
      </c>
      <c r="CO35" s="5">
        <v>6</v>
      </c>
      <c r="CP35" s="5">
        <v>4</v>
      </c>
      <c r="CQ35" s="5">
        <v>6</v>
      </c>
      <c r="CR35" s="5">
        <v>4</v>
      </c>
      <c r="CS35" s="5">
        <v>36.299999999999997</v>
      </c>
      <c r="CT35" s="8">
        <v>8</v>
      </c>
      <c r="CU35" s="2">
        <v>3</v>
      </c>
      <c r="CV35" s="8">
        <f t="shared" si="6"/>
        <v>11</v>
      </c>
      <c r="CW35" s="2">
        <v>2</v>
      </c>
      <c r="CX35" s="4">
        <v>101</v>
      </c>
      <c r="CY35" s="8">
        <v>7</v>
      </c>
      <c r="CZ35" s="5">
        <v>2</v>
      </c>
      <c r="DA35" s="8">
        <v>13</v>
      </c>
      <c r="DB35" s="8">
        <v>3</v>
      </c>
      <c r="DC35" s="8">
        <v>9</v>
      </c>
      <c r="DD35" s="8">
        <v>34</v>
      </c>
      <c r="DI35" s="8">
        <v>1</v>
      </c>
      <c r="DJ35" s="8">
        <v>1</v>
      </c>
      <c r="DK35" s="5">
        <v>0</v>
      </c>
      <c r="DL35" s="5">
        <v>15</v>
      </c>
      <c r="DM35" s="5">
        <f>BaseDatos!DK35+(BaseDatos!DL35/60)</f>
        <v>0.25</v>
      </c>
      <c r="DN35" s="8">
        <v>31</v>
      </c>
      <c r="DO35" s="4">
        <v>11</v>
      </c>
      <c r="DP35" s="4">
        <v>14</v>
      </c>
      <c r="DQ35" s="4">
        <v>20</v>
      </c>
      <c r="DR35" s="4">
        <f t="shared" si="2"/>
        <v>45</v>
      </c>
      <c r="DS35" s="4">
        <v>5353.92</v>
      </c>
      <c r="DT35" s="4">
        <v>28</v>
      </c>
      <c r="DU35" s="4">
        <v>0</v>
      </c>
    </row>
    <row r="36" spans="1:125" ht="18" x14ac:dyDescent="0.3">
      <c r="A36" s="1" t="s">
        <v>123</v>
      </c>
      <c r="B36" s="1">
        <v>12</v>
      </c>
      <c r="C36" s="28">
        <v>2206</v>
      </c>
      <c r="D36" s="2" t="s">
        <v>181</v>
      </c>
      <c r="E36" s="2">
        <v>2</v>
      </c>
      <c r="F36" s="2">
        <v>23</v>
      </c>
      <c r="G36" s="3">
        <v>34261</v>
      </c>
      <c r="H36" s="2">
        <v>56801200</v>
      </c>
      <c r="I36" s="4">
        <v>5554619682</v>
      </c>
      <c r="J36" s="24" t="s">
        <v>182</v>
      </c>
      <c r="K36" s="5">
        <v>16</v>
      </c>
      <c r="L36" s="5">
        <v>8.8000000000000007</v>
      </c>
      <c r="M36" s="5">
        <v>51.7</v>
      </c>
      <c r="N36" s="6">
        <v>1.56</v>
      </c>
      <c r="O36" s="6">
        <f>(BaseDatos!M36)/(BaseDatos!N36)^2</f>
        <v>21.244247205785665</v>
      </c>
      <c r="P36" s="7">
        <v>42885</v>
      </c>
      <c r="Q36" s="7">
        <v>42915</v>
      </c>
      <c r="R36" s="8">
        <f t="shared" si="5"/>
        <v>26.291666666700621</v>
      </c>
      <c r="S36" s="5">
        <v>7</v>
      </c>
      <c r="T36" s="8">
        <v>7</v>
      </c>
      <c r="U36" s="26">
        <f>AVERAGE(BaseDatos!T36,BaseDatos!S36)</f>
        <v>7</v>
      </c>
      <c r="V36" s="26"/>
      <c r="W36" s="8">
        <v>1</v>
      </c>
      <c r="X36" s="8">
        <v>0</v>
      </c>
      <c r="Y36" s="8">
        <v>1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100</v>
      </c>
      <c r="AL36" s="8">
        <v>1</v>
      </c>
      <c r="AM36" s="8">
        <v>11</v>
      </c>
      <c r="AN36" s="8">
        <v>800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1</v>
      </c>
      <c r="AU36" s="8">
        <v>18</v>
      </c>
      <c r="AV36" s="8">
        <v>300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1</v>
      </c>
      <c r="BV36" s="8">
        <v>1</v>
      </c>
      <c r="BW36" s="8">
        <v>9</v>
      </c>
      <c r="BX36" s="8">
        <v>5</v>
      </c>
      <c r="BY36" s="9">
        <v>42911</v>
      </c>
      <c r="BZ36" s="9">
        <v>42911.291666666701</v>
      </c>
      <c r="CA36" s="10">
        <f>BaseDatos!BZ36-BaseDatos!BY36</f>
        <v>0.29166666670062114</v>
      </c>
      <c r="CB36" s="8">
        <v>7</v>
      </c>
      <c r="CC36" s="8">
        <v>0</v>
      </c>
      <c r="CD36" s="5">
        <f>BaseDatos!CB36+(BaseDatos!CC36/60)</f>
        <v>7</v>
      </c>
      <c r="CE36" s="11">
        <v>0</v>
      </c>
      <c r="CF36" s="6">
        <v>7</v>
      </c>
      <c r="CG36" s="5">
        <f t="shared" si="4"/>
        <v>0</v>
      </c>
      <c r="CH36" s="12">
        <v>36.799999999999997</v>
      </c>
      <c r="CI36" s="5">
        <v>4</v>
      </c>
      <c r="CJ36" s="5">
        <v>3</v>
      </c>
      <c r="CK36" s="5">
        <v>6</v>
      </c>
      <c r="CL36" s="5">
        <v>2.5</v>
      </c>
      <c r="CM36" s="5">
        <v>36.6</v>
      </c>
      <c r="CN36" s="5">
        <v>36.9</v>
      </c>
      <c r="CO36" s="5">
        <v>2</v>
      </c>
      <c r="CP36" s="5">
        <v>1</v>
      </c>
      <c r="CQ36" s="5">
        <v>4</v>
      </c>
      <c r="CR36" s="5">
        <v>3</v>
      </c>
      <c r="CS36" s="5">
        <v>36.799999999999997</v>
      </c>
      <c r="CT36" s="8">
        <v>10</v>
      </c>
      <c r="CU36" s="2">
        <v>6</v>
      </c>
      <c r="CV36" s="8">
        <f t="shared" si="6"/>
        <v>16</v>
      </c>
      <c r="CW36" s="2">
        <v>4</v>
      </c>
      <c r="CX36" s="4">
        <v>111</v>
      </c>
      <c r="CY36" s="8">
        <v>3</v>
      </c>
      <c r="CZ36" s="5">
        <v>1</v>
      </c>
      <c r="DA36" s="8">
        <v>21</v>
      </c>
      <c r="DB36" s="8">
        <v>2</v>
      </c>
      <c r="DC36" s="8">
        <v>8</v>
      </c>
      <c r="DD36" s="8">
        <v>52</v>
      </c>
      <c r="DI36" s="8">
        <v>1</v>
      </c>
      <c r="DJ36" s="8">
        <v>7</v>
      </c>
      <c r="DK36" s="5">
        <v>8</v>
      </c>
      <c r="DL36" s="5">
        <v>0</v>
      </c>
      <c r="DM36" s="5">
        <f>BaseDatos!DK36+(BaseDatos!DL36/60)</f>
        <v>8</v>
      </c>
      <c r="DN36" s="8">
        <v>14</v>
      </c>
      <c r="DO36" s="4">
        <v>11</v>
      </c>
      <c r="DP36" s="4">
        <v>16</v>
      </c>
      <c r="DQ36" s="4">
        <v>16</v>
      </c>
      <c r="DR36" s="4">
        <f t="shared" si="2"/>
        <v>43</v>
      </c>
      <c r="DS36" s="4">
        <v>3231.25</v>
      </c>
      <c r="DT36" s="4">
        <v>60</v>
      </c>
      <c r="DU36" s="4">
        <v>1</v>
      </c>
    </row>
    <row r="37" spans="1:125" ht="18" x14ac:dyDescent="0.3">
      <c r="A37" s="1" t="s">
        <v>123</v>
      </c>
      <c r="B37" s="1">
        <v>12</v>
      </c>
      <c r="C37" s="28">
        <v>2207</v>
      </c>
      <c r="D37" s="2" t="s">
        <v>183</v>
      </c>
      <c r="E37" s="2">
        <v>2</v>
      </c>
      <c r="F37" s="2">
        <v>22</v>
      </c>
      <c r="G37" s="3">
        <v>34640</v>
      </c>
      <c r="H37" s="2">
        <v>21632989</v>
      </c>
      <c r="I37" s="4">
        <v>5522636718</v>
      </c>
      <c r="J37" s="24" t="s">
        <v>184</v>
      </c>
      <c r="K37" s="5">
        <v>15.5</v>
      </c>
      <c r="L37" s="5">
        <v>8.8000000000000007</v>
      </c>
      <c r="M37" s="5">
        <v>62.1</v>
      </c>
      <c r="N37" s="6">
        <v>1.6</v>
      </c>
      <c r="O37" s="6">
        <f>(BaseDatos!M37)/(BaseDatos!N37)^2</f>
        <v>24.257812499999996</v>
      </c>
      <c r="P37" s="7">
        <v>42914</v>
      </c>
      <c r="Q37" s="7">
        <v>42940</v>
      </c>
      <c r="R37" s="8">
        <f t="shared" si="5"/>
        <v>0.29166666670062114</v>
      </c>
      <c r="S37" s="5">
        <v>3</v>
      </c>
      <c r="T37" s="8">
        <v>3</v>
      </c>
      <c r="U37" s="26">
        <f>AVERAGE(BaseDatos!T37,BaseDatos!S37)</f>
        <v>3</v>
      </c>
      <c r="V37" s="26"/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71</v>
      </c>
      <c r="AL37" s="8">
        <v>1</v>
      </c>
      <c r="AM37" s="8">
        <v>6</v>
      </c>
      <c r="AN37" s="8">
        <v>3000</v>
      </c>
      <c r="AO37" s="8">
        <v>1</v>
      </c>
      <c r="AP37" s="8">
        <v>0</v>
      </c>
      <c r="AQ37" s="8">
        <v>0</v>
      </c>
      <c r="AR37" s="8">
        <v>0</v>
      </c>
      <c r="AS37" s="8">
        <v>0</v>
      </c>
      <c r="AT37" s="8">
        <v>1</v>
      </c>
      <c r="AU37" s="8">
        <v>12</v>
      </c>
      <c r="AV37" s="8">
        <v>300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1</v>
      </c>
      <c r="BM37" s="8">
        <v>21</v>
      </c>
      <c r="BN37" s="8">
        <v>5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4</v>
      </c>
      <c r="BX37" s="8">
        <v>4</v>
      </c>
      <c r="BY37" s="9">
        <v>42913.958333333299</v>
      </c>
      <c r="BZ37" s="9">
        <v>42914.291666666701</v>
      </c>
      <c r="CA37" s="10">
        <f>BaseDatos!BZ37-BaseDatos!BY37</f>
        <v>0.33333333340124227</v>
      </c>
      <c r="CB37" s="8">
        <v>8</v>
      </c>
      <c r="CC37" s="8">
        <v>0</v>
      </c>
      <c r="CD37" s="5">
        <f>BaseDatos!CB37+(BaseDatos!CC37/60)</f>
        <v>8</v>
      </c>
      <c r="CE37" s="11">
        <v>1</v>
      </c>
      <c r="CF37" s="6">
        <v>6</v>
      </c>
      <c r="CG37" s="5">
        <f t="shared" si="4"/>
        <v>2</v>
      </c>
      <c r="CH37" s="12">
        <v>37.299999999999997</v>
      </c>
      <c r="CI37" s="5">
        <v>3</v>
      </c>
      <c r="CJ37" s="5">
        <v>2</v>
      </c>
      <c r="CK37" s="5">
        <v>6</v>
      </c>
      <c r="CL37" s="5">
        <v>3</v>
      </c>
      <c r="CM37" s="5">
        <v>37.200000000000003</v>
      </c>
      <c r="CN37" s="5">
        <v>37.200000000000003</v>
      </c>
      <c r="CO37" s="5">
        <v>6</v>
      </c>
      <c r="CP37" s="5">
        <v>3</v>
      </c>
      <c r="CQ37" s="5">
        <v>5</v>
      </c>
      <c r="CR37" s="5">
        <v>3</v>
      </c>
      <c r="CS37" s="5">
        <v>37.1</v>
      </c>
      <c r="CT37" s="8">
        <v>10</v>
      </c>
      <c r="CU37" s="2">
        <v>5</v>
      </c>
      <c r="CV37" s="8">
        <f t="shared" si="6"/>
        <v>15</v>
      </c>
      <c r="CW37" s="2">
        <v>4</v>
      </c>
      <c r="CX37" s="4">
        <v>115</v>
      </c>
      <c r="CY37" s="8">
        <v>4</v>
      </c>
      <c r="CZ37" s="5">
        <v>1</v>
      </c>
      <c r="DA37" s="8">
        <v>17</v>
      </c>
      <c r="DB37" s="8">
        <v>3</v>
      </c>
      <c r="DC37" s="8">
        <v>10</v>
      </c>
      <c r="DD37" s="8">
        <v>127</v>
      </c>
      <c r="DI37" s="8">
        <v>1</v>
      </c>
      <c r="DJ37" s="8">
        <v>7</v>
      </c>
      <c r="DK37" s="5">
        <v>1</v>
      </c>
      <c r="DL37" s="5">
        <v>30</v>
      </c>
      <c r="DM37" s="5">
        <f>BaseDatos!DK37+(BaseDatos!DL37/60)</f>
        <v>1.5</v>
      </c>
      <c r="DN37" s="8">
        <v>26</v>
      </c>
      <c r="DO37" s="4">
        <v>12</v>
      </c>
      <c r="DP37" s="4">
        <v>15</v>
      </c>
      <c r="DQ37" s="4">
        <v>15</v>
      </c>
      <c r="DR37" s="4">
        <f t="shared" si="2"/>
        <v>42</v>
      </c>
      <c r="DS37" s="4">
        <v>2182.194</v>
      </c>
      <c r="DT37" s="4">
        <v>40</v>
      </c>
      <c r="DU37" s="4">
        <v>0</v>
      </c>
    </row>
    <row r="38" spans="1:125" ht="18" x14ac:dyDescent="0.3">
      <c r="A38" s="1" t="s">
        <v>123</v>
      </c>
      <c r="B38" s="1">
        <v>12</v>
      </c>
      <c r="C38" s="28">
        <v>2208</v>
      </c>
      <c r="D38" s="2" t="s">
        <v>185</v>
      </c>
      <c r="E38" s="2">
        <v>2</v>
      </c>
      <c r="F38" s="2">
        <v>21</v>
      </c>
      <c r="G38" s="3">
        <v>34929</v>
      </c>
      <c r="H38" s="2">
        <v>17350458</v>
      </c>
      <c r="I38" s="4">
        <v>5562536788</v>
      </c>
      <c r="J38" s="24" t="s">
        <v>186</v>
      </c>
      <c r="K38" s="5">
        <v>16</v>
      </c>
      <c r="L38" s="5">
        <v>8.1</v>
      </c>
      <c r="M38" s="5">
        <v>49.7</v>
      </c>
      <c r="N38" s="6">
        <v>1.6</v>
      </c>
      <c r="O38" s="6">
        <f>(BaseDatos!M38)/(BaseDatos!N38)^2</f>
        <v>19.414062499999996</v>
      </c>
      <c r="P38" s="7">
        <v>42915</v>
      </c>
      <c r="Q38" s="7">
        <v>42941</v>
      </c>
      <c r="R38" s="8">
        <f t="shared" si="5"/>
        <v>4.2708333332993789</v>
      </c>
      <c r="S38" s="5">
        <v>5</v>
      </c>
      <c r="T38" s="8">
        <v>5</v>
      </c>
      <c r="U38" s="26">
        <f>AVERAGE(BaseDatos!T38,BaseDatos!S38)</f>
        <v>5</v>
      </c>
      <c r="V38" s="26"/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83</v>
      </c>
      <c r="AL38" s="8">
        <v>1</v>
      </c>
      <c r="AM38" s="8">
        <v>14</v>
      </c>
      <c r="AN38" s="8">
        <v>1152</v>
      </c>
      <c r="AO38" s="8">
        <v>1</v>
      </c>
      <c r="AP38" s="8">
        <v>0</v>
      </c>
      <c r="AQ38" s="8">
        <v>0</v>
      </c>
      <c r="AR38" s="8">
        <v>0</v>
      </c>
      <c r="AS38" s="8">
        <v>0</v>
      </c>
      <c r="AT38" s="8">
        <v>1</v>
      </c>
      <c r="AU38" s="8">
        <v>11</v>
      </c>
      <c r="AV38" s="8">
        <v>240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1</v>
      </c>
      <c r="BM38" s="8">
        <v>14</v>
      </c>
      <c r="BN38" s="8">
        <v>3</v>
      </c>
      <c r="BO38" s="8">
        <v>1</v>
      </c>
      <c r="BP38" s="8">
        <v>20</v>
      </c>
      <c r="BQ38" s="8">
        <v>1</v>
      </c>
      <c r="BR38" s="8">
        <v>0</v>
      </c>
      <c r="BS38" s="8">
        <v>0</v>
      </c>
      <c r="BT38" s="8">
        <v>0</v>
      </c>
      <c r="BU38" s="8">
        <v>1</v>
      </c>
      <c r="BV38" s="8">
        <v>1</v>
      </c>
      <c r="BW38" s="8">
        <v>2</v>
      </c>
      <c r="BX38" s="8">
        <v>4</v>
      </c>
      <c r="BY38" s="9">
        <v>42919.020833333299</v>
      </c>
      <c r="BZ38" s="9">
        <v>42919.270833333299</v>
      </c>
      <c r="CA38" s="10">
        <f>BaseDatos!BZ38-BaseDatos!BY38</f>
        <v>0.25</v>
      </c>
      <c r="CB38" s="8">
        <v>6</v>
      </c>
      <c r="CC38" s="8">
        <v>0</v>
      </c>
      <c r="CD38" s="5">
        <f>BaseDatos!CB38+(BaseDatos!CC38/60)</f>
        <v>6</v>
      </c>
      <c r="CE38" s="11">
        <v>1</v>
      </c>
      <c r="CF38" s="6">
        <v>6</v>
      </c>
      <c r="CG38" s="5">
        <f t="shared" si="4"/>
        <v>0</v>
      </c>
      <c r="CH38" s="12">
        <v>36.5</v>
      </c>
      <c r="CI38" s="5">
        <v>3</v>
      </c>
      <c r="CJ38" s="5">
        <v>7</v>
      </c>
      <c r="CK38" s="5">
        <v>8</v>
      </c>
      <c r="CL38" s="5">
        <v>7</v>
      </c>
      <c r="CM38" s="5">
        <v>36.5</v>
      </c>
      <c r="CN38" s="5">
        <v>37</v>
      </c>
      <c r="CO38" s="5">
        <v>5</v>
      </c>
      <c r="CP38" s="5">
        <v>0</v>
      </c>
      <c r="CQ38" s="5">
        <v>3</v>
      </c>
      <c r="CR38" s="5">
        <v>7</v>
      </c>
      <c r="CS38" s="5">
        <v>36.5</v>
      </c>
      <c r="CT38" s="8">
        <v>9</v>
      </c>
      <c r="CU38" s="2">
        <v>5</v>
      </c>
      <c r="CV38" s="8">
        <f t="shared" si="6"/>
        <v>14</v>
      </c>
      <c r="CW38" s="2">
        <v>3</v>
      </c>
      <c r="CX38" s="4">
        <v>119</v>
      </c>
      <c r="CY38" s="8">
        <v>18</v>
      </c>
      <c r="CZ38" s="5">
        <v>2</v>
      </c>
      <c r="DA38" s="8">
        <v>12</v>
      </c>
      <c r="DB38" s="8">
        <v>3</v>
      </c>
      <c r="DC38" s="8">
        <v>7</v>
      </c>
      <c r="DD38" s="8">
        <v>132</v>
      </c>
      <c r="DI38" s="8">
        <v>1</v>
      </c>
      <c r="DJ38" s="8">
        <v>7</v>
      </c>
      <c r="DK38" s="5">
        <v>4</v>
      </c>
      <c r="DL38" s="5">
        <v>0</v>
      </c>
      <c r="DM38" s="5">
        <f>BaseDatos!DK38+(BaseDatos!DL38/60)</f>
        <v>4</v>
      </c>
      <c r="DN38" s="8">
        <v>38</v>
      </c>
      <c r="DO38" s="4">
        <v>13</v>
      </c>
      <c r="DP38" s="4">
        <v>13</v>
      </c>
      <c r="DQ38" s="4">
        <v>21</v>
      </c>
      <c r="DR38" s="4">
        <f t="shared" si="2"/>
        <v>47</v>
      </c>
      <c r="DS38" s="4">
        <v>4533.1369999999997</v>
      </c>
      <c r="DT38" s="4">
        <v>51</v>
      </c>
      <c r="DU38" s="4">
        <v>0</v>
      </c>
    </row>
    <row r="39" spans="1:125" ht="18" x14ac:dyDescent="0.3">
      <c r="A39" s="1" t="s">
        <v>123</v>
      </c>
      <c r="B39" s="1">
        <v>12</v>
      </c>
      <c r="C39" s="28">
        <v>2209</v>
      </c>
      <c r="D39" s="2" t="s">
        <v>361</v>
      </c>
      <c r="E39" s="2">
        <v>2</v>
      </c>
      <c r="F39" s="2">
        <v>24</v>
      </c>
      <c r="G39" s="3">
        <v>34087</v>
      </c>
      <c r="H39" s="2">
        <v>58631603</v>
      </c>
      <c r="I39" s="4">
        <v>5554597856</v>
      </c>
      <c r="J39" s="24" t="s">
        <v>187</v>
      </c>
      <c r="K39" s="5">
        <v>16.5</v>
      </c>
      <c r="L39" s="5">
        <v>8.8000000000000007</v>
      </c>
      <c r="M39" s="5">
        <v>76.3</v>
      </c>
      <c r="N39" s="6">
        <v>1.67</v>
      </c>
      <c r="O39" s="6">
        <f>(BaseDatos!M39)/(BaseDatos!N39)^2</f>
        <v>27.358456739216177</v>
      </c>
      <c r="P39" s="7">
        <v>42913</v>
      </c>
      <c r="Q39" s="7">
        <v>42943</v>
      </c>
      <c r="R39" s="8">
        <f t="shared" si="5"/>
        <v>18.354166666700621</v>
      </c>
      <c r="S39" s="5">
        <v>6</v>
      </c>
      <c r="T39" s="8">
        <v>6</v>
      </c>
      <c r="U39" s="26">
        <f>AVERAGE(BaseDatos!T39,BaseDatos!S39)</f>
        <v>6</v>
      </c>
      <c r="V39" s="26"/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90</v>
      </c>
      <c r="AL39" s="8">
        <v>1</v>
      </c>
      <c r="AM39" s="8">
        <v>15</v>
      </c>
      <c r="AN39" s="8">
        <v>60</v>
      </c>
      <c r="AO39" s="8">
        <v>0</v>
      </c>
      <c r="AP39" s="8">
        <v>1</v>
      </c>
      <c r="AQ39" s="8">
        <v>13</v>
      </c>
      <c r="AR39" s="8">
        <v>10</v>
      </c>
      <c r="AS39" s="8">
        <v>0</v>
      </c>
      <c r="AT39" s="8">
        <v>1</v>
      </c>
      <c r="AU39" s="8">
        <v>12</v>
      </c>
      <c r="AV39" s="8">
        <v>400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1</v>
      </c>
      <c r="BM39" s="8">
        <v>18</v>
      </c>
      <c r="BN39" s="8">
        <v>10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6</v>
      </c>
      <c r="BX39" s="8">
        <v>9</v>
      </c>
      <c r="BY39" s="9">
        <v>42931.083333333299</v>
      </c>
      <c r="BZ39" s="9">
        <v>42931.354166666701</v>
      </c>
      <c r="CA39" s="10">
        <f>BaseDatos!BZ39-BaseDatos!BY39</f>
        <v>0.27083333340124227</v>
      </c>
      <c r="CB39" s="8">
        <v>6</v>
      </c>
      <c r="CC39" s="8">
        <v>30</v>
      </c>
      <c r="CD39" s="5">
        <f>BaseDatos!CB39+(BaseDatos!CC39/60)</f>
        <v>6.5</v>
      </c>
      <c r="CE39" s="11">
        <v>1</v>
      </c>
      <c r="CF39" s="6">
        <v>6</v>
      </c>
      <c r="CG39" s="5">
        <f t="shared" si="4"/>
        <v>0.5</v>
      </c>
      <c r="CH39" s="12">
        <v>36.799999999999997</v>
      </c>
      <c r="CI39" s="5">
        <v>2</v>
      </c>
      <c r="CJ39" s="5">
        <v>1</v>
      </c>
      <c r="CK39" s="5">
        <v>3.5</v>
      </c>
      <c r="CL39" s="5">
        <v>3.5</v>
      </c>
      <c r="CM39" s="5">
        <v>36.4</v>
      </c>
      <c r="CN39" s="5">
        <v>36.4</v>
      </c>
      <c r="CO39" s="5">
        <v>3.5</v>
      </c>
      <c r="CP39" s="5">
        <v>3.5</v>
      </c>
      <c r="CQ39" s="5">
        <v>4</v>
      </c>
      <c r="CR39" s="5">
        <v>2</v>
      </c>
      <c r="CS39" s="5">
        <v>36.6</v>
      </c>
      <c r="CT39" s="8">
        <v>12</v>
      </c>
      <c r="CU39" s="2">
        <v>8</v>
      </c>
      <c r="CV39" s="8">
        <f t="shared" si="6"/>
        <v>20</v>
      </c>
      <c r="CW39" s="2">
        <v>6</v>
      </c>
      <c r="CX39" s="4">
        <v>119</v>
      </c>
      <c r="CY39" s="8">
        <v>9</v>
      </c>
      <c r="CZ39" s="5">
        <v>2</v>
      </c>
      <c r="DA39" s="8">
        <v>11</v>
      </c>
      <c r="DB39" s="8">
        <v>4</v>
      </c>
      <c r="DC39" s="8">
        <v>9</v>
      </c>
      <c r="DD39" s="8">
        <v>118</v>
      </c>
      <c r="DI39" s="8">
        <v>1</v>
      </c>
      <c r="DJ39" s="8">
        <v>7</v>
      </c>
      <c r="DK39" s="5">
        <v>6</v>
      </c>
      <c r="DL39" s="5">
        <v>0</v>
      </c>
      <c r="DM39" s="5">
        <f>BaseDatos!DK39+(BaseDatos!DL39/60)</f>
        <v>6</v>
      </c>
      <c r="DN39" s="8">
        <v>19</v>
      </c>
      <c r="DO39" s="4">
        <v>10</v>
      </c>
      <c r="DP39" s="4">
        <v>13</v>
      </c>
      <c r="DQ39" s="4">
        <v>15</v>
      </c>
      <c r="DR39" s="4">
        <v>38</v>
      </c>
      <c r="DS39" s="4">
        <v>29947.75</v>
      </c>
      <c r="DT39" s="4">
        <v>50</v>
      </c>
      <c r="DU39" s="4">
        <v>0</v>
      </c>
    </row>
    <row r="40" spans="1:125" ht="18" x14ac:dyDescent="0.3">
      <c r="A40" s="1" t="s">
        <v>123</v>
      </c>
      <c r="B40" s="1">
        <v>12</v>
      </c>
      <c r="C40" s="28">
        <v>2210</v>
      </c>
      <c r="D40" s="2" t="s">
        <v>188</v>
      </c>
      <c r="E40" s="2">
        <v>2</v>
      </c>
      <c r="F40" s="2">
        <v>23</v>
      </c>
      <c r="G40" s="3">
        <v>34332</v>
      </c>
      <c r="H40" s="2">
        <v>56198304</v>
      </c>
      <c r="I40" s="4">
        <v>5559304695</v>
      </c>
      <c r="J40" s="24" t="s">
        <v>189</v>
      </c>
      <c r="K40" s="5">
        <v>16</v>
      </c>
      <c r="L40" s="5">
        <v>8.8000000000000007</v>
      </c>
      <c r="M40" s="5">
        <v>53.3</v>
      </c>
      <c r="N40" s="6">
        <v>1.51</v>
      </c>
      <c r="O40" s="6">
        <f>(BaseDatos!M40)/(BaseDatos!N40)^2</f>
        <v>23.376167711942458</v>
      </c>
      <c r="P40" s="7">
        <v>42924</v>
      </c>
      <c r="Q40" s="7">
        <v>42961</v>
      </c>
      <c r="R40" s="8">
        <f t="shared" si="5"/>
        <v>9.2916666667006211</v>
      </c>
      <c r="S40" s="5">
        <v>8</v>
      </c>
      <c r="T40" s="8">
        <v>4</v>
      </c>
      <c r="U40" s="26">
        <f>AVERAGE(BaseDatos!T40,BaseDatos!S40)</f>
        <v>6</v>
      </c>
      <c r="V40" s="26"/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100</v>
      </c>
      <c r="AL40" s="8">
        <v>1</v>
      </c>
      <c r="AM40" s="8">
        <v>6</v>
      </c>
      <c r="AN40" s="8" t="s">
        <v>128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4</v>
      </c>
      <c r="BX40" s="8">
        <v>5</v>
      </c>
      <c r="BY40" s="9">
        <v>42932.9375</v>
      </c>
      <c r="BZ40" s="9">
        <v>42933.291666666701</v>
      </c>
      <c r="CA40" s="10">
        <f>BaseDatos!BZ40-BaseDatos!BY40</f>
        <v>0.35416666670062114</v>
      </c>
      <c r="CB40" s="8">
        <v>8</v>
      </c>
      <c r="CC40" s="8">
        <v>30</v>
      </c>
      <c r="CD40" s="5">
        <f>BaseDatos!CB40+(BaseDatos!CC40/60)</f>
        <v>8.5</v>
      </c>
      <c r="CE40" s="11">
        <v>0</v>
      </c>
      <c r="CF40" s="6">
        <v>6</v>
      </c>
      <c r="CG40" s="5">
        <f t="shared" si="4"/>
        <v>2.5</v>
      </c>
      <c r="CH40" s="12">
        <v>36.5</v>
      </c>
      <c r="CI40" s="5">
        <v>2</v>
      </c>
      <c r="CJ40" s="5">
        <v>1</v>
      </c>
      <c r="CK40" s="5">
        <v>8</v>
      </c>
      <c r="CL40" s="5">
        <v>4</v>
      </c>
      <c r="CM40" s="5">
        <v>36.5</v>
      </c>
      <c r="CN40" s="5">
        <v>36.700000000000003</v>
      </c>
      <c r="CO40" s="5">
        <v>3</v>
      </c>
      <c r="CP40" s="5">
        <v>1</v>
      </c>
      <c r="CQ40" s="5">
        <v>2</v>
      </c>
      <c r="CR40" s="5">
        <v>1</v>
      </c>
      <c r="CS40" s="5">
        <v>36.5</v>
      </c>
      <c r="CT40" s="8">
        <v>7</v>
      </c>
      <c r="CU40" s="2">
        <v>4</v>
      </c>
      <c r="CV40" s="8">
        <f t="shared" si="6"/>
        <v>11</v>
      </c>
      <c r="CW40" s="2">
        <v>2</v>
      </c>
      <c r="CX40" s="4">
        <v>98</v>
      </c>
      <c r="CY40" s="8">
        <v>1</v>
      </c>
      <c r="CZ40" s="5">
        <v>1</v>
      </c>
      <c r="DA40" s="8">
        <v>21</v>
      </c>
      <c r="DB40" s="8">
        <v>2</v>
      </c>
      <c r="DC40" s="8">
        <v>9</v>
      </c>
      <c r="DD40" s="8">
        <v>259</v>
      </c>
      <c r="DI40" s="8">
        <v>1</v>
      </c>
      <c r="DJ40" s="8">
        <v>7</v>
      </c>
      <c r="DK40" s="5">
        <v>3</v>
      </c>
      <c r="DL40" s="5">
        <v>0</v>
      </c>
      <c r="DM40" s="5">
        <f>BaseDatos!DK40+(BaseDatos!DL40/60)</f>
        <v>3</v>
      </c>
      <c r="DN40" s="8">
        <v>13</v>
      </c>
      <c r="DO40" s="4">
        <v>9</v>
      </c>
      <c r="DP40" s="4">
        <v>12</v>
      </c>
      <c r="DQ40" s="4">
        <v>8</v>
      </c>
      <c r="DR40" s="4">
        <f t="shared" ref="DR40:DR61" si="7">SUM(DO40:DQ40)</f>
        <v>29</v>
      </c>
      <c r="DS40" s="4">
        <v>7895.0625</v>
      </c>
      <c r="DT40" s="4">
        <v>41</v>
      </c>
      <c r="DU40" s="4">
        <v>0</v>
      </c>
    </row>
    <row r="41" spans="1:125" ht="18" x14ac:dyDescent="0.3">
      <c r="A41" s="1" t="s">
        <v>123</v>
      </c>
      <c r="B41" s="1">
        <v>12</v>
      </c>
      <c r="C41" s="28">
        <v>2211</v>
      </c>
      <c r="D41" s="2" t="s">
        <v>190</v>
      </c>
      <c r="E41" s="2">
        <v>2</v>
      </c>
      <c r="F41" s="2">
        <v>26</v>
      </c>
      <c r="G41" s="3">
        <v>33320</v>
      </c>
      <c r="H41" s="2">
        <v>63030049</v>
      </c>
      <c r="I41" s="4">
        <v>5533903303</v>
      </c>
      <c r="J41" s="24" t="s">
        <v>191</v>
      </c>
      <c r="K41" s="5">
        <v>17.5</v>
      </c>
      <c r="L41" s="5">
        <v>8.8000000000000007</v>
      </c>
      <c r="M41" s="5">
        <v>56.9</v>
      </c>
      <c r="N41" s="6">
        <v>1.62</v>
      </c>
      <c r="O41" s="6">
        <f>(BaseDatos!M41)/(BaseDatos!N41)^2</f>
        <v>21.68114616674287</v>
      </c>
      <c r="P41" s="7">
        <v>42948</v>
      </c>
      <c r="Q41" s="7"/>
      <c r="R41" s="8">
        <f t="shared" si="5"/>
        <v>11.3125</v>
      </c>
      <c r="S41" s="5">
        <v>9</v>
      </c>
      <c r="U41" s="26">
        <f>AVERAGE(BaseDatos!T41,BaseDatos!S41)</f>
        <v>9</v>
      </c>
      <c r="V41" s="26"/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76</v>
      </c>
      <c r="AL41" s="8">
        <v>1</v>
      </c>
      <c r="AM41" s="8">
        <v>14</v>
      </c>
      <c r="AN41" s="8" t="s">
        <v>128</v>
      </c>
      <c r="AO41" s="8">
        <v>2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19</v>
      </c>
      <c r="AV41" s="8" t="s">
        <v>128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1</v>
      </c>
      <c r="BM41" s="8">
        <v>19</v>
      </c>
      <c r="BN41" s="8">
        <v>14</v>
      </c>
      <c r="BO41" s="8">
        <v>1</v>
      </c>
      <c r="BP41" s="8">
        <v>23</v>
      </c>
      <c r="BQ41" s="8">
        <v>3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1</v>
      </c>
      <c r="BX41" s="8">
        <v>7</v>
      </c>
      <c r="BY41" s="9">
        <v>42959.020833333299</v>
      </c>
      <c r="BZ41" s="9">
        <v>42959.3125</v>
      </c>
      <c r="CA41" s="10">
        <f>BaseDatos!BZ41-BaseDatos!BY41</f>
        <v>0.29166666670062114</v>
      </c>
      <c r="CB41" s="8">
        <v>7</v>
      </c>
      <c r="CC41" s="8">
        <v>0</v>
      </c>
      <c r="CD41" s="5">
        <f>BaseDatos!CB41+(BaseDatos!CC41/60)</f>
        <v>7</v>
      </c>
      <c r="CE41" s="11">
        <v>1</v>
      </c>
      <c r="CF41" s="6">
        <v>9</v>
      </c>
      <c r="CG41" s="5">
        <f t="shared" si="4"/>
        <v>-2</v>
      </c>
      <c r="CH41" s="12">
        <v>36.5</v>
      </c>
      <c r="CI41" s="5">
        <v>4</v>
      </c>
      <c r="CJ41" s="5">
        <v>1</v>
      </c>
      <c r="CK41" s="5">
        <v>6</v>
      </c>
      <c r="CL41" s="5">
        <v>2</v>
      </c>
      <c r="CM41" s="5">
        <v>35.700000000000003</v>
      </c>
      <c r="CN41" s="5">
        <v>35.700000000000003</v>
      </c>
      <c r="CO41" s="5">
        <v>6</v>
      </c>
      <c r="CP41" s="5">
        <v>2</v>
      </c>
      <c r="CQ41" s="5">
        <v>7</v>
      </c>
      <c r="CR41" s="5">
        <v>4</v>
      </c>
      <c r="CS41" s="5">
        <v>36.5</v>
      </c>
      <c r="CT41" s="8">
        <v>6</v>
      </c>
      <c r="CU41" s="2">
        <v>8</v>
      </c>
      <c r="CV41" s="8">
        <f t="shared" si="6"/>
        <v>14</v>
      </c>
      <c r="CW41" s="2">
        <v>3</v>
      </c>
      <c r="CX41" s="4">
        <v>117</v>
      </c>
      <c r="CY41" s="8">
        <v>5</v>
      </c>
      <c r="CZ41" s="5">
        <v>1</v>
      </c>
      <c r="DA41" s="8">
        <v>18</v>
      </c>
      <c r="DB41" s="8">
        <v>2</v>
      </c>
      <c r="DC41" s="8">
        <v>10</v>
      </c>
      <c r="DD41" s="8">
        <v>111</v>
      </c>
      <c r="DI41" s="8">
        <v>1</v>
      </c>
      <c r="DJ41" s="8">
        <v>7</v>
      </c>
      <c r="DK41" s="5">
        <v>1</v>
      </c>
      <c r="DL41" s="5">
        <v>0</v>
      </c>
      <c r="DM41" s="5">
        <f>BaseDatos!DK41+(BaseDatos!DL41/60)</f>
        <v>1</v>
      </c>
      <c r="DN41" s="8">
        <v>22</v>
      </c>
      <c r="DO41" s="4">
        <v>11</v>
      </c>
      <c r="DP41" s="4">
        <v>14</v>
      </c>
      <c r="DQ41" s="4">
        <v>17</v>
      </c>
      <c r="DR41" s="4">
        <f t="shared" si="7"/>
        <v>42</v>
      </c>
      <c r="DS41" s="4">
        <v>6253.31</v>
      </c>
      <c r="DT41" s="4">
        <v>58</v>
      </c>
      <c r="DU41" s="4">
        <v>1</v>
      </c>
    </row>
    <row r="42" spans="1:125" ht="18" x14ac:dyDescent="0.3">
      <c r="A42" s="1" t="s">
        <v>123</v>
      </c>
      <c r="B42" s="1">
        <v>19</v>
      </c>
      <c r="C42" s="23">
        <v>1301</v>
      </c>
      <c r="D42" s="2" t="s">
        <v>192</v>
      </c>
      <c r="E42" s="2">
        <v>1</v>
      </c>
      <c r="F42" s="2">
        <v>22</v>
      </c>
      <c r="G42" s="3">
        <v>34720</v>
      </c>
      <c r="H42" s="2">
        <v>52951040</v>
      </c>
      <c r="I42" s="4">
        <v>5562171681</v>
      </c>
      <c r="J42" s="24" t="s">
        <v>193</v>
      </c>
      <c r="K42" s="5">
        <v>14</v>
      </c>
      <c r="L42" s="5">
        <v>9.3000000000000007</v>
      </c>
      <c r="M42" s="5">
        <v>54.5</v>
      </c>
      <c r="N42" s="6">
        <v>1.75</v>
      </c>
      <c r="O42" s="6">
        <f>(BaseDatos!M42)/(BaseDatos!N42)^2</f>
        <v>17.795918367346939</v>
      </c>
      <c r="P42" s="7"/>
      <c r="Q42" s="7"/>
      <c r="U42" s="26" t="e">
        <f>AVERAGE(BaseDatos!T42,BaseDatos!S42)</f>
        <v>#DIV/0!</v>
      </c>
      <c r="V42" s="26"/>
      <c r="W42" s="8">
        <v>1</v>
      </c>
      <c r="X42" s="8">
        <v>0</v>
      </c>
      <c r="Y42" s="8">
        <v>1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1</v>
      </c>
      <c r="AJ42" s="8">
        <v>0</v>
      </c>
      <c r="AK42" s="8">
        <v>63</v>
      </c>
      <c r="AL42" s="8">
        <v>1</v>
      </c>
      <c r="AM42" s="8">
        <v>10</v>
      </c>
      <c r="AN42" s="8" t="s">
        <v>128</v>
      </c>
      <c r="AO42" s="8">
        <v>0</v>
      </c>
      <c r="AP42" s="8">
        <v>1</v>
      </c>
      <c r="AQ42" s="8">
        <v>21</v>
      </c>
      <c r="AR42" s="8">
        <v>3</v>
      </c>
      <c r="AS42" s="8">
        <v>0</v>
      </c>
      <c r="AT42" s="8">
        <v>1</v>
      </c>
      <c r="AU42" s="8">
        <v>18</v>
      </c>
      <c r="AV42" s="8" t="s">
        <v>128</v>
      </c>
      <c r="AW42" s="8">
        <v>1</v>
      </c>
      <c r="AX42" s="8">
        <v>20</v>
      </c>
      <c r="AY42" s="8">
        <v>2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1</v>
      </c>
      <c r="BM42" s="8">
        <v>22</v>
      </c>
      <c r="BN42" s="8">
        <v>1</v>
      </c>
      <c r="BO42" s="8">
        <v>1</v>
      </c>
      <c r="BP42" s="8">
        <v>21</v>
      </c>
      <c r="BQ42" s="8">
        <v>1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9</v>
      </c>
      <c r="BX42" s="8">
        <v>11</v>
      </c>
      <c r="BY42" s="9">
        <v>42864.048611111102</v>
      </c>
      <c r="BZ42" s="9">
        <v>42864.336111111101</v>
      </c>
      <c r="CA42" s="10">
        <f>BaseDatos!BZ42-BaseDatos!BY42</f>
        <v>0.28749999999854481</v>
      </c>
      <c r="CB42" s="8">
        <v>6</v>
      </c>
      <c r="CC42" s="8">
        <v>54</v>
      </c>
      <c r="CD42" s="5">
        <f>BaseDatos!CB42+(BaseDatos!CC42/60)</f>
        <v>6.9</v>
      </c>
      <c r="CE42" s="11">
        <v>1</v>
      </c>
      <c r="CF42" s="6">
        <v>5</v>
      </c>
      <c r="CG42" s="5">
        <f t="shared" si="4"/>
        <v>1.9000000000000004</v>
      </c>
      <c r="CH42" s="12">
        <v>36.799999999999997</v>
      </c>
      <c r="CI42" s="5">
        <v>3.3</v>
      </c>
      <c r="CJ42" s="5">
        <v>6</v>
      </c>
      <c r="CK42" s="5">
        <v>5</v>
      </c>
      <c r="CL42" s="5">
        <v>6</v>
      </c>
      <c r="CM42" s="5">
        <v>36.700000000000003</v>
      </c>
      <c r="CN42" s="5">
        <v>36.700000000000003</v>
      </c>
      <c r="CO42" s="5">
        <v>5</v>
      </c>
      <c r="CP42" s="5">
        <v>6</v>
      </c>
      <c r="CQ42" s="5">
        <v>7</v>
      </c>
      <c r="CR42" s="5">
        <v>7.5</v>
      </c>
      <c r="CS42" s="5">
        <v>36.799999999999997</v>
      </c>
      <c r="CT42" s="8">
        <v>8</v>
      </c>
      <c r="CU42" s="2">
        <v>4</v>
      </c>
      <c r="CV42" s="8">
        <f t="shared" si="6"/>
        <v>12</v>
      </c>
      <c r="CW42" s="2">
        <v>2</v>
      </c>
      <c r="CX42" s="4">
        <v>111</v>
      </c>
      <c r="CY42" s="8">
        <v>14</v>
      </c>
      <c r="CZ42" s="5">
        <v>1</v>
      </c>
      <c r="DA42" s="8">
        <v>14</v>
      </c>
      <c r="DB42" s="8">
        <v>3</v>
      </c>
      <c r="DC42" s="8">
        <v>10</v>
      </c>
      <c r="DD42" s="8">
        <v>74</v>
      </c>
      <c r="DI42" s="8">
        <v>1</v>
      </c>
      <c r="DJ42" s="8">
        <v>7</v>
      </c>
      <c r="DK42" s="5">
        <v>0</v>
      </c>
      <c r="DL42" s="5">
        <v>20</v>
      </c>
      <c r="DM42" s="5">
        <f>BaseDatos!DK42+(BaseDatos!DL42/60)</f>
        <v>0.33333333333333331</v>
      </c>
      <c r="DN42" s="8">
        <v>62</v>
      </c>
      <c r="DO42" s="4">
        <v>10</v>
      </c>
      <c r="DP42" s="4">
        <v>4</v>
      </c>
      <c r="DQ42" s="4">
        <v>17</v>
      </c>
      <c r="DR42" s="4">
        <f t="shared" si="7"/>
        <v>31</v>
      </c>
      <c r="DS42" s="4">
        <v>10303.225</v>
      </c>
      <c r="DT42" s="4">
        <v>81</v>
      </c>
      <c r="DU42" s="4">
        <v>1</v>
      </c>
    </row>
    <row r="43" spans="1:125" ht="18" x14ac:dyDescent="0.3">
      <c r="A43" s="1" t="s">
        <v>123</v>
      </c>
      <c r="B43" s="1">
        <v>19</v>
      </c>
      <c r="C43" s="23">
        <v>1302</v>
      </c>
      <c r="D43" s="2" t="s">
        <v>194</v>
      </c>
      <c r="E43" s="2">
        <v>1</v>
      </c>
      <c r="F43" s="2">
        <v>22</v>
      </c>
      <c r="G43" s="3">
        <v>34771</v>
      </c>
      <c r="H43" s="2">
        <v>26375211</v>
      </c>
      <c r="I43" s="4">
        <v>5540745404</v>
      </c>
      <c r="J43" s="24" t="s">
        <v>195</v>
      </c>
      <c r="K43" s="5">
        <v>15.5</v>
      </c>
      <c r="L43" s="5">
        <v>9.5</v>
      </c>
      <c r="M43" s="5">
        <v>74.7</v>
      </c>
      <c r="N43" s="6">
        <v>1.79</v>
      </c>
      <c r="O43" s="6">
        <f>(BaseDatos!M43)/(BaseDatos!N43)^2</f>
        <v>23.313879092412847</v>
      </c>
      <c r="P43" s="7"/>
      <c r="Q43" s="7"/>
      <c r="U43" s="26" t="e">
        <f>AVERAGE(BaseDatos!T43,BaseDatos!S43)</f>
        <v>#DIV/0!</v>
      </c>
      <c r="V43" s="26"/>
      <c r="W43" s="8">
        <v>1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1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91</v>
      </c>
      <c r="AL43" s="8">
        <v>1</v>
      </c>
      <c r="AM43" s="8">
        <v>14</v>
      </c>
      <c r="AN43" s="8">
        <v>30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1</v>
      </c>
      <c r="AU43" s="8">
        <v>15</v>
      </c>
      <c r="AV43" s="8">
        <v>30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1</v>
      </c>
      <c r="BP43" s="8">
        <v>16</v>
      </c>
      <c r="BQ43" s="8">
        <v>2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9">
        <v>42874</v>
      </c>
      <c r="BZ43" s="9">
        <v>42874.34375</v>
      </c>
      <c r="CA43" s="10">
        <f>BaseDatos!BZ43-BaseDatos!BY43</f>
        <v>0.34375</v>
      </c>
      <c r="CB43" s="8">
        <v>6</v>
      </c>
      <c r="CC43" s="8">
        <v>15</v>
      </c>
      <c r="CD43" s="5">
        <f>BaseDatos!CB43+(BaseDatos!CC43/60)</f>
        <v>6.25</v>
      </c>
      <c r="CE43" s="11">
        <v>0</v>
      </c>
      <c r="CF43" s="6">
        <v>6.5</v>
      </c>
      <c r="CG43" s="5">
        <f t="shared" si="4"/>
        <v>-0.25</v>
      </c>
      <c r="CH43" s="12">
        <v>37</v>
      </c>
      <c r="CI43" s="5">
        <v>4.0999999999999996</v>
      </c>
      <c r="CJ43" s="5">
        <v>3</v>
      </c>
      <c r="CK43" s="5">
        <v>5.8</v>
      </c>
      <c r="CL43" s="5">
        <v>6.1</v>
      </c>
      <c r="CM43" s="5">
        <v>36.700000000000003</v>
      </c>
      <c r="CN43" s="5">
        <v>37</v>
      </c>
      <c r="CO43" s="5">
        <v>1.7</v>
      </c>
      <c r="CP43" s="5">
        <v>2.2000000000000002</v>
      </c>
      <c r="CQ43" s="5">
        <v>4.0999999999999996</v>
      </c>
      <c r="CR43" s="5">
        <v>3</v>
      </c>
      <c r="CS43" s="5">
        <v>37</v>
      </c>
      <c r="CT43" s="8">
        <v>10</v>
      </c>
      <c r="CU43" s="2">
        <v>6</v>
      </c>
      <c r="CV43" s="8">
        <f t="shared" si="6"/>
        <v>16</v>
      </c>
      <c r="CW43" s="2">
        <v>4</v>
      </c>
      <c r="CX43" s="4">
        <v>112</v>
      </c>
      <c r="CY43" s="8">
        <v>3</v>
      </c>
      <c r="CZ43" s="5">
        <v>2</v>
      </c>
      <c r="DA43" s="8">
        <v>9</v>
      </c>
      <c r="DB43" s="8">
        <v>4</v>
      </c>
      <c r="DC43" s="8">
        <v>5</v>
      </c>
      <c r="DD43" s="8">
        <v>39</v>
      </c>
      <c r="DI43" s="8">
        <v>1</v>
      </c>
      <c r="DJ43" s="8">
        <v>7</v>
      </c>
      <c r="DK43" s="5">
        <v>1</v>
      </c>
      <c r="DL43" s="5">
        <v>0</v>
      </c>
      <c r="DM43" s="5">
        <f>BaseDatos!DK43+(BaseDatos!DL43/60)</f>
        <v>1</v>
      </c>
      <c r="DN43" s="8">
        <v>8</v>
      </c>
      <c r="DO43" s="4">
        <v>9</v>
      </c>
      <c r="DP43" s="4">
        <v>4</v>
      </c>
      <c r="DQ43" s="4">
        <v>14</v>
      </c>
      <c r="DR43" s="4">
        <f t="shared" si="7"/>
        <v>27</v>
      </c>
      <c r="DS43" s="4">
        <v>3389.886</v>
      </c>
      <c r="DT43" s="4">
        <v>36</v>
      </c>
      <c r="DU43" s="4">
        <v>0</v>
      </c>
    </row>
    <row r="44" spans="1:125" ht="18" x14ac:dyDescent="0.3">
      <c r="A44" s="1" t="s">
        <v>123</v>
      </c>
      <c r="B44" s="1">
        <v>19</v>
      </c>
      <c r="C44" s="23">
        <v>1303</v>
      </c>
      <c r="D44" s="2" t="s">
        <v>196</v>
      </c>
      <c r="E44" s="2">
        <v>1</v>
      </c>
      <c r="F44" s="2">
        <v>21</v>
      </c>
      <c r="G44" s="3">
        <v>34915</v>
      </c>
      <c r="H44" s="2">
        <v>70245694</v>
      </c>
      <c r="I44" s="4">
        <v>5548102415</v>
      </c>
      <c r="J44" s="24" t="s">
        <v>197</v>
      </c>
      <c r="K44" s="5">
        <v>15</v>
      </c>
      <c r="L44" s="5">
        <v>8.1</v>
      </c>
      <c r="M44" s="5">
        <v>78.2</v>
      </c>
      <c r="N44" s="6">
        <v>1.65</v>
      </c>
      <c r="O44" s="6">
        <f>(BaseDatos!M44)/(BaseDatos!N44)^2</f>
        <v>28.723599632690547</v>
      </c>
      <c r="P44" s="7"/>
      <c r="Q44" s="7"/>
      <c r="U44" s="26" t="e">
        <f>AVERAGE(BaseDatos!T44,BaseDatos!S44)</f>
        <v>#DIV/0!</v>
      </c>
      <c r="V44" s="26"/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91</v>
      </c>
      <c r="AL44" s="8">
        <v>1</v>
      </c>
      <c r="AM44" s="8">
        <v>8</v>
      </c>
      <c r="AN44" s="8">
        <v>300</v>
      </c>
      <c r="AO44" s="8">
        <v>0</v>
      </c>
      <c r="AP44" s="8">
        <v>1</v>
      </c>
      <c r="AQ44" s="8">
        <v>17</v>
      </c>
      <c r="AR44" s="8">
        <v>50</v>
      </c>
      <c r="AS44" s="8">
        <v>0</v>
      </c>
      <c r="AT44" s="8">
        <v>1</v>
      </c>
      <c r="AU44" s="8">
        <v>15</v>
      </c>
      <c r="AV44" s="8">
        <v>100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1</v>
      </c>
      <c r="BP44" s="8">
        <v>17</v>
      </c>
      <c r="BQ44" s="8">
        <v>50</v>
      </c>
      <c r="BR44" s="8">
        <v>0</v>
      </c>
      <c r="BS44" s="8">
        <v>0</v>
      </c>
      <c r="BT44" s="8">
        <v>0</v>
      </c>
      <c r="BU44" s="8">
        <v>1</v>
      </c>
      <c r="BV44" s="8">
        <v>1</v>
      </c>
      <c r="BW44" s="8">
        <v>6</v>
      </c>
      <c r="BX44" s="8">
        <v>3</v>
      </c>
      <c r="BY44" s="9">
        <v>42899.020833333299</v>
      </c>
      <c r="BZ44" s="9">
        <v>42899.291666666701</v>
      </c>
      <c r="CA44" s="10">
        <f>BaseDatos!BZ44-BaseDatos!BY44</f>
        <v>0.27083333340124227</v>
      </c>
      <c r="CB44" s="8">
        <v>6</v>
      </c>
      <c r="CC44" s="8">
        <v>30</v>
      </c>
      <c r="CD44" s="5">
        <f>BaseDatos!CB44+(BaseDatos!CC44/60)</f>
        <v>6.5</v>
      </c>
      <c r="CE44" s="11">
        <v>1</v>
      </c>
      <c r="CF44" s="6">
        <v>6</v>
      </c>
      <c r="CG44" s="5">
        <f t="shared" si="4"/>
        <v>0.5</v>
      </c>
      <c r="CH44" s="12">
        <v>37.1</v>
      </c>
      <c r="CI44" s="5">
        <v>2</v>
      </c>
      <c r="CJ44" s="5">
        <v>5</v>
      </c>
      <c r="CK44" s="5">
        <v>3</v>
      </c>
      <c r="CL44" s="5">
        <v>3</v>
      </c>
      <c r="CM44" s="5">
        <v>37</v>
      </c>
      <c r="CN44" s="5">
        <v>37</v>
      </c>
      <c r="CO44" s="5">
        <v>2.5</v>
      </c>
      <c r="CP44" s="5">
        <v>3</v>
      </c>
      <c r="CQ44" s="5">
        <v>2.5</v>
      </c>
      <c r="CR44" s="5">
        <v>5</v>
      </c>
      <c r="CS44" s="5">
        <v>37</v>
      </c>
      <c r="CT44" s="8">
        <v>8</v>
      </c>
      <c r="CU44" s="2">
        <v>6</v>
      </c>
      <c r="CV44" s="8">
        <f t="shared" si="6"/>
        <v>14</v>
      </c>
      <c r="CW44" s="2">
        <v>3</v>
      </c>
      <c r="CX44" s="4">
        <v>123</v>
      </c>
      <c r="CY44" s="8">
        <v>3</v>
      </c>
      <c r="CZ44" s="5">
        <v>1</v>
      </c>
      <c r="DA44" s="8">
        <v>12</v>
      </c>
      <c r="DB44" s="8">
        <v>3</v>
      </c>
      <c r="DC44" s="8">
        <v>9</v>
      </c>
      <c r="DD44" s="8">
        <v>67</v>
      </c>
      <c r="DI44" s="8">
        <v>1</v>
      </c>
      <c r="DJ44" s="8">
        <v>2</v>
      </c>
      <c r="DK44" s="5">
        <v>2</v>
      </c>
      <c r="DL44" s="5">
        <v>0</v>
      </c>
      <c r="DM44" s="5">
        <f>BaseDatos!DK44+(BaseDatos!DL44/60)</f>
        <v>2</v>
      </c>
      <c r="DN44" s="8">
        <v>36</v>
      </c>
      <c r="DO44" s="4">
        <v>10</v>
      </c>
      <c r="DP44" s="4">
        <v>10</v>
      </c>
      <c r="DQ44" s="4">
        <v>17</v>
      </c>
      <c r="DR44" s="4">
        <f t="shared" si="7"/>
        <v>37</v>
      </c>
      <c r="DS44" s="4">
        <v>5513.8819999999996</v>
      </c>
      <c r="DT44" s="4">
        <v>36</v>
      </c>
      <c r="DU44" s="4">
        <v>0</v>
      </c>
    </row>
    <row r="45" spans="1:125" ht="18" x14ac:dyDescent="0.3">
      <c r="A45" s="1" t="s">
        <v>123</v>
      </c>
      <c r="B45" s="1">
        <v>19</v>
      </c>
      <c r="C45" s="23">
        <v>1304</v>
      </c>
      <c r="D45" s="2" t="s">
        <v>198</v>
      </c>
      <c r="E45" s="2">
        <v>1</v>
      </c>
      <c r="F45" s="2">
        <v>22</v>
      </c>
      <c r="G45" s="3">
        <v>34609</v>
      </c>
      <c r="I45" s="4">
        <v>5534378961</v>
      </c>
      <c r="J45" s="24" t="s">
        <v>199</v>
      </c>
      <c r="K45" s="5">
        <v>16</v>
      </c>
      <c r="L45" s="5">
        <v>8.7200000000000006</v>
      </c>
      <c r="M45" s="5">
        <v>64.2</v>
      </c>
      <c r="N45" s="6">
        <v>1.66</v>
      </c>
      <c r="O45" s="6">
        <f>(BaseDatos!M45)/(BaseDatos!N45)^2</f>
        <v>23.298011322398029</v>
      </c>
      <c r="P45" s="7"/>
      <c r="Q45" s="7"/>
      <c r="U45" s="26" t="e">
        <f>AVERAGE(BaseDatos!T45,BaseDatos!S45)</f>
        <v>#DIV/0!</v>
      </c>
      <c r="V45" s="26"/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90</v>
      </c>
      <c r="AL45" s="8">
        <v>1</v>
      </c>
      <c r="AM45" s="8">
        <v>18</v>
      </c>
      <c r="AN45" s="8">
        <v>2848</v>
      </c>
      <c r="AO45" s="8">
        <v>4</v>
      </c>
      <c r="AP45" s="8">
        <v>1</v>
      </c>
      <c r="AQ45" s="8">
        <v>14</v>
      </c>
      <c r="AR45" s="8">
        <v>29</v>
      </c>
      <c r="AS45" s="8">
        <v>0</v>
      </c>
      <c r="AT45" s="8">
        <v>1</v>
      </c>
      <c r="AU45" s="8">
        <v>14</v>
      </c>
      <c r="AV45" s="8">
        <v>65</v>
      </c>
      <c r="AW45" s="8">
        <v>1</v>
      </c>
      <c r="AX45" s="8">
        <v>17</v>
      </c>
      <c r="AY45" s="8">
        <v>2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1</v>
      </c>
      <c r="BP45" s="8">
        <v>16</v>
      </c>
      <c r="BQ45" s="8">
        <v>3</v>
      </c>
      <c r="BR45" s="8">
        <v>0</v>
      </c>
      <c r="BS45" s="8">
        <v>0</v>
      </c>
      <c r="BT45" s="8">
        <v>0</v>
      </c>
      <c r="BU45" s="8">
        <v>1</v>
      </c>
      <c r="BV45" s="8">
        <v>1</v>
      </c>
      <c r="BW45" s="8">
        <v>15</v>
      </c>
      <c r="BX45" s="8">
        <v>5</v>
      </c>
      <c r="BY45" s="9">
        <v>42904.979166666701</v>
      </c>
      <c r="BZ45" s="9">
        <v>42905.208333333299</v>
      </c>
      <c r="CA45" s="10">
        <f>BaseDatos!BZ45-BaseDatos!BY45</f>
        <v>0.22916666659875773</v>
      </c>
      <c r="CB45" s="8">
        <v>5</v>
      </c>
      <c r="CC45" s="8">
        <v>30</v>
      </c>
      <c r="CD45" s="5">
        <f>BaseDatos!CB45+(BaseDatos!CC45/60)</f>
        <v>5.5</v>
      </c>
      <c r="CE45" s="11">
        <v>1</v>
      </c>
      <c r="CF45" s="6">
        <v>6</v>
      </c>
      <c r="CG45" s="5">
        <f t="shared" si="4"/>
        <v>-0.5</v>
      </c>
      <c r="CH45" s="12">
        <v>36.799999999999997</v>
      </c>
      <c r="CI45" s="5">
        <v>4</v>
      </c>
      <c r="CJ45" s="5">
        <v>6</v>
      </c>
      <c r="CK45" s="5">
        <v>5</v>
      </c>
      <c r="CL45" s="5">
        <v>5</v>
      </c>
      <c r="CM45" s="5">
        <v>36.799999999999997</v>
      </c>
      <c r="CN45" s="5">
        <v>37.200000000000003</v>
      </c>
      <c r="CO45" s="5">
        <v>3</v>
      </c>
      <c r="CP45" s="5">
        <v>3</v>
      </c>
      <c r="CQ45" s="5">
        <v>4</v>
      </c>
      <c r="CR45" s="5">
        <v>6</v>
      </c>
      <c r="CS45" s="5">
        <v>36.799999999999997</v>
      </c>
      <c r="CT45" s="8">
        <v>11</v>
      </c>
      <c r="CU45" s="2">
        <v>6</v>
      </c>
      <c r="CV45" s="8">
        <f t="shared" si="6"/>
        <v>17</v>
      </c>
      <c r="CW45" s="2">
        <v>5</v>
      </c>
      <c r="CX45" s="4">
        <v>114</v>
      </c>
      <c r="CY45" s="8">
        <v>4</v>
      </c>
      <c r="CZ45" s="5">
        <v>1</v>
      </c>
      <c r="DA45" s="8">
        <v>15</v>
      </c>
      <c r="DB45" s="8">
        <v>3</v>
      </c>
      <c r="DC45" s="8">
        <v>6</v>
      </c>
      <c r="DD45" s="8">
        <v>80</v>
      </c>
      <c r="DI45" s="8">
        <v>1</v>
      </c>
      <c r="DJ45" s="8">
        <v>7</v>
      </c>
      <c r="DK45" s="5">
        <v>1</v>
      </c>
      <c r="DL45" s="5">
        <v>30</v>
      </c>
      <c r="DM45" s="5">
        <f>BaseDatos!DK45+(BaseDatos!DL45/60)</f>
        <v>1.5</v>
      </c>
      <c r="DN45" s="8">
        <v>23</v>
      </c>
      <c r="DO45" s="4">
        <v>11</v>
      </c>
      <c r="DP45" s="4">
        <v>15</v>
      </c>
      <c r="DQ45" s="4">
        <v>21</v>
      </c>
      <c r="DR45" s="4">
        <f t="shared" si="7"/>
        <v>47</v>
      </c>
      <c r="DS45" s="4">
        <v>9597.9</v>
      </c>
      <c r="DT45" s="4">
        <v>79</v>
      </c>
      <c r="DU45" s="4">
        <v>1</v>
      </c>
    </row>
    <row r="46" spans="1:125" ht="18" x14ac:dyDescent="0.3">
      <c r="A46" s="1" t="s">
        <v>123</v>
      </c>
      <c r="B46" s="1">
        <v>19</v>
      </c>
      <c r="C46" s="23">
        <v>1305</v>
      </c>
      <c r="D46" s="2" t="s">
        <v>355</v>
      </c>
      <c r="E46" s="2">
        <v>1</v>
      </c>
      <c r="F46" s="2">
        <v>20</v>
      </c>
      <c r="G46" s="3">
        <v>35429</v>
      </c>
      <c r="I46" s="4">
        <v>5545020827</v>
      </c>
      <c r="J46" s="34" t="s">
        <v>356</v>
      </c>
      <c r="K46" s="5">
        <v>14.5</v>
      </c>
      <c r="L46" s="5">
        <v>7.6</v>
      </c>
      <c r="M46" s="5">
        <v>68</v>
      </c>
      <c r="N46" s="6">
        <v>1.64</v>
      </c>
      <c r="O46" s="6">
        <f>(BaseDatos!M46)/(BaseDatos!N46)^2</f>
        <v>25.282569898869724</v>
      </c>
      <c r="P46" s="7"/>
      <c r="Q46" s="7"/>
      <c r="U46" s="26" t="e">
        <f>AVERAGE(BaseDatos!T46,BaseDatos!S46)</f>
        <v>#DIV/0!</v>
      </c>
      <c r="V46" s="26"/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83.3</v>
      </c>
      <c r="AL46" s="8">
        <v>1</v>
      </c>
      <c r="AM46" s="8">
        <v>18</v>
      </c>
      <c r="AN46" s="8">
        <v>150</v>
      </c>
      <c r="AO46" s="8">
        <v>1</v>
      </c>
      <c r="AP46" s="8">
        <v>1</v>
      </c>
      <c r="AQ46" s="8">
        <v>15</v>
      </c>
      <c r="AR46" s="8">
        <v>100</v>
      </c>
      <c r="AS46" s="8">
        <v>0</v>
      </c>
      <c r="AT46" s="8">
        <v>1</v>
      </c>
      <c r="AU46" s="8">
        <v>13</v>
      </c>
      <c r="AV46" s="8" t="s">
        <v>128</v>
      </c>
      <c r="AW46" s="8">
        <v>1</v>
      </c>
      <c r="AX46" s="8">
        <v>17</v>
      </c>
      <c r="AY46" s="8">
        <v>5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1</v>
      </c>
      <c r="BM46" s="8">
        <v>19</v>
      </c>
      <c r="BN46" s="8">
        <v>70</v>
      </c>
      <c r="BO46" s="8">
        <v>1</v>
      </c>
      <c r="BP46" s="8">
        <v>19</v>
      </c>
      <c r="BQ46" s="8">
        <v>30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2</v>
      </c>
      <c r="BX46" s="8">
        <v>2</v>
      </c>
      <c r="BY46" s="9">
        <v>43061.979166666664</v>
      </c>
      <c r="BZ46" s="9">
        <v>43062.3125</v>
      </c>
      <c r="CA46" s="10">
        <f>BaseDatos!BZ46-BaseDatos!BY46</f>
        <v>0.33333333333575865</v>
      </c>
      <c r="CB46" s="8">
        <v>8</v>
      </c>
      <c r="CC46" s="8">
        <v>0</v>
      </c>
      <c r="CD46" s="5">
        <f>BaseDatos!CB46+(BaseDatos!CC46/60)</f>
        <v>8</v>
      </c>
      <c r="CE46" s="11">
        <v>0</v>
      </c>
      <c r="CF46" s="6">
        <v>7</v>
      </c>
      <c r="CG46" s="5">
        <f t="shared" si="4"/>
        <v>1</v>
      </c>
      <c r="CH46" s="12">
        <v>36.700000000000003</v>
      </c>
      <c r="CI46" s="5">
        <v>1.8</v>
      </c>
      <c r="CJ46" s="5">
        <v>1.9</v>
      </c>
      <c r="CK46" s="5">
        <v>0.8</v>
      </c>
      <c r="CL46" s="5">
        <v>1</v>
      </c>
      <c r="CM46" s="5">
        <v>36</v>
      </c>
      <c r="CN46" s="5">
        <v>36</v>
      </c>
      <c r="CO46" s="5">
        <v>0.8</v>
      </c>
      <c r="CP46" s="5">
        <v>1</v>
      </c>
      <c r="CQ46" s="5">
        <v>2</v>
      </c>
      <c r="CR46" s="5">
        <v>1.3</v>
      </c>
      <c r="CS46" s="5">
        <v>36.5</v>
      </c>
      <c r="CT46" s="8">
        <v>7</v>
      </c>
      <c r="CU46" s="2">
        <v>4</v>
      </c>
      <c r="CV46" s="8">
        <f t="shared" si="6"/>
        <v>11</v>
      </c>
      <c r="CW46" s="2">
        <v>2</v>
      </c>
      <c r="CX46" s="4">
        <v>88</v>
      </c>
      <c r="CY46" s="8">
        <v>6</v>
      </c>
      <c r="CZ46" s="5">
        <v>1</v>
      </c>
      <c r="DA46" s="8">
        <v>17</v>
      </c>
      <c r="DB46" s="8">
        <v>3</v>
      </c>
      <c r="DC46" s="8">
        <v>8</v>
      </c>
      <c r="DD46" s="8">
        <v>19</v>
      </c>
      <c r="DI46" s="8">
        <v>1</v>
      </c>
      <c r="DJ46" s="8">
        <v>5</v>
      </c>
      <c r="DK46" s="5">
        <v>1</v>
      </c>
      <c r="DL46" s="5">
        <v>5</v>
      </c>
      <c r="DM46" s="5">
        <f>BaseDatos!DK46+(BaseDatos!DL46/60)</f>
        <v>1.0833333333333333</v>
      </c>
      <c r="DN46" s="8">
        <v>19</v>
      </c>
      <c r="DO46" s="4">
        <v>15</v>
      </c>
      <c r="DP46" s="4">
        <v>10</v>
      </c>
      <c r="DQ46" s="4">
        <v>17</v>
      </c>
      <c r="DR46" s="4">
        <f t="shared" si="7"/>
        <v>42</v>
      </c>
      <c r="DS46" s="4">
        <v>3024.64</v>
      </c>
      <c r="DT46" s="4">
        <v>25</v>
      </c>
      <c r="DU46" s="4">
        <v>0</v>
      </c>
    </row>
    <row r="47" spans="1:125" ht="18" x14ac:dyDescent="0.3">
      <c r="A47" s="1" t="s">
        <v>123</v>
      </c>
      <c r="B47" s="1">
        <v>19</v>
      </c>
      <c r="C47" s="23">
        <v>1306</v>
      </c>
      <c r="D47" s="2" t="s">
        <v>369</v>
      </c>
      <c r="E47" s="2">
        <v>1</v>
      </c>
      <c r="F47" s="2">
        <v>21</v>
      </c>
      <c r="G47" s="3">
        <v>35222</v>
      </c>
      <c r="H47" s="2">
        <v>57984811</v>
      </c>
      <c r="I47" s="4">
        <v>5534050650</v>
      </c>
      <c r="J47" s="34" t="s">
        <v>370</v>
      </c>
      <c r="K47" s="5">
        <v>15.5</v>
      </c>
      <c r="L47" s="5">
        <v>8.75</v>
      </c>
      <c r="M47" s="5">
        <v>74.5</v>
      </c>
      <c r="N47" s="6">
        <v>1.79</v>
      </c>
      <c r="O47" s="6">
        <f>(BaseDatos!M47)/(BaseDatos!N47)^2</f>
        <v>23.251459068069035</v>
      </c>
      <c r="P47" s="7"/>
      <c r="Q47" s="7"/>
      <c r="U47" s="26" t="e">
        <f>AVERAGE(BaseDatos!T47,BaseDatos!S47)</f>
        <v>#DIV/0!</v>
      </c>
      <c r="V47" s="26"/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77.7</v>
      </c>
      <c r="AL47" s="8">
        <v>1</v>
      </c>
      <c r="AM47" s="8">
        <v>10</v>
      </c>
      <c r="AN47" s="8">
        <v>12</v>
      </c>
      <c r="AO47" s="8">
        <v>1</v>
      </c>
      <c r="AP47" s="8">
        <v>1</v>
      </c>
      <c r="AQ47" s="8">
        <v>16</v>
      </c>
      <c r="AR47" s="8">
        <v>50</v>
      </c>
      <c r="AS47" s="8">
        <v>0</v>
      </c>
      <c r="AT47" s="8">
        <v>1</v>
      </c>
      <c r="AU47" s="8">
        <v>18</v>
      </c>
      <c r="AV47" s="8">
        <v>30</v>
      </c>
      <c r="AW47" s="8">
        <v>1</v>
      </c>
      <c r="AX47" s="8">
        <v>17</v>
      </c>
      <c r="AY47" s="8">
        <v>3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1</v>
      </c>
      <c r="BP47" s="8">
        <v>21</v>
      </c>
      <c r="BQ47" s="8">
        <v>1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6</v>
      </c>
      <c r="BX47" s="8">
        <v>3</v>
      </c>
      <c r="BY47" s="9">
        <v>43083</v>
      </c>
      <c r="BZ47" s="9">
        <v>43083.291666666664</v>
      </c>
      <c r="CA47" s="10">
        <f>BaseDatos!BZ47-BaseDatos!BY47</f>
        <v>0.29166666666424135</v>
      </c>
      <c r="CB47" s="8">
        <v>7</v>
      </c>
      <c r="CC47" s="8">
        <v>0</v>
      </c>
      <c r="CD47" s="5">
        <f>BaseDatos!CB47+(BaseDatos!CC47/60)</f>
        <v>7</v>
      </c>
      <c r="CE47" s="11">
        <v>0</v>
      </c>
      <c r="CF47" s="6">
        <v>5</v>
      </c>
      <c r="CG47" s="5">
        <f t="shared" si="4"/>
        <v>2</v>
      </c>
      <c r="CH47" s="12">
        <v>36.4</v>
      </c>
      <c r="CI47" s="5">
        <v>1.5</v>
      </c>
      <c r="CJ47" s="5">
        <v>3.5</v>
      </c>
      <c r="CK47" s="5">
        <v>1.5</v>
      </c>
      <c r="CL47" s="5">
        <v>5</v>
      </c>
      <c r="CM47" s="5">
        <v>36.5</v>
      </c>
      <c r="CN47" s="5">
        <v>37</v>
      </c>
      <c r="CO47" s="5">
        <v>3</v>
      </c>
      <c r="CP47" s="5">
        <v>2</v>
      </c>
      <c r="CQ47" s="5">
        <v>1.5</v>
      </c>
      <c r="CR47" s="5">
        <v>3.5</v>
      </c>
      <c r="CS47" s="5">
        <v>36.4</v>
      </c>
      <c r="CT47" s="8">
        <v>8</v>
      </c>
      <c r="CU47" s="2">
        <v>5</v>
      </c>
      <c r="CV47" s="8">
        <f t="shared" si="6"/>
        <v>13</v>
      </c>
      <c r="CW47" s="2">
        <v>3</v>
      </c>
      <c r="CX47" s="4">
        <v>123</v>
      </c>
      <c r="CY47" s="8">
        <v>1</v>
      </c>
      <c r="CZ47" s="5">
        <v>1</v>
      </c>
      <c r="DA47" s="8">
        <v>18</v>
      </c>
      <c r="DB47" s="8">
        <v>2</v>
      </c>
      <c r="DC47" s="8">
        <v>5</v>
      </c>
      <c r="DD47" s="8">
        <v>65</v>
      </c>
      <c r="DI47" s="8">
        <v>1</v>
      </c>
      <c r="DJ47" s="8">
        <v>7</v>
      </c>
      <c r="DK47" s="5">
        <v>2</v>
      </c>
      <c r="DL47" s="5">
        <v>30</v>
      </c>
      <c r="DM47" s="5">
        <f>BaseDatos!DK47+(BaseDatos!DL47/60)</f>
        <v>2.5</v>
      </c>
      <c r="DN47" s="8">
        <v>8</v>
      </c>
      <c r="DO47" s="4">
        <v>8</v>
      </c>
      <c r="DP47" s="4">
        <v>11</v>
      </c>
      <c r="DQ47" s="4">
        <v>11</v>
      </c>
      <c r="DR47" s="4">
        <f t="shared" si="7"/>
        <v>30</v>
      </c>
      <c r="DS47" s="4">
        <v>9089</v>
      </c>
      <c r="DT47" s="4">
        <v>123</v>
      </c>
      <c r="DU47" s="4">
        <v>1</v>
      </c>
    </row>
    <row r="48" spans="1:125" ht="18" x14ac:dyDescent="0.3">
      <c r="A48" s="1" t="s">
        <v>123</v>
      </c>
      <c r="B48" s="1">
        <v>19</v>
      </c>
      <c r="C48" s="23">
        <v>1307</v>
      </c>
      <c r="D48" s="2" t="s">
        <v>365</v>
      </c>
      <c r="E48" s="2">
        <v>1</v>
      </c>
      <c r="F48" s="2">
        <v>24</v>
      </c>
      <c r="G48" s="3">
        <v>34194</v>
      </c>
      <c r="H48" s="2">
        <v>70376467</v>
      </c>
      <c r="I48" s="4">
        <v>5510922325</v>
      </c>
      <c r="J48" s="34" t="s">
        <v>366</v>
      </c>
      <c r="K48" s="5">
        <v>16</v>
      </c>
      <c r="L48" s="5">
        <v>9.4</v>
      </c>
      <c r="M48" s="5">
        <v>50.5</v>
      </c>
      <c r="N48" s="6">
        <v>1.63</v>
      </c>
      <c r="O48" s="6">
        <f>(BaseDatos!M48)/(BaseDatos!N48)^2</f>
        <v>19.007113553389289</v>
      </c>
      <c r="P48" s="7"/>
      <c r="Q48" s="7"/>
      <c r="U48" s="26" t="e">
        <f>AVERAGE(BaseDatos!T48,BaseDatos!S48)</f>
        <v>#DIV/0!</v>
      </c>
      <c r="V48" s="26"/>
      <c r="W48" s="8">
        <v>1</v>
      </c>
      <c r="X48" s="8">
        <v>0</v>
      </c>
      <c r="Y48" s="8">
        <v>1</v>
      </c>
      <c r="Z48" s="8">
        <v>0</v>
      </c>
      <c r="AA48" s="8">
        <v>0</v>
      </c>
      <c r="AB48" s="8">
        <v>0</v>
      </c>
      <c r="AC48" s="8">
        <v>0</v>
      </c>
      <c r="AD48" s="8">
        <v>1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40</v>
      </c>
      <c r="AL48" s="8">
        <v>1</v>
      </c>
      <c r="AM48" s="8">
        <v>6</v>
      </c>
      <c r="AN48" s="8">
        <v>300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1</v>
      </c>
      <c r="AU48" s="8">
        <v>11</v>
      </c>
      <c r="AV48" s="8">
        <v>67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1</v>
      </c>
      <c r="BM48" s="8">
        <v>14</v>
      </c>
      <c r="BN48" s="8" t="s">
        <v>128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1</v>
      </c>
      <c r="BV48" s="8">
        <v>1</v>
      </c>
      <c r="BW48" s="8">
        <v>5</v>
      </c>
      <c r="BX48" s="8">
        <v>4</v>
      </c>
      <c r="BY48" s="9">
        <v>43134.993055555555</v>
      </c>
      <c r="BZ48" s="9">
        <v>43135.302083333336</v>
      </c>
      <c r="CA48" s="10">
        <f>BaseDatos!BZ48-BaseDatos!BY48</f>
        <v>0.30902777778101154</v>
      </c>
      <c r="CB48" s="8">
        <v>7</v>
      </c>
      <c r="CC48" s="8">
        <v>25</v>
      </c>
      <c r="CD48" s="5">
        <f>BaseDatos!CB48+(BaseDatos!CC48/60)</f>
        <v>7.416666666666667</v>
      </c>
      <c r="CE48" s="11">
        <v>0</v>
      </c>
      <c r="CF48" s="6">
        <v>7.5</v>
      </c>
      <c r="CG48" s="5">
        <f t="shared" si="4"/>
        <v>-8.3333333333333037E-2</v>
      </c>
      <c r="CH48" s="12">
        <v>36.700000000000003</v>
      </c>
      <c r="CI48" s="5">
        <v>3.5</v>
      </c>
      <c r="CJ48" s="5">
        <v>4</v>
      </c>
      <c r="CK48" s="5">
        <v>5.5</v>
      </c>
      <c r="CL48" s="5">
        <v>2</v>
      </c>
      <c r="CM48" s="5">
        <v>36</v>
      </c>
      <c r="CN48" s="5">
        <v>36</v>
      </c>
      <c r="CO48" s="5">
        <v>5.5</v>
      </c>
      <c r="CP48" s="5">
        <v>2</v>
      </c>
      <c r="CQ48" s="5">
        <v>5.5</v>
      </c>
      <c r="CR48" s="5">
        <v>1.5</v>
      </c>
      <c r="CS48" s="5">
        <v>36.6</v>
      </c>
      <c r="CT48" s="8">
        <v>11</v>
      </c>
      <c r="CU48" s="2">
        <v>6</v>
      </c>
      <c r="CV48" s="8">
        <f t="shared" si="6"/>
        <v>17</v>
      </c>
      <c r="CW48" s="2">
        <v>5</v>
      </c>
      <c r="CX48" s="4">
        <v>115</v>
      </c>
      <c r="CY48" s="8">
        <v>0</v>
      </c>
      <c r="CZ48" s="5">
        <v>1</v>
      </c>
      <c r="DA48" s="8">
        <v>18</v>
      </c>
      <c r="DB48" s="8">
        <v>2</v>
      </c>
      <c r="DC48" s="8">
        <v>8</v>
      </c>
      <c r="DD48" s="8">
        <v>65</v>
      </c>
      <c r="DI48" s="8">
        <v>1</v>
      </c>
      <c r="DJ48" s="8">
        <v>7</v>
      </c>
      <c r="DK48" s="5">
        <v>2</v>
      </c>
      <c r="DL48" s="5">
        <v>0</v>
      </c>
      <c r="DM48" s="5">
        <f>BaseDatos!DK48+(BaseDatos!DL48/60)</f>
        <v>2</v>
      </c>
      <c r="DN48" s="8">
        <v>4</v>
      </c>
      <c r="DO48" s="4">
        <v>9</v>
      </c>
      <c r="DP48" s="4">
        <v>11</v>
      </c>
      <c r="DQ48" s="4">
        <v>7</v>
      </c>
      <c r="DR48" s="4">
        <f t="shared" si="7"/>
        <v>27</v>
      </c>
      <c r="DS48" s="4">
        <v>6971.5249999999996</v>
      </c>
      <c r="DT48" s="4">
        <v>43</v>
      </c>
      <c r="DU48" s="4">
        <v>0</v>
      </c>
    </row>
    <row r="49" spans="1:125" ht="18" x14ac:dyDescent="0.3">
      <c r="A49" s="1" t="s">
        <v>123</v>
      </c>
      <c r="B49" s="1">
        <v>19</v>
      </c>
      <c r="C49" s="23">
        <v>1308</v>
      </c>
      <c r="D49" s="2" t="s">
        <v>367</v>
      </c>
      <c r="E49" s="2">
        <v>1</v>
      </c>
      <c r="F49" s="2">
        <v>27</v>
      </c>
      <c r="G49" s="3">
        <v>33094</v>
      </c>
      <c r="I49" s="4">
        <v>5571698597</v>
      </c>
      <c r="J49" s="34" t="s">
        <v>368</v>
      </c>
      <c r="K49" s="5">
        <v>17.5</v>
      </c>
      <c r="L49" s="5">
        <v>8.41</v>
      </c>
      <c r="M49" s="5">
        <v>82.3</v>
      </c>
      <c r="N49" s="6">
        <v>1.67</v>
      </c>
      <c r="O49" s="6">
        <f>(BaseDatos!M49)/(BaseDatos!N49)^2</f>
        <v>29.509842590268565</v>
      </c>
      <c r="P49" s="7"/>
      <c r="Q49" s="7"/>
      <c r="U49" s="26" t="e">
        <f>AVERAGE(BaseDatos!T49,BaseDatos!S49)</f>
        <v>#DIV/0!</v>
      </c>
      <c r="V49" s="26"/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80</v>
      </c>
      <c r="AL49" s="8">
        <v>1</v>
      </c>
      <c r="AM49" s="8">
        <v>4</v>
      </c>
      <c r="AN49" s="8">
        <v>4784</v>
      </c>
      <c r="AO49" s="8">
        <v>3</v>
      </c>
      <c r="AP49" s="8">
        <v>0</v>
      </c>
      <c r="AQ49" s="8">
        <v>0</v>
      </c>
      <c r="AR49" s="8">
        <v>0</v>
      </c>
      <c r="AS49" s="8">
        <v>0</v>
      </c>
      <c r="AT49" s="8">
        <v>1</v>
      </c>
      <c r="AU49" s="8">
        <v>18</v>
      </c>
      <c r="AV49" s="8">
        <v>12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</v>
      </c>
      <c r="BP49" s="8">
        <v>21</v>
      </c>
      <c r="BQ49" s="8">
        <v>1</v>
      </c>
      <c r="BR49" s="8">
        <v>0</v>
      </c>
      <c r="BS49" s="8">
        <v>0</v>
      </c>
      <c r="BT49" s="8">
        <v>0</v>
      </c>
      <c r="BU49" s="8">
        <v>1</v>
      </c>
      <c r="BV49" s="8">
        <v>1</v>
      </c>
      <c r="BW49" s="8">
        <v>4</v>
      </c>
      <c r="BX49" s="8">
        <v>3</v>
      </c>
      <c r="BY49" s="9">
        <v>43138.041666666664</v>
      </c>
      <c r="BZ49" s="9">
        <v>43138.263888888891</v>
      </c>
      <c r="CA49" s="10">
        <f>BaseDatos!BZ49-BaseDatos!BY49</f>
        <v>0.22222222222626442</v>
      </c>
      <c r="CB49" s="8">
        <v>5</v>
      </c>
      <c r="CC49" s="8">
        <v>20</v>
      </c>
      <c r="CD49" s="5">
        <f>BaseDatos!CB49+(BaseDatos!CC49/60)</f>
        <v>5.333333333333333</v>
      </c>
      <c r="CE49" s="11">
        <v>1</v>
      </c>
      <c r="CF49" s="6">
        <v>7</v>
      </c>
      <c r="CG49" s="5">
        <f t="shared" si="4"/>
        <v>-1.666666666666667</v>
      </c>
      <c r="CH49" s="12">
        <v>36.5</v>
      </c>
      <c r="CI49" s="5">
        <v>8.1</v>
      </c>
      <c r="CJ49" s="5">
        <v>0.3</v>
      </c>
      <c r="CK49" s="5">
        <v>5</v>
      </c>
      <c r="CL49" s="5">
        <v>0.2</v>
      </c>
      <c r="CM49" s="5">
        <v>36.200000000000003</v>
      </c>
      <c r="CN49" s="5">
        <v>36.6</v>
      </c>
      <c r="CO49" s="5">
        <v>6.4</v>
      </c>
      <c r="CP49" s="5">
        <v>0.2</v>
      </c>
      <c r="CQ49" s="5">
        <v>8.1</v>
      </c>
      <c r="CR49" s="5">
        <v>0.2</v>
      </c>
      <c r="CS49" s="5">
        <v>36.5</v>
      </c>
      <c r="CT49" s="8">
        <v>8</v>
      </c>
      <c r="CU49" s="2">
        <v>7</v>
      </c>
      <c r="CV49" s="8">
        <v>15</v>
      </c>
      <c r="CW49" s="2">
        <v>3</v>
      </c>
      <c r="CX49" s="4">
        <v>112</v>
      </c>
      <c r="CY49" s="8">
        <v>3</v>
      </c>
      <c r="CZ49" s="5">
        <v>2</v>
      </c>
      <c r="DA49" s="8">
        <v>8</v>
      </c>
      <c r="DB49" s="8">
        <v>4</v>
      </c>
      <c r="DC49" s="8">
        <v>4</v>
      </c>
      <c r="DD49" s="8">
        <v>27</v>
      </c>
      <c r="DI49" s="8">
        <v>1</v>
      </c>
      <c r="DJ49" s="8">
        <v>7</v>
      </c>
      <c r="DK49" s="5">
        <v>2</v>
      </c>
      <c r="DL49" s="5">
        <v>30</v>
      </c>
      <c r="DM49" s="5">
        <f>BaseDatos!DK49+(BaseDatos!DL49/60)</f>
        <v>2.5</v>
      </c>
      <c r="DN49" s="8">
        <v>28</v>
      </c>
      <c r="DO49" s="4">
        <v>12</v>
      </c>
      <c r="DP49" s="4">
        <v>8</v>
      </c>
      <c r="DQ49" s="4">
        <v>16</v>
      </c>
      <c r="DR49" s="4">
        <f t="shared" si="7"/>
        <v>36</v>
      </c>
      <c r="DS49" s="4">
        <v>2701.9090000000001</v>
      </c>
      <c r="DT49" s="4">
        <v>41</v>
      </c>
      <c r="DU49" s="4">
        <v>0</v>
      </c>
    </row>
    <row r="50" spans="1:125" ht="18" x14ac:dyDescent="0.3">
      <c r="A50" s="1" t="s">
        <v>123</v>
      </c>
      <c r="B50" s="1">
        <v>19</v>
      </c>
      <c r="C50" s="23">
        <v>1309</v>
      </c>
      <c r="D50" s="2" t="s">
        <v>379</v>
      </c>
      <c r="E50" s="2">
        <v>1</v>
      </c>
      <c r="F50" s="2">
        <v>25</v>
      </c>
      <c r="G50" s="3">
        <v>33894</v>
      </c>
      <c r="I50" s="4">
        <v>5577378586</v>
      </c>
      <c r="J50" s="34" t="s">
        <v>380</v>
      </c>
      <c r="K50" s="5">
        <v>17.5</v>
      </c>
      <c r="L50" s="5">
        <v>9.36</v>
      </c>
      <c r="M50" s="5">
        <v>64</v>
      </c>
      <c r="N50" s="6">
        <v>1.75</v>
      </c>
      <c r="O50" s="6">
        <f>(BaseDatos!M50)/(BaseDatos!N50)^2</f>
        <v>20.897959183673468</v>
      </c>
      <c r="P50" s="7"/>
      <c r="Q50" s="7"/>
      <c r="U50" s="26" t="e">
        <f>AVERAGE(BaseDatos!T50,BaseDatos!S50)</f>
        <v>#DIV/0!</v>
      </c>
      <c r="V50" s="26"/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100</v>
      </c>
      <c r="AL50" s="8">
        <v>1</v>
      </c>
      <c r="AM50" s="8">
        <v>18</v>
      </c>
      <c r="AN50" s="8" t="s">
        <v>128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1</v>
      </c>
      <c r="AU50" s="8">
        <v>16</v>
      </c>
      <c r="AV50" s="8" t="s">
        <v>128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4</v>
      </c>
      <c r="BX50" s="8">
        <v>5</v>
      </c>
      <c r="BY50" s="9">
        <v>43142.041666666664</v>
      </c>
      <c r="BZ50" s="9">
        <v>43142.291666666664</v>
      </c>
      <c r="CA50" s="10">
        <f>BaseDatos!BZ50-BaseDatos!BY50</f>
        <v>0.25</v>
      </c>
      <c r="CB50" s="8">
        <v>6</v>
      </c>
      <c r="CC50" s="8">
        <v>0</v>
      </c>
      <c r="CD50" s="5">
        <f>BaseDatos!CB50+(BaseDatos!CC50/60)</f>
        <v>6</v>
      </c>
      <c r="CE50" s="11">
        <v>1</v>
      </c>
      <c r="CF50" s="6">
        <v>7</v>
      </c>
      <c r="CG50" s="5">
        <f t="shared" si="4"/>
        <v>-1</v>
      </c>
      <c r="CH50" s="12">
        <v>36.5</v>
      </c>
      <c r="CI50" s="5">
        <v>3</v>
      </c>
      <c r="CJ50" s="5">
        <v>2</v>
      </c>
      <c r="CK50" s="5">
        <v>4</v>
      </c>
      <c r="CL50" s="5">
        <v>3</v>
      </c>
      <c r="CM50" s="5">
        <v>36.6</v>
      </c>
      <c r="CN50" s="5">
        <v>36.6</v>
      </c>
      <c r="CO50" s="5">
        <v>4</v>
      </c>
      <c r="CP50" s="5">
        <v>3</v>
      </c>
      <c r="CQ50" s="5">
        <v>2</v>
      </c>
      <c r="CR50" s="5">
        <v>4</v>
      </c>
      <c r="CS50" s="5">
        <v>36.1</v>
      </c>
      <c r="CT50" s="8">
        <v>7</v>
      </c>
      <c r="CU50" s="2">
        <v>6</v>
      </c>
      <c r="CV50" s="8">
        <f t="shared" si="6"/>
        <v>13</v>
      </c>
      <c r="CW50" s="2">
        <v>3</v>
      </c>
      <c r="CX50" s="4">
        <v>110</v>
      </c>
      <c r="CY50" s="8">
        <v>9</v>
      </c>
      <c r="CZ50" s="5">
        <v>2</v>
      </c>
      <c r="DA50" s="8">
        <v>14</v>
      </c>
      <c r="DB50" s="8">
        <v>3</v>
      </c>
      <c r="DC50" s="8">
        <v>10</v>
      </c>
      <c r="DD50" s="8">
        <v>76</v>
      </c>
      <c r="DI50" s="8">
        <v>1</v>
      </c>
      <c r="DJ50" s="8">
        <v>7</v>
      </c>
      <c r="DK50" s="5">
        <v>1</v>
      </c>
      <c r="DL50" s="5">
        <v>0</v>
      </c>
      <c r="DM50" s="5">
        <f>BaseDatos!DK50+(BaseDatos!DL50/60)</f>
        <v>1</v>
      </c>
      <c r="DN50" s="8">
        <v>18</v>
      </c>
      <c r="DO50" s="4">
        <v>5</v>
      </c>
      <c r="DP50" s="4">
        <v>8</v>
      </c>
      <c r="DQ50" s="4">
        <v>5</v>
      </c>
      <c r="DR50" s="4">
        <f t="shared" si="7"/>
        <v>18</v>
      </c>
      <c r="DS50" s="4">
        <v>15136</v>
      </c>
      <c r="DT50" s="4">
        <v>83</v>
      </c>
      <c r="DU50" s="4">
        <v>1</v>
      </c>
    </row>
    <row r="51" spans="1:125" ht="18" x14ac:dyDescent="0.3">
      <c r="A51" s="1" t="s">
        <v>358</v>
      </c>
      <c r="B51" s="1">
        <v>19</v>
      </c>
      <c r="C51" s="23">
        <v>1310</v>
      </c>
      <c r="D51" s="2" t="s">
        <v>381</v>
      </c>
      <c r="E51" s="2">
        <v>1</v>
      </c>
      <c r="F51" s="2">
        <v>27</v>
      </c>
      <c r="G51" s="3">
        <v>33257</v>
      </c>
      <c r="H51" s="2">
        <v>70925504</v>
      </c>
      <c r="I51" s="4">
        <v>5539526631</v>
      </c>
      <c r="J51" s="34" t="s">
        <v>382</v>
      </c>
      <c r="K51" s="5">
        <f>6+3+3+5</f>
        <v>17</v>
      </c>
      <c r="L51" s="5">
        <v>7.96</v>
      </c>
      <c r="M51" s="5">
        <v>91.6</v>
      </c>
      <c r="N51" s="6">
        <v>1.77</v>
      </c>
      <c r="O51" s="6">
        <f>(BaseDatos!M51)/(BaseDatos!N51)^2</f>
        <v>29.238086118292951</v>
      </c>
      <c r="P51" s="7"/>
      <c r="Q51" s="7"/>
      <c r="U51" s="26" t="e">
        <f>AVERAGE(BaseDatos!T51,BaseDatos!S51)</f>
        <v>#DIV/0!</v>
      </c>
      <c r="V51" s="26"/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100</v>
      </c>
      <c r="AL51" s="8">
        <v>1</v>
      </c>
      <c r="AM51" s="8">
        <v>8</v>
      </c>
      <c r="AN51" s="8" t="s">
        <v>128</v>
      </c>
      <c r="AO51" s="8">
        <v>0</v>
      </c>
      <c r="AP51" s="8">
        <v>1</v>
      </c>
      <c r="AQ51" s="8">
        <v>13</v>
      </c>
      <c r="AR51" s="8">
        <v>1</v>
      </c>
      <c r="AS51" s="8">
        <v>0</v>
      </c>
      <c r="AT51" s="8">
        <v>1</v>
      </c>
      <c r="AU51" s="8">
        <v>15</v>
      </c>
      <c r="AV51" s="8" t="s">
        <v>128</v>
      </c>
      <c r="AW51" s="8">
        <v>1</v>
      </c>
      <c r="AX51" s="8">
        <v>21</v>
      </c>
      <c r="AY51" s="8">
        <v>1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1</v>
      </c>
      <c r="BP51" s="8">
        <v>26</v>
      </c>
      <c r="BQ51" s="8">
        <v>10</v>
      </c>
      <c r="BR51" s="8">
        <v>0</v>
      </c>
      <c r="BS51" s="8">
        <v>0</v>
      </c>
      <c r="BT51" s="8">
        <v>0</v>
      </c>
      <c r="BU51" s="8">
        <v>1</v>
      </c>
      <c r="BV51" s="8">
        <v>1</v>
      </c>
      <c r="BW51" s="8">
        <v>4</v>
      </c>
      <c r="BX51" s="8">
        <v>4</v>
      </c>
      <c r="BY51" s="9">
        <v>43144.993055555555</v>
      </c>
      <c r="BZ51" s="9">
        <v>43145.229166666664</v>
      </c>
      <c r="CA51" s="10">
        <f>BaseDatos!BZ51-BaseDatos!BY51</f>
        <v>0.23611111110949423</v>
      </c>
      <c r="CB51" s="8">
        <v>5</v>
      </c>
      <c r="CC51" s="8">
        <v>40</v>
      </c>
      <c r="CD51" s="5">
        <f>BaseDatos!CB51+(BaseDatos!CC51/60)</f>
        <v>5.666666666666667</v>
      </c>
      <c r="CE51" s="11">
        <v>1</v>
      </c>
      <c r="CF51" s="6">
        <v>5.3</v>
      </c>
      <c r="CG51" s="5">
        <f t="shared" si="4"/>
        <v>0.36666666666666714</v>
      </c>
      <c r="CH51" s="12">
        <v>35</v>
      </c>
      <c r="CI51" s="5">
        <v>8</v>
      </c>
      <c r="CJ51" s="5">
        <v>3</v>
      </c>
      <c r="CK51" s="5">
        <v>3</v>
      </c>
      <c r="CL51" s="5">
        <v>9</v>
      </c>
      <c r="CM51" s="5">
        <v>35.700000000000003</v>
      </c>
      <c r="CN51" s="5">
        <v>36</v>
      </c>
      <c r="CO51" s="5">
        <v>2</v>
      </c>
      <c r="CP51" s="5">
        <v>8</v>
      </c>
      <c r="CQ51" s="5">
        <v>8</v>
      </c>
      <c r="CR51" s="5">
        <v>3</v>
      </c>
      <c r="CS51" s="5">
        <v>35.9</v>
      </c>
      <c r="CT51" s="8">
        <v>11</v>
      </c>
      <c r="CU51" s="2">
        <v>6</v>
      </c>
      <c r="CV51" s="8">
        <f t="shared" si="6"/>
        <v>17</v>
      </c>
      <c r="CW51" s="2">
        <v>4</v>
      </c>
      <c r="CX51" s="4">
        <v>119</v>
      </c>
      <c r="CY51" s="8">
        <v>11</v>
      </c>
      <c r="CZ51" s="5">
        <v>2</v>
      </c>
      <c r="DA51" s="8">
        <v>14</v>
      </c>
      <c r="DB51" s="8">
        <v>3</v>
      </c>
      <c r="DC51" s="8">
        <v>7</v>
      </c>
      <c r="DD51" s="8">
        <f>10+2+3+40+20+6</f>
        <v>81</v>
      </c>
      <c r="DI51" s="8">
        <v>1</v>
      </c>
      <c r="DJ51" s="8">
        <v>7</v>
      </c>
      <c r="DK51" s="5">
        <v>5</v>
      </c>
      <c r="DL51" s="5">
        <v>0</v>
      </c>
      <c r="DM51" s="5">
        <f>BaseDatos!DK51+(BaseDatos!DL51/60)</f>
        <v>5</v>
      </c>
      <c r="DN51" s="8">
        <v>15</v>
      </c>
      <c r="DO51" s="4">
        <v>9</v>
      </c>
      <c r="DP51" s="4">
        <v>8</v>
      </c>
      <c r="DQ51" s="4">
        <v>18</v>
      </c>
      <c r="DR51" s="4">
        <f t="shared" si="7"/>
        <v>35</v>
      </c>
      <c r="DS51" s="4">
        <v>10556.899999999998</v>
      </c>
      <c r="DT51" s="4">
        <v>42</v>
      </c>
      <c r="DU51" s="36">
        <v>0</v>
      </c>
    </row>
    <row r="52" spans="1:125" ht="18" x14ac:dyDescent="0.3">
      <c r="A52" s="1" t="s">
        <v>123</v>
      </c>
      <c r="B52" s="1">
        <v>19</v>
      </c>
      <c r="C52" s="28">
        <v>2301</v>
      </c>
      <c r="D52" s="2" t="s">
        <v>200</v>
      </c>
      <c r="E52" s="2">
        <v>2</v>
      </c>
      <c r="F52" s="2">
        <v>25</v>
      </c>
      <c r="G52" s="3">
        <v>33691</v>
      </c>
      <c r="I52" s="4">
        <v>5512975749</v>
      </c>
      <c r="J52" s="24" t="s">
        <v>201</v>
      </c>
      <c r="K52" s="5">
        <v>20</v>
      </c>
      <c r="L52" s="5">
        <v>8.8000000000000007</v>
      </c>
      <c r="M52" s="5">
        <v>45.2</v>
      </c>
      <c r="N52" s="6">
        <v>1.49</v>
      </c>
      <c r="O52" s="6">
        <f>(BaseDatos!M52)/(BaseDatos!N52)^2</f>
        <v>20.359443268321247</v>
      </c>
      <c r="P52" s="7">
        <v>42879</v>
      </c>
      <c r="Q52" s="7">
        <v>42906</v>
      </c>
      <c r="R52" s="8">
        <f t="shared" ref="R52:R61" si="8">BZ52-P52</f>
        <v>5.375</v>
      </c>
      <c r="S52" s="5">
        <v>4</v>
      </c>
      <c r="T52" s="8">
        <v>3</v>
      </c>
      <c r="U52" s="26">
        <f>AVERAGE(BaseDatos!T52,BaseDatos!S52)</f>
        <v>3.5</v>
      </c>
      <c r="V52" s="26"/>
      <c r="W52" s="8">
        <v>1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1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100</v>
      </c>
      <c r="AL52" s="8">
        <v>1</v>
      </c>
      <c r="AM52" s="8">
        <v>10</v>
      </c>
      <c r="AN52" s="8" t="s">
        <v>128</v>
      </c>
      <c r="AO52" s="8">
        <v>0</v>
      </c>
      <c r="AP52" s="8">
        <v>1</v>
      </c>
      <c r="AQ52" s="8">
        <v>14</v>
      </c>
      <c r="AR52" s="8" t="s">
        <v>128</v>
      </c>
      <c r="AS52" s="8">
        <v>0</v>
      </c>
      <c r="AT52" s="8">
        <v>1</v>
      </c>
      <c r="AU52" s="8">
        <v>13</v>
      </c>
      <c r="AV52" s="8">
        <v>100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1</v>
      </c>
      <c r="BM52" s="8">
        <v>16</v>
      </c>
      <c r="BN52" s="8">
        <v>50</v>
      </c>
      <c r="BO52" s="8">
        <v>1</v>
      </c>
      <c r="BP52" s="8">
        <v>17</v>
      </c>
      <c r="BQ52" s="8">
        <v>10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5</v>
      </c>
      <c r="BX52" s="8">
        <v>6</v>
      </c>
      <c r="BY52" s="9">
        <v>42884.0625</v>
      </c>
      <c r="BZ52" s="9">
        <v>42884.375</v>
      </c>
      <c r="CA52" s="10">
        <f>BaseDatos!BZ52-BaseDatos!BY52</f>
        <v>0.3125</v>
      </c>
      <c r="CB52" s="8">
        <v>7</v>
      </c>
      <c r="CC52" s="8">
        <v>30</v>
      </c>
      <c r="CD52" s="5">
        <f>BaseDatos!CB52+(BaseDatos!CC52/60)</f>
        <v>7.5</v>
      </c>
      <c r="CE52" s="11">
        <v>1</v>
      </c>
      <c r="CF52" s="6">
        <v>7</v>
      </c>
      <c r="CG52" s="5">
        <f t="shared" si="4"/>
        <v>0.5</v>
      </c>
      <c r="CH52" s="12">
        <v>35.5</v>
      </c>
      <c r="CI52" s="5">
        <v>1</v>
      </c>
      <c r="CJ52" s="5">
        <v>2</v>
      </c>
      <c r="CK52" s="5">
        <v>3</v>
      </c>
      <c r="CL52" s="5">
        <v>5</v>
      </c>
      <c r="CM52" s="5">
        <v>36.799999999999997</v>
      </c>
      <c r="CN52" s="5">
        <v>36.799999999999997</v>
      </c>
      <c r="CO52" s="5">
        <v>3</v>
      </c>
      <c r="CP52" s="5">
        <v>5</v>
      </c>
      <c r="CQ52" s="5">
        <v>6</v>
      </c>
      <c r="CR52" s="5">
        <v>5</v>
      </c>
      <c r="CS52" s="5">
        <v>35.700000000000003</v>
      </c>
      <c r="CT52" s="8">
        <v>8</v>
      </c>
      <c r="CU52" s="2">
        <v>4</v>
      </c>
      <c r="CV52" s="8">
        <f t="shared" si="6"/>
        <v>12</v>
      </c>
      <c r="CW52" s="2">
        <v>2</v>
      </c>
      <c r="CX52" s="4">
        <v>112</v>
      </c>
      <c r="CY52" s="8">
        <v>2</v>
      </c>
      <c r="CZ52" s="5">
        <v>2</v>
      </c>
      <c r="DA52" s="8">
        <v>11</v>
      </c>
      <c r="DB52" s="8">
        <v>4</v>
      </c>
      <c r="DC52" s="8">
        <v>6</v>
      </c>
      <c r="DD52" s="8">
        <v>26</v>
      </c>
      <c r="DI52" s="8">
        <v>1</v>
      </c>
      <c r="DJ52" s="8">
        <v>7</v>
      </c>
      <c r="DK52" s="5">
        <v>0</v>
      </c>
      <c r="DL52" s="5">
        <v>15</v>
      </c>
      <c r="DM52" s="5">
        <f>BaseDatos!DK52+(BaseDatos!DL52/60)</f>
        <v>0.25</v>
      </c>
      <c r="DN52" s="8">
        <v>13</v>
      </c>
      <c r="DO52" s="4">
        <v>12</v>
      </c>
      <c r="DP52" s="4">
        <v>15</v>
      </c>
      <c r="DQ52" s="4">
        <v>13</v>
      </c>
      <c r="DR52" s="4">
        <f t="shared" si="7"/>
        <v>40</v>
      </c>
      <c r="DS52" s="4">
        <v>2571.88</v>
      </c>
      <c r="DT52" s="4">
        <v>29</v>
      </c>
      <c r="DU52" s="4">
        <v>0</v>
      </c>
    </row>
    <row r="53" spans="1:125" ht="18" x14ac:dyDescent="0.3">
      <c r="A53" s="1" t="s">
        <v>123</v>
      </c>
      <c r="B53" s="1">
        <v>19</v>
      </c>
      <c r="C53" s="28">
        <v>2302</v>
      </c>
      <c r="D53" s="2" t="s">
        <v>202</v>
      </c>
      <c r="E53" s="2">
        <v>2</v>
      </c>
      <c r="F53" s="2">
        <v>22</v>
      </c>
      <c r="G53" s="3">
        <v>34746</v>
      </c>
      <c r="H53" s="2">
        <v>52730405</v>
      </c>
      <c r="I53" s="4">
        <v>5549993049</v>
      </c>
      <c r="J53" s="24" t="s">
        <v>203</v>
      </c>
      <c r="K53" s="5">
        <v>15</v>
      </c>
      <c r="L53" s="5">
        <v>7.7</v>
      </c>
      <c r="M53" s="5">
        <v>40.1</v>
      </c>
      <c r="N53" s="6">
        <v>1.57</v>
      </c>
      <c r="O53" s="6">
        <f>(BaseDatos!M53)/(BaseDatos!N53)^2</f>
        <v>16.268408454704044</v>
      </c>
      <c r="P53" s="7">
        <v>42889</v>
      </c>
      <c r="Q53" s="7">
        <v>42915</v>
      </c>
      <c r="R53" s="8">
        <f t="shared" si="8"/>
        <v>12.298611111102218</v>
      </c>
      <c r="S53" s="5">
        <v>6</v>
      </c>
      <c r="T53" s="8">
        <v>4</v>
      </c>
      <c r="U53" s="26">
        <f>AVERAGE(BaseDatos!T53,BaseDatos!S53)</f>
        <v>5</v>
      </c>
      <c r="V53" s="26"/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66.599999999999994</v>
      </c>
      <c r="AL53" s="8">
        <v>1</v>
      </c>
      <c r="AM53" s="8">
        <v>7</v>
      </c>
      <c r="AN53" s="8" t="s">
        <v>128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1</v>
      </c>
      <c r="AU53" s="8">
        <v>18</v>
      </c>
      <c r="AV53" s="8" t="s">
        <v>128</v>
      </c>
      <c r="AW53" s="8">
        <v>1</v>
      </c>
      <c r="AX53" s="8">
        <v>19</v>
      </c>
      <c r="AY53" s="8">
        <v>1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1</v>
      </c>
      <c r="BM53" s="8">
        <v>20</v>
      </c>
      <c r="BN53" s="8" t="s">
        <v>128</v>
      </c>
      <c r="BO53" s="8">
        <v>1</v>
      </c>
      <c r="BP53" s="8">
        <v>18</v>
      </c>
      <c r="BQ53" s="8">
        <v>2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5</v>
      </c>
      <c r="BX53" s="8">
        <v>2</v>
      </c>
      <c r="BY53" s="9">
        <v>42900.916666666701</v>
      </c>
      <c r="BZ53" s="9">
        <v>42901.298611111102</v>
      </c>
      <c r="CA53" s="10">
        <f>BaseDatos!BZ53-BaseDatos!BY53</f>
        <v>0.38194444440159714</v>
      </c>
      <c r="CB53" s="8">
        <v>9</v>
      </c>
      <c r="CC53" s="8">
        <v>10</v>
      </c>
      <c r="CD53" s="5">
        <f>BaseDatos!CB53+(BaseDatos!CC53/60)</f>
        <v>9.1666666666666661</v>
      </c>
      <c r="CE53" s="11">
        <v>0</v>
      </c>
      <c r="CF53" s="6">
        <v>6</v>
      </c>
      <c r="CG53" s="5">
        <f t="shared" si="4"/>
        <v>3.1666666666666661</v>
      </c>
      <c r="CH53" s="12">
        <v>36.9</v>
      </c>
      <c r="CI53" s="5">
        <v>1</v>
      </c>
      <c r="CJ53" s="5">
        <v>4</v>
      </c>
      <c r="CK53" s="5">
        <v>1</v>
      </c>
      <c r="CL53" s="5">
        <v>2</v>
      </c>
      <c r="CM53" s="5">
        <v>36.4</v>
      </c>
      <c r="CN53" s="5">
        <v>36.4</v>
      </c>
      <c r="CO53" s="5">
        <v>2</v>
      </c>
      <c r="CP53" s="5">
        <v>2</v>
      </c>
      <c r="CQ53" s="5">
        <v>1</v>
      </c>
      <c r="CR53" s="5">
        <v>4</v>
      </c>
      <c r="CS53" s="5">
        <v>36.4</v>
      </c>
      <c r="CT53" s="8">
        <v>9</v>
      </c>
      <c r="CU53" s="2">
        <v>7</v>
      </c>
      <c r="CV53" s="8">
        <f t="shared" si="6"/>
        <v>16</v>
      </c>
      <c r="CW53" s="2">
        <v>4</v>
      </c>
      <c r="CX53" s="4">
        <v>114</v>
      </c>
      <c r="CY53" s="8">
        <v>2</v>
      </c>
      <c r="CZ53" s="5">
        <v>2</v>
      </c>
      <c r="DA53" s="8">
        <v>15</v>
      </c>
      <c r="DB53" s="8">
        <v>3</v>
      </c>
      <c r="DC53" s="8">
        <v>8</v>
      </c>
      <c r="DD53" s="8">
        <v>59</v>
      </c>
      <c r="DI53" s="8">
        <v>1</v>
      </c>
      <c r="DJ53" s="8">
        <v>7</v>
      </c>
      <c r="DK53" s="5">
        <v>3</v>
      </c>
      <c r="DL53" s="5">
        <v>0</v>
      </c>
      <c r="DM53" s="5">
        <f>BaseDatos!DK53+(BaseDatos!DL53/60)</f>
        <v>3</v>
      </c>
      <c r="DN53" s="8">
        <v>12</v>
      </c>
      <c r="DO53" s="4">
        <v>12</v>
      </c>
      <c r="DP53" s="4">
        <v>15</v>
      </c>
      <c r="DQ53" s="4">
        <v>14</v>
      </c>
      <c r="DR53" s="4">
        <f t="shared" si="7"/>
        <v>41</v>
      </c>
      <c r="DS53" s="4">
        <v>7342.65</v>
      </c>
      <c r="DT53" s="4">
        <v>54</v>
      </c>
      <c r="DU53" s="4">
        <v>1</v>
      </c>
    </row>
    <row r="54" spans="1:125" ht="18" x14ac:dyDescent="0.3">
      <c r="A54" s="1" t="s">
        <v>123</v>
      </c>
      <c r="B54" s="1">
        <v>19</v>
      </c>
      <c r="C54" s="28">
        <v>2303</v>
      </c>
      <c r="D54" s="2" t="s">
        <v>204</v>
      </c>
      <c r="E54" s="2">
        <v>2</v>
      </c>
      <c r="F54" s="2">
        <v>21</v>
      </c>
      <c r="G54" s="3">
        <v>35009</v>
      </c>
      <c r="H54" s="2">
        <v>55580851</v>
      </c>
      <c r="I54" s="4">
        <v>5547769130</v>
      </c>
      <c r="J54" s="24" t="s">
        <v>205</v>
      </c>
      <c r="K54" s="5">
        <v>16</v>
      </c>
      <c r="L54" s="5">
        <v>9.1</v>
      </c>
      <c r="M54" s="5">
        <v>50.4</v>
      </c>
      <c r="N54" s="6">
        <v>1.54</v>
      </c>
      <c r="O54" s="6">
        <f>(BaseDatos!M54)/(BaseDatos!N54)^2</f>
        <v>21.251475796930343</v>
      </c>
      <c r="P54" s="7">
        <v>42877</v>
      </c>
      <c r="Q54" s="7">
        <v>42907</v>
      </c>
      <c r="R54" s="8">
        <f t="shared" si="8"/>
        <v>25.395833333299379</v>
      </c>
      <c r="S54" s="5">
        <v>7</v>
      </c>
      <c r="T54" s="8">
        <v>4</v>
      </c>
      <c r="U54" s="26">
        <f>AVERAGE(BaseDatos!T54,BaseDatos!S54)</f>
        <v>5.5</v>
      </c>
      <c r="V54" s="26"/>
      <c r="W54" s="8">
        <v>1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1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90</v>
      </c>
      <c r="AL54" s="8">
        <v>1</v>
      </c>
      <c r="AM54" s="8">
        <v>12</v>
      </c>
      <c r="AN54" s="8">
        <v>1460</v>
      </c>
      <c r="AO54" s="8">
        <v>2</v>
      </c>
      <c r="AP54" s="8">
        <v>1</v>
      </c>
      <c r="AQ54" s="8">
        <v>15</v>
      </c>
      <c r="AR54" s="8">
        <v>360</v>
      </c>
      <c r="AS54" s="8">
        <v>0</v>
      </c>
      <c r="AT54" s="8">
        <v>1</v>
      </c>
      <c r="AU54" s="8">
        <v>14</v>
      </c>
      <c r="AV54" s="8">
        <v>96</v>
      </c>
      <c r="AW54" s="8">
        <v>1</v>
      </c>
      <c r="AX54" s="8">
        <v>16</v>
      </c>
      <c r="AY54" s="8">
        <v>4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1</v>
      </c>
      <c r="BP54" s="8">
        <v>18</v>
      </c>
      <c r="BQ54" s="8">
        <v>3</v>
      </c>
      <c r="BR54" s="8">
        <v>0</v>
      </c>
      <c r="BS54" s="8">
        <v>0</v>
      </c>
      <c r="BT54" s="8">
        <v>0</v>
      </c>
      <c r="BU54" s="8">
        <v>1</v>
      </c>
      <c r="BV54" s="8">
        <v>1</v>
      </c>
      <c r="BW54" s="8">
        <v>12</v>
      </c>
      <c r="BX54" s="8">
        <v>25</v>
      </c>
      <c r="BY54" s="9">
        <v>42902</v>
      </c>
      <c r="BZ54" s="9">
        <v>42902.395833333299</v>
      </c>
      <c r="CA54" s="10">
        <f>BaseDatos!BZ54-BaseDatos!BY54</f>
        <v>0.39583333329937886</v>
      </c>
      <c r="CB54" s="8">
        <v>9</v>
      </c>
      <c r="CC54" s="8">
        <v>30</v>
      </c>
      <c r="CD54" s="5">
        <f>BaseDatos!CB54+(BaseDatos!CC54/60)</f>
        <v>9.5</v>
      </c>
      <c r="CE54" s="11">
        <v>1</v>
      </c>
      <c r="CF54" s="6">
        <v>6</v>
      </c>
      <c r="CG54" s="5">
        <f t="shared" si="4"/>
        <v>3.5</v>
      </c>
      <c r="CH54" s="12">
        <v>36.799999999999997</v>
      </c>
      <c r="CI54" s="5">
        <v>6</v>
      </c>
      <c r="CJ54" s="5">
        <v>8</v>
      </c>
      <c r="CK54" s="5">
        <v>8</v>
      </c>
      <c r="CL54" s="5">
        <v>6</v>
      </c>
      <c r="CM54" s="5">
        <v>36.9</v>
      </c>
      <c r="CN54" s="5">
        <v>36.9</v>
      </c>
      <c r="CO54" s="5">
        <v>8</v>
      </c>
      <c r="CP54" s="5">
        <v>6</v>
      </c>
      <c r="CQ54" s="5">
        <v>5</v>
      </c>
      <c r="CR54" s="5">
        <v>5</v>
      </c>
      <c r="CS54" s="5">
        <v>37</v>
      </c>
      <c r="CT54" s="8">
        <v>10</v>
      </c>
      <c r="CU54" s="2">
        <v>5</v>
      </c>
      <c r="CV54" s="8">
        <f t="shared" si="6"/>
        <v>15</v>
      </c>
      <c r="CW54" s="2">
        <v>4</v>
      </c>
      <c r="CX54" s="4">
        <v>115</v>
      </c>
      <c r="CY54" s="8">
        <v>12</v>
      </c>
      <c r="CZ54" s="5">
        <v>2</v>
      </c>
      <c r="DA54" s="8">
        <v>13</v>
      </c>
      <c r="DB54" s="8">
        <v>3</v>
      </c>
      <c r="DC54" s="8">
        <v>8</v>
      </c>
      <c r="DD54" s="8">
        <v>75</v>
      </c>
      <c r="DI54" s="8">
        <v>1</v>
      </c>
      <c r="DJ54" s="8">
        <v>7</v>
      </c>
      <c r="DK54" s="5">
        <v>3</v>
      </c>
      <c r="DL54" s="5">
        <v>0</v>
      </c>
      <c r="DM54" s="5">
        <f>BaseDatos!DK54+(BaseDatos!DL54/60)</f>
        <v>3</v>
      </c>
      <c r="DN54" s="8">
        <v>42</v>
      </c>
      <c r="DO54" s="4">
        <v>10</v>
      </c>
      <c r="DP54" s="4">
        <v>7</v>
      </c>
      <c r="DQ54" s="4">
        <v>16</v>
      </c>
      <c r="DR54" s="4">
        <f t="shared" si="7"/>
        <v>33</v>
      </c>
      <c r="DS54" s="4">
        <v>6756.5720000000001</v>
      </c>
      <c r="DT54" s="4">
        <v>24</v>
      </c>
      <c r="DU54" s="4">
        <v>0</v>
      </c>
    </row>
    <row r="55" spans="1:125" ht="18" x14ac:dyDescent="0.3">
      <c r="A55" s="1" t="s">
        <v>123</v>
      </c>
      <c r="B55" s="1">
        <v>19</v>
      </c>
      <c r="C55" s="28">
        <v>2304</v>
      </c>
      <c r="D55" s="2" t="s">
        <v>206</v>
      </c>
      <c r="E55" s="2">
        <v>2</v>
      </c>
      <c r="F55" s="2">
        <v>22</v>
      </c>
      <c r="G55" s="3">
        <v>34736</v>
      </c>
      <c r="H55" s="2">
        <v>54818631</v>
      </c>
      <c r="I55" s="4">
        <v>5523104384</v>
      </c>
      <c r="J55" s="24" t="s">
        <v>207</v>
      </c>
      <c r="K55" s="5">
        <v>16</v>
      </c>
      <c r="L55" s="5">
        <v>8.9</v>
      </c>
      <c r="M55" s="5">
        <v>50.5</v>
      </c>
      <c r="N55" s="6">
        <v>1.51</v>
      </c>
      <c r="O55" s="6">
        <f>(BaseDatos!M55)/(BaseDatos!N55)^2</f>
        <v>22.14815139686856</v>
      </c>
      <c r="P55" s="7">
        <v>42883</v>
      </c>
      <c r="Q55" s="7">
        <v>42908</v>
      </c>
      <c r="R55" s="8">
        <f t="shared" si="8"/>
        <v>20.354166666700621</v>
      </c>
      <c r="S55" s="5">
        <v>5</v>
      </c>
      <c r="T55" s="8">
        <v>5</v>
      </c>
      <c r="U55" s="26">
        <f>AVERAGE(BaseDatos!T55,BaseDatos!S55)</f>
        <v>5</v>
      </c>
      <c r="V55" s="26"/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100</v>
      </c>
      <c r="AL55" s="8">
        <v>1</v>
      </c>
      <c r="AM55" s="8">
        <v>21</v>
      </c>
      <c r="AN55" s="8">
        <v>156</v>
      </c>
      <c r="AO55" s="8">
        <v>0</v>
      </c>
      <c r="AP55" s="8">
        <v>1</v>
      </c>
      <c r="AQ55" s="8">
        <v>20</v>
      </c>
      <c r="AR55" s="8">
        <v>20</v>
      </c>
      <c r="AS55" s="8">
        <v>0</v>
      </c>
      <c r="AT55" s="8">
        <v>1</v>
      </c>
      <c r="AU55" s="8">
        <v>15</v>
      </c>
      <c r="AV55" s="8" t="s">
        <v>128</v>
      </c>
      <c r="AW55" s="8">
        <v>1</v>
      </c>
      <c r="AX55" s="8">
        <v>20</v>
      </c>
      <c r="AY55" s="8">
        <v>1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1</v>
      </c>
      <c r="BM55" s="8">
        <v>17</v>
      </c>
      <c r="BN55" s="8">
        <v>2</v>
      </c>
      <c r="BO55" s="8">
        <v>1</v>
      </c>
      <c r="BP55" s="8">
        <v>2</v>
      </c>
      <c r="BQ55" s="8">
        <v>3</v>
      </c>
      <c r="BR55" s="8">
        <v>0</v>
      </c>
      <c r="BS55" s="8">
        <v>0</v>
      </c>
      <c r="BT55" s="8">
        <v>0</v>
      </c>
      <c r="BU55" s="8">
        <v>1</v>
      </c>
      <c r="BV55" s="8">
        <v>1</v>
      </c>
      <c r="BW55" s="8">
        <v>6</v>
      </c>
      <c r="BX55" s="8">
        <v>4</v>
      </c>
      <c r="BY55" s="9">
        <v>42902.958333333299</v>
      </c>
      <c r="BZ55" s="9">
        <v>42903.354166666701</v>
      </c>
      <c r="CA55" s="10">
        <f>BaseDatos!BZ55-BaseDatos!BY55</f>
        <v>0.39583333340124227</v>
      </c>
      <c r="CB55" s="8">
        <v>9</v>
      </c>
      <c r="CC55" s="8">
        <v>30</v>
      </c>
      <c r="CD55" s="5">
        <f>BaseDatos!CB55+(BaseDatos!CC55/60)</f>
        <v>9.5</v>
      </c>
      <c r="CE55" s="11">
        <v>1</v>
      </c>
      <c r="CF55" s="6">
        <v>5</v>
      </c>
      <c r="CG55" s="5">
        <f t="shared" si="4"/>
        <v>4.5</v>
      </c>
      <c r="CH55" s="12">
        <v>36.799999999999997</v>
      </c>
      <c r="CI55" s="5">
        <v>6</v>
      </c>
      <c r="CJ55" s="5">
        <v>2</v>
      </c>
      <c r="CK55" s="5">
        <v>6</v>
      </c>
      <c r="CL55" s="5">
        <v>3</v>
      </c>
      <c r="CM55" s="5">
        <v>36.700000000000003</v>
      </c>
      <c r="CN55" s="5">
        <v>36.9</v>
      </c>
      <c r="CO55" s="5">
        <v>5</v>
      </c>
      <c r="CP55" s="5">
        <v>2</v>
      </c>
      <c r="CQ55" s="5">
        <v>6</v>
      </c>
      <c r="CR55" s="5">
        <v>2</v>
      </c>
      <c r="CS55" s="5">
        <v>36.799999999999997</v>
      </c>
      <c r="CT55" s="8">
        <v>6</v>
      </c>
      <c r="CU55" s="2">
        <v>5</v>
      </c>
      <c r="CV55" s="8">
        <f t="shared" si="6"/>
        <v>11</v>
      </c>
      <c r="CW55" s="2">
        <v>2</v>
      </c>
      <c r="CX55" s="4">
        <v>107</v>
      </c>
      <c r="CY55" s="8">
        <v>14</v>
      </c>
      <c r="CZ55" s="5">
        <v>2</v>
      </c>
      <c r="DA55" s="8">
        <v>15</v>
      </c>
      <c r="DB55" s="8">
        <v>3</v>
      </c>
      <c r="DC55" s="8">
        <v>4</v>
      </c>
      <c r="DD55" s="8">
        <v>13</v>
      </c>
      <c r="DI55" s="8">
        <v>1</v>
      </c>
      <c r="DJ55" s="8">
        <v>7</v>
      </c>
      <c r="DK55" s="5">
        <v>2</v>
      </c>
      <c r="DL55" s="5">
        <v>0</v>
      </c>
      <c r="DM55" s="5">
        <f>BaseDatos!DK55+(BaseDatos!DL55/60)</f>
        <v>2</v>
      </c>
      <c r="DN55" s="8">
        <v>21</v>
      </c>
      <c r="DO55" s="4">
        <v>12</v>
      </c>
      <c r="DP55" s="4">
        <v>11</v>
      </c>
      <c r="DQ55" s="4">
        <v>18</v>
      </c>
      <c r="DR55" s="4">
        <f t="shared" si="7"/>
        <v>41</v>
      </c>
      <c r="DS55" s="4">
        <v>2078.0749999999998</v>
      </c>
      <c r="DT55" s="4">
        <v>27</v>
      </c>
      <c r="DU55" s="4">
        <v>0</v>
      </c>
    </row>
    <row r="56" spans="1:125" ht="18" x14ac:dyDescent="0.3">
      <c r="A56" s="1" t="s">
        <v>208</v>
      </c>
      <c r="B56" s="1">
        <v>19</v>
      </c>
      <c r="C56" s="28">
        <v>2305</v>
      </c>
      <c r="D56" s="2" t="s">
        <v>209</v>
      </c>
      <c r="E56" s="2">
        <v>2</v>
      </c>
      <c r="F56" s="2">
        <v>22</v>
      </c>
      <c r="G56" s="3">
        <v>34866</v>
      </c>
      <c r="H56" s="2">
        <v>62794653</v>
      </c>
      <c r="I56" s="4">
        <v>5532242464</v>
      </c>
      <c r="J56" s="24" t="s">
        <v>210</v>
      </c>
      <c r="K56" s="5">
        <v>16</v>
      </c>
      <c r="L56" s="5">
        <v>9.1</v>
      </c>
      <c r="M56" s="5">
        <v>38.700000000000003</v>
      </c>
      <c r="N56" s="6">
        <v>1.56</v>
      </c>
      <c r="O56" s="6">
        <f>(BaseDatos!M56)/(BaseDatos!N56)^2</f>
        <v>15.902366863905325</v>
      </c>
      <c r="P56" s="7">
        <v>42904</v>
      </c>
      <c r="Q56" s="7">
        <v>42937</v>
      </c>
      <c r="R56" s="8">
        <f t="shared" si="8"/>
        <v>5.2708333332993789</v>
      </c>
      <c r="S56" s="5">
        <v>6</v>
      </c>
      <c r="T56" s="8">
        <v>6</v>
      </c>
      <c r="U56" s="26">
        <f>AVERAGE(BaseDatos!T56,BaseDatos!S56)</f>
        <v>6</v>
      </c>
      <c r="V56" s="26"/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100</v>
      </c>
      <c r="AL56" s="8">
        <v>1</v>
      </c>
      <c r="AM56" s="8">
        <v>9</v>
      </c>
      <c r="AN56" s="8">
        <v>100</v>
      </c>
      <c r="AO56" s="8">
        <v>0</v>
      </c>
      <c r="AP56" s="8">
        <v>1</v>
      </c>
      <c r="AQ56" s="8">
        <v>16</v>
      </c>
      <c r="AR56" s="8">
        <v>30</v>
      </c>
      <c r="AS56" s="8">
        <v>0</v>
      </c>
      <c r="AT56" s="8">
        <v>1</v>
      </c>
      <c r="AU56" s="8">
        <v>9</v>
      </c>
      <c r="AV56" s="8">
        <v>100</v>
      </c>
      <c r="AW56" s="8">
        <v>0</v>
      </c>
      <c r="AX56" s="8">
        <v>18</v>
      </c>
      <c r="AY56" s="8">
        <v>2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</v>
      </c>
      <c r="BP56" s="8">
        <v>21</v>
      </c>
      <c r="BQ56" s="8">
        <v>1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15</v>
      </c>
      <c r="BX56" s="8">
        <v>7</v>
      </c>
      <c r="BY56" s="9">
        <v>42909.020833333299</v>
      </c>
      <c r="BZ56" s="9">
        <v>42909.270833333299</v>
      </c>
      <c r="CA56" s="10">
        <f>BaseDatos!BZ56-BaseDatos!BY56</f>
        <v>0.25</v>
      </c>
      <c r="CB56" s="8">
        <v>6</v>
      </c>
      <c r="CC56" s="8">
        <v>0</v>
      </c>
      <c r="CD56" s="5">
        <f>BaseDatos!CB56+(BaseDatos!CC56/60)</f>
        <v>6</v>
      </c>
      <c r="CE56" s="11">
        <v>1</v>
      </c>
      <c r="CF56" s="6">
        <v>6</v>
      </c>
      <c r="CG56" s="5">
        <f t="shared" si="4"/>
        <v>0</v>
      </c>
      <c r="CH56" s="12">
        <v>36.700000000000003</v>
      </c>
      <c r="CI56" s="5">
        <v>4</v>
      </c>
      <c r="CJ56" s="5">
        <v>2</v>
      </c>
      <c r="CK56" s="5">
        <v>5</v>
      </c>
      <c r="CL56" s="5">
        <v>1.9</v>
      </c>
      <c r="CM56" s="5">
        <v>36.200000000000003</v>
      </c>
      <c r="CN56" s="5">
        <v>36.200000000000003</v>
      </c>
      <c r="CO56" s="5">
        <v>5</v>
      </c>
      <c r="CP56" s="5">
        <v>1.9</v>
      </c>
      <c r="CQ56" s="5">
        <v>5</v>
      </c>
      <c r="CR56" s="5">
        <v>3</v>
      </c>
      <c r="CS56" s="5">
        <v>36.1</v>
      </c>
      <c r="CT56" s="8">
        <v>10</v>
      </c>
      <c r="CU56" s="2">
        <v>7</v>
      </c>
      <c r="CV56" s="8">
        <f t="shared" si="6"/>
        <v>17</v>
      </c>
      <c r="CW56" s="2">
        <v>5</v>
      </c>
      <c r="CX56" s="4">
        <v>106</v>
      </c>
      <c r="CY56" s="8">
        <v>7</v>
      </c>
      <c r="CZ56" s="5">
        <v>2</v>
      </c>
      <c r="DA56" s="8">
        <v>10</v>
      </c>
      <c r="DB56" s="8">
        <v>4</v>
      </c>
      <c r="DC56" s="8">
        <v>6</v>
      </c>
      <c r="DD56" s="8">
        <v>37</v>
      </c>
      <c r="DI56" s="8">
        <v>1</v>
      </c>
      <c r="DJ56" s="8">
        <v>7</v>
      </c>
      <c r="DK56" s="5">
        <v>1</v>
      </c>
      <c r="DL56" s="5">
        <v>0</v>
      </c>
      <c r="DM56" s="5">
        <f>BaseDatos!DK56+(BaseDatos!DL56/60)</f>
        <v>1</v>
      </c>
      <c r="DN56" s="8">
        <v>26</v>
      </c>
      <c r="DO56" s="4">
        <v>10</v>
      </c>
      <c r="DP56" s="4">
        <v>10</v>
      </c>
      <c r="DQ56" s="4">
        <v>19</v>
      </c>
      <c r="DR56" s="4">
        <f t="shared" si="7"/>
        <v>39</v>
      </c>
      <c r="DS56" s="4">
        <v>2637.2114999999999</v>
      </c>
      <c r="DT56" s="4">
        <v>39</v>
      </c>
      <c r="DU56" s="4">
        <v>0</v>
      </c>
    </row>
    <row r="57" spans="1:125" ht="18" x14ac:dyDescent="0.3">
      <c r="A57" s="1" t="s">
        <v>123</v>
      </c>
      <c r="B57" s="1">
        <v>19</v>
      </c>
      <c r="C57" s="28">
        <v>2306</v>
      </c>
      <c r="D57" s="2" t="s">
        <v>211</v>
      </c>
      <c r="E57" s="2">
        <v>2</v>
      </c>
      <c r="F57" s="2">
        <v>21</v>
      </c>
      <c r="G57" s="3">
        <v>34890</v>
      </c>
      <c r="H57" s="2">
        <v>55651779</v>
      </c>
      <c r="I57" s="4">
        <v>5523798335</v>
      </c>
      <c r="J57" s="24" t="s">
        <v>212</v>
      </c>
      <c r="K57" s="5">
        <v>16</v>
      </c>
      <c r="L57" s="5">
        <v>9.16</v>
      </c>
      <c r="M57" s="5">
        <v>62.9</v>
      </c>
      <c r="N57" s="6">
        <v>1.68</v>
      </c>
      <c r="O57" s="6">
        <f>(BaseDatos!M57)/(BaseDatos!N57)^2</f>
        <v>22.285997732426306</v>
      </c>
      <c r="P57" s="7">
        <v>42910</v>
      </c>
      <c r="Q57" s="7">
        <v>42932</v>
      </c>
      <c r="R57" s="8">
        <f t="shared" si="8"/>
        <v>9.2083333332993789</v>
      </c>
      <c r="S57" s="5">
        <v>10</v>
      </c>
      <c r="T57" s="8">
        <v>5</v>
      </c>
      <c r="U57" s="26">
        <f>AVERAGE(BaseDatos!T57,BaseDatos!S57)</f>
        <v>7.5</v>
      </c>
      <c r="V57" s="26"/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100</v>
      </c>
      <c r="AL57" s="8">
        <v>1</v>
      </c>
      <c r="AM57" s="8">
        <v>14</v>
      </c>
      <c r="AN57" s="8">
        <v>10</v>
      </c>
      <c r="AO57" s="8">
        <v>0</v>
      </c>
      <c r="AP57" s="8">
        <v>1</v>
      </c>
      <c r="AQ57" s="8">
        <v>12</v>
      </c>
      <c r="AR57" s="8">
        <v>4</v>
      </c>
      <c r="AS57" s="8">
        <v>0</v>
      </c>
      <c r="AT57" s="8">
        <v>1</v>
      </c>
      <c r="AU57" s="8">
        <v>12</v>
      </c>
      <c r="AV57" s="8" t="s">
        <v>128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1</v>
      </c>
      <c r="BP57" s="8">
        <v>17</v>
      </c>
      <c r="BQ57" s="8">
        <v>20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4</v>
      </c>
      <c r="BX57" s="8">
        <v>7</v>
      </c>
      <c r="BY57" s="9">
        <v>42918.916666666701</v>
      </c>
      <c r="BZ57" s="9">
        <v>42919.208333333299</v>
      </c>
      <c r="CA57" s="10">
        <f>BaseDatos!BZ57-BaseDatos!BY57</f>
        <v>0.29166666659875773</v>
      </c>
      <c r="CB57" s="8">
        <v>7</v>
      </c>
      <c r="CC57" s="8">
        <v>0</v>
      </c>
      <c r="CD57" s="5">
        <f>BaseDatos!CB57+(BaseDatos!CC57/60)</f>
        <v>7</v>
      </c>
      <c r="CE57" s="11">
        <v>1</v>
      </c>
      <c r="CF57" s="6">
        <v>4</v>
      </c>
      <c r="CG57" s="5">
        <f t="shared" si="4"/>
        <v>3</v>
      </c>
      <c r="CH57" s="12">
        <v>36.9</v>
      </c>
      <c r="CI57" s="5">
        <v>5</v>
      </c>
      <c r="CJ57" s="5">
        <v>2</v>
      </c>
      <c r="CK57" s="5">
        <v>7</v>
      </c>
      <c r="CL57" s="5">
        <v>6</v>
      </c>
      <c r="CM57" s="5">
        <v>36.6</v>
      </c>
      <c r="CN57" s="5">
        <v>37.1</v>
      </c>
      <c r="CO57" s="5">
        <v>7</v>
      </c>
      <c r="CP57" s="5">
        <v>0</v>
      </c>
      <c r="CQ57" s="5">
        <v>5</v>
      </c>
      <c r="CR57" s="5">
        <v>2</v>
      </c>
      <c r="CS57" s="5">
        <v>36.9</v>
      </c>
      <c r="CT57" s="8">
        <v>11</v>
      </c>
      <c r="CU57" s="2">
        <v>7</v>
      </c>
      <c r="CV57" s="8">
        <f t="shared" si="6"/>
        <v>18</v>
      </c>
      <c r="CW57" s="2">
        <v>5</v>
      </c>
      <c r="CX57" s="4">
        <v>107</v>
      </c>
      <c r="CY57" s="8">
        <v>6</v>
      </c>
      <c r="CZ57" s="5">
        <v>2</v>
      </c>
      <c r="DA57" s="8">
        <v>13</v>
      </c>
      <c r="DB57" s="8">
        <v>3</v>
      </c>
      <c r="DC57" s="8">
        <v>8</v>
      </c>
      <c r="DD57" s="8">
        <v>54</v>
      </c>
      <c r="DI57" s="8">
        <v>1</v>
      </c>
      <c r="DJ57" s="8">
        <v>7</v>
      </c>
      <c r="DK57" s="5">
        <v>1</v>
      </c>
      <c r="DL57" s="5">
        <v>30</v>
      </c>
      <c r="DM57" s="5">
        <f>BaseDatos!DK57+(BaseDatos!DL57/60)</f>
        <v>1.5</v>
      </c>
      <c r="DN57" s="8">
        <v>14</v>
      </c>
      <c r="DO57" s="4">
        <v>13</v>
      </c>
      <c r="DP57" s="4">
        <v>17</v>
      </c>
      <c r="DQ57" s="4">
        <v>17</v>
      </c>
      <c r="DR57" s="4">
        <f t="shared" si="7"/>
        <v>47</v>
      </c>
      <c r="DS57" s="4">
        <v>5583.6329999999998</v>
      </c>
      <c r="DT57" s="4">
        <v>32</v>
      </c>
      <c r="DU57" s="4">
        <v>0</v>
      </c>
    </row>
    <row r="58" spans="1:125" ht="18" x14ac:dyDescent="0.3">
      <c r="A58" s="1" t="s">
        <v>123</v>
      </c>
      <c r="B58" s="1">
        <v>19</v>
      </c>
      <c r="C58" s="28">
        <v>2307</v>
      </c>
      <c r="D58" s="2" t="s">
        <v>213</v>
      </c>
      <c r="E58" s="2">
        <v>2</v>
      </c>
      <c r="F58" s="2">
        <v>26</v>
      </c>
      <c r="G58" s="3">
        <v>33260</v>
      </c>
      <c r="H58" s="2">
        <v>55540490</v>
      </c>
      <c r="I58" s="4">
        <v>5522517394</v>
      </c>
      <c r="J58" s="24" t="s">
        <v>214</v>
      </c>
      <c r="K58" s="5">
        <v>16</v>
      </c>
      <c r="L58" s="5">
        <v>7.8</v>
      </c>
      <c r="M58" s="5">
        <v>63.3</v>
      </c>
      <c r="N58" s="6">
        <v>1.59</v>
      </c>
      <c r="O58" s="6">
        <f>(BaseDatos!M58)/(BaseDatos!N58)^2</f>
        <v>25.038566512400614</v>
      </c>
      <c r="P58" s="7">
        <v>42929</v>
      </c>
      <c r="Q58" s="7">
        <v>42959</v>
      </c>
      <c r="R58" s="8">
        <f t="shared" si="8"/>
        <v>13.265972222201526</v>
      </c>
      <c r="S58" s="5">
        <v>3</v>
      </c>
      <c r="T58" s="8">
        <v>4</v>
      </c>
      <c r="U58" s="26">
        <f>AVERAGE(BaseDatos!T58,BaseDatos!S58)</f>
        <v>3.5</v>
      </c>
      <c r="V58" s="26"/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91</v>
      </c>
      <c r="AL58" s="8">
        <v>1</v>
      </c>
      <c r="AM58" s="8">
        <v>16</v>
      </c>
      <c r="AN58" s="8">
        <v>100</v>
      </c>
      <c r="AO58" s="8">
        <v>0</v>
      </c>
      <c r="AP58" s="8">
        <v>1</v>
      </c>
      <c r="AQ58" s="8">
        <v>17</v>
      </c>
      <c r="AR58" s="8">
        <v>1</v>
      </c>
      <c r="AS58" s="8">
        <v>0</v>
      </c>
      <c r="AT58" s="8">
        <v>1</v>
      </c>
      <c r="AU58" s="8">
        <v>16</v>
      </c>
      <c r="AV58" s="8">
        <v>100</v>
      </c>
      <c r="AW58" s="8">
        <v>1</v>
      </c>
      <c r="AX58" s="8">
        <v>22</v>
      </c>
      <c r="AY58" s="8">
        <v>1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1</v>
      </c>
      <c r="BM58" s="8">
        <v>19</v>
      </c>
      <c r="BN58" s="8">
        <v>1</v>
      </c>
      <c r="BO58" s="8">
        <v>1</v>
      </c>
      <c r="BP58" s="8">
        <v>18</v>
      </c>
      <c r="BQ58" s="8">
        <v>5</v>
      </c>
      <c r="BR58" s="8">
        <v>1</v>
      </c>
      <c r="BS58" s="8">
        <v>21</v>
      </c>
      <c r="BT58" s="8">
        <v>6</v>
      </c>
      <c r="BU58" s="8">
        <v>0</v>
      </c>
      <c r="BV58" s="8">
        <v>0</v>
      </c>
      <c r="BW58" s="8">
        <v>0</v>
      </c>
      <c r="BX58" s="8">
        <v>5</v>
      </c>
      <c r="BY58" s="9">
        <v>42941.96875</v>
      </c>
      <c r="BZ58" s="9">
        <v>42942.265972222202</v>
      </c>
      <c r="CA58" s="10">
        <f>BaseDatos!BZ58-BaseDatos!BY58</f>
        <v>0.29722222220152617</v>
      </c>
      <c r="CB58" s="8">
        <v>7</v>
      </c>
      <c r="CC58" s="8">
        <v>8</v>
      </c>
      <c r="CD58" s="5">
        <f>BaseDatos!CB58+(BaseDatos!CC58/60)</f>
        <v>7.1333333333333337</v>
      </c>
      <c r="CE58" s="11">
        <v>0</v>
      </c>
      <c r="CF58" s="6">
        <v>6</v>
      </c>
      <c r="CG58" s="5">
        <f t="shared" si="4"/>
        <v>1.1333333333333337</v>
      </c>
      <c r="CH58" s="12">
        <v>37</v>
      </c>
      <c r="CI58" s="5">
        <v>3</v>
      </c>
      <c r="CJ58" s="5">
        <v>3</v>
      </c>
      <c r="CK58" s="5">
        <v>1.5</v>
      </c>
      <c r="CL58" s="5">
        <v>4</v>
      </c>
      <c r="CM58" s="5">
        <v>37</v>
      </c>
      <c r="CN58" s="5">
        <v>37</v>
      </c>
      <c r="CO58" s="5">
        <v>1.5</v>
      </c>
      <c r="CP58" s="5">
        <v>4</v>
      </c>
      <c r="CQ58" s="5">
        <v>3</v>
      </c>
      <c r="CR58" s="5">
        <v>3</v>
      </c>
      <c r="CS58" s="5">
        <v>37</v>
      </c>
      <c r="CT58" s="8">
        <v>6</v>
      </c>
      <c r="CU58" s="2">
        <v>5</v>
      </c>
      <c r="CV58" s="8">
        <f t="shared" si="6"/>
        <v>11</v>
      </c>
      <c r="CW58" s="2">
        <v>1</v>
      </c>
      <c r="CX58" s="4">
        <v>107</v>
      </c>
      <c r="CY58" s="8">
        <v>4</v>
      </c>
      <c r="CZ58" s="5">
        <v>1</v>
      </c>
      <c r="DA58" s="8">
        <v>19</v>
      </c>
      <c r="DB58" s="8">
        <v>2</v>
      </c>
      <c r="DC58" s="8">
        <v>9</v>
      </c>
      <c r="DD58" s="8">
        <v>85</v>
      </c>
      <c r="DI58" s="8">
        <v>1</v>
      </c>
      <c r="DJ58" s="8">
        <v>7</v>
      </c>
      <c r="DK58" s="5">
        <v>3</v>
      </c>
      <c r="DL58" s="5">
        <v>30</v>
      </c>
      <c r="DM58" s="5">
        <f>BaseDatos!DK58+(BaseDatos!DL58/60)</f>
        <v>3.5</v>
      </c>
      <c r="DN58" s="8">
        <v>45</v>
      </c>
      <c r="DO58" s="4">
        <v>12</v>
      </c>
      <c r="DP58" s="4">
        <v>13</v>
      </c>
      <c r="DQ58" s="4">
        <v>18</v>
      </c>
      <c r="DR58" s="4">
        <f t="shared" si="7"/>
        <v>43</v>
      </c>
      <c r="DS58" s="4">
        <v>5948.9340000000002</v>
      </c>
      <c r="DT58" s="4">
        <v>19</v>
      </c>
      <c r="DU58" s="4">
        <v>0</v>
      </c>
    </row>
    <row r="59" spans="1:125" ht="18" x14ac:dyDescent="0.3">
      <c r="A59" s="1" t="s">
        <v>123</v>
      </c>
      <c r="B59" s="1">
        <v>19</v>
      </c>
      <c r="C59" s="28">
        <v>2308</v>
      </c>
      <c r="D59" s="2" t="s">
        <v>215</v>
      </c>
      <c r="E59" s="2">
        <v>2</v>
      </c>
      <c r="F59" s="2">
        <v>22</v>
      </c>
      <c r="G59" s="3">
        <v>34657</v>
      </c>
      <c r="H59" s="2">
        <v>15205810</v>
      </c>
      <c r="I59" s="4">
        <v>5544788071</v>
      </c>
      <c r="J59" s="24" t="s">
        <v>216</v>
      </c>
      <c r="K59" s="5">
        <v>16</v>
      </c>
      <c r="L59" s="5">
        <v>8.68</v>
      </c>
      <c r="M59" s="5">
        <v>57.9</v>
      </c>
      <c r="N59" s="6">
        <v>1.57</v>
      </c>
      <c r="O59" s="6">
        <f>(BaseDatos!M59)/(BaseDatos!N59)^2</f>
        <v>23.489796746318309</v>
      </c>
      <c r="P59" s="7">
        <v>42934</v>
      </c>
      <c r="Q59" s="7">
        <v>42962</v>
      </c>
      <c r="R59" s="8">
        <f t="shared" si="8"/>
        <v>13.197916666700621</v>
      </c>
      <c r="S59" s="5">
        <v>3</v>
      </c>
      <c r="T59" s="8">
        <v>3</v>
      </c>
      <c r="U59" s="26">
        <f>AVERAGE(BaseDatos!T59,BaseDatos!S59)</f>
        <v>3</v>
      </c>
      <c r="V59" s="26"/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100</v>
      </c>
      <c r="AL59" s="8">
        <v>1</v>
      </c>
      <c r="AM59" s="8">
        <v>7</v>
      </c>
      <c r="AN59" s="8" t="s">
        <v>128</v>
      </c>
      <c r="AO59" s="8">
        <v>2</v>
      </c>
      <c r="AP59" s="8">
        <v>0</v>
      </c>
      <c r="AQ59" s="8">
        <v>0</v>
      </c>
      <c r="AR59" s="8">
        <v>0</v>
      </c>
      <c r="AS59" s="8">
        <v>0</v>
      </c>
      <c r="AT59" s="8">
        <v>1</v>
      </c>
      <c r="AU59" s="8">
        <v>19</v>
      </c>
      <c r="AV59" s="8">
        <v>15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1</v>
      </c>
      <c r="BM59" s="8">
        <v>20</v>
      </c>
      <c r="BN59" s="8">
        <v>5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5</v>
      </c>
      <c r="BX59" s="8">
        <v>1</v>
      </c>
      <c r="BY59" s="9">
        <v>42947.020833333299</v>
      </c>
      <c r="BZ59" s="9">
        <v>42947.197916666701</v>
      </c>
      <c r="CA59" s="10">
        <f>BaseDatos!BZ59-BaseDatos!BY59</f>
        <v>0.17708333340124227</v>
      </c>
      <c r="CB59" s="8">
        <v>4</v>
      </c>
      <c r="CC59" s="8">
        <v>15</v>
      </c>
      <c r="CD59" s="5">
        <f>BaseDatos!CB59+(BaseDatos!CC59/60)</f>
        <v>4.25</v>
      </c>
      <c r="CE59" s="11">
        <v>1</v>
      </c>
      <c r="CF59" s="6">
        <v>6</v>
      </c>
      <c r="CG59" s="5">
        <f t="shared" si="4"/>
        <v>-1.75</v>
      </c>
      <c r="CH59" s="12">
        <v>36.700000000000003</v>
      </c>
      <c r="CI59" s="5">
        <v>3</v>
      </c>
      <c r="CJ59" s="5">
        <v>6</v>
      </c>
      <c r="CK59" s="5">
        <v>6</v>
      </c>
      <c r="CL59" s="5">
        <v>6</v>
      </c>
      <c r="CM59" s="5">
        <v>36.5</v>
      </c>
      <c r="CN59" s="5">
        <v>36.9</v>
      </c>
      <c r="CO59" s="5">
        <v>5</v>
      </c>
      <c r="CP59" s="5">
        <v>3</v>
      </c>
      <c r="CQ59" s="5">
        <v>3</v>
      </c>
      <c r="CR59" s="5">
        <v>6</v>
      </c>
      <c r="CS59" s="5">
        <v>36.700000000000003</v>
      </c>
      <c r="CT59" s="8">
        <v>7</v>
      </c>
      <c r="CU59" s="2">
        <v>3</v>
      </c>
      <c r="CV59" s="8">
        <f t="shared" si="6"/>
        <v>10</v>
      </c>
      <c r="CW59" s="2">
        <v>1</v>
      </c>
      <c r="CX59" s="4">
        <v>113</v>
      </c>
      <c r="CY59" s="8">
        <v>8</v>
      </c>
      <c r="CZ59" s="5">
        <v>1</v>
      </c>
      <c r="DA59" s="8">
        <v>19</v>
      </c>
      <c r="DB59" s="8">
        <v>2</v>
      </c>
      <c r="DC59" s="8">
        <v>7</v>
      </c>
      <c r="DD59" s="8">
        <v>40</v>
      </c>
      <c r="DI59" s="8">
        <v>1</v>
      </c>
      <c r="DJ59" s="8">
        <v>2</v>
      </c>
      <c r="DK59" s="5">
        <v>2</v>
      </c>
      <c r="DL59" s="5">
        <v>0</v>
      </c>
      <c r="DM59" s="5">
        <f>BaseDatos!DK59+(BaseDatos!DL59/60)</f>
        <v>2</v>
      </c>
      <c r="DN59" s="8">
        <v>14</v>
      </c>
      <c r="DO59" s="4">
        <v>8</v>
      </c>
      <c r="DP59" s="4">
        <v>8</v>
      </c>
      <c r="DQ59" s="4">
        <v>18</v>
      </c>
      <c r="DR59" s="4">
        <f t="shared" si="7"/>
        <v>34</v>
      </c>
      <c r="DS59" s="4">
        <v>14069.7</v>
      </c>
      <c r="DT59" s="4">
        <v>36</v>
      </c>
      <c r="DU59" s="4">
        <v>0</v>
      </c>
    </row>
    <row r="60" spans="1:125" ht="18" x14ac:dyDescent="0.3">
      <c r="A60" s="1" t="s">
        <v>123</v>
      </c>
      <c r="B60" s="1">
        <v>19</v>
      </c>
      <c r="C60" s="28">
        <v>2309</v>
      </c>
      <c r="D60" s="2" t="s">
        <v>217</v>
      </c>
      <c r="E60" s="2">
        <v>2</v>
      </c>
      <c r="F60" s="2">
        <v>20</v>
      </c>
      <c r="G60" s="3">
        <v>35503</v>
      </c>
      <c r="I60" s="4">
        <v>5521373276</v>
      </c>
      <c r="J60" s="24" t="s">
        <v>218</v>
      </c>
      <c r="K60" s="5">
        <v>14</v>
      </c>
      <c r="L60" s="5">
        <v>8.4</v>
      </c>
      <c r="M60" s="5">
        <v>68.7</v>
      </c>
      <c r="N60" s="6">
        <v>1.56</v>
      </c>
      <c r="O60" s="6">
        <f>(BaseDatos!M60)/(BaseDatos!N60)^2</f>
        <v>28.229783037475343</v>
      </c>
      <c r="P60" s="7">
        <v>42945</v>
      </c>
      <c r="Q60" s="7">
        <v>42976</v>
      </c>
      <c r="R60" s="8">
        <f t="shared" si="8"/>
        <v>3.2916666667006211</v>
      </c>
      <c r="S60" s="5">
        <v>7</v>
      </c>
      <c r="T60" s="8">
        <v>6</v>
      </c>
      <c r="U60" s="26">
        <f>AVERAGE(BaseDatos!T60,BaseDatos!S60)</f>
        <v>6.5</v>
      </c>
      <c r="V60" s="26"/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83</v>
      </c>
      <c r="AL60" s="8">
        <v>1</v>
      </c>
      <c r="AM60" s="8">
        <v>12</v>
      </c>
      <c r="AN60" s="8">
        <v>200</v>
      </c>
      <c r="AO60" s="8">
        <v>0</v>
      </c>
      <c r="AP60" s="8">
        <v>1</v>
      </c>
      <c r="AQ60" s="8">
        <v>17</v>
      </c>
      <c r="AR60" s="8">
        <v>10</v>
      </c>
      <c r="AS60" s="8">
        <v>0</v>
      </c>
      <c r="AT60" s="8">
        <v>1</v>
      </c>
      <c r="AU60" s="8">
        <v>15</v>
      </c>
      <c r="AV60" s="8">
        <v>15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7</v>
      </c>
      <c r="BX60" s="8">
        <v>14</v>
      </c>
      <c r="BY60" s="9">
        <v>42947.958333333299</v>
      </c>
      <c r="BZ60" s="9">
        <v>42948.291666666701</v>
      </c>
      <c r="CA60" s="10">
        <f>BaseDatos!BZ60-BaseDatos!BY60</f>
        <v>0.33333333340124227</v>
      </c>
      <c r="CB60" s="8">
        <v>8</v>
      </c>
      <c r="CC60" s="8">
        <v>0</v>
      </c>
      <c r="CD60" s="5">
        <f>BaseDatos!CB60+(BaseDatos!CC60/60)</f>
        <v>8</v>
      </c>
      <c r="CE60" s="11">
        <v>1</v>
      </c>
      <c r="CF60" s="6">
        <v>8</v>
      </c>
      <c r="CG60" s="5">
        <f t="shared" si="4"/>
        <v>0</v>
      </c>
      <c r="CH60" s="12">
        <v>36</v>
      </c>
      <c r="CI60" s="5">
        <v>1</v>
      </c>
      <c r="CJ60" s="5">
        <v>4</v>
      </c>
      <c r="CK60" s="5">
        <v>4</v>
      </c>
      <c r="CL60" s="5">
        <v>3</v>
      </c>
      <c r="CM60" s="5">
        <v>36.700000000000003</v>
      </c>
      <c r="CN60" s="5">
        <v>36.700000000000003</v>
      </c>
      <c r="CO60" s="5">
        <v>4</v>
      </c>
      <c r="CP60" s="5">
        <v>3</v>
      </c>
      <c r="CQ60" s="5">
        <v>4.5</v>
      </c>
      <c r="CR60" s="5">
        <v>5</v>
      </c>
      <c r="CS60" s="5">
        <v>36.700000000000003</v>
      </c>
      <c r="CT60" s="8">
        <v>6</v>
      </c>
      <c r="CU60" s="2">
        <v>5</v>
      </c>
      <c r="CV60" s="8">
        <f t="shared" si="6"/>
        <v>11</v>
      </c>
      <c r="CW60" s="2">
        <v>2</v>
      </c>
      <c r="CX60" s="4">
        <v>102</v>
      </c>
      <c r="CY60" s="8">
        <v>1</v>
      </c>
      <c r="CZ60" s="5">
        <v>1</v>
      </c>
      <c r="DA60" s="8">
        <v>22</v>
      </c>
      <c r="DB60" s="8">
        <v>1</v>
      </c>
      <c r="DC60" s="8">
        <v>7</v>
      </c>
      <c r="DD60" s="8">
        <v>94</v>
      </c>
      <c r="DI60" s="8">
        <v>1</v>
      </c>
      <c r="DJ60" s="8">
        <v>7</v>
      </c>
      <c r="DK60" s="5">
        <v>5</v>
      </c>
      <c r="DL60" s="5">
        <v>0</v>
      </c>
      <c r="DM60" s="5">
        <f>BaseDatos!DK60+(BaseDatos!DL60/60)</f>
        <v>5</v>
      </c>
      <c r="DN60" s="8">
        <v>34</v>
      </c>
      <c r="DO60" s="4">
        <v>11</v>
      </c>
      <c r="DP60" s="4">
        <v>14</v>
      </c>
      <c r="DQ60" s="4">
        <v>16</v>
      </c>
      <c r="DR60" s="4">
        <f t="shared" si="7"/>
        <v>41</v>
      </c>
      <c r="DS60" s="4">
        <v>15148.35</v>
      </c>
      <c r="DT60" s="4">
        <v>85</v>
      </c>
      <c r="DU60" s="4">
        <v>1</v>
      </c>
    </row>
    <row r="61" spans="1:125" ht="18" x14ac:dyDescent="0.3">
      <c r="A61" s="1" t="s">
        <v>358</v>
      </c>
      <c r="B61" s="1">
        <v>19</v>
      </c>
      <c r="C61" s="28">
        <v>2311</v>
      </c>
      <c r="D61" s="2" t="s">
        <v>360</v>
      </c>
      <c r="E61" s="2">
        <v>2</v>
      </c>
      <c r="F61" s="2">
        <v>20</v>
      </c>
      <c r="G61" s="3">
        <v>35529</v>
      </c>
      <c r="H61" s="2">
        <v>66477571</v>
      </c>
      <c r="I61" s="4">
        <v>5520258028</v>
      </c>
      <c r="J61" s="34" t="s">
        <v>359</v>
      </c>
      <c r="K61" s="5">
        <v>14.5</v>
      </c>
      <c r="L61" s="5">
        <v>9.02</v>
      </c>
      <c r="M61" s="5">
        <v>66.5</v>
      </c>
      <c r="N61" s="6">
        <v>1.64</v>
      </c>
      <c r="O61" s="6">
        <f>(BaseDatos!M61)/(BaseDatos!N61)^2</f>
        <v>24.724866151100539</v>
      </c>
      <c r="P61" s="7">
        <v>43064</v>
      </c>
      <c r="Q61" s="7">
        <v>43095</v>
      </c>
      <c r="R61" s="8">
        <f t="shared" si="8"/>
        <v>9.4583333333357587</v>
      </c>
      <c r="S61" s="5">
        <v>6</v>
      </c>
      <c r="T61" s="8">
        <v>6</v>
      </c>
      <c r="U61" s="26">
        <f>AVERAGE(BaseDatos!T61,BaseDatos!S61)</f>
        <v>6</v>
      </c>
      <c r="V61" s="26"/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100</v>
      </c>
      <c r="AL61" s="8">
        <v>1</v>
      </c>
      <c r="AM61" s="8">
        <v>16</v>
      </c>
      <c r="AN61" s="8">
        <v>500</v>
      </c>
      <c r="AO61" s="8">
        <v>0</v>
      </c>
      <c r="AP61" s="8">
        <v>1</v>
      </c>
      <c r="AQ61" s="8">
        <v>18</v>
      </c>
      <c r="AR61" s="8">
        <v>10</v>
      </c>
      <c r="AS61" s="8">
        <v>0</v>
      </c>
      <c r="AT61" s="8">
        <v>1</v>
      </c>
      <c r="AU61" s="8">
        <v>18</v>
      </c>
      <c r="AV61" s="8">
        <v>100</v>
      </c>
      <c r="AW61" s="8">
        <v>1</v>
      </c>
      <c r="AX61" s="8">
        <v>19</v>
      </c>
      <c r="AY61" s="8">
        <v>2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1</v>
      </c>
      <c r="BV61" s="8">
        <v>1</v>
      </c>
      <c r="BW61" s="8">
        <v>1</v>
      </c>
      <c r="BX61" s="8">
        <v>4</v>
      </c>
      <c r="BY61" s="9">
        <v>43072.916666666664</v>
      </c>
      <c r="BZ61" s="9">
        <v>43073.458333333336</v>
      </c>
      <c r="CA61" s="10">
        <f>BaseDatos!BZ61-BaseDatos!BY61</f>
        <v>0.54166666667151731</v>
      </c>
      <c r="CB61" s="8">
        <v>6</v>
      </c>
      <c r="CC61" s="8">
        <v>0</v>
      </c>
      <c r="CD61" s="5">
        <f>BaseDatos!CB61+(BaseDatos!CC61/60)</f>
        <v>6</v>
      </c>
      <c r="CE61" s="11">
        <v>0</v>
      </c>
      <c r="CF61" s="6">
        <v>6</v>
      </c>
      <c r="CG61" s="5">
        <f t="shared" ref="CG61" si="9">CD61-CF61</f>
        <v>0</v>
      </c>
      <c r="CH61" s="12">
        <v>37.299999999999997</v>
      </c>
      <c r="CI61" s="5">
        <v>3</v>
      </c>
      <c r="CJ61" s="5">
        <v>0</v>
      </c>
      <c r="CK61" s="5">
        <v>5</v>
      </c>
      <c r="CL61" s="5">
        <v>2</v>
      </c>
      <c r="CM61" s="5">
        <v>36.9</v>
      </c>
      <c r="CN61" s="5">
        <v>36.9</v>
      </c>
      <c r="CO61" s="5">
        <v>2</v>
      </c>
      <c r="CP61" s="5">
        <v>1</v>
      </c>
      <c r="CQ61" s="5">
        <v>3</v>
      </c>
      <c r="CR61" s="5">
        <v>0</v>
      </c>
      <c r="CS61" s="5">
        <v>37.299999999999997</v>
      </c>
      <c r="CT61" s="8">
        <v>9</v>
      </c>
      <c r="CU61" s="2">
        <v>5</v>
      </c>
      <c r="CV61" s="8">
        <f t="shared" si="6"/>
        <v>14</v>
      </c>
      <c r="CW61" s="2">
        <v>3</v>
      </c>
      <c r="CX61" s="4">
        <v>107</v>
      </c>
      <c r="CY61" s="8">
        <v>4</v>
      </c>
      <c r="CZ61" s="5">
        <v>1</v>
      </c>
      <c r="DA61" s="8">
        <v>21</v>
      </c>
      <c r="DB61" s="8">
        <v>2</v>
      </c>
      <c r="DC61" s="8">
        <v>9</v>
      </c>
      <c r="DD61" s="8">
        <v>34</v>
      </c>
      <c r="DI61" s="8">
        <v>1</v>
      </c>
      <c r="DJ61" s="8">
        <v>7</v>
      </c>
      <c r="DK61" s="5">
        <v>2</v>
      </c>
      <c r="DL61" s="5">
        <v>0</v>
      </c>
      <c r="DM61" s="5">
        <f>BaseDatos!DK61+(BaseDatos!DL61/60)</f>
        <v>2</v>
      </c>
      <c r="DN61" s="8">
        <v>4</v>
      </c>
      <c r="DO61" s="4">
        <v>8</v>
      </c>
      <c r="DP61" s="4">
        <v>8</v>
      </c>
      <c r="DQ61" s="4">
        <v>8</v>
      </c>
      <c r="DR61" s="4">
        <f t="shared" si="7"/>
        <v>24</v>
      </c>
      <c r="DS61" s="4">
        <v>7863.625</v>
      </c>
      <c r="DT61" s="4">
        <v>70</v>
      </c>
      <c r="DU61" s="4">
        <v>1</v>
      </c>
    </row>
    <row r="64" spans="1:125" x14ac:dyDescent="0.25">
      <c r="G64" s="6"/>
    </row>
  </sheetData>
  <autoFilter ref="A1:DU61" xr:uid="{00000000-0009-0000-0000-000000000000}"/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12" r:id="rId8" xr:uid="{00000000-0004-0000-0000-000007000000}"/>
    <hyperlink ref="J13" r:id="rId9" xr:uid="{00000000-0004-0000-0000-000008000000}"/>
    <hyperlink ref="J14" r:id="rId10" xr:uid="{00000000-0004-0000-0000-000009000000}"/>
    <hyperlink ref="J15" r:id="rId11" xr:uid="{00000000-0004-0000-0000-00000A000000}"/>
    <hyperlink ref="J16" r:id="rId12" xr:uid="{00000000-0004-0000-0000-00000B000000}"/>
    <hyperlink ref="J17" r:id="rId13" xr:uid="{00000000-0004-0000-0000-00000C000000}"/>
    <hyperlink ref="J18" r:id="rId14" xr:uid="{00000000-0004-0000-0000-00000D000000}"/>
    <hyperlink ref="J19" r:id="rId15" xr:uid="{00000000-0004-0000-0000-00000E000000}"/>
    <hyperlink ref="J20" r:id="rId16" xr:uid="{00000000-0004-0000-0000-00000F000000}"/>
    <hyperlink ref="J21" r:id="rId17" xr:uid="{00000000-0004-0000-0000-000010000000}"/>
    <hyperlink ref="J22" r:id="rId18" xr:uid="{00000000-0004-0000-0000-000011000000}"/>
    <hyperlink ref="J23" r:id="rId19" xr:uid="{00000000-0004-0000-0000-000012000000}"/>
    <hyperlink ref="J24" r:id="rId20" xr:uid="{00000000-0004-0000-0000-000013000000}"/>
    <hyperlink ref="J25" r:id="rId21" xr:uid="{00000000-0004-0000-0000-000014000000}"/>
    <hyperlink ref="J26" r:id="rId22" xr:uid="{00000000-0004-0000-0000-000015000000}"/>
    <hyperlink ref="J27" r:id="rId23" xr:uid="{00000000-0004-0000-0000-000016000000}"/>
    <hyperlink ref="J28" r:id="rId24" xr:uid="{00000000-0004-0000-0000-000017000000}"/>
    <hyperlink ref="J29" r:id="rId25" xr:uid="{00000000-0004-0000-0000-000018000000}"/>
    <hyperlink ref="J32" r:id="rId26" xr:uid="{00000000-0004-0000-0000-000019000000}"/>
    <hyperlink ref="J33" r:id="rId27" xr:uid="{00000000-0004-0000-0000-00001A000000}"/>
    <hyperlink ref="J34" r:id="rId28" xr:uid="{00000000-0004-0000-0000-00001B000000}"/>
    <hyperlink ref="J35" r:id="rId29" xr:uid="{00000000-0004-0000-0000-00001C000000}"/>
    <hyperlink ref="J36" r:id="rId30" xr:uid="{00000000-0004-0000-0000-00001D000000}"/>
    <hyperlink ref="J37" r:id="rId31" xr:uid="{00000000-0004-0000-0000-00001E000000}"/>
    <hyperlink ref="J38" r:id="rId32" xr:uid="{00000000-0004-0000-0000-00001F000000}"/>
    <hyperlink ref="J39" r:id="rId33" xr:uid="{00000000-0004-0000-0000-000020000000}"/>
    <hyperlink ref="J40" r:id="rId34" xr:uid="{00000000-0004-0000-0000-000021000000}"/>
    <hyperlink ref="J41" r:id="rId35" xr:uid="{00000000-0004-0000-0000-000022000000}"/>
    <hyperlink ref="J42" r:id="rId36" xr:uid="{00000000-0004-0000-0000-000023000000}"/>
    <hyperlink ref="J43" r:id="rId37" xr:uid="{00000000-0004-0000-0000-000024000000}"/>
    <hyperlink ref="J44" r:id="rId38" xr:uid="{00000000-0004-0000-0000-000025000000}"/>
    <hyperlink ref="J45" r:id="rId39" xr:uid="{00000000-0004-0000-0000-000026000000}"/>
    <hyperlink ref="J52" r:id="rId40" xr:uid="{00000000-0004-0000-0000-000027000000}"/>
    <hyperlink ref="J53" r:id="rId41" xr:uid="{00000000-0004-0000-0000-000028000000}"/>
    <hyperlink ref="J54" r:id="rId42" xr:uid="{00000000-0004-0000-0000-000029000000}"/>
    <hyperlink ref="J55" r:id="rId43" xr:uid="{00000000-0004-0000-0000-00002A000000}"/>
    <hyperlink ref="J56" r:id="rId44" xr:uid="{00000000-0004-0000-0000-00002B000000}"/>
    <hyperlink ref="J57" r:id="rId45" xr:uid="{00000000-0004-0000-0000-00002C000000}"/>
    <hyperlink ref="J58" r:id="rId46" xr:uid="{00000000-0004-0000-0000-00002D000000}"/>
    <hyperlink ref="J59" r:id="rId47" xr:uid="{00000000-0004-0000-0000-00002E000000}"/>
    <hyperlink ref="J60" r:id="rId48" xr:uid="{00000000-0004-0000-0000-00002F000000}"/>
    <hyperlink ref="J46" r:id="rId49" xr:uid="{00000000-0004-0000-0000-000030000000}"/>
    <hyperlink ref="J30" r:id="rId50" xr:uid="{00000000-0004-0000-0000-000031000000}"/>
    <hyperlink ref="J61" r:id="rId51" xr:uid="{00000000-0004-0000-0000-000032000000}"/>
    <hyperlink ref="J48" r:id="rId52" xr:uid="{00000000-0004-0000-0000-000033000000}"/>
    <hyperlink ref="J49" r:id="rId53" xr:uid="{00000000-0004-0000-0000-000034000000}"/>
    <hyperlink ref="J47" r:id="rId54" xr:uid="{00000000-0004-0000-0000-000035000000}"/>
    <hyperlink ref="J31" r:id="rId55" xr:uid="{00000000-0004-0000-0000-000036000000}"/>
    <hyperlink ref="J9" r:id="rId56" xr:uid="{00000000-0004-0000-0000-000037000000}"/>
    <hyperlink ref="J10" r:id="rId57" xr:uid="{00000000-0004-0000-0000-000038000000}"/>
    <hyperlink ref="J50" r:id="rId58" xr:uid="{00000000-0004-0000-0000-000039000000}"/>
    <hyperlink ref="J51" r:id="rId59" xr:uid="{00000000-0004-0000-0000-00003A000000}"/>
    <hyperlink ref="J11" r:id="rId60" xr:uid="{00000000-0004-0000-0000-00003B000000}"/>
  </hyperlinks>
  <pageMargins left="0.7" right="0.7" top="0.75" bottom="0.75" header="0.51180555555555496" footer="0.51180555555555496"/>
  <pageSetup firstPageNumber="0" orientation="portrait" horizontalDpi="300" verticalDpi="300" r:id="rId61"/>
  <drawing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42" zoomScaleNormal="100" workbookViewId="0">
      <selection activeCell="A52" sqref="A52"/>
    </sheetView>
  </sheetViews>
  <sheetFormatPr baseColWidth="10" defaultColWidth="9.140625" defaultRowHeight="15" x14ac:dyDescent="0.25"/>
  <cols>
    <col min="1" max="1" width="22.140625" customWidth="1"/>
    <col min="2" max="2" width="73.42578125" customWidth="1"/>
    <col min="3" max="3" width="39.5703125" customWidth="1"/>
    <col min="4" max="1025" width="11.140625" customWidth="1"/>
  </cols>
  <sheetData>
    <row r="1" spans="1:3" ht="18.75" x14ac:dyDescent="0.3">
      <c r="A1" s="43" t="s">
        <v>219</v>
      </c>
      <c r="B1" s="43"/>
      <c r="C1" s="43"/>
    </row>
    <row r="2" spans="1:3" x14ac:dyDescent="0.25">
      <c r="A2" s="29" t="s">
        <v>219</v>
      </c>
      <c r="B2" s="29"/>
      <c r="C2" s="29" t="s">
        <v>220</v>
      </c>
    </row>
    <row r="3" spans="1:3" x14ac:dyDescent="0.25">
      <c r="A3" s="29" t="s">
        <v>221</v>
      </c>
      <c r="B3" s="29" t="s">
        <v>222</v>
      </c>
      <c r="C3" s="30" t="s">
        <v>223</v>
      </c>
    </row>
    <row r="4" spans="1:3" x14ac:dyDescent="0.25">
      <c r="A4" s="17" t="s">
        <v>6</v>
      </c>
      <c r="B4" s="31" t="s">
        <v>224</v>
      </c>
      <c r="C4" s="31" t="s">
        <v>225</v>
      </c>
    </row>
    <row r="5" spans="1:3" x14ac:dyDescent="0.25">
      <c r="A5" s="17" t="s">
        <v>14</v>
      </c>
      <c r="B5" s="31" t="s">
        <v>226</v>
      </c>
      <c r="C5" s="31"/>
    </row>
    <row r="6" spans="1:3" x14ac:dyDescent="0.25">
      <c r="A6" s="17" t="s">
        <v>15</v>
      </c>
      <c r="B6" s="31" t="s">
        <v>227</v>
      </c>
    </row>
    <row r="7" spans="1:3" x14ac:dyDescent="0.25">
      <c r="A7" s="17" t="s">
        <v>19</v>
      </c>
      <c r="B7" s="31" t="s">
        <v>228</v>
      </c>
    </row>
    <row r="8" spans="1:3" x14ac:dyDescent="0.25">
      <c r="A8" s="17" t="s">
        <v>17</v>
      </c>
      <c r="B8" s="31" t="s">
        <v>229</v>
      </c>
    </row>
    <row r="9" spans="1:3" x14ac:dyDescent="0.25">
      <c r="A9" s="17" t="s">
        <v>18</v>
      </c>
      <c r="B9" s="31" t="s">
        <v>230</v>
      </c>
    </row>
    <row r="10" spans="1:3" x14ac:dyDescent="0.25">
      <c r="A10" s="17" t="s">
        <v>19</v>
      </c>
      <c r="B10" s="31" t="s">
        <v>228</v>
      </c>
    </row>
    <row r="11" spans="1:3" x14ac:dyDescent="0.25">
      <c r="A11" s="17" t="s">
        <v>20</v>
      </c>
      <c r="B11" s="31" t="s">
        <v>231</v>
      </c>
    </row>
    <row r="12" spans="1:3" x14ac:dyDescent="0.25">
      <c r="A12" s="17" t="s">
        <v>22</v>
      </c>
      <c r="B12" s="31" t="s">
        <v>232</v>
      </c>
      <c r="C12" s="31" t="s">
        <v>233</v>
      </c>
    </row>
    <row r="13" spans="1:3" x14ac:dyDescent="0.25">
      <c r="A13" s="17" t="s">
        <v>23</v>
      </c>
      <c r="B13" s="31" t="s">
        <v>234</v>
      </c>
      <c r="C13" s="31" t="s">
        <v>233</v>
      </c>
    </row>
    <row r="14" spans="1:3" x14ac:dyDescent="0.25">
      <c r="A14" s="17" t="s">
        <v>24</v>
      </c>
      <c r="B14" s="31" t="s">
        <v>235</v>
      </c>
      <c r="C14" s="31"/>
    </row>
    <row r="15" spans="1:3" x14ac:dyDescent="0.25">
      <c r="A15" s="17" t="s">
        <v>25</v>
      </c>
      <c r="B15" s="31" t="s">
        <v>236</v>
      </c>
      <c r="C15" s="31" t="s">
        <v>233</v>
      </c>
    </row>
    <row r="16" spans="1:3" x14ac:dyDescent="0.25">
      <c r="A16" s="17" t="s">
        <v>26</v>
      </c>
      <c r="B16" s="31" t="s">
        <v>237</v>
      </c>
      <c r="C16" s="31"/>
    </row>
    <row r="17" spans="1:3" x14ac:dyDescent="0.25">
      <c r="A17" s="17" t="s">
        <v>27</v>
      </c>
      <c r="B17" s="31" t="s">
        <v>238</v>
      </c>
      <c r="C17" s="31" t="s">
        <v>233</v>
      </c>
    </row>
    <row r="18" spans="1:3" x14ac:dyDescent="0.25">
      <c r="A18" s="17" t="s">
        <v>28</v>
      </c>
      <c r="B18" s="31" t="s">
        <v>239</v>
      </c>
      <c r="C18" s="31"/>
    </row>
    <row r="19" spans="1:3" x14ac:dyDescent="0.25">
      <c r="A19" s="17" t="s">
        <v>29</v>
      </c>
      <c r="B19" s="31" t="s">
        <v>240</v>
      </c>
      <c r="C19" s="31" t="s">
        <v>233</v>
      </c>
    </row>
    <row r="20" spans="1:3" x14ac:dyDescent="0.25">
      <c r="A20" s="17" t="s">
        <v>30</v>
      </c>
      <c r="B20" s="31" t="s">
        <v>241</v>
      </c>
      <c r="C20" s="31"/>
    </row>
    <row r="21" spans="1:3" x14ac:dyDescent="0.25">
      <c r="A21" s="17" t="s">
        <v>31</v>
      </c>
      <c r="B21" s="31" t="s">
        <v>242</v>
      </c>
      <c r="C21" s="31" t="s">
        <v>233</v>
      </c>
    </row>
    <row r="22" spans="1:3" x14ac:dyDescent="0.25">
      <c r="A22" s="17" t="s">
        <v>32</v>
      </c>
      <c r="B22" s="31" t="s">
        <v>243</v>
      </c>
      <c r="C22" s="31"/>
    </row>
    <row r="23" spans="1:3" x14ac:dyDescent="0.25">
      <c r="A23" s="17" t="s">
        <v>33</v>
      </c>
      <c r="B23" s="31" t="s">
        <v>244</v>
      </c>
      <c r="C23" s="31" t="s">
        <v>233</v>
      </c>
    </row>
    <row r="24" spans="1:3" x14ac:dyDescent="0.25">
      <c r="A24" s="17" t="s">
        <v>34</v>
      </c>
      <c r="B24" s="31" t="s">
        <v>245</v>
      </c>
      <c r="C24" s="31"/>
    </row>
    <row r="25" spans="1:3" x14ac:dyDescent="0.25">
      <c r="A25" s="17" t="s">
        <v>36</v>
      </c>
      <c r="B25" s="31" t="s">
        <v>246</v>
      </c>
      <c r="C25" s="31" t="s">
        <v>247</v>
      </c>
    </row>
    <row r="26" spans="1:3" x14ac:dyDescent="0.25">
      <c r="A26" s="17" t="s">
        <v>100</v>
      </c>
      <c r="B26" t="s">
        <v>248</v>
      </c>
    </row>
    <row r="27" spans="1:3" x14ac:dyDescent="0.25">
      <c r="A27" s="17" t="s">
        <v>37</v>
      </c>
      <c r="B27" t="s">
        <v>249</v>
      </c>
    </row>
    <row r="28" spans="1:3" x14ac:dyDescent="0.25">
      <c r="A28" s="17" t="s">
        <v>38</v>
      </c>
      <c r="B28" t="s">
        <v>250</v>
      </c>
    </row>
    <row r="29" spans="1:3" x14ac:dyDescent="0.25">
      <c r="A29" s="17" t="s">
        <v>41</v>
      </c>
      <c r="B29" s="31" t="s">
        <v>251</v>
      </c>
      <c r="C29" s="31" t="s">
        <v>233</v>
      </c>
    </row>
    <row r="30" spans="1:3" x14ac:dyDescent="0.25">
      <c r="A30" s="17" t="s">
        <v>42</v>
      </c>
      <c r="B30" s="31" t="s">
        <v>252</v>
      </c>
      <c r="C30" s="31"/>
    </row>
    <row r="31" spans="1:3" x14ac:dyDescent="0.25">
      <c r="A31" s="17" t="s">
        <v>45</v>
      </c>
      <c r="B31" s="31" t="s">
        <v>253</v>
      </c>
      <c r="C31" s="31" t="s">
        <v>233</v>
      </c>
    </row>
    <row r="32" spans="1:3" x14ac:dyDescent="0.25">
      <c r="A32" s="17" t="s">
        <v>46</v>
      </c>
      <c r="B32" s="31" t="s">
        <v>254</v>
      </c>
      <c r="C32" s="31"/>
    </row>
    <row r="33" spans="1:3" x14ac:dyDescent="0.25">
      <c r="A33" s="17" t="s">
        <v>48</v>
      </c>
      <c r="B33" s="31" t="s">
        <v>255</v>
      </c>
      <c r="C33" s="31" t="s">
        <v>233</v>
      </c>
    </row>
    <row r="34" spans="1:3" x14ac:dyDescent="0.25">
      <c r="A34" s="17" t="s">
        <v>49</v>
      </c>
      <c r="B34" s="31" t="s">
        <v>256</v>
      </c>
      <c r="C34" s="31"/>
    </row>
    <row r="35" spans="1:3" x14ac:dyDescent="0.25">
      <c r="A35" s="17" t="s">
        <v>51</v>
      </c>
      <c r="B35" s="31" t="s">
        <v>257</v>
      </c>
      <c r="C35" s="31" t="s">
        <v>233</v>
      </c>
    </row>
    <row r="36" spans="1:3" x14ac:dyDescent="0.25">
      <c r="A36" s="17" t="s">
        <v>52</v>
      </c>
      <c r="B36" s="31" t="s">
        <v>258</v>
      </c>
      <c r="C36" s="31"/>
    </row>
    <row r="37" spans="1:3" x14ac:dyDescent="0.25">
      <c r="A37" s="17" t="s">
        <v>54</v>
      </c>
      <c r="B37" s="31" t="s">
        <v>259</v>
      </c>
      <c r="C37" s="31" t="s">
        <v>233</v>
      </c>
    </row>
    <row r="38" spans="1:3" x14ac:dyDescent="0.25">
      <c r="A38" s="17" t="s">
        <v>55</v>
      </c>
      <c r="B38" s="31" t="s">
        <v>260</v>
      </c>
      <c r="C38" s="31"/>
    </row>
    <row r="39" spans="1:3" x14ac:dyDescent="0.25">
      <c r="A39" s="17" t="s">
        <v>57</v>
      </c>
      <c r="B39" s="31" t="s">
        <v>261</v>
      </c>
      <c r="C39" s="31" t="s">
        <v>233</v>
      </c>
    </row>
    <row r="40" spans="1:3" x14ac:dyDescent="0.25">
      <c r="A40" s="17" t="s">
        <v>58</v>
      </c>
      <c r="B40" s="31" t="s">
        <v>262</v>
      </c>
      <c r="C40" s="31"/>
    </row>
    <row r="41" spans="1:3" x14ac:dyDescent="0.25">
      <c r="A41" s="17" t="s">
        <v>60</v>
      </c>
      <c r="B41" s="31" t="s">
        <v>263</v>
      </c>
      <c r="C41" s="31" t="s">
        <v>233</v>
      </c>
    </row>
    <row r="42" spans="1:3" x14ac:dyDescent="0.25">
      <c r="A42" s="17" t="s">
        <v>61</v>
      </c>
      <c r="B42" s="31" t="s">
        <v>264</v>
      </c>
      <c r="C42" s="31"/>
    </row>
    <row r="43" spans="1:3" x14ac:dyDescent="0.25">
      <c r="A43" s="17" t="s">
        <v>63</v>
      </c>
      <c r="B43" s="31" t="s">
        <v>265</v>
      </c>
      <c r="C43" s="31" t="s">
        <v>233</v>
      </c>
    </row>
    <row r="44" spans="1:3" x14ac:dyDescent="0.25">
      <c r="A44" s="17" t="s">
        <v>64</v>
      </c>
      <c r="B44" s="31" t="s">
        <v>266</v>
      </c>
      <c r="C44" s="31"/>
    </row>
    <row r="45" spans="1:3" x14ac:dyDescent="0.25">
      <c r="A45" s="17" t="s">
        <v>66</v>
      </c>
      <c r="B45" s="31" t="s">
        <v>267</v>
      </c>
      <c r="C45" s="31" t="s">
        <v>233</v>
      </c>
    </row>
    <row r="46" spans="1:3" x14ac:dyDescent="0.25">
      <c r="A46" s="17" t="s">
        <v>67</v>
      </c>
      <c r="B46" s="31" t="s">
        <v>268</v>
      </c>
      <c r="C46" s="31"/>
    </row>
    <row r="47" spans="1:3" x14ac:dyDescent="0.25">
      <c r="A47" s="17" t="s">
        <v>69</v>
      </c>
      <c r="B47" s="31" t="s">
        <v>269</v>
      </c>
      <c r="C47" s="31" t="s">
        <v>233</v>
      </c>
    </row>
    <row r="48" spans="1:3" x14ac:dyDescent="0.25">
      <c r="A48" s="17" t="s">
        <v>70</v>
      </c>
      <c r="B48" s="31" t="s">
        <v>270</v>
      </c>
      <c r="C48" s="31"/>
    </row>
    <row r="49" spans="1:3" x14ac:dyDescent="0.25">
      <c r="A49" s="17" t="s">
        <v>271</v>
      </c>
      <c r="B49" s="31" t="s">
        <v>272</v>
      </c>
      <c r="C49" s="31" t="s">
        <v>273</v>
      </c>
    </row>
    <row r="50" spans="1:3" x14ac:dyDescent="0.25">
      <c r="A50" s="17" t="s">
        <v>274</v>
      </c>
      <c r="B50" s="31" t="s">
        <v>275</v>
      </c>
      <c r="C50" s="31" t="s">
        <v>273</v>
      </c>
    </row>
    <row r="51" spans="1:3" x14ac:dyDescent="0.25">
      <c r="A51" s="17" t="s">
        <v>72</v>
      </c>
      <c r="B51" s="31" t="s">
        <v>276</v>
      </c>
      <c r="C51" s="31"/>
    </row>
    <row r="52" spans="1:3" x14ac:dyDescent="0.25">
      <c r="A52" s="17" t="s">
        <v>277</v>
      </c>
      <c r="B52" s="31" t="s">
        <v>278</v>
      </c>
      <c r="C52" s="31"/>
    </row>
    <row r="53" spans="1:3" x14ac:dyDescent="0.25">
      <c r="A53" s="17" t="s">
        <v>74</v>
      </c>
      <c r="B53" s="31" t="s">
        <v>279</v>
      </c>
      <c r="C53" s="31" t="s">
        <v>280</v>
      </c>
    </row>
    <row r="54" spans="1:3" x14ac:dyDescent="0.25">
      <c r="A54" s="17" t="s">
        <v>75</v>
      </c>
      <c r="B54" s="31" t="s">
        <v>281</v>
      </c>
      <c r="C54" s="31" t="s">
        <v>280</v>
      </c>
    </row>
    <row r="55" spans="1:3" x14ac:dyDescent="0.25">
      <c r="A55" s="17" t="s">
        <v>282</v>
      </c>
      <c r="B55" t="s">
        <v>283</v>
      </c>
    </row>
    <row r="56" spans="1:3" x14ac:dyDescent="0.25">
      <c r="A56" s="17" t="s">
        <v>284</v>
      </c>
      <c r="B56" s="31" t="s">
        <v>285</v>
      </c>
      <c r="C56" s="31"/>
    </row>
    <row r="57" spans="1:3" x14ac:dyDescent="0.25">
      <c r="A57" s="17" t="s">
        <v>286</v>
      </c>
      <c r="B57" s="31" t="s">
        <v>287</v>
      </c>
      <c r="C57" s="31"/>
    </row>
    <row r="58" spans="1:3" x14ac:dyDescent="0.25">
      <c r="A58" s="17" t="s">
        <v>79</v>
      </c>
      <c r="B58" s="31" t="s">
        <v>288</v>
      </c>
      <c r="C58" s="31"/>
    </row>
    <row r="59" spans="1:3" x14ac:dyDescent="0.25">
      <c r="A59" s="17" t="s">
        <v>80</v>
      </c>
      <c r="B59" s="31" t="s">
        <v>289</v>
      </c>
      <c r="C59" s="31"/>
    </row>
    <row r="60" spans="1:3" x14ac:dyDescent="0.25">
      <c r="A60" s="17" t="s">
        <v>81</v>
      </c>
      <c r="B60" s="31" t="s">
        <v>290</v>
      </c>
      <c r="C60" s="31"/>
    </row>
    <row r="61" spans="1:3" x14ac:dyDescent="0.25">
      <c r="A61" s="17" t="s">
        <v>82</v>
      </c>
      <c r="B61" s="31" t="s">
        <v>291</v>
      </c>
      <c r="C61" s="31"/>
    </row>
    <row r="62" spans="1:3" x14ac:dyDescent="0.25">
      <c r="A62" s="17" t="s">
        <v>353</v>
      </c>
      <c r="B62" s="33" t="s">
        <v>354</v>
      </c>
      <c r="C62" s="32"/>
    </row>
    <row r="63" spans="1:3" x14ac:dyDescent="0.25">
      <c r="A63" s="17" t="s">
        <v>83</v>
      </c>
      <c r="B63" t="s">
        <v>292</v>
      </c>
    </row>
    <row r="64" spans="1:3" x14ac:dyDescent="0.25">
      <c r="A64" s="17" t="s">
        <v>84</v>
      </c>
      <c r="B64" s="31" t="s">
        <v>293</v>
      </c>
      <c r="C64" s="31"/>
    </row>
    <row r="65" spans="1:3" x14ac:dyDescent="0.25">
      <c r="A65" s="17" t="s">
        <v>85</v>
      </c>
      <c r="B65" s="31" t="s">
        <v>294</v>
      </c>
      <c r="C65" s="31"/>
    </row>
    <row r="66" spans="1:3" x14ac:dyDescent="0.25">
      <c r="A66" s="17" t="s">
        <v>86</v>
      </c>
      <c r="B66" s="31" t="s">
        <v>295</v>
      </c>
      <c r="C66" s="31"/>
    </row>
    <row r="67" spans="1:3" x14ac:dyDescent="0.25">
      <c r="A67" s="17" t="s">
        <v>87</v>
      </c>
      <c r="B67" s="31" t="s">
        <v>296</v>
      </c>
      <c r="C67" s="31"/>
    </row>
    <row r="68" spans="1:3" x14ac:dyDescent="0.25">
      <c r="A68" s="17" t="s">
        <v>88</v>
      </c>
      <c r="B68" t="s">
        <v>297</v>
      </c>
    </row>
    <row r="69" spans="1:3" x14ac:dyDescent="0.25">
      <c r="A69" s="17" t="s">
        <v>89</v>
      </c>
      <c r="B69" t="s">
        <v>298</v>
      </c>
    </row>
    <row r="70" spans="1:3" x14ac:dyDescent="0.25">
      <c r="A70" s="17" t="s">
        <v>299</v>
      </c>
      <c r="B70" s="31" t="s">
        <v>300</v>
      </c>
    </row>
    <row r="71" spans="1:3" x14ac:dyDescent="0.25">
      <c r="A71" s="17" t="s">
        <v>301</v>
      </c>
      <c r="B71" s="31" t="s">
        <v>302</v>
      </c>
    </row>
    <row r="72" spans="1:3" x14ac:dyDescent="0.25">
      <c r="A72" s="17" t="s">
        <v>303</v>
      </c>
      <c r="B72" s="31" t="s">
        <v>304</v>
      </c>
    </row>
    <row r="73" spans="1:3" x14ac:dyDescent="0.25">
      <c r="A73" s="17" t="s">
        <v>305</v>
      </c>
      <c r="B73" s="31" t="s">
        <v>306</v>
      </c>
    </row>
    <row r="74" spans="1:3" x14ac:dyDescent="0.25">
      <c r="A74" s="17" t="s">
        <v>94</v>
      </c>
      <c r="B74" t="s">
        <v>307</v>
      </c>
    </row>
    <row r="75" spans="1:3" x14ac:dyDescent="0.25">
      <c r="A75" s="17" t="s">
        <v>102</v>
      </c>
      <c r="B75" s="31" t="s">
        <v>308</v>
      </c>
      <c r="C75" s="31"/>
    </row>
    <row r="76" spans="1:3" x14ac:dyDescent="0.25">
      <c r="A76" s="17" t="s">
        <v>103</v>
      </c>
      <c r="B76" s="31" t="s">
        <v>309</v>
      </c>
      <c r="C76" s="31" t="s">
        <v>310</v>
      </c>
    </row>
    <row r="77" spans="1:3" x14ac:dyDescent="0.25">
      <c r="A77" s="17" t="s">
        <v>311</v>
      </c>
      <c r="B77" s="31" t="s">
        <v>312</v>
      </c>
      <c r="C77" s="31"/>
    </row>
    <row r="78" spans="1:3" x14ac:dyDescent="0.25">
      <c r="A78" s="17" t="s">
        <v>313</v>
      </c>
      <c r="B78" s="31" t="s">
        <v>314</v>
      </c>
      <c r="C78" s="31"/>
    </row>
    <row r="79" spans="1:3" x14ac:dyDescent="0.25">
      <c r="A79" s="17" t="s">
        <v>107</v>
      </c>
      <c r="B79" s="31" t="s">
        <v>315</v>
      </c>
      <c r="C79" s="31"/>
    </row>
    <row r="80" spans="1:3" x14ac:dyDescent="0.25">
      <c r="A80" s="17" t="s">
        <v>316</v>
      </c>
      <c r="B80" s="31" t="s">
        <v>317</v>
      </c>
      <c r="C80" s="31"/>
    </row>
    <row r="81" spans="1:3" x14ac:dyDescent="0.25">
      <c r="A81" s="17" t="s">
        <v>109</v>
      </c>
      <c r="B81" s="31" t="s">
        <v>318</v>
      </c>
      <c r="C81" s="31"/>
    </row>
    <row r="82" spans="1:3" x14ac:dyDescent="0.25">
      <c r="A82" s="17" t="s">
        <v>110</v>
      </c>
      <c r="B82" s="31" t="s">
        <v>319</v>
      </c>
      <c r="C82" s="31" t="s">
        <v>233</v>
      </c>
    </row>
    <row r="83" spans="1:3" x14ac:dyDescent="0.25">
      <c r="A83" s="17" t="s">
        <v>320</v>
      </c>
      <c r="B83" s="31" t="s">
        <v>321</v>
      </c>
      <c r="C83" s="31"/>
    </row>
    <row r="84" spans="1:3" x14ac:dyDescent="0.25">
      <c r="A84" s="17" t="s">
        <v>322</v>
      </c>
      <c r="B84" s="31" t="s">
        <v>323</v>
      </c>
      <c r="C84" s="31"/>
    </row>
    <row r="85" spans="1:3" x14ac:dyDescent="0.25">
      <c r="A85" s="17" t="s">
        <v>113</v>
      </c>
      <c r="B85" s="31" t="s">
        <v>324</v>
      </c>
    </row>
    <row r="86" spans="1:3" x14ac:dyDescent="0.25">
      <c r="A86" s="17" t="s">
        <v>114</v>
      </c>
    </row>
    <row r="87" spans="1:3" x14ac:dyDescent="0.25">
      <c r="A87" s="17" t="s">
        <v>115</v>
      </c>
      <c r="B87" s="31" t="s">
        <v>325</v>
      </c>
    </row>
    <row r="88" spans="1:3" x14ac:dyDescent="0.25">
      <c r="A88" s="17" t="s">
        <v>95</v>
      </c>
      <c r="B88" s="31" t="s">
        <v>326</v>
      </c>
    </row>
    <row r="89" spans="1:3" x14ac:dyDescent="0.25">
      <c r="A89" s="17" t="s">
        <v>96</v>
      </c>
      <c r="B89" s="31" t="s">
        <v>327</v>
      </c>
    </row>
    <row r="90" spans="1:3" x14ac:dyDescent="0.25">
      <c r="A90" s="17" t="s">
        <v>97</v>
      </c>
      <c r="B90" s="31" t="s">
        <v>328</v>
      </c>
    </row>
    <row r="91" spans="1:3" x14ac:dyDescent="0.25">
      <c r="A91" s="17" t="s">
        <v>329</v>
      </c>
      <c r="B91" s="31" t="s">
        <v>330</v>
      </c>
      <c r="C91" s="31"/>
    </row>
    <row r="92" spans="1:3" x14ac:dyDescent="0.25">
      <c r="A92" s="17" t="s">
        <v>331</v>
      </c>
      <c r="B92" s="31" t="s">
        <v>332</v>
      </c>
      <c r="C92" s="31"/>
    </row>
    <row r="93" spans="1:3" x14ac:dyDescent="0.25">
      <c r="A93" s="17" t="s">
        <v>98</v>
      </c>
    </row>
    <row r="94" spans="1:3" x14ac:dyDescent="0.25">
      <c r="A94" s="17" t="s">
        <v>116</v>
      </c>
      <c r="B94" t="s">
        <v>333</v>
      </c>
    </row>
    <row r="95" spans="1:3" x14ac:dyDescent="0.25">
      <c r="A95" s="17" t="s">
        <v>117</v>
      </c>
    </row>
    <row r="96" spans="1:3" x14ac:dyDescent="0.25">
      <c r="A96" s="17" t="s">
        <v>118</v>
      </c>
      <c r="B96" t="s">
        <v>334</v>
      </c>
    </row>
    <row r="97" spans="1:2" x14ac:dyDescent="0.25">
      <c r="A97" s="17" t="s">
        <v>119</v>
      </c>
      <c r="B97" t="s">
        <v>335</v>
      </c>
    </row>
    <row r="98" spans="1:2" x14ac:dyDescent="0.25">
      <c r="A98" s="17" t="s">
        <v>99</v>
      </c>
      <c r="B98" t="s">
        <v>336</v>
      </c>
    </row>
    <row r="99" spans="1:2" x14ac:dyDescent="0.25">
      <c r="A99" s="17" t="s">
        <v>337</v>
      </c>
      <c r="B99" t="s">
        <v>338</v>
      </c>
    </row>
    <row r="100" spans="1:2" x14ac:dyDescent="0.25">
      <c r="A100" s="17" t="s">
        <v>339</v>
      </c>
      <c r="B100" t="s">
        <v>340</v>
      </c>
    </row>
    <row r="101" spans="1:2" x14ac:dyDescent="0.25">
      <c r="A101" s="17" t="s">
        <v>120</v>
      </c>
      <c r="B101" t="s">
        <v>341</v>
      </c>
    </row>
    <row r="102" spans="1:2" x14ac:dyDescent="0.25">
      <c r="A102" s="17" t="s">
        <v>342</v>
      </c>
      <c r="B102" t="s">
        <v>343</v>
      </c>
    </row>
  </sheetData>
  <mergeCells count="1">
    <mergeCell ref="A1:C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11"/>
  <sheetViews>
    <sheetView zoomScaleNormal="100" workbookViewId="0">
      <selection activeCell="C7" activeCellId="1" sqref="A1:XFD1 C7"/>
    </sheetView>
  </sheetViews>
  <sheetFormatPr baseColWidth="10" defaultColWidth="9.140625" defaultRowHeight="15" x14ac:dyDescent="0.25"/>
  <cols>
    <col min="1" max="1" width="11.5703125" customWidth="1"/>
    <col min="2" max="2" width="22.140625" customWidth="1"/>
    <col min="3" max="3" width="23.5703125" customWidth="1"/>
    <col min="4" max="4" width="70" customWidth="1"/>
    <col min="5" max="5" width="22.7109375" customWidth="1"/>
    <col min="6" max="1025" width="11.5703125" customWidth="1"/>
  </cols>
  <sheetData>
    <row r="1" spans="2:5" x14ac:dyDescent="0.25">
      <c r="B1" t="s">
        <v>0</v>
      </c>
    </row>
    <row r="2" spans="2:5" x14ac:dyDescent="0.25">
      <c r="B2" t="s">
        <v>2</v>
      </c>
    </row>
    <row r="3" spans="2:5" x14ac:dyDescent="0.25">
      <c r="B3" t="s">
        <v>344</v>
      </c>
    </row>
    <row r="4" spans="2:5" x14ac:dyDescent="0.25">
      <c r="B4" t="s">
        <v>3</v>
      </c>
    </row>
    <row r="5" spans="2:5" x14ac:dyDescent="0.25">
      <c r="B5" t="s">
        <v>4</v>
      </c>
    </row>
    <row r="6" spans="2:5" x14ac:dyDescent="0.25">
      <c r="B6" t="s">
        <v>5</v>
      </c>
    </row>
    <row r="7" spans="2:5" x14ac:dyDescent="0.25">
      <c r="B7" t="s">
        <v>6</v>
      </c>
    </row>
    <row r="8" spans="2:5" x14ac:dyDescent="0.25">
      <c r="B8" t="s">
        <v>7</v>
      </c>
    </row>
    <row r="9" spans="2:5" x14ac:dyDescent="0.25">
      <c r="B9" t="s">
        <v>8</v>
      </c>
    </row>
    <row r="10" spans="2:5" x14ac:dyDescent="0.25">
      <c r="B10" t="s">
        <v>9</v>
      </c>
    </row>
    <row r="11" spans="2:5" x14ac:dyDescent="0.25">
      <c r="B11" t="s">
        <v>10</v>
      </c>
    </row>
    <row r="12" spans="2:5" x14ac:dyDescent="0.25">
      <c r="B12" t="s">
        <v>11</v>
      </c>
    </row>
    <row r="13" spans="2:5" x14ac:dyDescent="0.25">
      <c r="B13" t="s">
        <v>12</v>
      </c>
    </row>
    <row r="14" spans="2:5" x14ac:dyDescent="0.25">
      <c r="B14" t="s">
        <v>13</v>
      </c>
    </row>
    <row r="15" spans="2:5" x14ac:dyDescent="0.25">
      <c r="B15" t="s">
        <v>14</v>
      </c>
      <c r="C15" s="17" t="s">
        <v>14</v>
      </c>
      <c r="D15" s="31" t="s">
        <v>226</v>
      </c>
      <c r="E15" s="31"/>
    </row>
    <row r="16" spans="2:5" x14ac:dyDescent="0.25">
      <c r="B16" t="s">
        <v>15</v>
      </c>
      <c r="C16" s="17" t="s">
        <v>15</v>
      </c>
      <c r="D16" s="31" t="s">
        <v>227</v>
      </c>
    </row>
    <row r="17" spans="2:5" x14ac:dyDescent="0.25">
      <c r="B17" t="s">
        <v>16</v>
      </c>
      <c r="C17" s="17" t="s">
        <v>19</v>
      </c>
      <c r="D17" s="31" t="s">
        <v>228</v>
      </c>
    </row>
    <row r="18" spans="2:5" x14ac:dyDescent="0.25">
      <c r="B18" t="s">
        <v>17</v>
      </c>
      <c r="C18" s="17" t="s">
        <v>17</v>
      </c>
      <c r="D18" s="31" t="s">
        <v>229</v>
      </c>
    </row>
    <row r="19" spans="2:5" x14ac:dyDescent="0.25">
      <c r="B19" t="s">
        <v>18</v>
      </c>
      <c r="C19" s="17" t="s">
        <v>18</v>
      </c>
      <c r="D19" s="31" t="s">
        <v>230</v>
      </c>
    </row>
    <row r="20" spans="2:5" x14ac:dyDescent="0.25">
      <c r="B20" t="s">
        <v>19</v>
      </c>
      <c r="C20" s="17" t="s">
        <v>19</v>
      </c>
    </row>
    <row r="21" spans="2:5" x14ac:dyDescent="0.25">
      <c r="B21" t="s">
        <v>20</v>
      </c>
      <c r="C21" s="17" t="s">
        <v>20</v>
      </c>
      <c r="D21" s="31" t="s">
        <v>231</v>
      </c>
    </row>
    <row r="22" spans="2:5" x14ac:dyDescent="0.25">
      <c r="B22" t="s">
        <v>22</v>
      </c>
      <c r="C22" s="17" t="s">
        <v>22</v>
      </c>
      <c r="D22" s="31" t="s">
        <v>232</v>
      </c>
      <c r="E22" s="31" t="s">
        <v>233</v>
      </c>
    </row>
    <row r="23" spans="2:5" x14ac:dyDescent="0.25">
      <c r="B23" t="s">
        <v>23</v>
      </c>
      <c r="C23" s="17" t="s">
        <v>23</v>
      </c>
      <c r="D23" s="31" t="s">
        <v>234</v>
      </c>
      <c r="E23" s="31" t="s">
        <v>233</v>
      </c>
    </row>
    <row r="24" spans="2:5" x14ac:dyDescent="0.25">
      <c r="B24" t="s">
        <v>24</v>
      </c>
      <c r="C24" s="17" t="s">
        <v>24</v>
      </c>
      <c r="D24" s="31" t="s">
        <v>235</v>
      </c>
      <c r="E24" s="31"/>
    </row>
    <row r="25" spans="2:5" x14ac:dyDescent="0.25">
      <c r="B25" t="s">
        <v>25</v>
      </c>
      <c r="C25" s="17" t="s">
        <v>25</v>
      </c>
      <c r="D25" s="31" t="s">
        <v>236</v>
      </c>
      <c r="E25" s="31" t="s">
        <v>233</v>
      </c>
    </row>
    <row r="26" spans="2:5" x14ac:dyDescent="0.25">
      <c r="B26" t="s">
        <v>26</v>
      </c>
      <c r="C26" s="17" t="s">
        <v>26</v>
      </c>
      <c r="D26" s="31" t="s">
        <v>237</v>
      </c>
      <c r="E26" s="31"/>
    </row>
    <row r="27" spans="2:5" x14ac:dyDescent="0.25">
      <c r="B27" t="s">
        <v>27</v>
      </c>
      <c r="C27" s="17" t="s">
        <v>27</v>
      </c>
      <c r="D27" s="31" t="s">
        <v>238</v>
      </c>
      <c r="E27" s="31" t="s">
        <v>233</v>
      </c>
    </row>
    <row r="28" spans="2:5" x14ac:dyDescent="0.25">
      <c r="B28" t="s">
        <v>28</v>
      </c>
      <c r="C28" s="17" t="s">
        <v>28</v>
      </c>
      <c r="D28" s="31" t="s">
        <v>239</v>
      </c>
      <c r="E28" s="31"/>
    </row>
    <row r="29" spans="2:5" x14ac:dyDescent="0.25">
      <c r="B29" t="s">
        <v>29</v>
      </c>
      <c r="C29" s="17" t="s">
        <v>29</v>
      </c>
      <c r="D29" s="31" t="s">
        <v>240</v>
      </c>
      <c r="E29" s="31" t="s">
        <v>233</v>
      </c>
    </row>
    <row r="30" spans="2:5" x14ac:dyDescent="0.25">
      <c r="B30" t="s">
        <v>30</v>
      </c>
      <c r="C30" s="17" t="s">
        <v>30</v>
      </c>
      <c r="D30" s="31" t="s">
        <v>241</v>
      </c>
      <c r="E30" s="31"/>
    </row>
    <row r="31" spans="2:5" x14ac:dyDescent="0.25">
      <c r="B31" t="s">
        <v>31</v>
      </c>
      <c r="C31" s="17" t="s">
        <v>31</v>
      </c>
      <c r="D31" s="31" t="s">
        <v>242</v>
      </c>
      <c r="E31" s="31" t="s">
        <v>233</v>
      </c>
    </row>
    <row r="32" spans="2:5" x14ac:dyDescent="0.25">
      <c r="B32" t="s">
        <v>32</v>
      </c>
      <c r="C32" s="17" t="s">
        <v>32</v>
      </c>
      <c r="D32" s="31" t="s">
        <v>243</v>
      </c>
      <c r="E32" s="31"/>
    </row>
    <row r="33" spans="2:5" x14ac:dyDescent="0.25">
      <c r="B33" t="s">
        <v>33</v>
      </c>
      <c r="C33" s="17" t="s">
        <v>33</v>
      </c>
      <c r="D33" s="31" t="s">
        <v>244</v>
      </c>
      <c r="E33" s="31" t="s">
        <v>233</v>
      </c>
    </row>
    <row r="34" spans="2:5" x14ac:dyDescent="0.25">
      <c r="B34" t="s">
        <v>34</v>
      </c>
      <c r="C34" s="17" t="s">
        <v>34</v>
      </c>
      <c r="D34" s="31" t="s">
        <v>245</v>
      </c>
      <c r="E34" s="31"/>
    </row>
    <row r="35" spans="2:5" x14ac:dyDescent="0.25">
      <c r="B35" t="s">
        <v>36</v>
      </c>
      <c r="C35" s="17" t="s">
        <v>36</v>
      </c>
      <c r="D35" s="31" t="s">
        <v>246</v>
      </c>
      <c r="E35" s="31" t="s">
        <v>247</v>
      </c>
    </row>
    <row r="36" spans="2:5" x14ac:dyDescent="0.25">
      <c r="B36" t="s">
        <v>100</v>
      </c>
      <c r="C36" s="17" t="s">
        <v>100</v>
      </c>
    </row>
    <row r="37" spans="2:5" x14ac:dyDescent="0.25">
      <c r="B37" t="s">
        <v>37</v>
      </c>
      <c r="C37" s="17" t="s">
        <v>37</v>
      </c>
    </row>
    <row r="38" spans="2:5" x14ac:dyDescent="0.25">
      <c r="B38" t="s">
        <v>38</v>
      </c>
      <c r="C38" s="17" t="s">
        <v>38</v>
      </c>
    </row>
    <row r="39" spans="2:5" x14ac:dyDescent="0.25">
      <c r="B39" t="s">
        <v>41</v>
      </c>
      <c r="C39" s="17" t="s">
        <v>41</v>
      </c>
      <c r="D39" s="31" t="s">
        <v>251</v>
      </c>
      <c r="E39" s="31" t="s">
        <v>233</v>
      </c>
    </row>
    <row r="40" spans="2:5" x14ac:dyDescent="0.25">
      <c r="B40" t="s">
        <v>42</v>
      </c>
      <c r="C40" s="17" t="s">
        <v>42</v>
      </c>
      <c r="D40" s="31" t="s">
        <v>252</v>
      </c>
      <c r="E40" s="31"/>
    </row>
    <row r="41" spans="2:5" x14ac:dyDescent="0.25">
      <c r="B41" t="s">
        <v>45</v>
      </c>
      <c r="C41" s="17" t="s">
        <v>45</v>
      </c>
      <c r="D41" s="31" t="s">
        <v>253</v>
      </c>
      <c r="E41" s="31" t="s">
        <v>233</v>
      </c>
    </row>
    <row r="42" spans="2:5" x14ac:dyDescent="0.25">
      <c r="B42" t="s">
        <v>46</v>
      </c>
      <c r="C42" s="17" t="s">
        <v>46</v>
      </c>
      <c r="D42" s="31" t="s">
        <v>254</v>
      </c>
      <c r="E42" s="31"/>
    </row>
    <row r="43" spans="2:5" x14ac:dyDescent="0.25">
      <c r="B43" t="s">
        <v>48</v>
      </c>
      <c r="C43" s="17" t="s">
        <v>48</v>
      </c>
      <c r="D43" s="31" t="s">
        <v>255</v>
      </c>
      <c r="E43" s="31" t="s">
        <v>233</v>
      </c>
    </row>
    <row r="44" spans="2:5" x14ac:dyDescent="0.25">
      <c r="B44" t="s">
        <v>49</v>
      </c>
      <c r="C44" s="17" t="s">
        <v>49</v>
      </c>
      <c r="D44" s="31" t="s">
        <v>256</v>
      </c>
      <c r="E44" s="31"/>
    </row>
    <row r="45" spans="2:5" x14ac:dyDescent="0.25">
      <c r="B45" t="s">
        <v>51</v>
      </c>
      <c r="C45" s="17" t="s">
        <v>51</v>
      </c>
      <c r="D45" s="31" t="s">
        <v>257</v>
      </c>
      <c r="E45" s="31" t="s">
        <v>233</v>
      </c>
    </row>
    <row r="46" spans="2:5" x14ac:dyDescent="0.25">
      <c r="B46" t="s">
        <v>52</v>
      </c>
      <c r="C46" s="17" t="s">
        <v>52</v>
      </c>
      <c r="D46" s="31" t="s">
        <v>258</v>
      </c>
      <c r="E46" s="31"/>
    </row>
    <row r="47" spans="2:5" x14ac:dyDescent="0.25">
      <c r="B47" t="s">
        <v>54</v>
      </c>
      <c r="C47" s="17" t="s">
        <v>54</v>
      </c>
      <c r="D47" s="31" t="s">
        <v>259</v>
      </c>
      <c r="E47" s="31" t="s">
        <v>233</v>
      </c>
    </row>
    <row r="48" spans="2:5" x14ac:dyDescent="0.25">
      <c r="B48" t="s">
        <v>55</v>
      </c>
      <c r="C48" s="17" t="s">
        <v>55</v>
      </c>
      <c r="D48" s="31" t="s">
        <v>260</v>
      </c>
      <c r="E48" s="31"/>
    </row>
    <row r="49" spans="2:5" x14ac:dyDescent="0.25">
      <c r="B49" t="s">
        <v>57</v>
      </c>
      <c r="C49" s="17" t="s">
        <v>57</v>
      </c>
      <c r="D49" s="31" t="s">
        <v>261</v>
      </c>
      <c r="E49" s="31" t="s">
        <v>233</v>
      </c>
    </row>
    <row r="50" spans="2:5" x14ac:dyDescent="0.25">
      <c r="B50" t="s">
        <v>58</v>
      </c>
      <c r="C50" s="17" t="s">
        <v>58</v>
      </c>
      <c r="D50" s="31" t="s">
        <v>262</v>
      </c>
      <c r="E50" s="31"/>
    </row>
    <row r="51" spans="2:5" x14ac:dyDescent="0.25">
      <c r="B51" t="s">
        <v>60</v>
      </c>
      <c r="C51" s="17" t="s">
        <v>60</v>
      </c>
      <c r="D51" s="31" t="s">
        <v>263</v>
      </c>
      <c r="E51" s="31" t="s">
        <v>233</v>
      </c>
    </row>
    <row r="52" spans="2:5" x14ac:dyDescent="0.25">
      <c r="B52" t="s">
        <v>61</v>
      </c>
      <c r="C52" s="17" t="s">
        <v>61</v>
      </c>
      <c r="D52" s="31" t="s">
        <v>264</v>
      </c>
      <c r="E52" s="31"/>
    </row>
    <row r="53" spans="2:5" x14ac:dyDescent="0.25">
      <c r="B53" t="s">
        <v>63</v>
      </c>
      <c r="C53" s="17" t="s">
        <v>63</v>
      </c>
      <c r="D53" s="31" t="s">
        <v>265</v>
      </c>
      <c r="E53" s="31" t="s">
        <v>233</v>
      </c>
    </row>
    <row r="54" spans="2:5" x14ac:dyDescent="0.25">
      <c r="B54" t="s">
        <v>64</v>
      </c>
      <c r="C54" s="17" t="s">
        <v>64</v>
      </c>
      <c r="D54" s="31" t="s">
        <v>266</v>
      </c>
      <c r="E54" s="31"/>
    </row>
    <row r="55" spans="2:5" x14ac:dyDescent="0.25">
      <c r="B55" t="s">
        <v>66</v>
      </c>
      <c r="C55" s="17" t="s">
        <v>66</v>
      </c>
      <c r="D55" s="31" t="s">
        <v>267</v>
      </c>
      <c r="E55" s="31" t="s">
        <v>233</v>
      </c>
    </row>
    <row r="56" spans="2:5" x14ac:dyDescent="0.25">
      <c r="B56" t="s">
        <v>67</v>
      </c>
      <c r="C56" s="17" t="s">
        <v>67</v>
      </c>
      <c r="D56" s="31" t="s">
        <v>268</v>
      </c>
      <c r="E56" s="31"/>
    </row>
    <row r="57" spans="2:5" x14ac:dyDescent="0.25">
      <c r="B57" t="s">
        <v>69</v>
      </c>
      <c r="C57" s="17" t="s">
        <v>69</v>
      </c>
      <c r="D57" s="31" t="s">
        <v>269</v>
      </c>
      <c r="E57" s="31" t="s">
        <v>233</v>
      </c>
    </row>
    <row r="58" spans="2:5" x14ac:dyDescent="0.25">
      <c r="B58" t="s">
        <v>70</v>
      </c>
      <c r="C58" s="17" t="s">
        <v>70</v>
      </c>
      <c r="D58" s="31" t="s">
        <v>270</v>
      </c>
      <c r="E58" s="31"/>
    </row>
    <row r="59" spans="2:5" x14ac:dyDescent="0.25">
      <c r="B59" t="s">
        <v>271</v>
      </c>
      <c r="C59" s="17" t="s">
        <v>271</v>
      </c>
      <c r="D59" s="31" t="s">
        <v>272</v>
      </c>
      <c r="E59" s="31" t="s">
        <v>273</v>
      </c>
    </row>
    <row r="60" spans="2:5" x14ac:dyDescent="0.25">
      <c r="B60" t="s">
        <v>345</v>
      </c>
      <c r="C60" s="17" t="s">
        <v>274</v>
      </c>
      <c r="D60" s="31" t="s">
        <v>275</v>
      </c>
      <c r="E60" s="31" t="s">
        <v>273</v>
      </c>
    </row>
    <row r="61" spans="2:5" x14ac:dyDescent="0.25">
      <c r="B61" t="s">
        <v>72</v>
      </c>
      <c r="C61" s="17" t="s">
        <v>72</v>
      </c>
      <c r="D61" s="31" t="s">
        <v>276</v>
      </c>
      <c r="E61" s="31"/>
    </row>
    <row r="62" spans="2:5" x14ac:dyDescent="0.25">
      <c r="B62" t="s">
        <v>73</v>
      </c>
      <c r="C62" s="17" t="s">
        <v>277</v>
      </c>
      <c r="D62" s="31" t="s">
        <v>278</v>
      </c>
      <c r="E62" s="31"/>
    </row>
    <row r="63" spans="2:5" x14ac:dyDescent="0.25">
      <c r="B63" t="s">
        <v>74</v>
      </c>
      <c r="C63" s="17" t="s">
        <v>74</v>
      </c>
      <c r="D63" s="31" t="s">
        <v>279</v>
      </c>
      <c r="E63" s="31" t="s">
        <v>280</v>
      </c>
    </row>
    <row r="64" spans="2:5" x14ac:dyDescent="0.25">
      <c r="B64" t="s">
        <v>75</v>
      </c>
      <c r="C64" s="17" t="s">
        <v>75</v>
      </c>
      <c r="D64" s="31" t="s">
        <v>281</v>
      </c>
      <c r="E64" s="31" t="s">
        <v>280</v>
      </c>
    </row>
    <row r="65" spans="2:5" x14ac:dyDescent="0.25">
      <c r="B65" t="s">
        <v>76</v>
      </c>
      <c r="C65" s="17" t="s">
        <v>282</v>
      </c>
    </row>
    <row r="66" spans="2:5" x14ac:dyDescent="0.25">
      <c r="B66" t="s">
        <v>77</v>
      </c>
      <c r="C66" s="17" t="s">
        <v>284</v>
      </c>
      <c r="D66" s="31" t="s">
        <v>285</v>
      </c>
      <c r="E66" s="31"/>
    </row>
    <row r="67" spans="2:5" x14ac:dyDescent="0.25">
      <c r="B67" t="s">
        <v>78</v>
      </c>
      <c r="C67" s="17" t="s">
        <v>286</v>
      </c>
      <c r="D67" s="31" t="s">
        <v>287</v>
      </c>
      <c r="E67" s="31"/>
    </row>
    <row r="68" spans="2:5" x14ac:dyDescent="0.25">
      <c r="B68" t="s">
        <v>79</v>
      </c>
      <c r="C68" s="17" t="s">
        <v>79</v>
      </c>
      <c r="D68" s="31" t="s">
        <v>288</v>
      </c>
      <c r="E68" s="31"/>
    </row>
    <row r="69" spans="2:5" x14ac:dyDescent="0.25">
      <c r="B69" t="s">
        <v>80</v>
      </c>
      <c r="C69" s="17" t="s">
        <v>80</v>
      </c>
      <c r="D69" s="31" t="s">
        <v>289</v>
      </c>
      <c r="E69" s="31"/>
    </row>
    <row r="70" spans="2:5" x14ac:dyDescent="0.25">
      <c r="B70" t="s">
        <v>81</v>
      </c>
      <c r="C70" s="17" t="s">
        <v>81</v>
      </c>
      <c r="D70" s="31" t="s">
        <v>290</v>
      </c>
      <c r="E70" s="31"/>
    </row>
    <row r="71" spans="2:5" x14ac:dyDescent="0.25">
      <c r="B71" t="s">
        <v>82</v>
      </c>
      <c r="C71" s="17" t="s">
        <v>82</v>
      </c>
      <c r="D71" s="31" t="s">
        <v>291</v>
      </c>
      <c r="E71" s="31"/>
    </row>
    <row r="72" spans="2:5" x14ac:dyDescent="0.25">
      <c r="B72" t="s">
        <v>83</v>
      </c>
      <c r="C72" s="17" t="s">
        <v>83</v>
      </c>
    </row>
    <row r="73" spans="2:5" x14ac:dyDescent="0.25">
      <c r="B73" t="s">
        <v>84</v>
      </c>
      <c r="C73" s="17" t="s">
        <v>299</v>
      </c>
      <c r="D73" s="31" t="s">
        <v>346</v>
      </c>
      <c r="E73" s="31"/>
    </row>
    <row r="74" spans="2:5" x14ac:dyDescent="0.25">
      <c r="B74" t="s">
        <v>85</v>
      </c>
      <c r="C74" s="17" t="s">
        <v>301</v>
      </c>
      <c r="D74" s="31" t="s">
        <v>347</v>
      </c>
      <c r="E74" s="31"/>
    </row>
    <row r="75" spans="2:5" x14ac:dyDescent="0.25">
      <c r="B75" t="s">
        <v>86</v>
      </c>
      <c r="C75" s="17" t="s">
        <v>303</v>
      </c>
      <c r="D75" s="31" t="s">
        <v>348</v>
      </c>
      <c r="E75" s="31"/>
    </row>
    <row r="76" spans="2:5" x14ac:dyDescent="0.25">
      <c r="B76" t="s">
        <v>87</v>
      </c>
      <c r="C76" s="17" t="s">
        <v>305</v>
      </c>
      <c r="D76" s="31" t="s">
        <v>349</v>
      </c>
      <c r="E76" s="31"/>
    </row>
    <row r="77" spans="2:5" x14ac:dyDescent="0.25">
      <c r="B77" t="s">
        <v>88</v>
      </c>
      <c r="C77" s="17" t="s">
        <v>88</v>
      </c>
    </row>
    <row r="78" spans="2:5" x14ac:dyDescent="0.25">
      <c r="B78" t="s">
        <v>89</v>
      </c>
      <c r="C78" s="17" t="s">
        <v>89</v>
      </c>
    </row>
    <row r="79" spans="2:5" x14ac:dyDescent="0.25">
      <c r="B79" t="s">
        <v>90</v>
      </c>
      <c r="C79" s="17" t="s">
        <v>299</v>
      </c>
      <c r="D79" s="31" t="s">
        <v>346</v>
      </c>
    </row>
    <row r="80" spans="2:5" x14ac:dyDescent="0.25">
      <c r="B80" t="s">
        <v>91</v>
      </c>
      <c r="C80" s="17" t="s">
        <v>301</v>
      </c>
      <c r="D80" s="31" t="s">
        <v>347</v>
      </c>
    </row>
    <row r="81" spans="2:5" x14ac:dyDescent="0.25">
      <c r="B81" t="s">
        <v>92</v>
      </c>
      <c r="C81" s="17" t="s">
        <v>303</v>
      </c>
      <c r="D81" s="31" t="s">
        <v>348</v>
      </c>
    </row>
    <row r="82" spans="2:5" x14ac:dyDescent="0.25">
      <c r="B82" t="s">
        <v>93</v>
      </c>
      <c r="C82" s="17" t="s">
        <v>305</v>
      </c>
      <c r="D82" s="31" t="s">
        <v>349</v>
      </c>
    </row>
    <row r="83" spans="2:5" x14ac:dyDescent="0.25">
      <c r="B83" t="s">
        <v>94</v>
      </c>
      <c r="C83" s="17" t="s">
        <v>94</v>
      </c>
    </row>
    <row r="84" spans="2:5" x14ac:dyDescent="0.25">
      <c r="B84" t="s">
        <v>102</v>
      </c>
      <c r="C84" s="17" t="s">
        <v>102</v>
      </c>
      <c r="D84" s="31" t="s">
        <v>308</v>
      </c>
      <c r="E84" s="31"/>
    </row>
    <row r="85" spans="2:5" x14ac:dyDescent="0.25">
      <c r="B85" t="s">
        <v>103</v>
      </c>
      <c r="C85" s="17" t="s">
        <v>103</v>
      </c>
      <c r="D85" s="31" t="s">
        <v>309</v>
      </c>
      <c r="E85" s="31" t="s">
        <v>310</v>
      </c>
    </row>
    <row r="86" spans="2:5" x14ac:dyDescent="0.25">
      <c r="B86" t="s">
        <v>104</v>
      </c>
      <c r="C86" s="17" t="s">
        <v>311</v>
      </c>
      <c r="D86" s="31" t="s">
        <v>312</v>
      </c>
      <c r="E86" s="31"/>
    </row>
    <row r="87" spans="2:5" x14ac:dyDescent="0.25">
      <c r="B87" t="s">
        <v>105</v>
      </c>
      <c r="C87" s="17" t="s">
        <v>313</v>
      </c>
      <c r="D87" s="31" t="s">
        <v>314</v>
      </c>
      <c r="E87" s="31"/>
    </row>
    <row r="88" spans="2:5" x14ac:dyDescent="0.25">
      <c r="B88" t="s">
        <v>107</v>
      </c>
      <c r="C88" s="17" t="s">
        <v>107</v>
      </c>
      <c r="D88" s="31" t="s">
        <v>315</v>
      </c>
      <c r="E88" s="31"/>
    </row>
    <row r="89" spans="2:5" x14ac:dyDescent="0.25">
      <c r="B89" t="s">
        <v>316</v>
      </c>
      <c r="C89" s="17" t="s">
        <v>316</v>
      </c>
      <c r="D89" s="31" t="s">
        <v>317</v>
      </c>
      <c r="E89" s="31"/>
    </row>
    <row r="90" spans="2:5" x14ac:dyDescent="0.25">
      <c r="B90" t="s">
        <v>109</v>
      </c>
      <c r="C90" s="17" t="s">
        <v>109</v>
      </c>
      <c r="D90" s="31" t="s">
        <v>318</v>
      </c>
      <c r="E90" s="31"/>
    </row>
    <row r="91" spans="2:5" x14ac:dyDescent="0.25">
      <c r="B91" t="s">
        <v>110</v>
      </c>
      <c r="C91" s="17" t="s">
        <v>110</v>
      </c>
      <c r="D91" s="31" t="s">
        <v>319</v>
      </c>
      <c r="E91" s="31" t="s">
        <v>233</v>
      </c>
    </row>
    <row r="92" spans="2:5" x14ac:dyDescent="0.25">
      <c r="B92" t="s">
        <v>350</v>
      </c>
      <c r="C92" s="17" t="s">
        <v>320</v>
      </c>
      <c r="D92" s="31" t="s">
        <v>321</v>
      </c>
      <c r="E92" s="31"/>
    </row>
    <row r="93" spans="2:5" x14ac:dyDescent="0.25">
      <c r="B93" t="s">
        <v>112</v>
      </c>
      <c r="C93" s="17" t="s">
        <v>322</v>
      </c>
      <c r="D93" s="31" t="s">
        <v>323</v>
      </c>
      <c r="E93" s="31"/>
    </row>
    <row r="94" spans="2:5" x14ac:dyDescent="0.25">
      <c r="B94" t="s">
        <v>113</v>
      </c>
      <c r="C94" s="17" t="s">
        <v>113</v>
      </c>
    </row>
    <row r="95" spans="2:5" x14ac:dyDescent="0.25">
      <c r="B95" t="s">
        <v>114</v>
      </c>
      <c r="C95" s="17" t="s">
        <v>114</v>
      </c>
    </row>
    <row r="96" spans="2:5" x14ac:dyDescent="0.25">
      <c r="B96" t="s">
        <v>115</v>
      </c>
      <c r="C96" s="17" t="s">
        <v>115</v>
      </c>
      <c r="D96" s="31" t="s">
        <v>325</v>
      </c>
    </row>
    <row r="97" spans="2:5" x14ac:dyDescent="0.25">
      <c r="B97" t="s">
        <v>95</v>
      </c>
      <c r="C97" s="17" t="s">
        <v>95</v>
      </c>
      <c r="D97" s="31" t="s">
        <v>326</v>
      </c>
    </row>
    <row r="98" spans="2:5" x14ac:dyDescent="0.25">
      <c r="B98" t="s">
        <v>96</v>
      </c>
      <c r="C98" s="17" t="s">
        <v>96</v>
      </c>
      <c r="D98" s="31" t="s">
        <v>330</v>
      </c>
    </row>
    <row r="99" spans="2:5" x14ac:dyDescent="0.25">
      <c r="B99" t="s">
        <v>97</v>
      </c>
      <c r="C99" s="17" t="s">
        <v>97</v>
      </c>
    </row>
    <row r="100" spans="2:5" x14ac:dyDescent="0.25">
      <c r="B100" t="s">
        <v>351</v>
      </c>
      <c r="C100" s="17" t="s">
        <v>329</v>
      </c>
      <c r="D100" s="31" t="s">
        <v>327</v>
      </c>
      <c r="E100" s="31"/>
    </row>
    <row r="101" spans="2:5" x14ac:dyDescent="0.25">
      <c r="B101" t="s">
        <v>352</v>
      </c>
      <c r="C101" s="17" t="s">
        <v>331</v>
      </c>
      <c r="D101" s="31" t="s">
        <v>332</v>
      </c>
      <c r="E101" s="31"/>
    </row>
    <row r="102" spans="2:5" x14ac:dyDescent="0.25">
      <c r="B102" t="s">
        <v>98</v>
      </c>
      <c r="C102" s="17" t="s">
        <v>98</v>
      </c>
    </row>
    <row r="103" spans="2:5" x14ac:dyDescent="0.25">
      <c r="B103" t="s">
        <v>116</v>
      </c>
      <c r="C103" s="17" t="s">
        <v>116</v>
      </c>
    </row>
    <row r="104" spans="2:5" x14ac:dyDescent="0.25">
      <c r="B104" t="s">
        <v>117</v>
      </c>
      <c r="C104" s="17" t="s">
        <v>117</v>
      </c>
    </row>
    <row r="105" spans="2:5" x14ac:dyDescent="0.25">
      <c r="B105" t="s">
        <v>118</v>
      </c>
      <c r="C105" s="17" t="s">
        <v>118</v>
      </c>
    </row>
    <row r="106" spans="2:5" x14ac:dyDescent="0.25">
      <c r="B106" t="s">
        <v>119</v>
      </c>
      <c r="C106" s="17" t="s">
        <v>119</v>
      </c>
    </row>
    <row r="107" spans="2:5" x14ac:dyDescent="0.25">
      <c r="B107" t="s">
        <v>99</v>
      </c>
      <c r="C107" s="17" t="s">
        <v>99</v>
      </c>
    </row>
    <row r="108" spans="2:5" x14ac:dyDescent="0.25">
      <c r="B108" t="s">
        <v>337</v>
      </c>
      <c r="C108" s="17" t="s">
        <v>337</v>
      </c>
    </row>
    <row r="109" spans="2:5" x14ac:dyDescent="0.25">
      <c r="B109" t="s">
        <v>339</v>
      </c>
      <c r="C109" s="17" t="s">
        <v>339</v>
      </c>
    </row>
    <row r="110" spans="2:5" x14ac:dyDescent="0.25">
      <c r="B110" t="s">
        <v>120</v>
      </c>
      <c r="C110" s="17" t="s">
        <v>120</v>
      </c>
    </row>
    <row r="111" spans="2:5" x14ac:dyDescent="0.25">
      <c r="B111" t="s">
        <v>342</v>
      </c>
      <c r="C111" s="17" t="s">
        <v>342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BaseDatos</vt:lpstr>
      <vt:lpstr>CambiarAbreviaturas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AERC</dc:creator>
  <dc:description/>
  <cp:lastModifiedBy>Elias Mina Solorzano</cp:lastModifiedBy>
  <cp:revision>5</cp:revision>
  <dcterms:created xsi:type="dcterms:W3CDTF">2008-07-04T16:36:42Z</dcterms:created>
  <dcterms:modified xsi:type="dcterms:W3CDTF">2018-07-30T09:06:03Z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