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995" windowHeight="979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M45" i="1" l="1"/>
  <c r="M44" i="1"/>
  <c r="N44" i="1" s="1"/>
  <c r="M43" i="1"/>
  <c r="N43" i="1" s="1"/>
  <c r="M42" i="1"/>
  <c r="N42" i="1" s="1"/>
  <c r="M38" i="1"/>
  <c r="N38" i="1" s="1"/>
  <c r="M37" i="1"/>
  <c r="M36" i="1"/>
  <c r="N36" i="1" s="1"/>
  <c r="M35" i="1"/>
  <c r="N35" i="1" s="1"/>
  <c r="M31" i="1"/>
  <c r="N31" i="1" s="1"/>
  <c r="M30" i="1"/>
  <c r="M29" i="1"/>
  <c r="M28" i="1"/>
  <c r="N28" i="1" s="1"/>
  <c r="N29" i="1"/>
  <c r="N30" i="1"/>
  <c r="M10" i="1"/>
  <c r="N10" i="1" s="1"/>
  <c r="M9" i="1"/>
  <c r="N9" i="1" s="1"/>
  <c r="N45" i="1"/>
  <c r="N37" i="1"/>
  <c r="N23" i="1"/>
  <c r="N21" i="1"/>
  <c r="N25" i="1" s="1"/>
  <c r="N16" i="1"/>
  <c r="N14" i="1"/>
  <c r="N18" i="1" s="1"/>
  <c r="M24" i="1"/>
  <c r="N24" i="1" s="1"/>
  <c r="M23" i="1"/>
  <c r="M22" i="1"/>
  <c r="N22" i="1" s="1"/>
  <c r="M21" i="1"/>
  <c r="M17" i="1"/>
  <c r="N17" i="1" s="1"/>
  <c r="M16" i="1"/>
  <c r="M15" i="1"/>
  <c r="N15" i="1" s="1"/>
  <c r="M14" i="1"/>
  <c r="M8" i="1"/>
  <c r="N8" i="1" s="1"/>
  <c r="M7" i="1"/>
  <c r="N7" i="1" s="1"/>
  <c r="N46" i="1" l="1"/>
  <c r="N39" i="1"/>
  <c r="N32" i="1"/>
  <c r="N11" i="1"/>
  <c r="H46" i="1"/>
  <c r="H45" i="1"/>
  <c r="H44" i="1"/>
  <c r="H43" i="1"/>
  <c r="H42" i="1"/>
  <c r="H39" i="1"/>
  <c r="H38" i="1"/>
  <c r="H37" i="1"/>
  <c r="H36" i="1"/>
  <c r="H35" i="1"/>
  <c r="H32" i="1"/>
  <c r="H31" i="1"/>
  <c r="H30" i="1"/>
  <c r="H29" i="1"/>
  <c r="H28" i="1"/>
  <c r="H25" i="1"/>
  <c r="H24" i="1"/>
  <c r="H23" i="1"/>
  <c r="H22" i="1"/>
  <c r="H21" i="1"/>
  <c r="H33" i="1" l="1"/>
  <c r="H47" i="1"/>
  <c r="H26" i="1"/>
  <c r="H40" i="1"/>
  <c r="H17" i="1"/>
  <c r="H7" i="1"/>
  <c r="H8" i="1"/>
  <c r="H9" i="1"/>
  <c r="H10" i="1"/>
  <c r="H11" i="1"/>
  <c r="H14" i="1"/>
  <c r="H15" i="1"/>
  <c r="H16" i="1"/>
  <c r="H18" i="1"/>
  <c r="H12" i="1" l="1"/>
  <c r="H19" i="1"/>
</calcChain>
</file>

<file path=xl/sharedStrings.xml><?xml version="1.0" encoding="utf-8"?>
<sst xmlns="http://schemas.openxmlformats.org/spreadsheetml/2006/main" count="63" uniqueCount="50">
  <si>
    <t>Повтор</t>
  </si>
  <si>
    <t>% покрытия</t>
  </si>
  <si>
    <t>Среднее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</si>
  <si>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</si>
  <si>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</si>
  <si>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</si>
  <si>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</si>
  <si>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</si>
  <si>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</si>
  <si>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</si>
  <si>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</si>
  <si>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</si>
  <si>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</si>
  <si>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</si>
  <si>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</si>
  <si>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</si>
  <si>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</si>
  <si>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</si>
  <si>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</si>
  <si>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</si>
  <si>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</si>
  <si>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</si>
  <si>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</si>
  <si>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</si>
  <si>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</si>
  <si>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</si>
  <si>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</si>
  <si>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</si>
  <si>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Фото</t>
  </si>
  <si>
    <t>Рамка 70см х 100см плотность сетки 10х10 см</t>
  </si>
  <si>
    <t>Архангельское 2021</t>
  </si>
  <si>
    <t>10x10 см</t>
  </si>
  <si>
    <t>Прямой посев</t>
  </si>
  <si>
    <t>(*) 586</t>
  </si>
  <si>
    <t xml:space="preserve">(*)528  </t>
  </si>
  <si>
    <t>(*)527</t>
  </si>
  <si>
    <t>(*)526</t>
  </si>
  <si>
    <t>(*)525</t>
  </si>
  <si>
    <t>(*)подсолнечник</t>
  </si>
  <si>
    <t>Полевое определения раст остатков (Полев днев)</t>
  </si>
  <si>
    <t>Тара</t>
  </si>
  <si>
    <t>Площадь</t>
  </si>
  <si>
    <t>146 г</t>
  </si>
  <si>
    <r>
      <t>0,25 м</t>
    </r>
    <r>
      <rPr>
        <sz val="10"/>
        <color theme="1"/>
        <rFont val="Calibri"/>
        <family val="2"/>
        <charset val="204"/>
        <scheme val="minor"/>
      </rPr>
      <t>2</t>
    </r>
  </si>
  <si>
    <t>Вес+тара</t>
  </si>
  <si>
    <t>Вес раст ост т/га</t>
  </si>
  <si>
    <t>Вес раст ост г/025м2</t>
  </si>
  <si>
    <t>144 г</t>
  </si>
  <si>
    <t>Покрыт %</t>
  </si>
  <si>
    <t>Вес т/га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</si>
</sst>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3840769903762"/>
          <c:y val="0.21795166229221347"/>
          <c:w val="0.56309492563429575"/>
          <c:h val="0.689216608340624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1945647419072616"/>
                  <c:y val="0.441849794156441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7.0515966754155737E-2"/>
                  <c:y val="-4.8746952316239656E-2"/>
                </c:manualLayout>
              </c:layout>
              <c:numFmt formatCode="General" sourceLinked="0"/>
            </c:trendlineLbl>
          </c:trendline>
          <c:xVal>
            <c:numRef>
              <c:f>Лист1!$T$9:$T$14</c:f>
              <c:numCache>
                <c:formatCode>General</c:formatCode>
                <c:ptCount val="6"/>
                <c:pt idx="0">
                  <c:v>0.1</c:v>
                </c:pt>
                <c:pt idx="1">
                  <c:v>6.2</c:v>
                </c:pt>
                <c:pt idx="2">
                  <c:v>3.4</c:v>
                </c:pt>
                <c:pt idx="3">
                  <c:v>3.3</c:v>
                </c:pt>
                <c:pt idx="4">
                  <c:v>4.2</c:v>
                </c:pt>
                <c:pt idx="5">
                  <c:v>2.1</c:v>
                </c:pt>
              </c:numCache>
            </c:numRef>
          </c:xVal>
          <c:yVal>
            <c:numRef>
              <c:f>Лист1!$S$9:$S$14</c:f>
              <c:numCache>
                <c:formatCode>General</c:formatCode>
                <c:ptCount val="6"/>
                <c:pt idx="0">
                  <c:v>1</c:v>
                </c:pt>
                <c:pt idx="1">
                  <c:v>87.1</c:v>
                </c:pt>
                <c:pt idx="2">
                  <c:v>80.3</c:v>
                </c:pt>
                <c:pt idx="3">
                  <c:v>96.9</c:v>
                </c:pt>
                <c:pt idx="4">
                  <c:v>89.7</c:v>
                </c:pt>
                <c:pt idx="5">
                  <c:v>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7312"/>
        <c:axId val="44875776"/>
      </c:scatterChart>
      <c:valAx>
        <c:axId val="448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875776"/>
        <c:crosses val="autoZero"/>
        <c:crossBetween val="midCat"/>
      </c:valAx>
      <c:valAx>
        <c:axId val="448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7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509587</xdr:colOff>
      <xdr:row>16</xdr:row>
      <xdr:rowOff>76200</xdr:rowOff>
    </xdr:from>
    <xdr:to>
      <xdr:col>22</xdr:col>
      <xdr:colOff>119062</xdr:colOff>
      <xdr:row>36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M8" sqref="M8"/>
    </sheetView>
  </sheetViews>
  <sheetFormatPr defaultRowHeight="15" x14ac:dyDescent="0.25"/>
  <cols>
    <col min="2" max="2" width="21.5703125" customWidth="1"/>
    <col min="7" max="7" width="24.85546875" customWidth="1"/>
  </cols>
  <sheetData>
    <row r="2" spans="2:7" x14ac:dyDescent="0.25">
      <c r="B2" t="s">
        <v>3</v>
      </c>
    </row>
    <row r="3" spans="2:7" ht="15.75" thickBot="1" x14ac:dyDescent="0.3"/>
    <row r="4" spans="2:7" x14ac:dyDescent="0.25">
      <c r="B4" s="5" t="s">
        <v>4</v>
      </c>
      <c r="C4" s="5"/>
    </row>
    <row r="5" spans="2:7" x14ac:dyDescent="0.25">
      <c r="B5" s="2" t="s">
        <v>5</v>
      </c>
      <c r="C5" s="2">
        <v>0.80353294372208661</v>
      </c>
    </row>
    <row r="6" spans="2:7" x14ac:dyDescent="0.25">
      <c r="B6" s="2" t="s">
        <v>6</v>
      </c>
      <c r="C6" s="2">
        <v>0.64566519164668201</v>
      </c>
    </row>
    <row r="7" spans="2:7" x14ac:dyDescent="0.25">
      <c r="B7" s="2" t="s">
        <v>7</v>
      </c>
      <c r="C7" s="2">
        <v>0.52755358886224268</v>
      </c>
    </row>
    <row r="8" spans="2:7" x14ac:dyDescent="0.25">
      <c r="B8" s="2" t="s">
        <v>8</v>
      </c>
      <c r="C8" s="2">
        <v>4.3471664846783007</v>
      </c>
    </row>
    <row r="9" spans="2:7" ht="15.75" thickBot="1" x14ac:dyDescent="0.3">
      <c r="B9" s="3" t="s">
        <v>9</v>
      </c>
      <c r="C9" s="3">
        <v>5</v>
      </c>
    </row>
    <row r="11" spans="2:7" ht="15.75" thickBot="1" x14ac:dyDescent="0.3">
      <c r="B11" t="s">
        <v>10</v>
      </c>
    </row>
    <row r="12" spans="2:7" x14ac:dyDescent="0.25">
      <c r="B12" s="4"/>
      <c r="C12" s="4" t="s">
        <v>15</v>
      </c>
      <c r="D12" s="4" t="s">
        <v>16</v>
      </c>
      <c r="E12" s="4" t="s">
        <v>17</v>
      </c>
      <c r="F12" s="4" t="s">
        <v>18</v>
      </c>
      <c r="G12" s="4" t="s">
        <v>19</v>
      </c>
    </row>
    <row r="13" spans="2:7" x14ac:dyDescent="0.25">
      <c r="B13" s="2" t="s">
        <v>11</v>
      </c>
      <c r="C13" s="2">
        <v>1</v>
      </c>
      <c r="D13" s="2">
        <v>103.30643066346911</v>
      </c>
      <c r="E13" s="2">
        <v>103.30643066346911</v>
      </c>
      <c r="F13" s="2">
        <v>5.4665687064213246</v>
      </c>
      <c r="G13" s="2">
        <v>0.10139970683674769</v>
      </c>
    </row>
    <row r="14" spans="2:7" x14ac:dyDescent="0.25">
      <c r="B14" s="2" t="s">
        <v>12</v>
      </c>
      <c r="C14" s="2">
        <v>3</v>
      </c>
      <c r="D14" s="2">
        <v>56.693569336530885</v>
      </c>
      <c r="E14" s="2">
        <v>18.897856445510296</v>
      </c>
      <c r="F14" s="2"/>
      <c r="G14" s="2"/>
    </row>
    <row r="15" spans="2:7" ht="15.75" thickBot="1" x14ac:dyDescent="0.3">
      <c r="B15" s="3" t="s">
        <v>13</v>
      </c>
      <c r="C15" s="3">
        <v>4</v>
      </c>
      <c r="D15" s="3">
        <v>160</v>
      </c>
      <c r="E15" s="3"/>
      <c r="F15" s="3"/>
      <c r="G15" s="3"/>
    </row>
    <row r="16" spans="2:7" ht="15.75" thickBot="1" x14ac:dyDescent="0.3"/>
    <row r="17" spans="2:10" x14ac:dyDescent="0.25">
      <c r="B17" s="4"/>
      <c r="C17" s="4" t="s">
        <v>20</v>
      </c>
      <c r="D17" s="4" t="s">
        <v>8</v>
      </c>
      <c r="E17" s="4" t="s">
        <v>21</v>
      </c>
      <c r="F17" s="4" t="s">
        <v>22</v>
      </c>
      <c r="G17" s="4" t="s">
        <v>23</v>
      </c>
      <c r="H17" s="4" t="s">
        <v>24</v>
      </c>
      <c r="I17" s="4" t="s">
        <v>25</v>
      </c>
      <c r="J17" s="4" t="s">
        <v>26</v>
      </c>
    </row>
    <row r="18" spans="2:10" x14ac:dyDescent="0.25">
      <c r="B18" s="2" t="s">
        <v>14</v>
      </c>
      <c r="C18" s="2">
        <v>-6.0637926632528281</v>
      </c>
      <c r="D18" s="2">
        <v>6.3215002584987907</v>
      </c>
      <c r="E18" s="2">
        <v>-0.95923315910657536</v>
      </c>
      <c r="F18" s="2">
        <v>0.40820503520564017</v>
      </c>
      <c r="G18" s="2">
        <v>-26.181627804762314</v>
      </c>
      <c r="H18" s="2">
        <v>14.05404247825666</v>
      </c>
      <c r="I18" s="2">
        <v>-26.181627804762314</v>
      </c>
      <c r="J18" s="2">
        <v>14.05404247825666</v>
      </c>
    </row>
    <row r="19" spans="2:10" ht="15.75" thickBot="1" x14ac:dyDescent="0.3">
      <c r="B19" s="3" t="s">
        <v>27</v>
      </c>
      <c r="C19" s="3">
        <v>0.16968861804117796</v>
      </c>
      <c r="D19" s="3">
        <v>7.2576380810444957E-2</v>
      </c>
      <c r="E19" s="3">
        <v>2.3380694400340905</v>
      </c>
      <c r="F19" s="3">
        <v>0.10139970683674768</v>
      </c>
      <c r="G19" s="3">
        <v>-6.1281816919886073E-2</v>
      </c>
      <c r="H19" s="3">
        <v>0.40065905300224203</v>
      </c>
      <c r="I19" s="3">
        <v>-6.1281816919886073E-2</v>
      </c>
      <c r="J19" s="3">
        <v>0.40065905300224203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47"/>
  <sheetViews>
    <sheetView tabSelected="1" topLeftCell="B10" workbookViewId="0">
      <selection activeCell="V13" sqref="V13"/>
    </sheetView>
  </sheetViews>
  <sheetFormatPr defaultRowHeight="15" x14ac:dyDescent="0.25"/>
  <cols>
    <col min="3" max="3" width="12.85546875" customWidth="1"/>
    <col min="13" max="13" width="12.5703125" customWidth="1"/>
    <col min="19" max="19" width="10.42578125" customWidth="1"/>
  </cols>
  <sheetData>
    <row r="4" spans="2:20" x14ac:dyDescent="0.25">
      <c r="E4" s="6" t="s">
        <v>30</v>
      </c>
      <c r="H4" t="s">
        <v>32</v>
      </c>
      <c r="K4" t="s">
        <v>39</v>
      </c>
    </row>
    <row r="5" spans="2:20" x14ac:dyDescent="0.25">
      <c r="E5" s="6" t="s">
        <v>29</v>
      </c>
      <c r="K5" s="9" t="s">
        <v>0</v>
      </c>
      <c r="L5" s="9" t="s">
        <v>44</v>
      </c>
      <c r="M5" s="9" t="s">
        <v>46</v>
      </c>
      <c r="N5" s="9" t="s">
        <v>45</v>
      </c>
      <c r="O5" t="s">
        <v>40</v>
      </c>
      <c r="P5" t="s">
        <v>42</v>
      </c>
      <c r="Q5" t="s">
        <v>47</v>
      </c>
    </row>
    <row r="6" spans="2:20" x14ac:dyDescent="0.25">
      <c r="B6" t="s">
        <v>28</v>
      </c>
      <c r="C6" t="s">
        <v>33</v>
      </c>
      <c r="D6" t="s">
        <v>0</v>
      </c>
      <c r="E6" s="7" t="s">
        <v>31</v>
      </c>
      <c r="F6" s="7"/>
      <c r="G6" s="8" t="s">
        <v>1</v>
      </c>
      <c r="H6" s="8"/>
      <c r="K6" s="9"/>
      <c r="L6" s="9"/>
      <c r="M6" s="9"/>
      <c r="N6" s="9"/>
      <c r="O6" t="s">
        <v>41</v>
      </c>
      <c r="P6" t="s">
        <v>43</v>
      </c>
    </row>
    <row r="7" spans="2:20" x14ac:dyDescent="0.25">
      <c r="B7">
        <v>1083</v>
      </c>
      <c r="D7">
        <v>1</v>
      </c>
      <c r="F7">
        <v>60</v>
      </c>
      <c r="H7" s="1">
        <f>(F7*100)/70</f>
        <v>85.714285714285708</v>
      </c>
      <c r="K7">
        <v>1</v>
      </c>
      <c r="L7">
        <v>317</v>
      </c>
      <c r="M7">
        <f>L7-146</f>
        <v>171</v>
      </c>
      <c r="N7" s="1">
        <f>(M7*4)/100</f>
        <v>6.84</v>
      </c>
    </row>
    <row r="8" spans="2:20" x14ac:dyDescent="0.25">
      <c r="B8">
        <v>1084</v>
      </c>
      <c r="D8">
        <v>2</v>
      </c>
      <c r="F8">
        <v>55</v>
      </c>
      <c r="H8" s="1">
        <f>(F8*100)/70</f>
        <v>78.571428571428569</v>
      </c>
      <c r="K8">
        <v>2</v>
      </c>
      <c r="L8">
        <v>302</v>
      </c>
      <c r="M8">
        <f t="shared" ref="M8" si="0">L8-146</f>
        <v>156</v>
      </c>
      <c r="N8" s="1">
        <f t="shared" ref="N8:N10" si="1">(M8*4)/100</f>
        <v>6.24</v>
      </c>
      <c r="S8" t="s">
        <v>48</v>
      </c>
      <c r="T8" t="s">
        <v>49</v>
      </c>
    </row>
    <row r="9" spans="2:20" x14ac:dyDescent="0.25">
      <c r="B9">
        <v>1085</v>
      </c>
      <c r="D9">
        <v>3</v>
      </c>
      <c r="F9">
        <v>62</v>
      </c>
      <c r="H9" s="1">
        <f>(F9*100)/70</f>
        <v>88.571428571428569</v>
      </c>
      <c r="K9">
        <v>3</v>
      </c>
      <c r="L9">
        <v>286</v>
      </c>
      <c r="M9">
        <f>L9-144</f>
        <v>142</v>
      </c>
      <c r="N9" s="1">
        <f t="shared" si="1"/>
        <v>5.68</v>
      </c>
      <c r="S9">
        <v>1</v>
      </c>
      <c r="T9">
        <v>0.1</v>
      </c>
    </row>
    <row r="10" spans="2:20" x14ac:dyDescent="0.25">
      <c r="B10">
        <v>1086</v>
      </c>
      <c r="D10">
        <v>4</v>
      </c>
      <c r="F10">
        <v>66</v>
      </c>
      <c r="H10" s="1">
        <f>(F10*100)/70</f>
        <v>94.285714285714292</v>
      </c>
      <c r="K10">
        <v>4</v>
      </c>
      <c r="L10">
        <v>299</v>
      </c>
      <c r="M10">
        <f>L10-144</f>
        <v>155</v>
      </c>
      <c r="N10" s="1">
        <f t="shared" si="1"/>
        <v>6.2</v>
      </c>
      <c r="S10">
        <v>87.1</v>
      </c>
      <c r="T10">
        <v>6.2</v>
      </c>
    </row>
    <row r="11" spans="2:20" x14ac:dyDescent="0.25">
      <c r="B11">
        <v>1087</v>
      </c>
      <c r="D11">
        <v>5</v>
      </c>
      <c r="F11">
        <v>62</v>
      </c>
      <c r="H11" s="1">
        <f>(F11*100)/70</f>
        <v>88.571428571428569</v>
      </c>
      <c r="J11" t="s">
        <v>2</v>
      </c>
      <c r="N11" s="1">
        <f>AVERAGE(N7:N10)</f>
        <v>6.2399999999999993</v>
      </c>
      <c r="S11">
        <v>80.3</v>
      </c>
      <c r="T11">
        <v>3.4</v>
      </c>
    </row>
    <row r="12" spans="2:20" x14ac:dyDescent="0.25">
      <c r="G12" t="s">
        <v>2</v>
      </c>
      <c r="H12" s="1">
        <f>AVERAGE(H7:H11)</f>
        <v>87.142857142857139</v>
      </c>
      <c r="S12">
        <v>96.9</v>
      </c>
      <c r="T12">
        <v>3.3</v>
      </c>
    </row>
    <row r="13" spans="2:20" x14ac:dyDescent="0.25">
      <c r="C13" t="s">
        <v>34</v>
      </c>
      <c r="H13" s="1"/>
      <c r="S13">
        <v>89.7</v>
      </c>
      <c r="T13">
        <v>4.2</v>
      </c>
    </row>
    <row r="14" spans="2:20" x14ac:dyDescent="0.25">
      <c r="B14">
        <v>1099</v>
      </c>
      <c r="D14">
        <v>1</v>
      </c>
      <c r="F14">
        <v>59</v>
      </c>
      <c r="H14" s="1">
        <f t="shared" ref="H14:H18" si="2">(F14*100)/70</f>
        <v>84.285714285714292</v>
      </c>
      <c r="K14">
        <v>1</v>
      </c>
      <c r="L14">
        <v>180</v>
      </c>
      <c r="M14">
        <f>L14-146</f>
        <v>34</v>
      </c>
      <c r="N14" s="1">
        <f t="shared" ref="N14:N17" si="3">(M14*4)/100</f>
        <v>1.36</v>
      </c>
      <c r="S14">
        <v>82</v>
      </c>
      <c r="T14">
        <v>2.1</v>
      </c>
    </row>
    <row r="15" spans="2:20" x14ac:dyDescent="0.25">
      <c r="B15">
        <v>1100</v>
      </c>
      <c r="D15">
        <v>2</v>
      </c>
      <c r="F15">
        <v>44</v>
      </c>
      <c r="H15" s="1">
        <f t="shared" si="2"/>
        <v>62.857142857142854</v>
      </c>
      <c r="K15">
        <v>2</v>
      </c>
      <c r="L15">
        <v>276</v>
      </c>
      <c r="M15">
        <f t="shared" ref="M15:M17" si="4">L15-146</f>
        <v>130</v>
      </c>
      <c r="N15" s="1">
        <f t="shared" si="3"/>
        <v>5.2</v>
      </c>
    </row>
    <row r="16" spans="2:20" x14ac:dyDescent="0.25">
      <c r="B16">
        <v>1101</v>
      </c>
      <c r="D16">
        <v>3</v>
      </c>
      <c r="F16">
        <v>66</v>
      </c>
      <c r="H16" s="1">
        <f t="shared" si="2"/>
        <v>94.285714285714292</v>
      </c>
      <c r="K16">
        <v>3</v>
      </c>
      <c r="L16">
        <v>218</v>
      </c>
      <c r="M16">
        <f t="shared" si="4"/>
        <v>72</v>
      </c>
      <c r="N16" s="1">
        <f t="shared" si="3"/>
        <v>2.88</v>
      </c>
    </row>
    <row r="17" spans="2:14" x14ac:dyDescent="0.25">
      <c r="B17">
        <v>1102</v>
      </c>
      <c r="D17">
        <v>4</v>
      </c>
      <c r="F17">
        <v>58</v>
      </c>
      <c r="H17" s="1">
        <f t="shared" si="2"/>
        <v>82.857142857142861</v>
      </c>
      <c r="K17">
        <v>4</v>
      </c>
      <c r="L17">
        <v>250</v>
      </c>
      <c r="M17">
        <f t="shared" si="4"/>
        <v>104</v>
      </c>
      <c r="N17" s="1">
        <f t="shared" si="3"/>
        <v>4.16</v>
      </c>
    </row>
    <row r="18" spans="2:14" x14ac:dyDescent="0.25">
      <c r="B18">
        <v>1103</v>
      </c>
      <c r="D18">
        <v>5</v>
      </c>
      <c r="F18">
        <v>54</v>
      </c>
      <c r="H18" s="1">
        <f t="shared" si="2"/>
        <v>77.142857142857139</v>
      </c>
      <c r="J18" t="s">
        <v>2</v>
      </c>
      <c r="N18" s="1">
        <f>AVERAGE(N14:N17)</f>
        <v>3.4000000000000004</v>
      </c>
    </row>
    <row r="19" spans="2:14" x14ac:dyDescent="0.25">
      <c r="G19" t="s">
        <v>2</v>
      </c>
      <c r="H19" s="1">
        <f>AVERAGE(H14:H18)</f>
        <v>80.285714285714292</v>
      </c>
    </row>
    <row r="20" spans="2:14" x14ac:dyDescent="0.25">
      <c r="C20" t="s">
        <v>35</v>
      </c>
      <c r="H20" s="1"/>
    </row>
    <row r="21" spans="2:14" x14ac:dyDescent="0.25">
      <c r="B21">
        <v>1090</v>
      </c>
      <c r="D21">
        <v>1</v>
      </c>
      <c r="F21">
        <v>68</v>
      </c>
      <c r="H21" s="1">
        <f t="shared" ref="H21:H25" si="5">(F21*100)/70</f>
        <v>97.142857142857139</v>
      </c>
      <c r="K21">
        <v>1</v>
      </c>
      <c r="L21">
        <v>205</v>
      </c>
      <c r="M21">
        <f>L21-146</f>
        <v>59</v>
      </c>
      <c r="N21" s="1">
        <f t="shared" ref="N21:N24" si="6">(M21*4)/100</f>
        <v>2.36</v>
      </c>
    </row>
    <row r="22" spans="2:14" x14ac:dyDescent="0.25">
      <c r="B22">
        <v>1091</v>
      </c>
      <c r="D22">
        <v>2</v>
      </c>
      <c r="F22">
        <v>67</v>
      </c>
      <c r="H22" s="1">
        <f t="shared" si="5"/>
        <v>95.714285714285708</v>
      </c>
      <c r="K22">
        <v>2</v>
      </c>
      <c r="L22">
        <v>180</v>
      </c>
      <c r="M22">
        <f t="shared" ref="M22:M24" si="7">L22-146</f>
        <v>34</v>
      </c>
      <c r="N22" s="1">
        <f t="shared" si="6"/>
        <v>1.36</v>
      </c>
    </row>
    <row r="23" spans="2:14" x14ac:dyDescent="0.25">
      <c r="B23">
        <v>1092</v>
      </c>
      <c r="D23">
        <v>3</v>
      </c>
      <c r="F23">
        <v>69</v>
      </c>
      <c r="H23" s="1">
        <f t="shared" si="5"/>
        <v>98.571428571428569</v>
      </c>
      <c r="K23">
        <v>3</v>
      </c>
      <c r="L23">
        <v>220</v>
      </c>
      <c r="M23">
        <f t="shared" si="7"/>
        <v>74</v>
      </c>
      <c r="N23" s="1">
        <f t="shared" si="6"/>
        <v>2.96</v>
      </c>
    </row>
    <row r="24" spans="2:14" x14ac:dyDescent="0.25">
      <c r="B24">
        <v>1093</v>
      </c>
      <c r="D24">
        <v>4</v>
      </c>
      <c r="F24">
        <v>67</v>
      </c>
      <c r="H24" s="1">
        <f t="shared" si="5"/>
        <v>95.714285714285708</v>
      </c>
      <c r="K24">
        <v>4</v>
      </c>
      <c r="L24">
        <v>304</v>
      </c>
      <c r="M24">
        <f t="shared" si="7"/>
        <v>158</v>
      </c>
      <c r="N24" s="1">
        <f t="shared" si="6"/>
        <v>6.32</v>
      </c>
    </row>
    <row r="25" spans="2:14" x14ac:dyDescent="0.25">
      <c r="B25">
        <v>1094</v>
      </c>
      <c r="D25">
        <v>5</v>
      </c>
      <c r="F25">
        <v>68</v>
      </c>
      <c r="H25" s="1">
        <f t="shared" si="5"/>
        <v>97.142857142857139</v>
      </c>
      <c r="J25" t="s">
        <v>2</v>
      </c>
      <c r="N25" s="1">
        <f>AVERAGE(N21:N24)</f>
        <v>3.25</v>
      </c>
    </row>
    <row r="26" spans="2:14" x14ac:dyDescent="0.25">
      <c r="G26" t="s">
        <v>2</v>
      </c>
      <c r="H26" s="1">
        <f>AVERAGE(H21:H25)</f>
        <v>96.857142857142847</v>
      </c>
    </row>
    <row r="27" spans="2:14" x14ac:dyDescent="0.25">
      <c r="C27" t="s">
        <v>36</v>
      </c>
      <c r="H27" s="1"/>
    </row>
    <row r="28" spans="2:14" x14ac:dyDescent="0.25">
      <c r="B28">
        <v>1109</v>
      </c>
      <c r="D28">
        <v>1</v>
      </c>
      <c r="F28">
        <v>55</v>
      </c>
      <c r="H28" s="1">
        <f t="shared" ref="H28:H32" si="8">(F28*100)/70</f>
        <v>78.571428571428569</v>
      </c>
      <c r="K28">
        <v>1</v>
      </c>
      <c r="L28">
        <v>201</v>
      </c>
      <c r="M28">
        <f>L28-144</f>
        <v>57</v>
      </c>
      <c r="N28" s="1">
        <f t="shared" ref="N28:N31" si="9">(M28*4)/100</f>
        <v>2.2799999999999998</v>
      </c>
    </row>
    <row r="29" spans="2:14" x14ac:dyDescent="0.25">
      <c r="B29">
        <v>1110</v>
      </c>
      <c r="D29">
        <v>2</v>
      </c>
      <c r="F29">
        <v>67</v>
      </c>
      <c r="H29" s="1">
        <f t="shared" si="8"/>
        <v>95.714285714285708</v>
      </c>
      <c r="K29">
        <v>2</v>
      </c>
      <c r="L29">
        <v>240</v>
      </c>
      <c r="M29">
        <f t="shared" ref="M29:M31" si="10">L29-144</f>
        <v>96</v>
      </c>
      <c r="N29" s="1">
        <f t="shared" si="9"/>
        <v>3.84</v>
      </c>
    </row>
    <row r="30" spans="2:14" x14ac:dyDescent="0.25">
      <c r="B30">
        <v>1112</v>
      </c>
      <c r="D30">
        <v>3</v>
      </c>
      <c r="F30">
        <v>60</v>
      </c>
      <c r="H30" s="1">
        <f t="shared" si="8"/>
        <v>85.714285714285708</v>
      </c>
      <c r="K30">
        <v>3</v>
      </c>
      <c r="L30">
        <v>280</v>
      </c>
      <c r="M30">
        <f t="shared" si="10"/>
        <v>136</v>
      </c>
      <c r="N30" s="1">
        <f t="shared" si="9"/>
        <v>5.44</v>
      </c>
    </row>
    <row r="31" spans="2:14" x14ac:dyDescent="0.25">
      <c r="B31">
        <v>1114</v>
      </c>
      <c r="D31">
        <v>4</v>
      </c>
      <c r="F31">
        <v>65</v>
      </c>
      <c r="H31" s="1">
        <f t="shared" si="8"/>
        <v>92.857142857142861</v>
      </c>
      <c r="K31">
        <v>4</v>
      </c>
      <c r="L31">
        <v>270</v>
      </c>
      <c r="M31">
        <f t="shared" si="10"/>
        <v>126</v>
      </c>
      <c r="N31" s="1">
        <f t="shared" si="9"/>
        <v>5.04</v>
      </c>
    </row>
    <row r="32" spans="2:14" x14ac:dyDescent="0.25">
      <c r="B32">
        <v>1120</v>
      </c>
      <c r="D32">
        <v>5</v>
      </c>
      <c r="F32">
        <v>67</v>
      </c>
      <c r="H32" s="1">
        <f t="shared" si="8"/>
        <v>95.714285714285708</v>
      </c>
      <c r="J32" t="s">
        <v>2</v>
      </c>
      <c r="N32" s="1">
        <f>AVERAGE(N28:N31)</f>
        <v>4.1499999999999995</v>
      </c>
    </row>
    <row r="33" spans="2:14" x14ac:dyDescent="0.25">
      <c r="G33" t="s">
        <v>2</v>
      </c>
      <c r="H33" s="1">
        <f>AVERAGE(H28:H32)</f>
        <v>89.714285714285722</v>
      </c>
    </row>
    <row r="34" spans="2:14" x14ac:dyDescent="0.25">
      <c r="C34" t="s">
        <v>37</v>
      </c>
      <c r="H34" s="1"/>
    </row>
    <row r="35" spans="2:14" x14ac:dyDescent="0.25">
      <c r="B35">
        <v>1123</v>
      </c>
      <c r="D35">
        <v>1</v>
      </c>
      <c r="F35">
        <v>50</v>
      </c>
      <c r="H35" s="1">
        <f t="shared" ref="H35:H39" si="11">(F35*100)/70</f>
        <v>71.428571428571431</v>
      </c>
      <c r="K35">
        <v>1</v>
      </c>
      <c r="L35">
        <v>196</v>
      </c>
      <c r="M35">
        <f>L35-144</f>
        <v>52</v>
      </c>
      <c r="N35" s="1">
        <f t="shared" ref="N35:N38" si="12">(M35*4)/100</f>
        <v>2.08</v>
      </c>
    </row>
    <row r="36" spans="2:14" x14ac:dyDescent="0.25">
      <c r="B36">
        <v>1124</v>
      </c>
      <c r="D36">
        <v>2</v>
      </c>
      <c r="F36">
        <v>50</v>
      </c>
      <c r="H36" s="1">
        <f t="shared" si="11"/>
        <v>71.428571428571431</v>
      </c>
      <c r="K36">
        <v>2</v>
      </c>
      <c r="L36">
        <v>227</v>
      </c>
      <c r="M36">
        <f t="shared" ref="M36:M38" si="13">L36-144</f>
        <v>83</v>
      </c>
      <c r="N36" s="1">
        <f t="shared" si="12"/>
        <v>3.32</v>
      </c>
    </row>
    <row r="37" spans="2:14" x14ac:dyDescent="0.25">
      <c r="B37">
        <v>1125</v>
      </c>
      <c r="D37">
        <v>3</v>
      </c>
      <c r="F37">
        <v>61</v>
      </c>
      <c r="H37" s="1">
        <f t="shared" si="11"/>
        <v>87.142857142857139</v>
      </c>
      <c r="K37">
        <v>3</v>
      </c>
      <c r="L37">
        <v>165</v>
      </c>
      <c r="M37">
        <f t="shared" si="13"/>
        <v>21</v>
      </c>
      <c r="N37" s="1">
        <f t="shared" si="12"/>
        <v>0.84</v>
      </c>
    </row>
    <row r="38" spans="2:14" x14ac:dyDescent="0.25">
      <c r="B38">
        <v>1127</v>
      </c>
      <c r="D38">
        <v>4</v>
      </c>
      <c r="F38">
        <v>67</v>
      </c>
      <c r="H38" s="1">
        <f t="shared" si="11"/>
        <v>95.714285714285708</v>
      </c>
      <c r="K38">
        <v>4</v>
      </c>
      <c r="L38">
        <v>202</v>
      </c>
      <c r="M38">
        <f t="shared" si="13"/>
        <v>58</v>
      </c>
      <c r="N38" s="1">
        <f t="shared" si="12"/>
        <v>2.3199999999999998</v>
      </c>
    </row>
    <row r="39" spans="2:14" x14ac:dyDescent="0.25">
      <c r="B39">
        <v>1128</v>
      </c>
      <c r="D39">
        <v>5</v>
      </c>
      <c r="F39">
        <v>59</v>
      </c>
      <c r="H39" s="1">
        <f t="shared" si="11"/>
        <v>84.285714285714292</v>
      </c>
      <c r="J39" t="s">
        <v>2</v>
      </c>
      <c r="N39" s="1">
        <f>AVERAGE(N35:N38)</f>
        <v>2.14</v>
      </c>
    </row>
    <row r="40" spans="2:14" x14ac:dyDescent="0.25">
      <c r="G40" t="s">
        <v>2</v>
      </c>
      <c r="H40" s="1">
        <f>AVERAGE(H35:H39)</f>
        <v>82</v>
      </c>
    </row>
    <row r="41" spans="2:14" x14ac:dyDescent="0.25">
      <c r="C41" t="s">
        <v>38</v>
      </c>
      <c r="H41" s="1"/>
    </row>
    <row r="42" spans="2:14" x14ac:dyDescent="0.25">
      <c r="B42">
        <v>1130</v>
      </c>
      <c r="D42">
        <v>1</v>
      </c>
      <c r="F42">
        <v>18</v>
      </c>
      <c r="H42" s="1">
        <f t="shared" ref="H42:H46" si="14">(F42*100)/70</f>
        <v>25.714285714285715</v>
      </c>
      <c r="K42">
        <v>1</v>
      </c>
      <c r="L42">
        <v>219</v>
      </c>
      <c r="M42">
        <f>L42-142</f>
        <v>77</v>
      </c>
      <c r="N42" s="1">
        <f t="shared" ref="N42:N45" si="15">(M42*4)/100</f>
        <v>3.08</v>
      </c>
    </row>
    <row r="43" spans="2:14" x14ac:dyDescent="0.25">
      <c r="B43">
        <v>1131</v>
      </c>
      <c r="D43">
        <v>2</v>
      </c>
      <c r="F43">
        <v>23</v>
      </c>
      <c r="H43" s="1">
        <f t="shared" si="14"/>
        <v>32.857142857142854</v>
      </c>
      <c r="K43">
        <v>2</v>
      </c>
      <c r="L43">
        <v>263</v>
      </c>
      <c r="M43">
        <f t="shared" ref="M43:M45" si="16">L43-142</f>
        <v>121</v>
      </c>
      <c r="N43" s="1">
        <f t="shared" si="15"/>
        <v>4.84</v>
      </c>
    </row>
    <row r="44" spans="2:14" x14ac:dyDescent="0.25">
      <c r="B44">
        <v>1132</v>
      </c>
      <c r="D44">
        <v>3</v>
      </c>
      <c r="F44">
        <v>22</v>
      </c>
      <c r="H44" s="1">
        <f t="shared" si="14"/>
        <v>31.428571428571427</v>
      </c>
      <c r="K44">
        <v>3</v>
      </c>
      <c r="L44">
        <v>210</v>
      </c>
      <c r="M44">
        <f t="shared" si="16"/>
        <v>68</v>
      </c>
      <c r="N44" s="1">
        <f t="shared" si="15"/>
        <v>2.72</v>
      </c>
    </row>
    <row r="45" spans="2:14" x14ac:dyDescent="0.25">
      <c r="B45">
        <v>1133</v>
      </c>
      <c r="D45">
        <v>4</v>
      </c>
      <c r="F45">
        <v>16</v>
      </c>
      <c r="H45" s="1">
        <f t="shared" si="14"/>
        <v>22.857142857142858</v>
      </c>
      <c r="K45">
        <v>4</v>
      </c>
      <c r="L45">
        <v>273</v>
      </c>
      <c r="M45">
        <f t="shared" si="16"/>
        <v>131</v>
      </c>
      <c r="N45" s="1">
        <f t="shared" si="15"/>
        <v>5.24</v>
      </c>
    </row>
    <row r="46" spans="2:14" x14ac:dyDescent="0.25">
      <c r="B46">
        <v>1135</v>
      </c>
      <c r="D46">
        <v>5</v>
      </c>
      <c r="F46">
        <v>28</v>
      </c>
      <c r="H46" s="1">
        <f t="shared" si="14"/>
        <v>40</v>
      </c>
      <c r="J46" t="s">
        <v>2</v>
      </c>
      <c r="N46" s="1">
        <f>AVERAGE(N42:N45)</f>
        <v>3.97</v>
      </c>
    </row>
    <row r="47" spans="2:14" x14ac:dyDescent="0.25">
      <c r="G47" t="s">
        <v>2</v>
      </c>
      <c r="H47" s="1">
        <f>AVERAGE(H42:H46)</f>
        <v>30.571428571428573</v>
      </c>
    </row>
  </sheetData>
  <mergeCells count="6">
    <mergeCell ref="N5:N6"/>
    <mergeCell ref="E6:F6"/>
    <mergeCell ref="G6:H6"/>
    <mergeCell ref="M5:M6"/>
    <mergeCell ref="K5:K6"/>
    <mergeCell ref="L5:L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"/>
  <sheetViews>
    <sheetView workbookViewId="0">
      <selection sqref="A1:N33"/>
    </sheetView>
  </sheetViews>
  <sheetFormatPr defaultRowHeight="15" x14ac:dyDescent="0.25"/>
  <sheetData>
    <row r="9" ht="31.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Юдин Сергей</dc:creator>
  <cp:lastModifiedBy>Юдин Сергей</cp:lastModifiedBy>
  <cp:lastPrinted>2021-11-09T08:30:40Z</cp:lastPrinted>
  <dcterms:created xsi:type="dcterms:W3CDTF">2021-06-03T08:23:42Z</dcterms:created>
  <dcterms:modified xsi:type="dcterms:W3CDTF">2021-11-25T07:10:36Z</dcterms:modified>
</cp:coreProperties>
</file>