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media/image2.png" ContentType="image/png"/>
  <Override PartName="/xl/media/image3.png" ContentType="image/png"/>
  <Override PartName="/xl/media/image4.png" ContentType="image/png"/>
  <Override PartName="/xl/media/image5.png" ContentType="image/png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ilha1" sheetId="1" state="visible" r:id="rId2"/>
    <sheet name="Sheet3" sheetId="2" state="visible" r:id="rId3"/>
    <sheet name="Planilha2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<sst xmlns="http://schemas.openxmlformats.org/spreadsheetml/2006/main" count="71" uniqueCount="45">
  <si>
    <t xml:space="preserve">A distribuição de poisson mede a probabilidade de algo acontecer
Mediante a uma taxa média de ocorrências</t>
  </si>
  <si>
    <t xml:space="preserve">qtd de ocorrências (x)</t>
  </si>
  <si>
    <t xml:space="preserve">p(x&gt;=4)</t>
  </si>
  <si>
    <t xml:space="preserve">1 – p(x=0) – p(x=1) – p(x=2) – p(x=3)</t>
  </si>
  <si>
    <t xml:space="preserve">período testado (t)</t>
  </si>
  <si>
    <t xml:space="preserve">média de ocorrências (lambda)</t>
  </si>
  <si>
    <t xml:space="preserve">exponencial</t>
  </si>
  <si>
    <t xml:space="preserve">fator^x</t>
  </si>
  <si>
    <t xml:space="preserve">fatorial</t>
  </si>
  <si>
    <t xml:space="preserve">resultado</t>
  </si>
  <si>
    <t xml:space="preserve">total</t>
  </si>
  <si>
    <t xml:space="preserve">complementar</t>
  </si>
  <si>
    <t xml:space="preserve">Na distribuição binomial queremos encontrar uma probabilidade de sucessos</t>
  </si>
  <si>
    <t xml:space="preserve">N = número de ocorrencias</t>
  </si>
  <si>
    <t xml:space="preserve">X = número de sucessos</t>
  </si>
  <si>
    <t xml:space="preserve">P = probabilidade de sucesso</t>
  </si>
  <si>
    <t xml:space="preserve">n</t>
  </si>
  <si>
    <t xml:space="preserve">x</t>
  </si>
  <si>
    <t xml:space="preserve">p</t>
  </si>
  <si>
    <t xml:space="preserve">p(x&lt;=2) = p(x=0) + p(x=1) + p(x=2)</t>
  </si>
  <si>
    <t xml:space="preserve">Combinação</t>
  </si>
  <si>
    <t xml:space="preserve">P(sucesso)</t>
  </si>
  <si>
    <t xml:space="preserve">P(fracasso)</t>
  </si>
  <si>
    <t xml:space="preserve">soma</t>
  </si>
  <si>
    <t xml:space="preserve">Bilateral</t>
  </si>
  <si>
    <t xml:space="preserve">Erro Normal</t>
  </si>
  <si>
    <t xml:space="preserve">Normal</t>
  </si>
  <si>
    <t xml:space="preserve">GC</t>
  </si>
  <si>
    <t xml:space="preserve">alpha</t>
  </si>
  <si>
    <t xml:space="preserve">Z</t>
  </si>
  <si>
    <t xml:space="preserve">media da amostra</t>
  </si>
  <si>
    <t xml:space="preserve">dp pop</t>
  </si>
  <si>
    <t xml:space="preserve">erro</t>
  </si>
  <si>
    <t xml:space="preserve">vc superior</t>
  </si>
  <si>
    <t xml:space="preserve">vc inferior</t>
  </si>
  <si>
    <t xml:space="preserve">t de student</t>
  </si>
  <si>
    <t xml:space="preserve">gl</t>
  </si>
  <si>
    <t xml:space="preserve">gc</t>
  </si>
  <si>
    <t xml:space="preserve">t</t>
  </si>
  <si>
    <t xml:space="preserve">media amostral</t>
  </si>
  <si>
    <t xml:space="preserve">Sx</t>
  </si>
  <si>
    <t xml:space="preserve">vc infeiror</t>
  </si>
  <si>
    <t xml:space="preserve">Erro T de Student</t>
  </si>
  <si>
    <t xml:space="preserve">Unilateral</t>
  </si>
  <si>
    <t xml:space="preserve">T de Student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</si>
</sst>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00"/>
    <numFmt numFmtId="166" formatCode="0.00E+00"/>
    <numFmt numFmtId="167" formatCode="0.000"/>
    <numFmt numFmtId="168" formatCode="0.0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6"/>
      <color rgb="FF000000"/>
      <name val="Calibri"/>
      <family val="2"/>
      <charset val="1"/>
    </font>
    <font>
      <sz val="14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7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2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0" fillId="0" borderId="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3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4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0" fillId="0" borderId="7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5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15" xfId="0" applyFont="false" applyBorder="tru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3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4.png"/><Relationship Id="rId2" Type="http://schemas.openxmlformats.org/officeDocument/2006/relationships/image" Target="../media/image5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1354680</xdr:colOff>
      <xdr:row>12</xdr:row>
      <xdr:rowOff>133920</xdr:rowOff>
    </xdr:from>
    <xdr:to>
      <xdr:col>3</xdr:col>
      <xdr:colOff>67320</xdr:colOff>
      <xdr:row>20</xdr:row>
      <xdr:rowOff>133920</xdr:rowOff>
    </xdr:to>
    <xdr:pic>
      <xdr:nvPicPr>
        <xdr:cNvPr id="0" name="Imagem 2" descr=""/>
        <xdr:cNvPicPr/>
      </xdr:nvPicPr>
      <xdr:blipFill>
        <a:blip r:embed="rId1"/>
        <a:stretch/>
      </xdr:blipFill>
      <xdr:spPr>
        <a:xfrm>
          <a:off x="1354680" y="2413440"/>
          <a:ext cx="4362840" cy="152388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6</xdr:col>
      <xdr:colOff>787320</xdr:colOff>
      <xdr:row>1</xdr:row>
      <xdr:rowOff>36360</xdr:rowOff>
    </xdr:from>
    <xdr:to>
      <xdr:col>14</xdr:col>
      <xdr:colOff>267120</xdr:colOff>
      <xdr:row>7</xdr:row>
      <xdr:rowOff>26640</xdr:rowOff>
    </xdr:to>
    <xdr:pic>
      <xdr:nvPicPr>
        <xdr:cNvPr id="1" name="Image 1" descr=""/>
        <xdr:cNvPicPr/>
      </xdr:nvPicPr>
      <xdr:blipFill>
        <a:blip r:embed="rId1"/>
        <a:stretch/>
      </xdr:blipFill>
      <xdr:spPr>
        <a:xfrm>
          <a:off x="5465880" y="198720"/>
          <a:ext cx="6184800" cy="96552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8</xdr:col>
      <xdr:colOff>210240</xdr:colOff>
      <xdr:row>8</xdr:row>
      <xdr:rowOff>63360</xdr:rowOff>
    </xdr:from>
    <xdr:to>
      <xdr:col>12</xdr:col>
      <xdr:colOff>61200</xdr:colOff>
      <xdr:row>15</xdr:row>
      <xdr:rowOff>101520</xdr:rowOff>
    </xdr:to>
    <xdr:pic>
      <xdr:nvPicPr>
        <xdr:cNvPr id="2" name="Image 2" descr=""/>
        <xdr:cNvPicPr/>
      </xdr:nvPicPr>
      <xdr:blipFill>
        <a:blip r:embed="rId2"/>
        <a:stretch/>
      </xdr:blipFill>
      <xdr:spPr>
        <a:xfrm>
          <a:off x="6716880" y="1363680"/>
          <a:ext cx="3102120" cy="125244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352440</xdr:colOff>
      <xdr:row>1</xdr:row>
      <xdr:rowOff>76320</xdr:rowOff>
    </xdr:from>
    <xdr:to>
      <xdr:col>16</xdr:col>
      <xdr:colOff>399240</xdr:colOff>
      <xdr:row>6</xdr:row>
      <xdr:rowOff>237600</xdr:rowOff>
    </xdr:to>
    <xdr:pic>
      <xdr:nvPicPr>
        <xdr:cNvPr id="3" name="Imagem 1" descr=""/>
        <xdr:cNvPicPr/>
      </xdr:nvPicPr>
      <xdr:blipFill>
        <a:blip r:embed="rId1"/>
        <a:stretch/>
      </xdr:blipFill>
      <xdr:spPr>
        <a:xfrm>
          <a:off x="12245760" y="266760"/>
          <a:ext cx="3082320" cy="1161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12</xdr:col>
      <xdr:colOff>76320</xdr:colOff>
      <xdr:row>9</xdr:row>
      <xdr:rowOff>95400</xdr:rowOff>
    </xdr:from>
    <xdr:to>
      <xdr:col>16</xdr:col>
      <xdr:colOff>561240</xdr:colOff>
      <xdr:row>17</xdr:row>
      <xdr:rowOff>237600</xdr:rowOff>
    </xdr:to>
    <xdr:pic>
      <xdr:nvPicPr>
        <xdr:cNvPr id="4" name="Imagem 2" descr=""/>
        <xdr:cNvPicPr/>
      </xdr:nvPicPr>
      <xdr:blipFill>
        <a:blip r:embed="rId2"/>
        <a:stretch/>
      </xdr:blipFill>
      <xdr:spPr>
        <a:xfrm>
          <a:off x="11969640" y="1905120"/>
          <a:ext cx="3520440" cy="171360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2"/>
  <sheetViews>
    <sheetView showFormulas="false" showGridLines="fals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F3" activeCellId="0" sqref="F3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26.54"/>
    <col collapsed="false" customWidth="true" hidden="false" outlineLevel="0" max="2" min="2" style="0" width="34.26"/>
    <col collapsed="false" customWidth="true" hidden="false" outlineLevel="0" max="3" min="3" style="0" width="2.75"/>
    <col collapsed="false" customWidth="true" hidden="false" outlineLevel="0" max="4" min="4" style="0" width="3.15"/>
    <col collapsed="false" customWidth="true" hidden="false" outlineLevel="0" max="5" min="5" style="0" width="12.99"/>
    <col collapsed="false" customWidth="true" hidden="false" outlineLevel="0" max="6" min="6" style="0" width="11"/>
  </cols>
  <sheetData>
    <row r="1" customFormat="false" ht="27.7" hidden="false" customHeight="false" outlineLevel="0" collapsed="false">
      <c r="A1" s="1" t="s">
        <v>0</v>
      </c>
    </row>
    <row r="2" customFormat="false" ht="13.8" hidden="false" customHeight="false" outlineLevel="0" collapsed="false">
      <c r="A2" s="0" t="s">
        <v>1</v>
      </c>
      <c r="B2" s="0" t="n">
        <v>3</v>
      </c>
      <c r="E2" s="0" t="s">
        <v>2</v>
      </c>
      <c r="F2" s="2" t="s">
        <v>3</v>
      </c>
    </row>
    <row r="3" customFormat="false" ht="13.8" hidden="false" customHeight="false" outlineLevel="0" collapsed="false">
      <c r="A3" s="0" t="s">
        <v>4</v>
      </c>
      <c r="B3" s="0" t="n">
        <v>2</v>
      </c>
      <c r="F3" s="2"/>
    </row>
    <row r="4" customFormat="false" ht="13.8" hidden="false" customHeight="false" outlineLevel="0" collapsed="false">
      <c r="A4" s="0" t="s">
        <v>5</v>
      </c>
      <c r="B4" s="0" t="n">
        <v>1.5</v>
      </c>
      <c r="I4" s="0" t="n">
        <v>1</v>
      </c>
    </row>
    <row r="5" customFormat="false" ht="13.8" hidden="false" customHeight="false" outlineLevel="0" collapsed="false">
      <c r="A5" s="0" t="s">
        <v>6</v>
      </c>
      <c r="B5" s="0" t="n">
        <f aca="false">EXP(-B4*B3)</f>
        <v>0.049787068367864</v>
      </c>
      <c r="C5" s="3"/>
      <c r="D5" s="3"/>
      <c r="E5" s="3"/>
      <c r="H5" s="3"/>
      <c r="K5" s="3"/>
    </row>
    <row r="6" customFormat="false" ht="13.8" hidden="false" customHeight="false" outlineLevel="0" collapsed="false">
      <c r="A6" s="0" t="s">
        <v>7</v>
      </c>
      <c r="B6" s="0" t="n">
        <f aca="false">(B4*B3)^B2</f>
        <v>27</v>
      </c>
      <c r="E6" s="0" t="n">
        <v>0</v>
      </c>
      <c r="F6" s="0" t="n">
        <v>0.049787068367864</v>
      </c>
    </row>
    <row r="7" customFormat="false" ht="13.8" hidden="false" customHeight="false" outlineLevel="0" collapsed="false">
      <c r="A7" s="0" t="s">
        <v>8</v>
      </c>
      <c r="B7" s="0" t="n">
        <f aca="false">FACT(B2)</f>
        <v>6</v>
      </c>
      <c r="E7" s="0" t="n">
        <v>1</v>
      </c>
      <c r="F7" s="0" t="n">
        <v>0.149361205103592</v>
      </c>
    </row>
    <row r="8" customFormat="false" ht="13.8" hidden="false" customHeight="false" outlineLevel="0" collapsed="false">
      <c r="A8" s="0" t="s">
        <v>9</v>
      </c>
      <c r="B8" s="4" t="n">
        <f aca="false">(B5*B6)/B7</f>
        <v>0.224041807655388</v>
      </c>
      <c r="E8" s="0" t="n">
        <v>2</v>
      </c>
      <c r="F8" s="0" t="n">
        <v>0.224041807655388</v>
      </c>
    </row>
    <row r="9" customFormat="false" ht="13.8" hidden="false" customHeight="false" outlineLevel="0" collapsed="false">
      <c r="E9" s="0" t="n">
        <v>3</v>
      </c>
      <c r="F9" s="0" t="n">
        <v>0.224041807655388</v>
      </c>
    </row>
    <row r="10" customFormat="false" ht="13.8" hidden="false" customHeight="false" outlineLevel="0" collapsed="false">
      <c r="E10" s="0" t="n">
        <v>4</v>
      </c>
      <c r="F10" s="5"/>
    </row>
    <row r="11" customFormat="false" ht="13.8" hidden="false" customHeight="false" outlineLevel="0" collapsed="false">
      <c r="E11" s="0" t="s">
        <v>10</v>
      </c>
      <c r="F11" s="0" t="n">
        <f aca="false">SUM(F6:F9)</f>
        <v>0.647231888782231</v>
      </c>
    </row>
    <row r="12" customFormat="false" ht="13.8" hidden="false" customHeight="false" outlineLevel="0" collapsed="false">
      <c r="E12" s="0" t="s">
        <v>11</v>
      </c>
      <c r="F12" s="6" t="n">
        <f aca="false">1-F11</f>
        <v>0.352768111217769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3:H20"/>
  <sheetViews>
    <sheetView showFormulas="false" showGridLines="true" showRowColHeaders="true" showZeros="true" rightToLeft="false" tabSelected="false" showOutlineSymbols="true" defaultGridColor="true" view="normal" topLeftCell="A4" colorId="64" zoomScale="120" zoomScaleNormal="120" zoomScalePageLayoutView="100" workbookViewId="0">
      <selection pane="topLeft" activeCell="B11" activeCellId="0" sqref="B11"/>
    </sheetView>
  </sheetViews>
  <sheetFormatPr defaultColWidth="9.14453125" defaultRowHeight="12.8" zeroHeight="false" outlineLevelRow="0" outlineLevelCol="0"/>
  <cols>
    <col collapsed="false" customWidth="true" hidden="false" outlineLevel="0" max="1" min="1" style="0" width="10.86"/>
    <col collapsed="false" customWidth="true" hidden="false" outlineLevel="0" max="3" min="3" style="0" width="5.19"/>
    <col collapsed="false" customWidth="true" hidden="false" outlineLevel="0" max="8" min="8" style="0" width="11.42"/>
  </cols>
  <sheetData>
    <row r="3" customFormat="false" ht="12.8" hidden="false" customHeight="false" outlineLevel="0" collapsed="false">
      <c r="A3" s="0" t="s">
        <v>12</v>
      </c>
    </row>
    <row r="6" customFormat="false" ht="12.8" hidden="false" customHeight="false" outlineLevel="0" collapsed="false">
      <c r="A6" s="0" t="s">
        <v>13</v>
      </c>
    </row>
    <row r="7" customFormat="false" ht="12.8" hidden="false" customHeight="false" outlineLevel="0" collapsed="false">
      <c r="A7" s="0" t="s">
        <v>14</v>
      </c>
    </row>
    <row r="8" customFormat="false" ht="12.8" hidden="false" customHeight="false" outlineLevel="0" collapsed="false">
      <c r="A8" s="0" t="s">
        <v>15</v>
      </c>
    </row>
    <row r="10" customFormat="false" ht="13.8" hidden="false" customHeight="false" outlineLevel="0" collapsed="false">
      <c r="A10" s="0" t="s">
        <v>16</v>
      </c>
      <c r="B10" s="0" t="n">
        <v>14</v>
      </c>
    </row>
    <row r="11" customFormat="false" ht="13.8" hidden="false" customHeight="false" outlineLevel="0" collapsed="false">
      <c r="A11" s="0" t="s">
        <v>17</v>
      </c>
      <c r="B11" s="0" t="n">
        <v>2</v>
      </c>
    </row>
    <row r="12" customFormat="false" ht="13.8" hidden="false" customHeight="false" outlineLevel="0" collapsed="false">
      <c r="A12" s="0" t="s">
        <v>18</v>
      </c>
      <c r="B12" s="0" t="n">
        <v>0.4</v>
      </c>
      <c r="D12" s="7" t="s">
        <v>19</v>
      </c>
      <c r="E12" s="7"/>
      <c r="F12" s="7"/>
      <c r="G12" s="7"/>
      <c r="H12" s="7"/>
    </row>
    <row r="13" customFormat="false" ht="13.8" hidden="false" customHeight="false" outlineLevel="0" collapsed="false">
      <c r="D13" s="8"/>
      <c r="E13" s="8"/>
      <c r="F13" s="8"/>
      <c r="G13" s="8"/>
      <c r="H13" s="8"/>
    </row>
    <row r="14" customFormat="false" ht="13.8" hidden="false" customHeight="false" outlineLevel="0" collapsed="false">
      <c r="A14" s="0" t="s">
        <v>20</v>
      </c>
      <c r="B14" s="0" t="n">
        <f aca="false">FACT(B10)/(FACT(B11)*FACT(B10-B11))</f>
        <v>91</v>
      </c>
      <c r="D14" s="9" t="n">
        <v>0</v>
      </c>
      <c r="E14" s="0" t="n">
        <v>0.00078364164096</v>
      </c>
      <c r="H14" s="10"/>
    </row>
    <row r="15" customFormat="false" ht="13.8" hidden="false" customHeight="false" outlineLevel="0" collapsed="false">
      <c r="D15" s="9" t="n">
        <v>1</v>
      </c>
      <c r="E15" s="0" t="n">
        <v>0.00731398864896</v>
      </c>
      <c r="H15" s="10"/>
    </row>
    <row r="16" customFormat="false" ht="13.8" hidden="false" customHeight="false" outlineLevel="0" collapsed="false">
      <c r="A16" s="0" t="s">
        <v>21</v>
      </c>
      <c r="B16" s="0" t="n">
        <f aca="false">B12^B11</f>
        <v>0.16</v>
      </c>
      <c r="D16" s="9" t="n">
        <v>2</v>
      </c>
      <c r="E16" s="0" t="n">
        <v>0.03169395081216</v>
      </c>
      <c r="H16" s="10"/>
    </row>
    <row r="17" customFormat="false" ht="13.8" hidden="false" customHeight="false" outlineLevel="0" collapsed="false">
      <c r="A17" s="0" t="s">
        <v>22</v>
      </c>
      <c r="B17" s="0" t="n">
        <f aca="false">(1-B12)^(B10-B11)</f>
        <v>0.002176782336</v>
      </c>
      <c r="D17" s="9" t="s">
        <v>23</v>
      </c>
      <c r="E17" s="0" t="n">
        <f aca="false">SUM(E14:E16)</f>
        <v>0.03979158110208</v>
      </c>
      <c r="H17" s="10"/>
    </row>
    <row r="18" customFormat="false" ht="13.8" hidden="false" customHeight="false" outlineLevel="0" collapsed="false">
      <c r="D18" s="9"/>
      <c r="H18" s="10"/>
    </row>
    <row r="19" customFormat="false" ht="13.8" hidden="false" customHeight="false" outlineLevel="0" collapsed="false">
      <c r="A19" s="0" t="s">
        <v>9</v>
      </c>
      <c r="B19" s="11" t="n">
        <f aca="false">B16*B17*B14</f>
        <v>0.03169395081216</v>
      </c>
      <c r="D19" s="12"/>
      <c r="E19" s="13"/>
      <c r="F19" s="13"/>
      <c r="G19" s="13"/>
      <c r="H19" s="14"/>
    </row>
    <row r="20" customFormat="false" ht="13.8" hidden="false" customHeight="false" outlineLevel="0" collapsed="false"/>
  </sheetData>
  <mergeCells count="2">
    <mergeCell ref="D12:H12"/>
    <mergeCell ref="D13:H1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P20"/>
  <sheetViews>
    <sheetView showFormulas="false" showGridLines="fals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I21" activeCellId="0" sqref="I21"/>
    </sheetView>
  </sheetViews>
  <sheetFormatPr defaultColWidth="8.5390625" defaultRowHeight="15" zeroHeight="false" outlineLevelRow="0" outlineLevelCol="0"/>
  <cols>
    <col collapsed="false" customWidth="true" hidden="false" outlineLevel="0" max="6" min="6" style="0" width="16.85"/>
    <col collapsed="false" customWidth="true" hidden="false" outlineLevel="0" max="7" min="7" style="0" width="14.85"/>
    <col collapsed="false" customWidth="true" hidden="false" outlineLevel="0" max="8" min="8" style="0" width="15"/>
    <col collapsed="false" customWidth="true" hidden="false" outlineLevel="0" max="9" min="9" style="0" width="13.28"/>
    <col collapsed="false" customWidth="true" hidden="false" outlineLevel="0" max="10" min="10" style="0" width="12.57"/>
    <col collapsed="false" customWidth="true" hidden="false" outlineLevel="0" max="11" min="11" style="0" width="10"/>
  </cols>
  <sheetData>
    <row r="1" customFormat="false" ht="15" hidden="false" customHeight="false" outlineLevel="0" collapsed="false">
      <c r="B1" s="15" t="s">
        <v>24</v>
      </c>
      <c r="C1" s="15"/>
      <c r="D1" s="15"/>
      <c r="E1" s="15"/>
      <c r="F1" s="15"/>
      <c r="G1" s="15"/>
      <c r="H1" s="15"/>
      <c r="I1" s="15"/>
      <c r="J1" s="15"/>
      <c r="K1" s="15"/>
      <c r="N1" s="16" t="s">
        <v>25</v>
      </c>
      <c r="O1" s="16"/>
      <c r="P1" s="16"/>
    </row>
    <row r="2" customFormat="false" ht="15" hidden="false" customHeight="false" outlineLevel="0" collapsed="false">
      <c r="B2" s="15"/>
      <c r="C2" s="15"/>
      <c r="D2" s="15"/>
      <c r="E2" s="15"/>
      <c r="F2" s="15"/>
      <c r="G2" s="15"/>
      <c r="H2" s="15"/>
      <c r="I2" s="15"/>
      <c r="J2" s="15"/>
      <c r="K2" s="15"/>
    </row>
    <row r="3" customFormat="false" ht="18.75" hidden="false" customHeight="false" outlineLevel="0" collapsed="false">
      <c r="B3" s="17" t="s">
        <v>26</v>
      </c>
      <c r="C3" s="17"/>
      <c r="D3" s="17"/>
      <c r="E3" s="17"/>
      <c r="F3" s="17"/>
      <c r="G3" s="17"/>
      <c r="H3" s="17"/>
      <c r="I3" s="17"/>
      <c r="J3" s="17"/>
      <c r="K3" s="17"/>
    </row>
    <row r="4" customFormat="false" ht="15" hidden="false" customHeight="false" outlineLevel="0" collapsed="false">
      <c r="B4" s="18" t="s">
        <v>16</v>
      </c>
      <c r="C4" s="19" t="s">
        <v>27</v>
      </c>
      <c r="D4" s="19" t="s">
        <v>28</v>
      </c>
      <c r="E4" s="19" t="s">
        <v>29</v>
      </c>
      <c r="F4" s="19" t="s">
        <v>30</v>
      </c>
      <c r="G4" s="19" t="s">
        <v>31</v>
      </c>
      <c r="H4" s="19" t="s">
        <v>32</v>
      </c>
      <c r="I4" s="19" t="s">
        <v>33</v>
      </c>
      <c r="J4" s="19" t="s">
        <v>34</v>
      </c>
      <c r="K4" s="20"/>
    </row>
    <row r="5" customFormat="false" ht="15" hidden="false" customHeight="false" outlineLevel="0" collapsed="false">
      <c r="B5" s="21" t="n">
        <v>50</v>
      </c>
      <c r="C5" s="22" t="n">
        <v>86</v>
      </c>
      <c r="D5" s="22" t="n">
        <v>14</v>
      </c>
      <c r="E5" s="22" t="n">
        <v>1.48</v>
      </c>
      <c r="F5" s="22" t="n">
        <v>90</v>
      </c>
      <c r="G5" s="22" t="n">
        <v>15</v>
      </c>
      <c r="H5" s="23" t="n">
        <f aca="false">(E5*G5)/SQRT(B5)</f>
        <v>3.13955410846827</v>
      </c>
      <c r="I5" s="23" t="n">
        <f aca="false">F5+H5</f>
        <v>93.1395541084683</v>
      </c>
      <c r="J5" s="23" t="n">
        <f aca="false">F5-H5</f>
        <v>86.8604458915317</v>
      </c>
      <c r="K5" s="24"/>
    </row>
    <row r="6" customFormat="false" ht="15" hidden="false" customHeight="false" outlineLevel="0" collapsed="false">
      <c r="B6" s="25"/>
      <c r="C6" s="26"/>
      <c r="D6" s="26"/>
      <c r="E6" s="26"/>
      <c r="F6" s="26"/>
      <c r="G6" s="26"/>
      <c r="H6" s="27"/>
      <c r="I6" s="27"/>
      <c r="J6" s="27"/>
      <c r="K6" s="28"/>
    </row>
    <row r="7" customFormat="false" ht="18.75" hidden="false" customHeight="false" outlineLevel="0" collapsed="false">
      <c r="B7" s="29" t="s">
        <v>35</v>
      </c>
      <c r="C7" s="29"/>
      <c r="D7" s="29"/>
      <c r="E7" s="29"/>
      <c r="F7" s="29"/>
      <c r="G7" s="29"/>
      <c r="H7" s="29"/>
      <c r="I7" s="29"/>
      <c r="J7" s="29"/>
      <c r="K7" s="29"/>
    </row>
    <row r="8" customFormat="false" ht="15" hidden="false" customHeight="false" outlineLevel="0" collapsed="false">
      <c r="B8" s="21" t="s">
        <v>16</v>
      </c>
      <c r="C8" s="22" t="s">
        <v>36</v>
      </c>
      <c r="D8" s="22" t="s">
        <v>37</v>
      </c>
      <c r="E8" s="22" t="s">
        <v>28</v>
      </c>
      <c r="F8" s="22" t="s">
        <v>38</v>
      </c>
      <c r="G8" s="22" t="s">
        <v>39</v>
      </c>
      <c r="H8" s="22" t="s">
        <v>40</v>
      </c>
      <c r="I8" s="22" t="s">
        <v>32</v>
      </c>
      <c r="J8" s="22" t="s">
        <v>33</v>
      </c>
      <c r="K8" s="24" t="s">
        <v>41</v>
      </c>
    </row>
    <row r="9" customFormat="false" ht="15" hidden="false" customHeight="false" outlineLevel="0" collapsed="false">
      <c r="B9" s="25" t="n">
        <v>19</v>
      </c>
      <c r="C9" s="26" t="n">
        <f aca="false">B9-1</f>
        <v>18</v>
      </c>
      <c r="D9" s="26" t="n">
        <v>95</v>
      </c>
      <c r="E9" s="26" t="n">
        <v>5</v>
      </c>
      <c r="F9" s="26" t="n">
        <v>2.101</v>
      </c>
      <c r="G9" s="26" t="n">
        <v>90</v>
      </c>
      <c r="H9" s="26" t="n">
        <v>15</v>
      </c>
      <c r="I9" s="27" t="n">
        <f aca="false">(F9*H9)/SQRT(B9)</f>
        <v>7.23003685293075</v>
      </c>
      <c r="J9" s="27" t="n">
        <f aca="false">G9+I9</f>
        <v>97.2300368529308</v>
      </c>
      <c r="K9" s="30" t="n">
        <f aca="false">G9-I9</f>
        <v>82.7699631470692</v>
      </c>
      <c r="N9" s="16" t="s">
        <v>42</v>
      </c>
      <c r="O9" s="16"/>
      <c r="P9" s="16"/>
    </row>
    <row r="12" customFormat="false" ht="15" hidden="false" customHeight="false" outlineLevel="0" collapsed="false">
      <c r="B12" s="15" t="s">
        <v>43</v>
      </c>
      <c r="C12" s="15"/>
      <c r="D12" s="15"/>
      <c r="E12" s="15"/>
      <c r="F12" s="15"/>
      <c r="G12" s="15"/>
      <c r="H12" s="15"/>
      <c r="I12" s="15"/>
      <c r="J12" s="15"/>
      <c r="K12" s="15"/>
    </row>
    <row r="13" customFormat="false" ht="15" hidden="false" customHeight="false" outlineLevel="0" collapsed="false">
      <c r="B13" s="15"/>
      <c r="C13" s="15"/>
      <c r="D13" s="15"/>
      <c r="E13" s="15"/>
      <c r="F13" s="15"/>
      <c r="G13" s="15"/>
      <c r="H13" s="15"/>
      <c r="I13" s="15"/>
      <c r="J13" s="15"/>
      <c r="K13" s="15"/>
    </row>
    <row r="14" customFormat="false" ht="18.75" hidden="false" customHeight="false" outlineLevel="0" collapsed="false">
      <c r="B14" s="17" t="s">
        <v>26</v>
      </c>
      <c r="C14" s="17"/>
      <c r="D14" s="17"/>
      <c r="E14" s="17"/>
      <c r="F14" s="17"/>
      <c r="G14" s="17"/>
      <c r="H14" s="17"/>
      <c r="I14" s="17"/>
      <c r="J14" s="17"/>
      <c r="K14" s="17"/>
    </row>
    <row r="15" customFormat="false" ht="15" hidden="false" customHeight="false" outlineLevel="0" collapsed="false">
      <c r="B15" s="18" t="s">
        <v>16</v>
      </c>
      <c r="C15" s="19" t="s">
        <v>27</v>
      </c>
      <c r="D15" s="19" t="s">
        <v>28</v>
      </c>
      <c r="E15" s="19" t="s">
        <v>29</v>
      </c>
      <c r="F15" s="19" t="s">
        <v>30</v>
      </c>
      <c r="G15" s="19" t="s">
        <v>31</v>
      </c>
      <c r="H15" s="19" t="s">
        <v>32</v>
      </c>
      <c r="I15" s="19" t="s">
        <v>33</v>
      </c>
      <c r="J15" s="19" t="s">
        <v>34</v>
      </c>
      <c r="K15" s="20"/>
    </row>
    <row r="16" customFormat="false" ht="15" hidden="false" customHeight="false" outlineLevel="0" collapsed="false">
      <c r="B16" s="21" t="n">
        <v>50</v>
      </c>
      <c r="C16" s="22" t="n">
        <v>86</v>
      </c>
      <c r="D16" s="22" t="n">
        <v>14</v>
      </c>
      <c r="E16" s="22" t="n">
        <v>1.08</v>
      </c>
      <c r="F16" s="22" t="n">
        <v>90</v>
      </c>
      <c r="G16" s="22" t="n">
        <v>15</v>
      </c>
      <c r="H16" s="23" t="n">
        <f aca="false">(E16*G16)/SQRT(B16)</f>
        <v>2.29102597104441</v>
      </c>
      <c r="I16" s="23" t="n">
        <f aca="false">F16+H16</f>
        <v>92.2910259710444</v>
      </c>
      <c r="J16" s="23" t="n">
        <f aca="false">F16-H16</f>
        <v>87.7089740289556</v>
      </c>
      <c r="K16" s="24"/>
    </row>
    <row r="17" customFormat="false" ht="15" hidden="false" customHeight="false" outlineLevel="0" collapsed="false">
      <c r="B17" s="25"/>
      <c r="C17" s="26"/>
      <c r="D17" s="26"/>
      <c r="E17" s="26"/>
      <c r="F17" s="26"/>
      <c r="G17" s="26"/>
      <c r="H17" s="27"/>
      <c r="I17" s="27"/>
      <c r="J17" s="27"/>
      <c r="K17" s="28"/>
    </row>
    <row r="18" customFormat="false" ht="18.75" hidden="false" customHeight="false" outlineLevel="0" collapsed="false">
      <c r="B18" s="29" t="s">
        <v>44</v>
      </c>
      <c r="C18" s="29"/>
      <c r="D18" s="29"/>
      <c r="E18" s="29"/>
      <c r="F18" s="29"/>
      <c r="G18" s="29"/>
      <c r="H18" s="29"/>
      <c r="I18" s="29"/>
      <c r="J18" s="29"/>
      <c r="K18" s="29"/>
    </row>
    <row r="19" customFormat="false" ht="15" hidden="false" customHeight="false" outlineLevel="0" collapsed="false">
      <c r="B19" s="21" t="s">
        <v>16</v>
      </c>
      <c r="C19" s="22" t="s">
        <v>36</v>
      </c>
      <c r="D19" s="22" t="s">
        <v>37</v>
      </c>
      <c r="E19" s="22" t="s">
        <v>28</v>
      </c>
      <c r="F19" s="22" t="s">
        <v>38</v>
      </c>
      <c r="G19" s="22" t="s">
        <v>39</v>
      </c>
      <c r="H19" s="22" t="s">
        <v>40</v>
      </c>
      <c r="I19" s="22" t="s">
        <v>32</v>
      </c>
      <c r="J19" s="22" t="s">
        <v>33</v>
      </c>
      <c r="K19" s="24" t="s">
        <v>41</v>
      </c>
    </row>
    <row r="20" customFormat="false" ht="15" hidden="false" customHeight="false" outlineLevel="0" collapsed="false">
      <c r="B20" s="25" t="n">
        <v>19</v>
      </c>
      <c r="C20" s="26" t="n">
        <v>18</v>
      </c>
      <c r="D20" s="26" t="n">
        <v>95</v>
      </c>
      <c r="E20" s="26" t="n">
        <v>5</v>
      </c>
      <c r="F20" s="26" t="n">
        <v>1.734</v>
      </c>
      <c r="G20" s="26" t="n">
        <v>90</v>
      </c>
      <c r="H20" s="26" t="n">
        <v>15</v>
      </c>
      <c r="I20" s="27" t="n">
        <f aca="false">(F20*H20)/SQRT(B20)</f>
        <v>5.96710323797331</v>
      </c>
      <c r="J20" s="27" t="n">
        <f aca="false">G20+I20</f>
        <v>95.9671032379733</v>
      </c>
      <c r="K20" s="30" t="n">
        <f aca="false">G20-I20</f>
        <v>84.0328967620267</v>
      </c>
    </row>
  </sheetData>
  <mergeCells count="8">
    <mergeCell ref="B1:K2"/>
    <mergeCell ref="N1:P1"/>
    <mergeCell ref="B3:K3"/>
    <mergeCell ref="B7:K7"/>
    <mergeCell ref="N9:P9"/>
    <mergeCell ref="B12:K13"/>
    <mergeCell ref="B14:K14"/>
    <mergeCell ref="B18:K18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LibreOffice/7.1.6.2.0$Linux_X86_64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2021-07-04T20:33:46Z</dcterms:created>
  <dc:creator>Joyce</dc:creator>
  <dc:description/>
  <dc:language>pt-BR</dc:language>
  <cp:lastModifiedBy/>
  <dcterms:modified xsi:type="dcterms:W3CDTF">2021-10-21T20:46:19Z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