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"/>
    </mc:Choice>
  </mc:AlternateContent>
  <xr:revisionPtr revIDLastSave="0" documentId="13_ncr:1_{586E7D88-54CE-4D62-8E70-E2623B79DBEB}" xr6:coauthVersionLast="47" xr6:coauthVersionMax="47" xr10:uidLastSave="{00000000-0000-0000-0000-000000000000}"/>
  <bookViews>
    <workbookView xWindow="-120" yWindow="-120" windowWidth="20730" windowHeight="11160" activeTab="3" xr2:uid="{60D50F5C-60F0-4BC3-B676-2F9340AA29B8}"/>
  </bookViews>
  <sheets>
    <sheet name="16" sheetId="1" r:id="rId1"/>
    <sheet name="17" sheetId="4" r:id="rId2"/>
    <sheet name="18" sheetId="5" r:id="rId3"/>
    <sheet name="19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13" i="6"/>
  <c r="M14" i="6"/>
  <c r="M15" i="6"/>
  <c r="M16" i="6"/>
  <c r="E13" i="6"/>
  <c r="E14" i="6"/>
  <c r="E15" i="6"/>
  <c r="E16" i="6"/>
  <c r="I13" i="6"/>
  <c r="I14" i="6"/>
  <c r="I15" i="6"/>
  <c r="I16" i="6"/>
  <c r="E5" i="6"/>
  <c r="E6" i="6"/>
  <c r="E7" i="6"/>
  <c r="E8" i="6"/>
  <c r="I5" i="6"/>
  <c r="I6" i="6"/>
  <c r="I7" i="6"/>
  <c r="I8" i="6"/>
  <c r="F4" i="5"/>
  <c r="E5" i="5"/>
  <c r="E4" i="5"/>
  <c r="K16" i="4"/>
  <c r="K17" i="4"/>
  <c r="K18" i="4"/>
  <c r="K19" i="4"/>
  <c r="K20" i="4"/>
  <c r="K15" i="4"/>
  <c r="J16" i="4"/>
  <c r="J17" i="4"/>
  <c r="J18" i="4"/>
  <c r="J19" i="4"/>
  <c r="J20" i="4"/>
  <c r="J15" i="4"/>
  <c r="K6" i="4"/>
  <c r="K7" i="4"/>
  <c r="K8" i="4"/>
  <c r="K9" i="4"/>
  <c r="K10" i="4"/>
  <c r="J6" i="4"/>
  <c r="J7" i="4"/>
  <c r="J8" i="4"/>
  <c r="J9" i="4"/>
  <c r="J10" i="4"/>
  <c r="J5" i="4"/>
  <c r="K5" i="4" s="1"/>
  <c r="C20" i="4"/>
  <c r="C19" i="4"/>
  <c r="C18" i="4"/>
  <c r="C17" i="4"/>
  <c r="C16" i="4"/>
  <c r="C15" i="4"/>
  <c r="C10" i="4"/>
  <c r="C9" i="4"/>
  <c r="C8" i="4"/>
  <c r="C7" i="4"/>
  <c r="C6" i="4"/>
  <c r="C5" i="4"/>
  <c r="J15" i="1"/>
  <c r="J16" i="1"/>
  <c r="J17" i="1"/>
  <c r="J18" i="1"/>
  <c r="J19" i="1"/>
  <c r="J14" i="1"/>
  <c r="J5" i="1"/>
  <c r="J6" i="1"/>
  <c r="J7" i="1"/>
  <c r="J8" i="1"/>
  <c r="J9" i="1"/>
  <c r="J4" i="1"/>
  <c r="I14" i="1"/>
  <c r="I19" i="1"/>
  <c r="I18" i="1"/>
  <c r="I17" i="1"/>
  <c r="I16" i="1"/>
  <c r="I15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<sst xmlns="http://schemas.openxmlformats.org/spreadsheetml/2006/main" count="92" uniqueCount="43">
  <si>
    <t>N</t>
  </si>
  <si>
    <t>Média Amostral</t>
  </si>
  <si>
    <t>Valor alegado</t>
  </si>
  <si>
    <t>DP pop</t>
  </si>
  <si>
    <t>Grau de confiança</t>
  </si>
  <si>
    <t>alpha</t>
  </si>
  <si>
    <t>z</t>
  </si>
  <si>
    <t>z teste</t>
  </si>
  <si>
    <t>Bilateral</t>
  </si>
  <si>
    <t>Questão 16</t>
  </si>
  <si>
    <t>Unilateral</t>
  </si>
  <si>
    <t>Estatist. Válido?</t>
  </si>
  <si>
    <t>Questão 17</t>
  </si>
  <si>
    <t>gl</t>
  </si>
  <si>
    <t>DP amostral</t>
  </si>
  <si>
    <t>t</t>
  </si>
  <si>
    <t>t teste</t>
  </si>
  <si>
    <t>Questão 18</t>
  </si>
  <si>
    <t>A</t>
  </si>
  <si>
    <t>B</t>
  </si>
  <si>
    <t>teste z</t>
  </si>
  <si>
    <t>Nível de significancia (alpha)</t>
  </si>
  <si>
    <t>Valores de z
Bilateral</t>
  </si>
  <si>
    <t>IC</t>
  </si>
  <si>
    <t>Valores de z
Unilateral</t>
  </si>
  <si>
    <t>Variância pop</t>
  </si>
  <si>
    <t>Hipóteses</t>
  </si>
  <si>
    <t>H1: x1 &gt; x2</t>
  </si>
  <si>
    <t>H1: x1 &lt; x2</t>
  </si>
  <si>
    <t>Comentário: estatisticamente significante ao nível de 1% e 5% bilateral e ao nível de 1% unilateral. Portanto, não há base para rejeitar H0 nestes níveis de significância.</t>
  </si>
  <si>
    <t>H0: x1 &lt;&gt; x2</t>
  </si>
  <si>
    <t>H1: x1 = x2</t>
  </si>
  <si>
    <t>Questão 19</t>
  </si>
  <si>
    <t>n1</t>
  </si>
  <si>
    <t>média x1</t>
  </si>
  <si>
    <t>dp pop 1</t>
  </si>
  <si>
    <t>n2</t>
  </si>
  <si>
    <t>média x2</t>
  </si>
  <si>
    <t>dp pop 2</t>
  </si>
  <si>
    <t>grau de confiança</t>
  </si>
  <si>
    <t xml:space="preserve">z </t>
  </si>
  <si>
    <t>var 1</t>
  </si>
  <si>
    <t>var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</si>
</sst>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2" xfId="0" applyFill="1" applyBorder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9" fontId="0" fillId="0" borderId="3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3" borderId="6" xfId="0" applyFill="1" applyBorder="1" applyAlignment="1">
      <alignment vertical="center"/>
    </xf>
    <xf numFmtId="0" fontId="0" fillId="0" borderId="9" xfId="0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43B48-70CC-4066-993F-EF720EE66F2A}">
  <dimension ref="A1:J19"/>
  <sheetViews>
    <sheetView showGridLines="0" workbookViewId="0"/>
  </sheetViews>
  <sheetFormatPr defaultRowHeight="15" x14ac:dyDescent="0.25"/>
  <cols>
    <col min="1" max="1" width="10.85546875" bestFit="1" customWidth="1"/>
    <col min="3" max="3" width="18.140625" customWidth="1"/>
    <col min="4" max="4" width="15" customWidth="1"/>
    <col min="5" max="5" width="10.85546875" customWidth="1"/>
    <col min="6" max="6" width="18.28515625" customWidth="1"/>
    <col min="7" max="7" width="10.42578125" customWidth="1"/>
    <col min="8" max="8" width="12.5703125" customWidth="1"/>
    <col min="9" max="9" width="11.85546875" customWidth="1"/>
    <col min="10" max="10" width="21.5703125" customWidth="1"/>
    <col min="11" max="11" width="19.28515625" bestFit="1" customWidth="1"/>
  </cols>
  <sheetData>
    <row r="1" spans="1:10" x14ac:dyDescent="0.25">
      <c r="A1" t="s">
        <v>9</v>
      </c>
    </row>
    <row r="2" spans="1:10" x14ac:dyDescent="0.25">
      <c r="B2" s="5" t="s">
        <v>8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1" t="s">
        <v>11</v>
      </c>
    </row>
    <row r="4" spans="1:10" x14ac:dyDescent="0.25">
      <c r="B4" s="2">
        <v>49</v>
      </c>
      <c r="C4" s="2">
        <v>38000</v>
      </c>
      <c r="D4" s="2">
        <v>40000</v>
      </c>
      <c r="E4" s="2">
        <v>3500</v>
      </c>
      <c r="F4" s="2">
        <v>90</v>
      </c>
      <c r="G4" s="2">
        <v>10</v>
      </c>
      <c r="H4" s="2">
        <v>1.64</v>
      </c>
      <c r="I4" s="3">
        <f>(C4-D4)/(E4/SQRT(B4))</f>
        <v>-4</v>
      </c>
      <c r="J4" t="str">
        <f>IF(AND(I4&lt;H4, I4&gt;-H4), "Sim", "Não")</f>
        <v>Não</v>
      </c>
    </row>
    <row r="5" spans="1:10" x14ac:dyDescent="0.25">
      <c r="B5" s="2">
        <v>100</v>
      </c>
      <c r="C5" s="2">
        <v>39700</v>
      </c>
      <c r="D5" s="2">
        <v>40000</v>
      </c>
      <c r="E5" s="2">
        <v>3500</v>
      </c>
      <c r="F5" s="2">
        <v>95</v>
      </c>
      <c r="G5" s="2">
        <v>5</v>
      </c>
      <c r="H5" s="2">
        <v>1.96</v>
      </c>
      <c r="I5" s="3">
        <f t="shared" ref="I5:I9" si="0">(C5-D5)/(E5/SQRT(B5))</f>
        <v>-0.8571428571428571</v>
      </c>
      <c r="J5" t="str">
        <f t="shared" ref="J5:J9" si="1">IF(AND(I5&lt;H5, I5&gt;-H5), "Sim", "Não")</f>
        <v>Sim</v>
      </c>
    </row>
    <row r="6" spans="1:10" x14ac:dyDescent="0.25">
      <c r="B6" s="2">
        <v>47</v>
      </c>
      <c r="C6" s="2">
        <v>41000</v>
      </c>
      <c r="D6" s="2">
        <v>40000</v>
      </c>
      <c r="E6" s="2">
        <v>3500</v>
      </c>
      <c r="F6" s="2">
        <v>99</v>
      </c>
      <c r="G6" s="2">
        <v>1</v>
      </c>
      <c r="H6" s="2">
        <v>2.58</v>
      </c>
      <c r="I6" s="3">
        <f t="shared" si="0"/>
        <v>1.9587584572574412</v>
      </c>
      <c r="J6" t="str">
        <f t="shared" si="1"/>
        <v>Sim</v>
      </c>
    </row>
    <row r="7" spans="1:10" x14ac:dyDescent="0.25">
      <c r="B7" s="2">
        <v>52</v>
      </c>
      <c r="C7" s="2">
        <v>125</v>
      </c>
      <c r="D7" s="2">
        <v>140</v>
      </c>
      <c r="E7" s="2">
        <v>50</v>
      </c>
      <c r="F7" s="2">
        <v>90</v>
      </c>
      <c r="G7" s="2">
        <v>10</v>
      </c>
      <c r="H7" s="2">
        <v>1.64</v>
      </c>
      <c r="I7" s="3">
        <f t="shared" si="0"/>
        <v>-2.1633307652783937</v>
      </c>
      <c r="J7" t="str">
        <f t="shared" si="1"/>
        <v>Não</v>
      </c>
    </row>
    <row r="8" spans="1:10" x14ac:dyDescent="0.25">
      <c r="B8" s="2">
        <v>63</v>
      </c>
      <c r="C8" s="2">
        <v>156</v>
      </c>
      <c r="D8" s="2">
        <v>140</v>
      </c>
      <c r="E8" s="2">
        <v>50</v>
      </c>
      <c r="F8" s="2">
        <v>95</v>
      </c>
      <c r="G8" s="2">
        <v>5</v>
      </c>
      <c r="H8" s="2">
        <v>1.96</v>
      </c>
      <c r="I8" s="3">
        <f t="shared" si="0"/>
        <v>2.539921258622007</v>
      </c>
      <c r="J8" t="str">
        <f t="shared" si="1"/>
        <v>Não</v>
      </c>
    </row>
    <row r="9" spans="1:10" x14ac:dyDescent="0.25">
      <c r="B9" s="2">
        <v>70</v>
      </c>
      <c r="C9" s="2">
        <v>132</v>
      </c>
      <c r="D9" s="2">
        <v>140</v>
      </c>
      <c r="E9" s="2">
        <v>50</v>
      </c>
      <c r="F9" s="2">
        <v>99</v>
      </c>
      <c r="G9" s="2">
        <v>1</v>
      </c>
      <c r="H9" s="2">
        <v>2.58</v>
      </c>
      <c r="I9" s="3">
        <f t="shared" si="0"/>
        <v>-1.3386560424545209</v>
      </c>
      <c r="J9" t="str">
        <f t="shared" si="1"/>
        <v>Sim</v>
      </c>
    </row>
    <row r="10" spans="1:10" x14ac:dyDescent="0.25">
      <c r="B10" s="2"/>
      <c r="C10" s="2"/>
      <c r="D10" s="2"/>
      <c r="E10" s="2"/>
      <c r="F10" s="2"/>
      <c r="G10" s="2"/>
      <c r="H10" s="2"/>
      <c r="I10" s="2"/>
    </row>
    <row r="12" spans="1:10" x14ac:dyDescent="0.25">
      <c r="B12" s="5" t="s">
        <v>10</v>
      </c>
      <c r="C12" s="5"/>
      <c r="D12" s="5"/>
      <c r="E12" s="5"/>
      <c r="F12" s="5"/>
      <c r="G12" s="5"/>
      <c r="H12" s="5"/>
      <c r="I12" s="5"/>
      <c r="J12" s="5"/>
    </row>
    <row r="13" spans="1:10" x14ac:dyDescent="0.25">
      <c r="B13" s="4" t="s">
        <v>0</v>
      </c>
      <c r="C13" s="4" t="s">
        <v>1</v>
      </c>
      <c r="D13" s="4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I13" s="4" t="s">
        <v>7</v>
      </c>
      <c r="J13" s="1" t="s">
        <v>11</v>
      </c>
    </row>
    <row r="14" spans="1:10" x14ac:dyDescent="0.25">
      <c r="B14" s="2">
        <v>55</v>
      </c>
      <c r="C14" s="2">
        <v>1050</v>
      </c>
      <c r="D14" s="2">
        <v>1000</v>
      </c>
      <c r="E14" s="2">
        <v>150</v>
      </c>
      <c r="F14" s="2">
        <v>90</v>
      </c>
      <c r="G14" s="2">
        <v>10</v>
      </c>
      <c r="H14" s="2">
        <v>1.28</v>
      </c>
      <c r="I14" s="3">
        <f>(C14-D14)/(E14/SQRT(B14))</f>
        <v>2.4720661623652211</v>
      </c>
      <c r="J14" t="str">
        <f>IF(AND(I14&lt;H14, I14&gt;-H14), "Sim", "Não")</f>
        <v>Não</v>
      </c>
    </row>
    <row r="15" spans="1:10" x14ac:dyDescent="0.25">
      <c r="B15" s="2">
        <v>48</v>
      </c>
      <c r="C15" s="2">
        <v>900</v>
      </c>
      <c r="D15" s="2">
        <v>1000</v>
      </c>
      <c r="E15" s="2">
        <v>150</v>
      </c>
      <c r="F15" s="2">
        <v>95</v>
      </c>
      <c r="G15" s="2">
        <v>5</v>
      </c>
      <c r="H15" s="2">
        <v>1.64</v>
      </c>
      <c r="I15" s="3">
        <f t="shared" ref="I15:I19" si="2">(C15-D15)/(E15/SQRT(B15))</f>
        <v>-4.6188021535170058</v>
      </c>
      <c r="J15" t="str">
        <f t="shared" ref="J15:J19" si="3">IF(AND(I15&lt;H15, I15&gt;-H15), "Sim", "Não")</f>
        <v>Não</v>
      </c>
    </row>
    <row r="16" spans="1:10" x14ac:dyDescent="0.25">
      <c r="B16" s="2">
        <v>49</v>
      </c>
      <c r="C16" s="2">
        <v>1040</v>
      </c>
      <c r="D16" s="2">
        <v>1000</v>
      </c>
      <c r="E16" s="2">
        <v>150</v>
      </c>
      <c r="F16" s="2">
        <v>99</v>
      </c>
      <c r="G16" s="2">
        <v>1</v>
      </c>
      <c r="H16" s="2">
        <v>2.33</v>
      </c>
      <c r="I16" s="3">
        <f t="shared" si="2"/>
        <v>1.8666666666666667</v>
      </c>
      <c r="J16" t="str">
        <f t="shared" si="3"/>
        <v>Sim</v>
      </c>
    </row>
    <row r="17" spans="2:10" x14ac:dyDescent="0.25">
      <c r="B17" s="2">
        <v>70</v>
      </c>
      <c r="C17" s="2">
        <v>330</v>
      </c>
      <c r="D17" s="2">
        <v>340</v>
      </c>
      <c r="E17" s="2">
        <v>60</v>
      </c>
      <c r="F17" s="2">
        <v>90</v>
      </c>
      <c r="G17" s="2">
        <v>10</v>
      </c>
      <c r="H17" s="2">
        <v>1.28</v>
      </c>
      <c r="I17" s="3">
        <f t="shared" si="2"/>
        <v>-1.3944333775567925</v>
      </c>
      <c r="J17" t="str">
        <f t="shared" si="3"/>
        <v>Não</v>
      </c>
    </row>
    <row r="18" spans="2:10" x14ac:dyDescent="0.25">
      <c r="B18" s="2">
        <v>52</v>
      </c>
      <c r="C18" s="2">
        <v>349</v>
      </c>
      <c r="D18" s="2">
        <v>340</v>
      </c>
      <c r="E18" s="2">
        <v>60</v>
      </c>
      <c r="F18" s="2">
        <v>95</v>
      </c>
      <c r="G18" s="2">
        <v>5</v>
      </c>
      <c r="H18" s="2">
        <v>1.64</v>
      </c>
      <c r="I18" s="3">
        <f t="shared" si="2"/>
        <v>1.0816653826391966</v>
      </c>
      <c r="J18" t="str">
        <f t="shared" si="3"/>
        <v>Sim</v>
      </c>
    </row>
    <row r="19" spans="2:10" x14ac:dyDescent="0.25">
      <c r="B19" s="2">
        <v>52</v>
      </c>
      <c r="C19" s="2">
        <v>360</v>
      </c>
      <c r="D19" s="2">
        <v>340</v>
      </c>
      <c r="E19" s="2">
        <v>60</v>
      </c>
      <c r="F19" s="2">
        <v>99</v>
      </c>
      <c r="G19" s="2">
        <v>1</v>
      </c>
      <c r="H19" s="2">
        <v>2.33</v>
      </c>
      <c r="I19" s="3">
        <f t="shared" si="2"/>
        <v>2.4037008503093258</v>
      </c>
      <c r="J19" t="str">
        <f t="shared" si="3"/>
        <v>Não</v>
      </c>
    </row>
  </sheetData>
  <mergeCells count="2">
    <mergeCell ref="B12:J12"/>
    <mergeCell ref="B2:J2"/>
  </mergeCells>
  <conditionalFormatting sqref="J4:J11 J14:J19">
    <cfRule type="containsText" dxfId="1" priority="1" operator="containsText" text="Não">
      <formula>NOT(ISERROR(SEARCH("Não",J4)))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25A4B-C371-4EFC-BCD8-3F4B21573401}">
  <dimension ref="A1:K20"/>
  <sheetViews>
    <sheetView showGridLines="0" workbookViewId="0"/>
  </sheetViews>
  <sheetFormatPr defaultRowHeight="15" x14ac:dyDescent="0.25"/>
  <cols>
    <col min="4" max="4" width="19.5703125" customWidth="1"/>
    <col min="5" max="5" width="15.5703125" customWidth="1"/>
    <col min="6" max="6" width="12" customWidth="1"/>
    <col min="7" max="7" width="16.85546875" bestFit="1" customWidth="1"/>
    <col min="8" max="8" width="11.85546875" customWidth="1"/>
    <col min="9" max="9" width="11.7109375" customWidth="1"/>
    <col min="10" max="10" width="13" customWidth="1"/>
    <col min="11" max="11" width="19.85546875" customWidth="1"/>
  </cols>
  <sheetData>
    <row r="1" spans="1:11" x14ac:dyDescent="0.25">
      <c r="A1" t="s">
        <v>12</v>
      </c>
    </row>
    <row r="3" spans="1:11" x14ac:dyDescent="0.25">
      <c r="B3" s="5" t="s">
        <v>8</v>
      </c>
      <c r="C3" s="5"/>
      <c r="D3" s="5"/>
      <c r="E3" s="5"/>
      <c r="F3" s="5"/>
      <c r="G3" s="5"/>
      <c r="H3" s="5"/>
      <c r="I3" s="5"/>
      <c r="J3" s="5"/>
      <c r="K3" s="5"/>
    </row>
    <row r="4" spans="1:11" x14ac:dyDescent="0.25">
      <c r="B4" s="4" t="s">
        <v>0</v>
      </c>
      <c r="C4" s="4" t="s">
        <v>13</v>
      </c>
      <c r="D4" s="4" t="s">
        <v>1</v>
      </c>
      <c r="E4" s="4" t="s">
        <v>2</v>
      </c>
      <c r="F4" s="4" t="s">
        <v>14</v>
      </c>
      <c r="G4" s="4" t="s">
        <v>4</v>
      </c>
      <c r="H4" s="4" t="s">
        <v>5</v>
      </c>
      <c r="I4" s="4" t="s">
        <v>15</v>
      </c>
      <c r="J4" s="4" t="s">
        <v>16</v>
      </c>
      <c r="K4" s="1" t="s">
        <v>11</v>
      </c>
    </row>
    <row r="5" spans="1:11" x14ac:dyDescent="0.25">
      <c r="B5" s="2">
        <v>41</v>
      </c>
      <c r="C5" s="2">
        <f>B5-1</f>
        <v>40</v>
      </c>
      <c r="D5" s="2">
        <v>350</v>
      </c>
      <c r="E5" s="2">
        <v>340</v>
      </c>
      <c r="F5" s="2">
        <v>30</v>
      </c>
      <c r="G5" s="2">
        <v>90</v>
      </c>
      <c r="H5" s="2">
        <v>10</v>
      </c>
      <c r="I5" s="2">
        <v>1.64</v>
      </c>
      <c r="J5" s="3">
        <f>(D5-E5)/(F5/SQRT(B5))</f>
        <v>2.1343747458109497</v>
      </c>
      <c r="K5" t="str">
        <f>IF(AND(J5&lt;I5,J5&gt;-I5),"Sim","Não")</f>
        <v>Não</v>
      </c>
    </row>
    <row r="6" spans="1:11" x14ac:dyDescent="0.25">
      <c r="B6" s="2">
        <v>21</v>
      </c>
      <c r="C6" s="2">
        <f t="shared" ref="C6:C10" si="0">B6-1</f>
        <v>20</v>
      </c>
      <c r="D6" s="2">
        <v>560</v>
      </c>
      <c r="E6" s="2">
        <v>570</v>
      </c>
      <c r="F6" s="2">
        <v>30</v>
      </c>
      <c r="G6" s="2">
        <v>95</v>
      </c>
      <c r="H6" s="2">
        <v>5</v>
      </c>
      <c r="I6" s="2">
        <v>2.0859999999999999</v>
      </c>
      <c r="J6" s="3">
        <f t="shared" ref="J6:J10" si="1">(D6-E6)/(F6/SQRT(B6))</f>
        <v>-1.5275252316519468</v>
      </c>
      <c r="K6" t="str">
        <f t="shared" ref="K6:K10" si="2">IF(AND(J6&lt;I6,J6&gt;-I6),"Sim","Não")</f>
        <v>Sim</v>
      </c>
    </row>
    <row r="7" spans="1:11" x14ac:dyDescent="0.25">
      <c r="B7" s="2">
        <v>30</v>
      </c>
      <c r="C7" s="2">
        <f t="shared" si="0"/>
        <v>29</v>
      </c>
      <c r="D7" s="2">
        <v>1080</v>
      </c>
      <c r="E7" s="2">
        <v>1100</v>
      </c>
      <c r="F7" s="2">
        <v>50</v>
      </c>
      <c r="G7" s="2">
        <v>99</v>
      </c>
      <c r="H7" s="2">
        <v>1</v>
      </c>
      <c r="I7" s="2">
        <v>2.5760000000000001</v>
      </c>
      <c r="J7" s="3">
        <f t="shared" si="1"/>
        <v>-2.1908902300206643</v>
      </c>
      <c r="K7" t="str">
        <f t="shared" si="2"/>
        <v>Sim</v>
      </c>
    </row>
    <row r="8" spans="1:11" x14ac:dyDescent="0.25">
      <c r="B8" s="2">
        <v>27</v>
      </c>
      <c r="C8" s="2">
        <f t="shared" si="0"/>
        <v>26</v>
      </c>
      <c r="D8" s="2">
        <v>230</v>
      </c>
      <c r="E8" s="2">
        <v>250</v>
      </c>
      <c r="F8" s="2">
        <v>55</v>
      </c>
      <c r="G8" s="2">
        <v>90</v>
      </c>
      <c r="H8" s="2">
        <v>10</v>
      </c>
      <c r="I8" s="2">
        <v>1.706</v>
      </c>
      <c r="J8" s="3">
        <f t="shared" si="1"/>
        <v>-1.8895099718933208</v>
      </c>
      <c r="K8" t="str">
        <f t="shared" si="2"/>
        <v>Não</v>
      </c>
    </row>
    <row r="9" spans="1:11" x14ac:dyDescent="0.25">
      <c r="B9" s="2">
        <v>17</v>
      </c>
      <c r="C9" s="2">
        <f t="shared" si="0"/>
        <v>16</v>
      </c>
      <c r="D9" s="2">
        <v>9900</v>
      </c>
      <c r="E9" s="2">
        <v>10000</v>
      </c>
      <c r="F9" s="2">
        <v>160</v>
      </c>
      <c r="G9" s="2">
        <v>95</v>
      </c>
      <c r="H9" s="2">
        <v>5</v>
      </c>
      <c r="I9" s="2">
        <v>2.12</v>
      </c>
      <c r="J9" s="3">
        <f t="shared" si="1"/>
        <v>-2.5769410160110375</v>
      </c>
      <c r="K9" t="str">
        <f t="shared" si="2"/>
        <v>Não</v>
      </c>
    </row>
    <row r="10" spans="1:11" x14ac:dyDescent="0.25">
      <c r="B10" s="2">
        <v>23</v>
      </c>
      <c r="C10" s="2">
        <f t="shared" si="0"/>
        <v>22</v>
      </c>
      <c r="D10" s="2">
        <v>532</v>
      </c>
      <c r="E10" s="2">
        <v>500</v>
      </c>
      <c r="F10" s="2">
        <v>60</v>
      </c>
      <c r="G10" s="2">
        <v>99</v>
      </c>
      <c r="H10" s="2">
        <v>1</v>
      </c>
      <c r="I10" s="2">
        <v>2.819</v>
      </c>
      <c r="J10" s="3">
        <f t="shared" si="1"/>
        <v>2.5577768124334499</v>
      </c>
      <c r="K10" t="str">
        <f t="shared" si="2"/>
        <v>Sim</v>
      </c>
    </row>
    <row r="13" spans="1:11" x14ac:dyDescent="0.25">
      <c r="B13" s="5" t="s">
        <v>10</v>
      </c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25">
      <c r="B14" s="4" t="s">
        <v>0</v>
      </c>
      <c r="C14" s="4" t="s">
        <v>13</v>
      </c>
      <c r="D14" s="4" t="s">
        <v>1</v>
      </c>
      <c r="E14" s="4" t="s">
        <v>2</v>
      </c>
      <c r="F14" s="4" t="s">
        <v>14</v>
      </c>
      <c r="G14" s="4" t="s">
        <v>4</v>
      </c>
      <c r="H14" s="4" t="s">
        <v>5</v>
      </c>
      <c r="I14" s="4" t="s">
        <v>15</v>
      </c>
      <c r="J14" s="4" t="s">
        <v>16</v>
      </c>
      <c r="K14" s="1" t="s">
        <v>11</v>
      </c>
    </row>
    <row r="15" spans="1:11" x14ac:dyDescent="0.25">
      <c r="B15" s="2">
        <v>41</v>
      </c>
      <c r="C15" s="2">
        <f>B15-1</f>
        <v>40</v>
      </c>
      <c r="D15" s="2">
        <v>120</v>
      </c>
      <c r="E15" s="2">
        <v>100</v>
      </c>
      <c r="F15" s="2">
        <v>70</v>
      </c>
      <c r="G15" s="2">
        <v>90</v>
      </c>
      <c r="H15" s="2">
        <v>10</v>
      </c>
      <c r="I15" s="2">
        <v>1.28</v>
      </c>
      <c r="J15" s="3">
        <f>(D15-E15)/(F15/SQRT(B15))</f>
        <v>1.8294640678379568</v>
      </c>
      <c r="K15" t="str">
        <f>IF(AND(J15&lt;I15,J15&gt;-I15),"Sim","Não")</f>
        <v>Não</v>
      </c>
    </row>
    <row r="16" spans="1:11" x14ac:dyDescent="0.25">
      <c r="B16" s="2">
        <v>21</v>
      </c>
      <c r="C16" s="2">
        <f t="shared" ref="C16:C20" si="3">B16-1</f>
        <v>20</v>
      </c>
      <c r="D16" s="2">
        <v>90</v>
      </c>
      <c r="E16" s="2">
        <v>100</v>
      </c>
      <c r="F16" s="2">
        <v>70</v>
      </c>
      <c r="G16" s="2">
        <v>95</v>
      </c>
      <c r="H16" s="2">
        <v>5</v>
      </c>
      <c r="I16" s="2">
        <v>1.7250000000000001</v>
      </c>
      <c r="J16" s="3">
        <f t="shared" ref="J16:J20" si="4">(D16-E16)/(F16/SQRT(B16))</f>
        <v>-0.6546536707079772</v>
      </c>
      <c r="K16" t="str">
        <f t="shared" ref="K16:K20" si="5">IF(AND(J16&lt;I16,J16&gt;-I16),"Sim","Não")</f>
        <v>Sim</v>
      </c>
    </row>
    <row r="17" spans="2:11" x14ac:dyDescent="0.25">
      <c r="B17" s="2">
        <v>30</v>
      </c>
      <c r="C17" s="2">
        <f t="shared" si="3"/>
        <v>29</v>
      </c>
      <c r="D17" s="2">
        <v>73</v>
      </c>
      <c r="E17" s="2">
        <v>100</v>
      </c>
      <c r="F17" s="2">
        <v>70</v>
      </c>
      <c r="G17" s="2">
        <v>99</v>
      </c>
      <c r="H17" s="2">
        <v>1</v>
      </c>
      <c r="I17" s="2">
        <v>2.4620000000000002</v>
      </c>
      <c r="J17" s="3">
        <f t="shared" si="4"/>
        <v>-2.1126441503770694</v>
      </c>
      <c r="K17" t="str">
        <f t="shared" si="5"/>
        <v>Sim</v>
      </c>
    </row>
    <row r="18" spans="2:11" x14ac:dyDescent="0.25">
      <c r="B18" s="2">
        <v>27</v>
      </c>
      <c r="C18" s="2">
        <f t="shared" si="3"/>
        <v>26</v>
      </c>
      <c r="D18" s="2">
        <v>560</v>
      </c>
      <c r="E18" s="2">
        <v>600</v>
      </c>
      <c r="F18" s="2">
        <v>120</v>
      </c>
      <c r="G18" s="2">
        <v>90</v>
      </c>
      <c r="H18" s="2">
        <v>10</v>
      </c>
      <c r="I18" s="2">
        <v>1.3149999999999999</v>
      </c>
      <c r="J18" s="3">
        <f t="shared" si="4"/>
        <v>-1.7320508075688774</v>
      </c>
      <c r="K18" t="str">
        <f t="shared" si="5"/>
        <v>Não</v>
      </c>
    </row>
    <row r="19" spans="2:11" x14ac:dyDescent="0.25">
      <c r="B19" s="2">
        <v>17</v>
      </c>
      <c r="C19" s="2">
        <f t="shared" si="3"/>
        <v>16</v>
      </c>
      <c r="D19" s="2">
        <v>870</v>
      </c>
      <c r="E19" s="2">
        <v>900</v>
      </c>
      <c r="F19" s="2">
        <v>70</v>
      </c>
      <c r="G19" s="2">
        <v>95</v>
      </c>
      <c r="H19" s="2">
        <v>5</v>
      </c>
      <c r="I19" s="2">
        <v>1.746</v>
      </c>
      <c r="J19" s="3">
        <f t="shared" si="4"/>
        <v>-1.7670452681218547</v>
      </c>
      <c r="K19" t="str">
        <f t="shared" si="5"/>
        <v>Não</v>
      </c>
    </row>
    <row r="20" spans="2:11" x14ac:dyDescent="0.25">
      <c r="B20" s="2">
        <v>23</v>
      </c>
      <c r="C20" s="2">
        <f t="shared" si="3"/>
        <v>22</v>
      </c>
      <c r="D20" s="2">
        <v>3250</v>
      </c>
      <c r="E20" s="2">
        <v>3200</v>
      </c>
      <c r="F20" s="2">
        <v>200</v>
      </c>
      <c r="G20" s="2">
        <v>99</v>
      </c>
      <c r="H20" s="2">
        <v>1</v>
      </c>
      <c r="I20" s="2">
        <v>2.508</v>
      </c>
      <c r="J20" s="3">
        <f t="shared" si="4"/>
        <v>1.1989578808281798</v>
      </c>
      <c r="K20" t="str">
        <f t="shared" si="5"/>
        <v>Sim</v>
      </c>
    </row>
  </sheetData>
  <mergeCells count="2">
    <mergeCell ref="B3:K3"/>
    <mergeCell ref="B13:K13"/>
  </mergeCells>
  <conditionalFormatting sqref="K5:K12 K15:K20">
    <cfRule type="containsText" dxfId="0" priority="1" operator="containsText" text="Não">
      <formula>NOT(ISERROR(SEARCH("Não",K5)))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0809-1183-43D4-B852-4F43A467E678}">
  <dimension ref="A1:L15"/>
  <sheetViews>
    <sheetView showGridLines="0" workbookViewId="0">
      <selection activeCell="B1" sqref="B1"/>
    </sheetView>
  </sheetViews>
  <sheetFormatPr defaultRowHeight="15" x14ac:dyDescent="0.25"/>
  <cols>
    <col min="1" max="1" width="6" customWidth="1"/>
    <col min="2" max="2" width="26.85546875" bestFit="1" customWidth="1"/>
    <col min="3" max="3" width="18.5703125" customWidth="1"/>
    <col min="4" max="4" width="26.85546875" bestFit="1" customWidth="1"/>
    <col min="5" max="5" width="18.7109375" customWidth="1"/>
    <col min="8" max="8" width="15.28515625" bestFit="1" customWidth="1"/>
    <col min="9" max="9" width="3" customWidth="1"/>
    <col min="10" max="10" width="0.42578125" customWidth="1"/>
    <col min="11" max="11" width="14.7109375" customWidth="1"/>
    <col min="12" max="12" width="37.7109375" customWidth="1"/>
    <col min="13" max="13" width="26.85546875" bestFit="1" customWidth="1"/>
  </cols>
  <sheetData>
    <row r="1" spans="1:12" x14ac:dyDescent="0.25">
      <c r="A1" t="s">
        <v>17</v>
      </c>
    </row>
    <row r="3" spans="1:12" ht="30" customHeight="1" x14ac:dyDescent="0.25">
      <c r="B3" s="4" t="s">
        <v>0</v>
      </c>
      <c r="C3" s="4" t="s">
        <v>1</v>
      </c>
      <c r="D3" s="4" t="s">
        <v>3</v>
      </c>
      <c r="E3" s="4" t="s">
        <v>25</v>
      </c>
      <c r="F3" s="6" t="s">
        <v>20</v>
      </c>
      <c r="G3" s="6"/>
      <c r="H3" s="1" t="s">
        <v>11</v>
      </c>
      <c r="K3" s="13" t="s">
        <v>26</v>
      </c>
      <c r="L3" s="14" t="s">
        <v>29</v>
      </c>
    </row>
    <row r="4" spans="1:12" x14ac:dyDescent="0.25">
      <c r="A4" t="s">
        <v>18</v>
      </c>
      <c r="B4" s="2">
        <v>150</v>
      </c>
      <c r="C4" s="2">
        <v>6</v>
      </c>
      <c r="D4" s="2">
        <v>0.5</v>
      </c>
      <c r="E4">
        <f>D4^2</f>
        <v>0.25</v>
      </c>
      <c r="F4" s="9">
        <f>(C4-C5)/SQRT(E4/B4 + E5/B5)</f>
        <v>1.7853571071357062</v>
      </c>
      <c r="G4" s="9"/>
      <c r="K4" s="11" t="s">
        <v>30</v>
      </c>
      <c r="L4" s="14"/>
    </row>
    <row r="5" spans="1:12" x14ac:dyDescent="0.25">
      <c r="A5" t="s">
        <v>19</v>
      </c>
      <c r="B5" s="2">
        <v>170</v>
      </c>
      <c r="C5" s="2">
        <v>5.9</v>
      </c>
      <c r="D5" s="2">
        <v>0.5</v>
      </c>
      <c r="E5">
        <f>D5^2</f>
        <v>0.25</v>
      </c>
      <c r="F5" s="10"/>
      <c r="G5" s="10"/>
      <c r="K5" s="11" t="s">
        <v>31</v>
      </c>
      <c r="L5" s="14"/>
    </row>
    <row r="6" spans="1:12" x14ac:dyDescent="0.25">
      <c r="K6" s="11" t="s">
        <v>27</v>
      </c>
      <c r="L6" s="14"/>
    </row>
    <row r="7" spans="1:12" x14ac:dyDescent="0.25">
      <c r="K7" s="12" t="s">
        <v>28</v>
      </c>
      <c r="L7" s="14"/>
    </row>
    <row r="11" spans="1:12" ht="30" customHeight="1" x14ac:dyDescent="0.25">
      <c r="B11" s="15" t="s">
        <v>22</v>
      </c>
      <c r="C11" s="17"/>
      <c r="D11" s="16" t="s">
        <v>24</v>
      </c>
      <c r="E11" s="15"/>
    </row>
    <row r="12" spans="1:12" x14ac:dyDescent="0.25">
      <c r="B12" s="2" t="s">
        <v>21</v>
      </c>
      <c r="C12" s="7" t="s">
        <v>23</v>
      </c>
      <c r="D12" s="2" t="s">
        <v>21</v>
      </c>
      <c r="E12" s="2" t="s">
        <v>23</v>
      </c>
    </row>
    <row r="13" spans="1:12" x14ac:dyDescent="0.25">
      <c r="B13" s="2">
        <v>0.01</v>
      </c>
      <c r="C13" s="7">
        <v>2.57</v>
      </c>
      <c r="D13" s="2">
        <v>0.01</v>
      </c>
      <c r="E13" s="8">
        <v>2.5299999999999998</v>
      </c>
    </row>
    <row r="14" spans="1:12" x14ac:dyDescent="0.25">
      <c r="B14" s="2">
        <v>0.05</v>
      </c>
      <c r="C14" s="7">
        <v>1.96</v>
      </c>
      <c r="D14" s="2">
        <v>0.05</v>
      </c>
      <c r="E14" s="8">
        <v>1.65</v>
      </c>
    </row>
    <row r="15" spans="1:12" x14ac:dyDescent="0.25">
      <c r="B15" s="2">
        <v>0.1</v>
      </c>
      <c r="C15" s="7">
        <v>1.65</v>
      </c>
      <c r="D15" s="2">
        <v>0.1</v>
      </c>
      <c r="E15" s="8">
        <v>1.3</v>
      </c>
    </row>
  </sheetData>
  <mergeCells count="5">
    <mergeCell ref="L3:L7"/>
    <mergeCell ref="D11:E11"/>
    <mergeCell ref="B11:C11"/>
    <mergeCell ref="F3:G3"/>
    <mergeCell ref="F4:G5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5E4D-8E29-40BF-B9CD-CEC3C07DFE79}">
  <dimension ref="A1:M16"/>
  <sheetViews>
    <sheetView showGridLines="0" tabSelected="1" workbookViewId="0"/>
  </sheetViews>
  <sheetFormatPr defaultRowHeight="15" x14ac:dyDescent="0.25"/>
  <cols>
    <col min="2" max="2" width="15.140625" customWidth="1"/>
    <col min="3" max="3" width="13.7109375" customWidth="1"/>
    <col min="4" max="4" width="14.140625" customWidth="1"/>
    <col min="5" max="5" width="15.42578125" customWidth="1"/>
    <col min="6" max="6" width="12.5703125" customWidth="1"/>
    <col min="7" max="7" width="14" customWidth="1"/>
    <col min="8" max="8" width="17.5703125" customWidth="1"/>
    <col min="9" max="9" width="13.7109375" customWidth="1"/>
    <col min="10" max="10" width="16.5703125" bestFit="1" customWidth="1"/>
    <col min="11" max="11" width="10.42578125" customWidth="1"/>
  </cols>
  <sheetData>
    <row r="1" spans="1:13" x14ac:dyDescent="0.25">
      <c r="A1" t="s">
        <v>32</v>
      </c>
    </row>
    <row r="3" spans="1:13" x14ac:dyDescent="0.25">
      <c r="A3" t="s">
        <v>8</v>
      </c>
    </row>
    <row r="4" spans="1:13" x14ac:dyDescent="0.25">
      <c r="B4" s="4" t="s">
        <v>33</v>
      </c>
      <c r="C4" s="4" t="s">
        <v>34</v>
      </c>
      <c r="D4" s="4" t="s">
        <v>35</v>
      </c>
      <c r="E4" s="4" t="s">
        <v>41</v>
      </c>
      <c r="F4" s="4" t="s">
        <v>36</v>
      </c>
      <c r="G4" s="4" t="s">
        <v>37</v>
      </c>
      <c r="H4" s="4" t="s">
        <v>38</v>
      </c>
      <c r="I4" s="4" t="s">
        <v>42</v>
      </c>
      <c r="J4" s="4" t="s">
        <v>39</v>
      </c>
      <c r="K4" s="4" t="s">
        <v>5</v>
      </c>
      <c r="L4" s="4" t="s">
        <v>40</v>
      </c>
      <c r="M4" s="4" t="s">
        <v>20</v>
      </c>
    </row>
    <row r="5" spans="1:13" x14ac:dyDescent="0.25">
      <c r="B5" s="2">
        <v>36</v>
      </c>
      <c r="C5" s="2">
        <v>20</v>
      </c>
      <c r="D5" s="2">
        <v>3</v>
      </c>
      <c r="E5" s="2">
        <f>D5^2</f>
        <v>9</v>
      </c>
      <c r="F5" s="2">
        <v>36</v>
      </c>
      <c r="G5" s="2">
        <v>18</v>
      </c>
      <c r="H5" s="2">
        <v>3</v>
      </c>
      <c r="I5" s="2">
        <f>H5^2</f>
        <v>9</v>
      </c>
      <c r="J5" s="2">
        <v>90</v>
      </c>
      <c r="K5" s="2">
        <v>10</v>
      </c>
      <c r="L5" s="2">
        <v>1.64</v>
      </c>
      <c r="M5" s="3">
        <f>(C5-G5)/SQRT(E5/B5 + I5/F5)</f>
        <v>2.8284271247461898</v>
      </c>
    </row>
    <row r="6" spans="1:13" x14ac:dyDescent="0.25">
      <c r="B6" s="2">
        <v>30</v>
      </c>
      <c r="C6" s="2">
        <v>4</v>
      </c>
      <c r="D6" s="2">
        <v>1</v>
      </c>
      <c r="E6" s="2">
        <f t="shared" ref="E6:E8" si="0">D6^2</f>
        <v>1</v>
      </c>
      <c r="F6" s="2">
        <v>24</v>
      </c>
      <c r="G6" s="2">
        <v>5</v>
      </c>
      <c r="H6" s="2">
        <v>1.2</v>
      </c>
      <c r="I6" s="2">
        <f t="shared" ref="I6:I8" si="1">H6^2</f>
        <v>1.44</v>
      </c>
      <c r="J6" s="2">
        <v>95</v>
      </c>
      <c r="K6" s="2">
        <v>5</v>
      </c>
      <c r="L6" s="2">
        <v>1.96</v>
      </c>
      <c r="M6" s="3">
        <f t="shared" ref="M6:M8" si="2">(C6-G6)/SQRT(E6/B6 + I6/F6)</f>
        <v>-3.2732683535398857</v>
      </c>
    </row>
    <row r="7" spans="1:13" x14ac:dyDescent="0.25">
      <c r="B7" s="2">
        <v>45</v>
      </c>
      <c r="C7" s="2">
        <v>50</v>
      </c>
      <c r="D7" s="2">
        <v>5</v>
      </c>
      <c r="E7" s="2">
        <f t="shared" si="0"/>
        <v>25</v>
      </c>
      <c r="F7" s="2">
        <v>41</v>
      </c>
      <c r="G7" s="2">
        <v>53</v>
      </c>
      <c r="H7" s="2">
        <v>6</v>
      </c>
      <c r="I7" s="2">
        <f t="shared" si="1"/>
        <v>36</v>
      </c>
      <c r="J7" s="2">
        <v>99</v>
      </c>
      <c r="K7" s="2">
        <v>1</v>
      </c>
      <c r="L7" s="2">
        <v>2.58</v>
      </c>
      <c r="M7" s="3">
        <f t="shared" si="2"/>
        <v>-2.5055703537780709</v>
      </c>
    </row>
    <row r="8" spans="1:13" x14ac:dyDescent="0.25">
      <c r="B8" s="2">
        <v>51</v>
      </c>
      <c r="C8" s="2">
        <v>109</v>
      </c>
      <c r="D8" s="2">
        <v>32</v>
      </c>
      <c r="E8" s="2">
        <f t="shared" si="0"/>
        <v>1024</v>
      </c>
      <c r="F8" s="2">
        <v>57</v>
      </c>
      <c r="G8" s="2">
        <v>120</v>
      </c>
      <c r="H8" s="2">
        <v>30</v>
      </c>
      <c r="I8" s="2">
        <f t="shared" si="1"/>
        <v>900</v>
      </c>
      <c r="J8" s="2">
        <v>90</v>
      </c>
      <c r="K8" s="2">
        <v>10</v>
      </c>
      <c r="L8" s="2">
        <v>1.64</v>
      </c>
      <c r="M8" s="3">
        <f t="shared" si="2"/>
        <v>-1.8367061467322761</v>
      </c>
    </row>
    <row r="9" spans="1:13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t="s"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B12" s="4" t="s">
        <v>33</v>
      </c>
      <c r="C12" s="4" t="s">
        <v>34</v>
      </c>
      <c r="D12" s="4" t="s">
        <v>35</v>
      </c>
      <c r="E12" s="4" t="s">
        <v>41</v>
      </c>
      <c r="F12" s="4" t="s">
        <v>36</v>
      </c>
      <c r="G12" s="4" t="s">
        <v>37</v>
      </c>
      <c r="H12" s="4" t="s">
        <v>38</v>
      </c>
      <c r="I12" s="4" t="s">
        <v>42</v>
      </c>
      <c r="J12" s="4" t="s">
        <v>39</v>
      </c>
      <c r="K12" s="4" t="s">
        <v>5</v>
      </c>
      <c r="L12" s="4" t="s">
        <v>40</v>
      </c>
      <c r="M12" s="4" t="s">
        <v>20</v>
      </c>
    </row>
    <row r="13" spans="1:13" x14ac:dyDescent="0.25">
      <c r="B13" s="2">
        <v>39</v>
      </c>
      <c r="C13" s="2">
        <v>1010</v>
      </c>
      <c r="D13" s="2">
        <v>30</v>
      </c>
      <c r="E13" s="2">
        <f>D13^2</f>
        <v>900</v>
      </c>
      <c r="F13" s="2">
        <v>38</v>
      </c>
      <c r="G13" s="2">
        <v>1000</v>
      </c>
      <c r="H13" s="2">
        <v>30</v>
      </c>
      <c r="I13" s="2">
        <f>H13^2</f>
        <v>900</v>
      </c>
      <c r="J13" s="2">
        <v>90</v>
      </c>
      <c r="K13" s="2">
        <v>10</v>
      </c>
      <c r="L13" s="2">
        <v>1.3</v>
      </c>
      <c r="M13" s="3">
        <f t="shared" ref="M13:M16" si="3">(C13-G13)/SQRT(E13/B13 + I13/F13)</f>
        <v>1.462370725407254</v>
      </c>
    </row>
    <row r="14" spans="1:13" x14ac:dyDescent="0.25">
      <c r="B14" s="2">
        <v>59</v>
      </c>
      <c r="C14" s="2">
        <v>39.5</v>
      </c>
      <c r="D14" s="2">
        <v>1.5</v>
      </c>
      <c r="E14" s="2">
        <f>D14^2</f>
        <v>2.25</v>
      </c>
      <c r="F14" s="2">
        <v>63</v>
      </c>
      <c r="G14" s="2">
        <v>40</v>
      </c>
      <c r="H14" s="2">
        <v>1.7</v>
      </c>
      <c r="I14" s="2">
        <f t="shared" ref="I14:I16" si="4">H14^2</f>
        <v>2.8899999999999997</v>
      </c>
      <c r="J14" s="2">
        <v>95</v>
      </c>
      <c r="K14" s="2">
        <v>5</v>
      </c>
      <c r="L14" s="8">
        <v>1.65</v>
      </c>
      <c r="M14" s="3">
        <f t="shared" si="3"/>
        <v>-1.7250754998111466</v>
      </c>
    </row>
    <row r="15" spans="1:13" x14ac:dyDescent="0.25">
      <c r="B15" s="2">
        <v>79</v>
      </c>
      <c r="C15" s="2">
        <v>640</v>
      </c>
      <c r="D15" s="2">
        <v>20</v>
      </c>
      <c r="E15" s="2">
        <f>D15^2</f>
        <v>400</v>
      </c>
      <c r="F15" s="2">
        <v>78</v>
      </c>
      <c r="G15" s="2">
        <v>650</v>
      </c>
      <c r="H15" s="2">
        <v>27</v>
      </c>
      <c r="I15" s="2">
        <f t="shared" si="4"/>
        <v>729</v>
      </c>
      <c r="J15" s="2">
        <v>99</v>
      </c>
      <c r="K15" s="2">
        <v>1</v>
      </c>
      <c r="L15" s="8">
        <v>2.5299999999999998</v>
      </c>
      <c r="M15" s="3">
        <f t="shared" si="3"/>
        <v>-2.6343675819213308</v>
      </c>
    </row>
    <row r="16" spans="1:13" x14ac:dyDescent="0.25">
      <c r="B16" s="2">
        <v>30</v>
      </c>
      <c r="C16" s="2">
        <v>128</v>
      </c>
      <c r="D16" s="2">
        <v>15</v>
      </c>
      <c r="E16" s="2">
        <f>D16^2</f>
        <v>225</v>
      </c>
      <c r="F16" s="2">
        <v>32</v>
      </c>
      <c r="G16" s="2">
        <v>120</v>
      </c>
      <c r="H16" s="2">
        <v>23</v>
      </c>
      <c r="I16" s="2">
        <f t="shared" si="4"/>
        <v>529</v>
      </c>
      <c r="J16" s="2">
        <v>90</v>
      </c>
      <c r="K16" s="2">
        <v>10</v>
      </c>
      <c r="L16" s="8">
        <v>1.3</v>
      </c>
      <c r="M16" s="3">
        <f t="shared" si="3"/>
        <v>1.6319310523695252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Joyce</cp:lastModifiedBy>
  <dcterms:created xsi:type="dcterms:W3CDTF">2021-07-27T23:29:57Z</dcterms:created>
  <dcterms:modified xsi:type="dcterms:W3CDTF">2021-07-28T20:04:33Z</dcterms:modified>
</cp:coreProperties>
</file>