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we\"/>
    </mc:Choice>
  </mc:AlternateContent>
  <xr:revisionPtr revIDLastSave="0" documentId="13_ncr:1_{C9EF0C60-2B0C-4196-AA58-AE0471CE870F}" xr6:coauthVersionLast="47" xr6:coauthVersionMax="47" xr10:uidLastSave="{00000000-0000-0000-0000-000000000000}"/>
  <bookViews>
    <workbookView xWindow="-98" yWindow="-98" windowWidth="22695" windowHeight="14476" xr2:uid="{B247E088-596F-43CE-A4DF-A7AF1BF06C1F}"/>
  </bookViews>
  <sheets>
    <sheet name="COMBINED" sheetId="1" r:id="rId1"/>
  </sheets>
  <externalReferences>
    <externalReference r:id="rId2"/>
  </externalReferences>
  <definedNames>
    <definedName name="_xlnm._FilterDatabase" localSheetId="0" hidden="1">COMBINED!$A$2:$V$207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4" i="1" l="1"/>
  <c r="S3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H206" i="1"/>
  <c r="V204" i="1"/>
  <c r="U204" i="1"/>
  <c r="T204" i="1"/>
  <c r="R204" i="1"/>
  <c r="Q204" i="1"/>
  <c r="K204" i="1"/>
  <c r="J204" i="1"/>
  <c r="I204" i="1"/>
  <c r="H204" i="1"/>
  <c r="G204" i="1"/>
  <c r="F204" i="1"/>
  <c r="E204" i="1"/>
  <c r="R203" i="1"/>
  <c r="Q203" i="1"/>
  <c r="O203" i="1"/>
  <c r="N203" i="1"/>
  <c r="M203" i="1"/>
  <c r="P203" i="1" s="1"/>
  <c r="K203" i="1"/>
  <c r="J203" i="1"/>
  <c r="I203" i="1"/>
  <c r="H203" i="1"/>
  <c r="G203" i="1"/>
  <c r="F203" i="1"/>
  <c r="E203" i="1"/>
  <c r="V202" i="1"/>
  <c r="U202" i="1"/>
  <c r="T202" i="1"/>
  <c r="R202" i="1"/>
  <c r="Q202" i="1"/>
  <c r="O202" i="1"/>
  <c r="N202" i="1"/>
  <c r="M202" i="1"/>
  <c r="P202" i="1" s="1"/>
  <c r="K202" i="1"/>
  <c r="J202" i="1"/>
  <c r="I202" i="1"/>
  <c r="H202" i="1"/>
  <c r="G202" i="1"/>
  <c r="F202" i="1"/>
  <c r="E202" i="1"/>
  <c r="V201" i="1"/>
  <c r="U201" i="1"/>
  <c r="T201" i="1"/>
  <c r="R201" i="1"/>
  <c r="Q201" i="1"/>
  <c r="O201" i="1"/>
  <c r="N201" i="1"/>
  <c r="P201" i="1" s="1"/>
  <c r="M201" i="1"/>
  <c r="K201" i="1"/>
  <c r="J201" i="1"/>
  <c r="I201" i="1"/>
  <c r="H201" i="1"/>
  <c r="G201" i="1"/>
  <c r="E201" i="1"/>
  <c r="V200" i="1"/>
  <c r="T200" i="1"/>
  <c r="R200" i="1"/>
  <c r="Q200" i="1"/>
  <c r="O200" i="1"/>
  <c r="N200" i="1"/>
  <c r="P200" i="1" s="1"/>
  <c r="M200" i="1"/>
  <c r="K200" i="1"/>
  <c r="J200" i="1"/>
  <c r="I200" i="1"/>
  <c r="H200" i="1"/>
  <c r="G200" i="1"/>
  <c r="F200" i="1"/>
  <c r="E200" i="1"/>
  <c r="T199" i="1"/>
  <c r="R199" i="1"/>
  <c r="Q199" i="1"/>
  <c r="O199" i="1"/>
  <c r="P199" i="1" s="1"/>
  <c r="N199" i="1"/>
  <c r="M199" i="1"/>
  <c r="K199" i="1"/>
  <c r="H199" i="1"/>
  <c r="G199" i="1"/>
  <c r="F199" i="1"/>
  <c r="E199" i="1"/>
  <c r="V198" i="1"/>
  <c r="T198" i="1"/>
  <c r="O198" i="1"/>
  <c r="N198" i="1"/>
  <c r="P198" i="1" s="1"/>
  <c r="M198" i="1"/>
  <c r="K198" i="1"/>
  <c r="H198" i="1"/>
  <c r="G198" i="1"/>
  <c r="F198" i="1"/>
  <c r="E198" i="1"/>
  <c r="V197" i="1"/>
  <c r="U197" i="1"/>
  <c r="T197" i="1"/>
  <c r="R197" i="1"/>
  <c r="Q197" i="1"/>
  <c r="O197" i="1"/>
  <c r="N197" i="1"/>
  <c r="P197" i="1" s="1"/>
  <c r="M197" i="1"/>
  <c r="K197" i="1"/>
  <c r="J197" i="1"/>
  <c r="I197" i="1"/>
  <c r="H197" i="1"/>
  <c r="G197" i="1"/>
  <c r="F197" i="1"/>
  <c r="E197" i="1"/>
  <c r="V196" i="1"/>
  <c r="U196" i="1"/>
  <c r="T196" i="1"/>
  <c r="R196" i="1"/>
  <c r="Q196" i="1"/>
  <c r="K196" i="1"/>
  <c r="J196" i="1"/>
  <c r="I196" i="1"/>
  <c r="H196" i="1"/>
  <c r="G196" i="1"/>
  <c r="F196" i="1"/>
  <c r="E196" i="1"/>
  <c r="L195" i="1"/>
  <c r="H195" i="1"/>
  <c r="G195" i="1"/>
  <c r="F195" i="1"/>
  <c r="E195" i="1"/>
  <c r="L194" i="1"/>
  <c r="G194" i="1"/>
  <c r="F194" i="1"/>
  <c r="E194" i="1"/>
  <c r="V193" i="1"/>
  <c r="U193" i="1"/>
  <c r="T193" i="1"/>
  <c r="G193" i="1"/>
  <c r="F193" i="1"/>
  <c r="E193" i="1"/>
  <c r="U192" i="1"/>
  <c r="R192" i="1"/>
  <c r="Q192" i="1"/>
  <c r="K192" i="1"/>
  <c r="H192" i="1"/>
  <c r="G192" i="1"/>
  <c r="F192" i="1"/>
  <c r="E192" i="1"/>
  <c r="V191" i="1"/>
  <c r="T191" i="1"/>
  <c r="R191" i="1"/>
  <c r="Q191" i="1"/>
  <c r="O191" i="1"/>
  <c r="N191" i="1"/>
  <c r="M191" i="1"/>
  <c r="P191" i="1" s="1"/>
  <c r="K191" i="1"/>
  <c r="J191" i="1"/>
  <c r="I191" i="1"/>
  <c r="H191" i="1"/>
  <c r="G191" i="1"/>
  <c r="F191" i="1"/>
  <c r="E191" i="1"/>
  <c r="O190" i="1"/>
  <c r="P190" i="1" s="1"/>
  <c r="N190" i="1"/>
  <c r="M190" i="1"/>
  <c r="K190" i="1"/>
  <c r="J190" i="1"/>
  <c r="I190" i="1"/>
  <c r="H190" i="1"/>
  <c r="G190" i="1"/>
  <c r="F190" i="1"/>
  <c r="E190" i="1"/>
  <c r="V189" i="1"/>
  <c r="T189" i="1"/>
  <c r="J189" i="1"/>
  <c r="I189" i="1"/>
  <c r="J188" i="1"/>
  <c r="I188" i="1"/>
  <c r="H188" i="1"/>
  <c r="G188" i="1"/>
  <c r="E188" i="1"/>
  <c r="R187" i="1"/>
  <c r="Q187" i="1"/>
  <c r="O187" i="1"/>
  <c r="P187" i="1" s="1"/>
  <c r="N187" i="1"/>
  <c r="M187" i="1"/>
  <c r="K187" i="1"/>
  <c r="G187" i="1"/>
  <c r="F187" i="1"/>
  <c r="E187" i="1"/>
  <c r="V186" i="1"/>
  <c r="U186" i="1"/>
  <c r="T186" i="1"/>
  <c r="R186" i="1"/>
  <c r="Q186" i="1"/>
  <c r="O186" i="1"/>
  <c r="N186" i="1"/>
  <c r="P186" i="1" s="1"/>
  <c r="M186" i="1"/>
  <c r="K186" i="1"/>
  <c r="J186" i="1"/>
  <c r="I186" i="1"/>
  <c r="H186" i="1"/>
  <c r="G186" i="1"/>
  <c r="F186" i="1"/>
  <c r="E186" i="1"/>
  <c r="V185" i="1"/>
  <c r="U185" i="1"/>
  <c r="T185" i="1"/>
  <c r="H185" i="1"/>
  <c r="G185" i="1"/>
  <c r="F185" i="1"/>
  <c r="E185" i="1"/>
  <c r="V184" i="1"/>
  <c r="U184" i="1"/>
  <c r="T184" i="1"/>
  <c r="O184" i="1"/>
  <c r="P184" i="1" s="1"/>
  <c r="N184" i="1"/>
  <c r="M184" i="1"/>
  <c r="K184" i="1"/>
  <c r="J184" i="1"/>
  <c r="I184" i="1"/>
  <c r="H184" i="1"/>
  <c r="G184" i="1"/>
  <c r="F184" i="1"/>
  <c r="E184" i="1"/>
  <c r="T183" i="1"/>
  <c r="O183" i="1"/>
  <c r="N183" i="1"/>
  <c r="M183" i="1"/>
  <c r="P183" i="1" s="1"/>
  <c r="K183" i="1"/>
  <c r="J183" i="1"/>
  <c r="I183" i="1"/>
  <c r="H183" i="1"/>
  <c r="G183" i="1"/>
  <c r="F183" i="1"/>
  <c r="E183" i="1"/>
  <c r="V182" i="1"/>
  <c r="U182" i="1"/>
  <c r="T182" i="1"/>
  <c r="R182" i="1"/>
  <c r="Q182" i="1"/>
  <c r="O182" i="1"/>
  <c r="N182" i="1"/>
  <c r="P182" i="1" s="1"/>
  <c r="M182" i="1"/>
  <c r="K182" i="1"/>
  <c r="J182" i="1"/>
  <c r="I182" i="1"/>
  <c r="H182" i="1"/>
  <c r="G182" i="1"/>
  <c r="F182" i="1"/>
  <c r="E182" i="1"/>
  <c r="V181" i="1"/>
  <c r="U181" i="1"/>
  <c r="T181" i="1"/>
  <c r="R181" i="1"/>
  <c r="Q181" i="1"/>
  <c r="O181" i="1"/>
  <c r="P181" i="1" s="1"/>
  <c r="N181" i="1"/>
  <c r="M181" i="1"/>
  <c r="K181" i="1"/>
  <c r="J181" i="1"/>
  <c r="I181" i="1"/>
  <c r="H181" i="1"/>
  <c r="G181" i="1"/>
  <c r="F181" i="1"/>
  <c r="E181" i="1"/>
  <c r="V180" i="1"/>
  <c r="T180" i="1"/>
  <c r="R180" i="1"/>
  <c r="Q180" i="1"/>
  <c r="O180" i="1"/>
  <c r="N180" i="1"/>
  <c r="P180" i="1" s="1"/>
  <c r="M180" i="1"/>
  <c r="K180" i="1"/>
  <c r="J180" i="1"/>
  <c r="I180" i="1"/>
  <c r="H180" i="1"/>
  <c r="G180" i="1"/>
  <c r="F180" i="1"/>
  <c r="E180" i="1"/>
  <c r="V179" i="1"/>
  <c r="U179" i="1"/>
  <c r="T179" i="1"/>
  <c r="R179" i="1"/>
  <c r="Q179" i="1"/>
  <c r="O179" i="1"/>
  <c r="N179" i="1"/>
  <c r="P179" i="1" s="1"/>
  <c r="M179" i="1"/>
  <c r="K179" i="1"/>
  <c r="J179" i="1"/>
  <c r="I179" i="1"/>
  <c r="H179" i="1"/>
  <c r="G179" i="1"/>
  <c r="F179" i="1"/>
  <c r="E179" i="1"/>
  <c r="O178" i="1"/>
  <c r="N178" i="1"/>
  <c r="M178" i="1"/>
  <c r="P178" i="1" s="1"/>
  <c r="H178" i="1"/>
  <c r="L177" i="1"/>
  <c r="G177" i="1"/>
  <c r="F177" i="1"/>
  <c r="E177" i="1"/>
  <c r="L176" i="1"/>
  <c r="G176" i="1"/>
  <c r="F176" i="1"/>
  <c r="E176" i="1"/>
  <c r="V175" i="1"/>
  <c r="U175" i="1"/>
  <c r="T175" i="1"/>
  <c r="J175" i="1"/>
  <c r="I175" i="1"/>
  <c r="H175" i="1"/>
  <c r="G175" i="1"/>
  <c r="F175" i="1"/>
  <c r="E175" i="1"/>
  <c r="V174" i="1"/>
  <c r="U174" i="1"/>
  <c r="T174" i="1"/>
  <c r="R174" i="1"/>
  <c r="Q174" i="1"/>
  <c r="O174" i="1"/>
  <c r="N174" i="1"/>
  <c r="M174" i="1"/>
  <c r="P174" i="1" s="1"/>
  <c r="K174" i="1"/>
  <c r="J174" i="1"/>
  <c r="I174" i="1"/>
  <c r="H174" i="1"/>
  <c r="G174" i="1"/>
  <c r="F174" i="1"/>
  <c r="E174" i="1"/>
  <c r="V173" i="1"/>
  <c r="T173" i="1"/>
  <c r="G173" i="1"/>
  <c r="F173" i="1"/>
  <c r="E173" i="1"/>
  <c r="V172" i="1"/>
  <c r="T172" i="1"/>
  <c r="K172" i="1"/>
  <c r="H172" i="1"/>
  <c r="G172" i="1"/>
  <c r="F172" i="1"/>
  <c r="E172" i="1"/>
  <c r="V171" i="1"/>
  <c r="T171" i="1"/>
  <c r="G171" i="1"/>
  <c r="F171" i="1"/>
  <c r="E171" i="1"/>
  <c r="V170" i="1"/>
  <c r="U170" i="1"/>
  <c r="T170" i="1"/>
  <c r="R170" i="1"/>
  <c r="Q170" i="1"/>
  <c r="O170" i="1"/>
  <c r="N170" i="1"/>
  <c r="P170" i="1" s="1"/>
  <c r="M170" i="1"/>
  <c r="K170" i="1"/>
  <c r="J170" i="1"/>
  <c r="I170" i="1"/>
  <c r="H170" i="1"/>
  <c r="G170" i="1"/>
  <c r="F170" i="1"/>
  <c r="E170" i="1"/>
  <c r="V169" i="1"/>
  <c r="U169" i="1"/>
  <c r="T169" i="1"/>
  <c r="L169" i="1"/>
  <c r="G169" i="1"/>
  <c r="F169" i="1"/>
  <c r="E169" i="1"/>
  <c r="V168" i="1"/>
  <c r="U168" i="1"/>
  <c r="T168" i="1"/>
  <c r="R168" i="1"/>
  <c r="Q168" i="1"/>
  <c r="O168" i="1"/>
  <c r="N168" i="1"/>
  <c r="M168" i="1"/>
  <c r="P168" i="1" s="1"/>
  <c r="K168" i="1"/>
  <c r="H168" i="1"/>
  <c r="G168" i="1"/>
  <c r="F168" i="1"/>
  <c r="E168" i="1"/>
  <c r="V167" i="1"/>
  <c r="U167" i="1"/>
  <c r="T167" i="1"/>
  <c r="R167" i="1"/>
  <c r="Q167" i="1"/>
  <c r="O167" i="1"/>
  <c r="P167" i="1" s="1"/>
  <c r="N167" i="1"/>
  <c r="M167" i="1"/>
  <c r="K167" i="1"/>
  <c r="J167" i="1"/>
  <c r="I167" i="1"/>
  <c r="H167" i="1"/>
  <c r="G167" i="1"/>
  <c r="F167" i="1"/>
  <c r="E167" i="1"/>
  <c r="J166" i="1"/>
  <c r="I166" i="1"/>
  <c r="H166" i="1"/>
  <c r="G166" i="1"/>
  <c r="F166" i="1"/>
  <c r="R165" i="1"/>
  <c r="Q165" i="1"/>
  <c r="O165" i="1"/>
  <c r="N165" i="1"/>
  <c r="P165" i="1" s="1"/>
  <c r="M165" i="1"/>
  <c r="K165" i="1"/>
  <c r="H165" i="1"/>
  <c r="G165" i="1"/>
  <c r="F165" i="1"/>
  <c r="E165" i="1"/>
  <c r="V164" i="1"/>
  <c r="T164" i="1"/>
  <c r="L164" i="1"/>
  <c r="G164" i="1"/>
  <c r="F164" i="1"/>
  <c r="E164" i="1"/>
  <c r="R163" i="1"/>
  <c r="Q163" i="1"/>
  <c r="L163" i="1"/>
  <c r="G163" i="1"/>
  <c r="F163" i="1"/>
  <c r="E163" i="1"/>
  <c r="V162" i="1"/>
  <c r="T162" i="1"/>
  <c r="H162" i="1"/>
  <c r="G162" i="1"/>
  <c r="E162" i="1"/>
  <c r="V161" i="1"/>
  <c r="U161" i="1"/>
  <c r="T161" i="1"/>
  <c r="R161" i="1"/>
  <c r="Q161" i="1"/>
  <c r="O161" i="1"/>
  <c r="N161" i="1"/>
  <c r="M161" i="1"/>
  <c r="P161" i="1" s="1"/>
  <c r="K161" i="1"/>
  <c r="J161" i="1"/>
  <c r="I161" i="1"/>
  <c r="H161" i="1"/>
  <c r="G161" i="1"/>
  <c r="F161" i="1"/>
  <c r="E161" i="1"/>
  <c r="K160" i="1"/>
  <c r="H160" i="1"/>
  <c r="G160" i="1"/>
  <c r="F160" i="1"/>
  <c r="E160" i="1"/>
  <c r="V159" i="1"/>
  <c r="U159" i="1"/>
  <c r="T159" i="1"/>
  <c r="R159" i="1"/>
  <c r="Q159" i="1"/>
  <c r="O159" i="1"/>
  <c r="P159" i="1" s="1"/>
  <c r="N159" i="1"/>
  <c r="M159" i="1"/>
  <c r="K159" i="1"/>
  <c r="J159" i="1"/>
  <c r="I159" i="1"/>
  <c r="H159" i="1"/>
  <c r="G159" i="1"/>
  <c r="F159" i="1"/>
  <c r="E159" i="1"/>
  <c r="R158" i="1"/>
  <c r="Q158" i="1"/>
  <c r="O158" i="1"/>
  <c r="N158" i="1"/>
  <c r="P158" i="1" s="1"/>
  <c r="M158" i="1"/>
  <c r="K158" i="1"/>
  <c r="J158" i="1"/>
  <c r="I158" i="1"/>
  <c r="H158" i="1"/>
  <c r="G158" i="1"/>
  <c r="F158" i="1"/>
  <c r="E158" i="1"/>
  <c r="V157" i="1"/>
  <c r="U157" i="1"/>
  <c r="T157" i="1"/>
  <c r="H157" i="1"/>
  <c r="G157" i="1"/>
  <c r="F157" i="1"/>
  <c r="E157" i="1"/>
  <c r="O156" i="1"/>
  <c r="N156" i="1"/>
  <c r="P156" i="1" s="1"/>
  <c r="M156" i="1"/>
  <c r="K156" i="1"/>
  <c r="J156" i="1"/>
  <c r="I156" i="1"/>
  <c r="H156" i="1"/>
  <c r="G156" i="1"/>
  <c r="F156" i="1"/>
  <c r="E156" i="1"/>
  <c r="G155" i="1"/>
  <c r="F155" i="1"/>
  <c r="E155" i="1"/>
  <c r="V154" i="1"/>
  <c r="T154" i="1"/>
  <c r="O154" i="1"/>
  <c r="N154" i="1"/>
  <c r="P154" i="1" s="1"/>
  <c r="M154" i="1"/>
  <c r="K154" i="1"/>
  <c r="J154" i="1"/>
  <c r="I154" i="1"/>
  <c r="H154" i="1"/>
  <c r="G154" i="1"/>
  <c r="E154" i="1"/>
  <c r="R153" i="1"/>
  <c r="Q153" i="1"/>
  <c r="O153" i="1"/>
  <c r="N153" i="1"/>
  <c r="M153" i="1"/>
  <c r="P153" i="1" s="1"/>
  <c r="K153" i="1"/>
  <c r="J153" i="1"/>
  <c r="I153" i="1"/>
  <c r="H153" i="1"/>
  <c r="G153" i="1"/>
  <c r="F153" i="1"/>
  <c r="E153" i="1"/>
  <c r="U152" i="1"/>
  <c r="R152" i="1"/>
  <c r="Q152" i="1"/>
  <c r="O152" i="1"/>
  <c r="P152" i="1" s="1"/>
  <c r="N152" i="1"/>
  <c r="M152" i="1"/>
  <c r="K152" i="1"/>
  <c r="G152" i="1"/>
  <c r="F152" i="1"/>
  <c r="E152" i="1"/>
  <c r="R151" i="1"/>
  <c r="Q151" i="1"/>
  <c r="K151" i="1"/>
  <c r="H151" i="1"/>
  <c r="G151" i="1"/>
  <c r="F151" i="1"/>
  <c r="E151" i="1"/>
  <c r="V150" i="1"/>
  <c r="U150" i="1"/>
  <c r="T150" i="1"/>
  <c r="H150" i="1"/>
  <c r="G150" i="1"/>
  <c r="F150" i="1"/>
  <c r="E150" i="1"/>
  <c r="V149" i="1"/>
  <c r="U149" i="1"/>
  <c r="T149" i="1"/>
  <c r="G149" i="1"/>
  <c r="F149" i="1"/>
  <c r="E149" i="1"/>
  <c r="L148" i="1"/>
  <c r="H148" i="1"/>
  <c r="G148" i="1"/>
  <c r="F148" i="1"/>
  <c r="E148" i="1"/>
  <c r="R147" i="1"/>
  <c r="Q147" i="1"/>
  <c r="L147" i="1"/>
  <c r="H147" i="1"/>
  <c r="G147" i="1"/>
  <c r="F147" i="1"/>
  <c r="E147" i="1"/>
  <c r="V146" i="1"/>
  <c r="U146" i="1"/>
  <c r="T146" i="1"/>
  <c r="R146" i="1"/>
  <c r="Q146" i="1"/>
  <c r="O146" i="1"/>
  <c r="N146" i="1"/>
  <c r="P146" i="1" s="1"/>
  <c r="M146" i="1"/>
  <c r="K146" i="1"/>
  <c r="J146" i="1"/>
  <c r="I146" i="1"/>
  <c r="H146" i="1"/>
  <c r="G146" i="1"/>
  <c r="F146" i="1"/>
  <c r="E146" i="1"/>
  <c r="V145" i="1"/>
  <c r="U145" i="1"/>
  <c r="T145" i="1"/>
  <c r="R145" i="1"/>
  <c r="Q145" i="1"/>
  <c r="O145" i="1"/>
  <c r="P145" i="1" s="1"/>
  <c r="N145" i="1"/>
  <c r="M145" i="1"/>
  <c r="K145" i="1"/>
  <c r="J145" i="1"/>
  <c r="I145" i="1"/>
  <c r="H145" i="1"/>
  <c r="G145" i="1"/>
  <c r="F145" i="1"/>
  <c r="E145" i="1"/>
  <c r="R144" i="1"/>
  <c r="Q144" i="1"/>
  <c r="O144" i="1"/>
  <c r="P144" i="1" s="1"/>
  <c r="N144" i="1"/>
  <c r="M144" i="1"/>
  <c r="K144" i="1"/>
  <c r="J144" i="1"/>
  <c r="I144" i="1"/>
  <c r="H144" i="1"/>
  <c r="G144" i="1"/>
  <c r="F144" i="1"/>
  <c r="E144" i="1"/>
  <c r="T143" i="1"/>
  <c r="R143" i="1"/>
  <c r="Q143" i="1"/>
  <c r="O143" i="1"/>
  <c r="N143" i="1"/>
  <c r="P143" i="1" s="1"/>
  <c r="M143" i="1"/>
  <c r="K143" i="1"/>
  <c r="J143" i="1"/>
  <c r="I143" i="1"/>
  <c r="H143" i="1"/>
  <c r="G143" i="1"/>
  <c r="F143" i="1"/>
  <c r="E143" i="1"/>
  <c r="R142" i="1"/>
  <c r="Q142" i="1"/>
  <c r="K142" i="1"/>
  <c r="H142" i="1"/>
  <c r="G142" i="1"/>
  <c r="F142" i="1"/>
  <c r="E142" i="1"/>
  <c r="V141" i="1"/>
  <c r="R141" i="1"/>
  <c r="Q141" i="1"/>
  <c r="G141" i="1"/>
  <c r="V140" i="1"/>
  <c r="T140" i="1"/>
  <c r="R140" i="1"/>
  <c r="Q140" i="1"/>
  <c r="O140" i="1"/>
  <c r="N140" i="1"/>
  <c r="P140" i="1" s="1"/>
  <c r="M140" i="1"/>
  <c r="K140" i="1"/>
  <c r="J140" i="1"/>
  <c r="I140" i="1"/>
  <c r="H140" i="1"/>
  <c r="G140" i="1"/>
  <c r="F140" i="1"/>
  <c r="E140" i="1"/>
  <c r="V139" i="1"/>
  <c r="U139" i="1"/>
  <c r="T139" i="1"/>
  <c r="H139" i="1"/>
  <c r="G139" i="1"/>
  <c r="F139" i="1"/>
  <c r="E139" i="1"/>
  <c r="L138" i="1"/>
  <c r="G138" i="1"/>
  <c r="F138" i="1"/>
  <c r="E138" i="1"/>
  <c r="T137" i="1"/>
  <c r="O137" i="1"/>
  <c r="P137" i="1" s="1"/>
  <c r="N137" i="1"/>
  <c r="M137" i="1"/>
  <c r="K137" i="1"/>
  <c r="J137" i="1"/>
  <c r="I137" i="1"/>
  <c r="H137" i="1"/>
  <c r="G137" i="1"/>
  <c r="F137" i="1"/>
  <c r="E137" i="1"/>
  <c r="V136" i="1"/>
  <c r="U136" i="1"/>
  <c r="T136" i="1"/>
  <c r="R136" i="1"/>
  <c r="Q136" i="1"/>
  <c r="O136" i="1"/>
  <c r="N136" i="1"/>
  <c r="P136" i="1" s="1"/>
  <c r="M136" i="1"/>
  <c r="K136" i="1"/>
  <c r="J136" i="1"/>
  <c r="I136" i="1"/>
  <c r="H136" i="1"/>
  <c r="G136" i="1"/>
  <c r="F136" i="1"/>
  <c r="E136" i="1"/>
  <c r="R135" i="1"/>
  <c r="Q135" i="1"/>
  <c r="O135" i="1"/>
  <c r="N135" i="1"/>
  <c r="M135" i="1"/>
  <c r="P135" i="1" s="1"/>
  <c r="K135" i="1"/>
  <c r="J135" i="1"/>
  <c r="I135" i="1"/>
  <c r="H135" i="1"/>
  <c r="G135" i="1"/>
  <c r="F135" i="1"/>
  <c r="E135" i="1"/>
  <c r="V134" i="1"/>
  <c r="U134" i="1"/>
  <c r="T134" i="1"/>
  <c r="R134" i="1"/>
  <c r="Q134" i="1"/>
  <c r="O134" i="1"/>
  <c r="N134" i="1"/>
  <c r="P134" i="1" s="1"/>
  <c r="M134" i="1"/>
  <c r="K134" i="1"/>
  <c r="H134" i="1"/>
  <c r="G134" i="1"/>
  <c r="F134" i="1"/>
  <c r="E134" i="1"/>
  <c r="L133" i="1"/>
  <c r="G133" i="1"/>
  <c r="F133" i="1"/>
  <c r="E133" i="1"/>
  <c r="L132" i="1"/>
  <c r="H132" i="1"/>
  <c r="G132" i="1"/>
  <c r="F132" i="1"/>
  <c r="E132" i="1"/>
  <c r="R131" i="1"/>
  <c r="Q131" i="1"/>
  <c r="O131" i="1"/>
  <c r="N131" i="1"/>
  <c r="P131" i="1" s="1"/>
  <c r="M131" i="1"/>
  <c r="K131" i="1"/>
  <c r="J131" i="1"/>
  <c r="I131" i="1"/>
  <c r="H131" i="1"/>
  <c r="G131" i="1"/>
  <c r="F131" i="1"/>
  <c r="E131" i="1"/>
  <c r="V130" i="1"/>
  <c r="H130" i="1"/>
  <c r="G130" i="1"/>
  <c r="E130" i="1"/>
  <c r="V129" i="1"/>
  <c r="U129" i="1"/>
  <c r="T129" i="1"/>
  <c r="R129" i="1"/>
  <c r="Q129" i="1"/>
  <c r="O129" i="1"/>
  <c r="P129" i="1" s="1"/>
  <c r="N129" i="1"/>
  <c r="M129" i="1"/>
  <c r="K129" i="1"/>
  <c r="J129" i="1"/>
  <c r="I129" i="1"/>
  <c r="H129" i="1"/>
  <c r="G129" i="1"/>
  <c r="F129" i="1"/>
  <c r="E129" i="1"/>
  <c r="V128" i="1"/>
  <c r="U128" i="1"/>
  <c r="T128" i="1"/>
  <c r="R128" i="1"/>
  <c r="Q128" i="1"/>
  <c r="O128" i="1"/>
  <c r="N128" i="1"/>
  <c r="P128" i="1" s="1"/>
  <c r="M128" i="1"/>
  <c r="K128" i="1"/>
  <c r="J128" i="1"/>
  <c r="I128" i="1"/>
  <c r="H128" i="1"/>
  <c r="G128" i="1"/>
  <c r="F128" i="1"/>
  <c r="E128" i="1"/>
  <c r="R127" i="1"/>
  <c r="Q127" i="1"/>
  <c r="O127" i="1"/>
  <c r="N127" i="1"/>
  <c r="M127" i="1"/>
  <c r="P127" i="1" s="1"/>
  <c r="K127" i="1"/>
  <c r="J127" i="1"/>
  <c r="I127" i="1"/>
  <c r="H127" i="1"/>
  <c r="G127" i="1"/>
  <c r="F127" i="1"/>
  <c r="E127" i="1"/>
  <c r="R126" i="1"/>
  <c r="Q126" i="1"/>
  <c r="O126" i="1"/>
  <c r="N126" i="1"/>
  <c r="P126" i="1" s="1"/>
  <c r="M126" i="1"/>
  <c r="K126" i="1"/>
  <c r="H126" i="1"/>
  <c r="G126" i="1"/>
  <c r="F126" i="1"/>
  <c r="E126" i="1"/>
  <c r="T125" i="1"/>
  <c r="R125" i="1"/>
  <c r="Q125" i="1"/>
  <c r="O125" i="1"/>
  <c r="P125" i="1" s="1"/>
  <c r="N125" i="1"/>
  <c r="M125" i="1"/>
  <c r="K125" i="1"/>
  <c r="J125" i="1"/>
  <c r="I125" i="1"/>
  <c r="H125" i="1"/>
  <c r="G125" i="1"/>
  <c r="F125" i="1"/>
  <c r="E125" i="1"/>
  <c r="V124" i="1"/>
  <c r="U124" i="1"/>
  <c r="T124" i="1"/>
  <c r="R124" i="1"/>
  <c r="Q124" i="1"/>
  <c r="O124" i="1"/>
  <c r="N124" i="1"/>
  <c r="P124" i="1" s="1"/>
  <c r="M124" i="1"/>
  <c r="K124" i="1"/>
  <c r="J124" i="1"/>
  <c r="I124" i="1"/>
  <c r="H124" i="1"/>
  <c r="G124" i="1"/>
  <c r="F124" i="1"/>
  <c r="E124" i="1"/>
  <c r="T123" i="1"/>
  <c r="R123" i="1"/>
  <c r="Q123" i="1"/>
  <c r="O123" i="1"/>
  <c r="P123" i="1" s="1"/>
  <c r="N123" i="1"/>
  <c r="M123" i="1"/>
  <c r="K123" i="1"/>
  <c r="J123" i="1"/>
  <c r="I123" i="1"/>
  <c r="H123" i="1"/>
  <c r="G123" i="1"/>
  <c r="F123" i="1"/>
  <c r="E123" i="1"/>
  <c r="U122" i="1"/>
  <c r="T122" i="1"/>
  <c r="R122" i="1"/>
  <c r="Q122" i="1"/>
  <c r="O122" i="1"/>
  <c r="N122" i="1"/>
  <c r="P122" i="1" s="1"/>
  <c r="M122" i="1"/>
  <c r="K122" i="1"/>
  <c r="G122" i="1"/>
  <c r="F122" i="1"/>
  <c r="E122" i="1"/>
  <c r="V121" i="1"/>
  <c r="U121" i="1"/>
  <c r="T121" i="1"/>
  <c r="R121" i="1"/>
  <c r="Q121" i="1"/>
  <c r="O121" i="1"/>
  <c r="P121" i="1" s="1"/>
  <c r="N121" i="1"/>
  <c r="M121" i="1"/>
  <c r="K121" i="1"/>
  <c r="J121" i="1"/>
  <c r="I121" i="1"/>
  <c r="H121" i="1"/>
  <c r="G121" i="1"/>
  <c r="F121" i="1"/>
  <c r="E121" i="1"/>
  <c r="R120" i="1"/>
  <c r="Q120" i="1"/>
  <c r="K120" i="1"/>
  <c r="H120" i="1"/>
  <c r="G120" i="1"/>
  <c r="F120" i="1"/>
  <c r="E120" i="1"/>
  <c r="V119" i="1"/>
  <c r="U119" i="1"/>
  <c r="T119" i="1"/>
  <c r="R119" i="1"/>
  <c r="Q119" i="1"/>
  <c r="O119" i="1"/>
  <c r="N119" i="1"/>
  <c r="P119" i="1" s="1"/>
  <c r="M119" i="1"/>
  <c r="K119" i="1"/>
  <c r="J119" i="1"/>
  <c r="I119" i="1"/>
  <c r="H119" i="1"/>
  <c r="G119" i="1"/>
  <c r="F119" i="1"/>
  <c r="E119" i="1"/>
  <c r="V118" i="1"/>
  <c r="T118" i="1"/>
  <c r="J118" i="1"/>
  <c r="I118" i="1"/>
  <c r="H118" i="1"/>
  <c r="G118" i="1"/>
  <c r="F118" i="1"/>
  <c r="E118" i="1"/>
  <c r="G117" i="1"/>
  <c r="F117" i="1"/>
  <c r="E117" i="1"/>
  <c r="V116" i="1"/>
  <c r="T116" i="1"/>
  <c r="O116" i="1"/>
  <c r="N116" i="1"/>
  <c r="M116" i="1"/>
  <c r="P116" i="1" s="1"/>
  <c r="K116" i="1"/>
  <c r="J116" i="1"/>
  <c r="I116" i="1"/>
  <c r="H116" i="1"/>
  <c r="G116" i="1"/>
  <c r="F116" i="1"/>
  <c r="E116" i="1"/>
  <c r="V115" i="1"/>
  <c r="U115" i="1"/>
  <c r="T115" i="1"/>
  <c r="R115" i="1"/>
  <c r="Q115" i="1"/>
  <c r="O115" i="1"/>
  <c r="P115" i="1" s="1"/>
  <c r="N115" i="1"/>
  <c r="M115" i="1"/>
  <c r="K115" i="1"/>
  <c r="J115" i="1"/>
  <c r="I115" i="1"/>
  <c r="H115" i="1"/>
  <c r="G115" i="1"/>
  <c r="F115" i="1"/>
  <c r="E115" i="1"/>
  <c r="V114" i="1"/>
  <c r="U114" i="1"/>
  <c r="T114" i="1"/>
  <c r="R114" i="1"/>
  <c r="Q114" i="1"/>
  <c r="O114" i="1"/>
  <c r="P114" i="1" s="1"/>
  <c r="N114" i="1"/>
  <c r="M114" i="1"/>
  <c r="K114" i="1"/>
  <c r="H114" i="1"/>
  <c r="G114" i="1"/>
  <c r="F114" i="1"/>
  <c r="E114" i="1"/>
  <c r="R113" i="1"/>
  <c r="Q113" i="1"/>
  <c r="O113" i="1"/>
  <c r="N113" i="1"/>
  <c r="M113" i="1"/>
  <c r="P113" i="1" s="1"/>
  <c r="K113" i="1"/>
  <c r="J113" i="1"/>
  <c r="I113" i="1"/>
  <c r="H113" i="1"/>
  <c r="G113" i="1"/>
  <c r="F113" i="1"/>
  <c r="E113" i="1"/>
  <c r="O112" i="1"/>
  <c r="N112" i="1"/>
  <c r="M112" i="1"/>
  <c r="P112" i="1" s="1"/>
  <c r="K112" i="1"/>
  <c r="J112" i="1"/>
  <c r="I112" i="1"/>
  <c r="H112" i="1"/>
  <c r="G112" i="1"/>
  <c r="F112" i="1"/>
  <c r="E112" i="1"/>
  <c r="V111" i="1"/>
  <c r="T111" i="1"/>
  <c r="G111" i="1"/>
  <c r="F111" i="1"/>
  <c r="L110" i="1"/>
  <c r="G110" i="1"/>
  <c r="F110" i="1"/>
  <c r="E110" i="1"/>
  <c r="R109" i="1"/>
  <c r="Q109" i="1"/>
  <c r="L109" i="1"/>
  <c r="G109" i="1"/>
  <c r="F109" i="1"/>
  <c r="E109" i="1"/>
  <c r="U108" i="1"/>
  <c r="V107" i="1"/>
  <c r="T107" i="1"/>
  <c r="H107" i="1"/>
  <c r="G107" i="1"/>
  <c r="F107" i="1"/>
  <c r="V106" i="1"/>
  <c r="U106" i="1"/>
  <c r="T106" i="1"/>
  <c r="R106" i="1"/>
  <c r="Q106" i="1"/>
  <c r="O106" i="1"/>
  <c r="N106" i="1"/>
  <c r="M106" i="1"/>
  <c r="P106" i="1" s="1"/>
  <c r="K106" i="1"/>
  <c r="J106" i="1"/>
  <c r="I106" i="1"/>
  <c r="H106" i="1"/>
  <c r="G106" i="1"/>
  <c r="F106" i="1"/>
  <c r="E106" i="1"/>
  <c r="R105" i="1"/>
  <c r="Q105" i="1"/>
  <c r="O105" i="1"/>
  <c r="N105" i="1"/>
  <c r="P105" i="1" s="1"/>
  <c r="M105" i="1"/>
  <c r="K105" i="1"/>
  <c r="J105" i="1"/>
  <c r="I105" i="1"/>
  <c r="H105" i="1"/>
  <c r="G105" i="1"/>
  <c r="F105" i="1"/>
  <c r="E105" i="1"/>
  <c r="V104" i="1"/>
  <c r="U104" i="1"/>
  <c r="T104" i="1"/>
  <c r="R104" i="1"/>
  <c r="Q104" i="1"/>
  <c r="O104" i="1"/>
  <c r="N104" i="1"/>
  <c r="P104" i="1" s="1"/>
  <c r="M104" i="1"/>
  <c r="K104" i="1"/>
  <c r="H104" i="1"/>
  <c r="G104" i="1"/>
  <c r="F104" i="1"/>
  <c r="E104" i="1"/>
  <c r="R103" i="1"/>
  <c r="Q103" i="1"/>
  <c r="L103" i="1"/>
  <c r="G103" i="1"/>
  <c r="F103" i="1"/>
  <c r="E103" i="1"/>
  <c r="V102" i="1"/>
  <c r="T102" i="1"/>
  <c r="O102" i="1"/>
  <c r="N102" i="1"/>
  <c r="P102" i="1" s="1"/>
  <c r="M102" i="1"/>
  <c r="K102" i="1"/>
  <c r="J102" i="1"/>
  <c r="I102" i="1"/>
  <c r="H102" i="1"/>
  <c r="G102" i="1"/>
  <c r="F102" i="1"/>
  <c r="E102" i="1"/>
  <c r="V101" i="1"/>
  <c r="U101" i="1"/>
  <c r="T101" i="1"/>
  <c r="R101" i="1"/>
  <c r="Q101" i="1"/>
  <c r="O101" i="1"/>
  <c r="N101" i="1"/>
  <c r="P101" i="1" s="1"/>
  <c r="M101" i="1"/>
  <c r="K101" i="1"/>
  <c r="J101" i="1"/>
  <c r="I101" i="1"/>
  <c r="H101" i="1"/>
  <c r="G101" i="1"/>
  <c r="F101" i="1"/>
  <c r="E101" i="1"/>
  <c r="V100" i="1"/>
  <c r="U100" i="1"/>
  <c r="T100" i="1"/>
  <c r="H100" i="1"/>
  <c r="G100" i="1"/>
  <c r="F100" i="1"/>
  <c r="E100" i="1"/>
  <c r="R99" i="1"/>
  <c r="Q99" i="1"/>
  <c r="O99" i="1"/>
  <c r="P99" i="1" s="1"/>
  <c r="N99" i="1"/>
  <c r="M99" i="1"/>
  <c r="K99" i="1"/>
  <c r="G99" i="1"/>
  <c r="F99" i="1"/>
  <c r="E99" i="1"/>
  <c r="U98" i="1"/>
  <c r="L98" i="1"/>
  <c r="H98" i="1"/>
  <c r="G98" i="1"/>
  <c r="F98" i="1"/>
  <c r="E98" i="1"/>
  <c r="V97" i="1"/>
  <c r="T97" i="1"/>
  <c r="R97" i="1"/>
  <c r="Q97" i="1"/>
  <c r="O97" i="1"/>
  <c r="N97" i="1"/>
  <c r="P97" i="1" s="1"/>
  <c r="M97" i="1"/>
  <c r="J97" i="1"/>
  <c r="I97" i="1"/>
  <c r="H97" i="1"/>
  <c r="G97" i="1"/>
  <c r="F97" i="1"/>
  <c r="E97" i="1"/>
  <c r="R96" i="1"/>
  <c r="Q96" i="1"/>
  <c r="O96" i="1"/>
  <c r="N96" i="1"/>
  <c r="P96" i="1" s="1"/>
  <c r="M96" i="1"/>
  <c r="K96" i="1"/>
  <c r="J96" i="1"/>
  <c r="I96" i="1"/>
  <c r="H96" i="1"/>
  <c r="G96" i="1"/>
  <c r="F96" i="1"/>
  <c r="E96" i="1"/>
  <c r="V95" i="1"/>
  <c r="U95" i="1"/>
  <c r="T95" i="1"/>
  <c r="R95" i="1"/>
  <c r="Q95" i="1"/>
  <c r="O95" i="1"/>
  <c r="P95" i="1" s="1"/>
  <c r="N95" i="1"/>
  <c r="M95" i="1"/>
  <c r="K95" i="1"/>
  <c r="J95" i="1"/>
  <c r="I95" i="1"/>
  <c r="H95" i="1"/>
  <c r="G95" i="1"/>
  <c r="F95" i="1"/>
  <c r="E95" i="1"/>
  <c r="V94" i="1"/>
  <c r="U94" i="1"/>
  <c r="T94" i="1"/>
  <c r="R94" i="1"/>
  <c r="Q94" i="1"/>
  <c r="O94" i="1"/>
  <c r="P94" i="1" s="1"/>
  <c r="N94" i="1"/>
  <c r="M94" i="1"/>
  <c r="K94" i="1"/>
  <c r="J94" i="1"/>
  <c r="I94" i="1"/>
  <c r="H94" i="1"/>
  <c r="G94" i="1"/>
  <c r="F94" i="1"/>
  <c r="E94" i="1"/>
  <c r="L93" i="1"/>
  <c r="H93" i="1"/>
  <c r="G93" i="1"/>
  <c r="F93" i="1"/>
  <c r="E93" i="1"/>
  <c r="V92" i="1"/>
  <c r="U92" i="1"/>
  <c r="T92" i="1"/>
  <c r="R92" i="1"/>
  <c r="Q92" i="1"/>
  <c r="K92" i="1"/>
  <c r="H92" i="1"/>
  <c r="G92" i="1"/>
  <c r="F92" i="1"/>
  <c r="E92" i="1"/>
  <c r="L91" i="1"/>
  <c r="G91" i="1"/>
  <c r="F91" i="1"/>
  <c r="E91" i="1"/>
  <c r="L90" i="1"/>
  <c r="G90" i="1"/>
  <c r="F90" i="1"/>
  <c r="E90" i="1"/>
  <c r="L88" i="1"/>
  <c r="G88" i="1"/>
  <c r="F88" i="1"/>
  <c r="E88" i="1"/>
  <c r="V87" i="1"/>
  <c r="T87" i="1"/>
  <c r="R87" i="1"/>
  <c r="Q87" i="1"/>
  <c r="O87" i="1"/>
  <c r="P87" i="1" s="1"/>
  <c r="N87" i="1"/>
  <c r="M87" i="1"/>
  <c r="K87" i="1"/>
  <c r="J87" i="1"/>
  <c r="I87" i="1"/>
  <c r="H87" i="1"/>
  <c r="G87" i="1"/>
  <c r="F87" i="1"/>
  <c r="E87" i="1"/>
  <c r="V86" i="1"/>
  <c r="U86" i="1"/>
  <c r="T86" i="1"/>
  <c r="O86" i="1"/>
  <c r="N86" i="1"/>
  <c r="P86" i="1" s="1"/>
  <c r="M86" i="1"/>
  <c r="H86" i="1"/>
  <c r="G86" i="1"/>
  <c r="F86" i="1"/>
  <c r="E86" i="1"/>
  <c r="V85" i="1"/>
  <c r="U85" i="1"/>
  <c r="T85" i="1"/>
  <c r="R85" i="1"/>
  <c r="Q85" i="1"/>
  <c r="O85" i="1"/>
  <c r="N85" i="1"/>
  <c r="P85" i="1" s="1"/>
  <c r="M85" i="1"/>
  <c r="K85" i="1"/>
  <c r="J85" i="1"/>
  <c r="I85" i="1"/>
  <c r="H85" i="1"/>
  <c r="G85" i="1"/>
  <c r="F85" i="1"/>
  <c r="E85" i="1"/>
  <c r="V84" i="1"/>
  <c r="U84" i="1"/>
  <c r="T84" i="1"/>
  <c r="R84" i="1"/>
  <c r="Q84" i="1"/>
  <c r="O84" i="1"/>
  <c r="N84" i="1"/>
  <c r="P84" i="1" s="1"/>
  <c r="M84" i="1"/>
  <c r="K84" i="1"/>
  <c r="J84" i="1"/>
  <c r="I84" i="1"/>
  <c r="H84" i="1"/>
  <c r="G84" i="1"/>
  <c r="F84" i="1"/>
  <c r="E84" i="1"/>
  <c r="L83" i="1"/>
  <c r="G83" i="1"/>
  <c r="F83" i="1"/>
  <c r="E83" i="1"/>
  <c r="R82" i="1"/>
  <c r="Q82" i="1"/>
  <c r="L82" i="1"/>
  <c r="G82" i="1"/>
  <c r="F82" i="1"/>
  <c r="E82" i="1"/>
  <c r="V81" i="1"/>
  <c r="T81" i="1"/>
  <c r="G81" i="1"/>
  <c r="F81" i="1"/>
  <c r="E81" i="1"/>
  <c r="R80" i="1"/>
  <c r="Q80" i="1"/>
  <c r="O80" i="1"/>
  <c r="N80" i="1"/>
  <c r="P80" i="1" s="1"/>
  <c r="M80" i="1"/>
  <c r="K80" i="1"/>
  <c r="J80" i="1"/>
  <c r="I80" i="1"/>
  <c r="H80" i="1"/>
  <c r="G80" i="1"/>
  <c r="F80" i="1"/>
  <c r="E80" i="1"/>
  <c r="V79" i="1"/>
  <c r="U79" i="1"/>
  <c r="T79" i="1"/>
  <c r="R79" i="1"/>
  <c r="Q79" i="1"/>
  <c r="O79" i="1"/>
  <c r="N79" i="1"/>
  <c r="P79" i="1" s="1"/>
  <c r="M79" i="1"/>
  <c r="K79" i="1"/>
  <c r="J79" i="1"/>
  <c r="I79" i="1"/>
  <c r="H79" i="1"/>
  <c r="G79" i="1"/>
  <c r="F79" i="1"/>
  <c r="E79" i="1"/>
  <c r="V78" i="1"/>
  <c r="T78" i="1"/>
  <c r="J78" i="1"/>
  <c r="I78" i="1"/>
  <c r="H78" i="1"/>
  <c r="G78" i="1"/>
  <c r="F78" i="1"/>
  <c r="E78" i="1"/>
  <c r="O77" i="1"/>
  <c r="N77" i="1"/>
  <c r="M77" i="1"/>
  <c r="P77" i="1" s="1"/>
  <c r="K77" i="1"/>
  <c r="J77" i="1"/>
  <c r="I77" i="1"/>
  <c r="H77" i="1"/>
  <c r="G77" i="1"/>
  <c r="F77" i="1"/>
  <c r="E77" i="1"/>
  <c r="R76" i="1"/>
  <c r="Q76" i="1"/>
  <c r="O76" i="1"/>
  <c r="N76" i="1"/>
  <c r="M76" i="1"/>
  <c r="P76" i="1" s="1"/>
  <c r="K76" i="1"/>
  <c r="J76" i="1"/>
  <c r="I76" i="1"/>
  <c r="H76" i="1"/>
  <c r="G76" i="1"/>
  <c r="F76" i="1"/>
  <c r="E76" i="1"/>
  <c r="R75" i="1"/>
  <c r="Q75" i="1"/>
  <c r="O75" i="1"/>
  <c r="P75" i="1" s="1"/>
  <c r="N75" i="1"/>
  <c r="M75" i="1"/>
  <c r="K75" i="1"/>
  <c r="J75" i="1"/>
  <c r="I75" i="1"/>
  <c r="H75" i="1"/>
  <c r="G75" i="1"/>
  <c r="F75" i="1"/>
  <c r="E75" i="1"/>
  <c r="V74" i="1"/>
  <c r="T74" i="1"/>
  <c r="G74" i="1"/>
  <c r="F74" i="1"/>
  <c r="E74" i="1"/>
  <c r="L73" i="1"/>
  <c r="H73" i="1"/>
  <c r="G73" i="1"/>
  <c r="F73" i="1"/>
  <c r="E73" i="1"/>
  <c r="V72" i="1"/>
  <c r="U72" i="1"/>
  <c r="T72" i="1"/>
  <c r="R72" i="1"/>
  <c r="Q72" i="1"/>
  <c r="O72" i="1"/>
  <c r="N72" i="1"/>
  <c r="P72" i="1" s="1"/>
  <c r="M72" i="1"/>
  <c r="K72" i="1"/>
  <c r="J72" i="1"/>
  <c r="I72" i="1"/>
  <c r="H72" i="1"/>
  <c r="G72" i="1"/>
  <c r="F72" i="1"/>
  <c r="E72" i="1"/>
  <c r="L71" i="1"/>
  <c r="H71" i="1"/>
  <c r="G71" i="1"/>
  <c r="F71" i="1"/>
  <c r="E71" i="1"/>
  <c r="V70" i="1"/>
  <c r="U70" i="1"/>
  <c r="T70" i="1"/>
  <c r="R70" i="1"/>
  <c r="Q70" i="1"/>
  <c r="O70" i="1"/>
  <c r="P70" i="1" s="1"/>
  <c r="N70" i="1"/>
  <c r="M70" i="1"/>
  <c r="K70" i="1"/>
  <c r="J70" i="1"/>
  <c r="I70" i="1"/>
  <c r="H70" i="1"/>
  <c r="G70" i="1"/>
  <c r="F70" i="1"/>
  <c r="E70" i="1"/>
  <c r="R69" i="1"/>
  <c r="Q69" i="1"/>
  <c r="O69" i="1"/>
  <c r="N69" i="1"/>
  <c r="M69" i="1"/>
  <c r="P69" i="1" s="1"/>
  <c r="K69" i="1"/>
  <c r="J69" i="1"/>
  <c r="I69" i="1"/>
  <c r="H69" i="1"/>
  <c r="G69" i="1"/>
  <c r="F69" i="1"/>
  <c r="E69" i="1"/>
  <c r="U68" i="1"/>
  <c r="R68" i="1"/>
  <c r="Q68" i="1"/>
  <c r="O68" i="1"/>
  <c r="P68" i="1" s="1"/>
  <c r="N68" i="1"/>
  <c r="M68" i="1"/>
  <c r="K68" i="1"/>
  <c r="J68" i="1"/>
  <c r="I68" i="1"/>
  <c r="H68" i="1"/>
  <c r="G68" i="1"/>
  <c r="F68" i="1"/>
  <c r="E68" i="1"/>
  <c r="L67" i="1"/>
  <c r="G67" i="1"/>
  <c r="F67" i="1"/>
  <c r="E67" i="1"/>
  <c r="L66" i="1"/>
  <c r="G66" i="1"/>
  <c r="F66" i="1"/>
  <c r="E66" i="1"/>
  <c r="V65" i="1"/>
  <c r="U65" i="1"/>
  <c r="T65" i="1"/>
  <c r="R65" i="1"/>
  <c r="Q65" i="1"/>
  <c r="O65" i="1"/>
  <c r="P65" i="1" s="1"/>
  <c r="N65" i="1"/>
  <c r="M65" i="1"/>
  <c r="K65" i="1"/>
  <c r="J65" i="1"/>
  <c r="I65" i="1"/>
  <c r="H65" i="1"/>
  <c r="G65" i="1"/>
  <c r="F65" i="1"/>
  <c r="E65" i="1"/>
  <c r="V64" i="1"/>
  <c r="U64" i="1"/>
  <c r="T64" i="1"/>
  <c r="R64" i="1"/>
  <c r="Q64" i="1"/>
  <c r="O64" i="1"/>
  <c r="N64" i="1"/>
  <c r="M64" i="1"/>
  <c r="P64" i="1" s="1"/>
  <c r="K64" i="1"/>
  <c r="J64" i="1"/>
  <c r="I64" i="1"/>
  <c r="H64" i="1"/>
  <c r="G64" i="1"/>
  <c r="F64" i="1"/>
  <c r="E64" i="1"/>
  <c r="V63" i="1"/>
  <c r="T63" i="1"/>
  <c r="R63" i="1"/>
  <c r="Q63" i="1"/>
  <c r="O63" i="1"/>
  <c r="N63" i="1"/>
  <c r="P63" i="1" s="1"/>
  <c r="M63" i="1"/>
  <c r="K63" i="1"/>
  <c r="J63" i="1"/>
  <c r="I63" i="1"/>
  <c r="H63" i="1"/>
  <c r="G63" i="1"/>
  <c r="F63" i="1"/>
  <c r="E63" i="1"/>
  <c r="L62" i="1"/>
  <c r="H62" i="1"/>
  <c r="G62" i="1"/>
  <c r="F62" i="1"/>
  <c r="E62" i="1"/>
  <c r="U61" i="1"/>
  <c r="H61" i="1"/>
  <c r="G61" i="1"/>
  <c r="F61" i="1"/>
  <c r="E61" i="1"/>
  <c r="H60" i="1"/>
  <c r="G60" i="1"/>
  <c r="F60" i="1"/>
  <c r="E60" i="1"/>
  <c r="R59" i="1"/>
  <c r="Q59" i="1"/>
  <c r="O59" i="1"/>
  <c r="N59" i="1"/>
  <c r="P59" i="1" s="1"/>
  <c r="M59" i="1"/>
  <c r="K59" i="1"/>
  <c r="J59" i="1"/>
  <c r="I59" i="1"/>
  <c r="H59" i="1"/>
  <c r="G59" i="1"/>
  <c r="F59" i="1"/>
  <c r="E59" i="1"/>
  <c r="V58" i="1"/>
  <c r="U58" i="1"/>
  <c r="T58" i="1"/>
  <c r="R58" i="1"/>
  <c r="Q58" i="1"/>
  <c r="O58" i="1"/>
  <c r="N58" i="1"/>
  <c r="P58" i="1" s="1"/>
  <c r="M58" i="1"/>
  <c r="K58" i="1"/>
  <c r="J58" i="1"/>
  <c r="I58" i="1"/>
  <c r="H58" i="1"/>
  <c r="G58" i="1"/>
  <c r="F58" i="1"/>
  <c r="E58" i="1"/>
  <c r="T57" i="1"/>
  <c r="R57" i="1"/>
  <c r="Q57" i="1"/>
  <c r="O57" i="1"/>
  <c r="P57" i="1" s="1"/>
  <c r="N57" i="1"/>
  <c r="M57" i="1"/>
  <c r="K57" i="1"/>
  <c r="J57" i="1"/>
  <c r="I57" i="1"/>
  <c r="H57" i="1"/>
  <c r="G57" i="1"/>
  <c r="F57" i="1"/>
  <c r="E57" i="1"/>
  <c r="R56" i="1"/>
  <c r="Q56" i="1"/>
  <c r="O56" i="1"/>
  <c r="P56" i="1" s="1"/>
  <c r="N56" i="1"/>
  <c r="M56" i="1"/>
  <c r="K56" i="1"/>
  <c r="J56" i="1"/>
  <c r="I56" i="1"/>
  <c r="H56" i="1"/>
  <c r="G56" i="1"/>
  <c r="F56" i="1"/>
  <c r="E56" i="1"/>
  <c r="V55" i="1"/>
  <c r="T55" i="1"/>
  <c r="R55" i="1"/>
  <c r="Q55" i="1"/>
  <c r="G55" i="1"/>
  <c r="F55" i="1"/>
  <c r="E55" i="1"/>
  <c r="V54" i="1"/>
  <c r="R54" i="1"/>
  <c r="Q54" i="1"/>
  <c r="O54" i="1"/>
  <c r="N54" i="1"/>
  <c r="P54" i="1" s="1"/>
  <c r="M54" i="1"/>
  <c r="K54" i="1"/>
  <c r="H54" i="1"/>
  <c r="G54" i="1"/>
  <c r="F54" i="1"/>
  <c r="E54" i="1"/>
  <c r="L53" i="1"/>
  <c r="G53" i="1"/>
  <c r="F53" i="1"/>
  <c r="E53" i="1"/>
  <c r="L52" i="1"/>
  <c r="H52" i="1"/>
  <c r="G52" i="1"/>
  <c r="F52" i="1"/>
  <c r="E52" i="1"/>
  <c r="V51" i="1"/>
  <c r="T51" i="1"/>
  <c r="G51" i="1"/>
  <c r="F51" i="1"/>
  <c r="E51" i="1"/>
  <c r="U49" i="1"/>
  <c r="T49" i="1"/>
  <c r="J49" i="1"/>
  <c r="I49" i="1"/>
  <c r="H49" i="1"/>
  <c r="U48" i="1"/>
  <c r="T48" i="1"/>
  <c r="R48" i="1"/>
  <c r="Q48" i="1"/>
  <c r="K48" i="1"/>
  <c r="G48" i="1"/>
  <c r="F48" i="1"/>
  <c r="E48" i="1"/>
  <c r="R47" i="1"/>
  <c r="Q47" i="1"/>
  <c r="O47" i="1"/>
  <c r="N47" i="1"/>
  <c r="P47" i="1" s="1"/>
  <c r="M47" i="1"/>
  <c r="K47" i="1"/>
  <c r="J47" i="1"/>
  <c r="I47" i="1"/>
  <c r="H47" i="1"/>
  <c r="G47" i="1"/>
  <c r="F47" i="1"/>
  <c r="E47" i="1"/>
  <c r="U46" i="1"/>
  <c r="T46" i="1"/>
  <c r="R46" i="1"/>
  <c r="Q46" i="1"/>
  <c r="O46" i="1"/>
  <c r="P46" i="1" s="1"/>
  <c r="N46" i="1"/>
  <c r="M46" i="1"/>
  <c r="K46" i="1"/>
  <c r="J46" i="1"/>
  <c r="I46" i="1"/>
  <c r="H46" i="1"/>
  <c r="G46" i="1"/>
  <c r="F46" i="1"/>
  <c r="E46" i="1"/>
  <c r="R45" i="1"/>
  <c r="Q45" i="1"/>
  <c r="O45" i="1"/>
  <c r="N45" i="1"/>
  <c r="P45" i="1" s="1"/>
  <c r="M45" i="1"/>
  <c r="K45" i="1"/>
  <c r="J45" i="1"/>
  <c r="I45" i="1"/>
  <c r="H45" i="1"/>
  <c r="G45" i="1"/>
  <c r="F45" i="1"/>
  <c r="E45" i="1"/>
  <c r="R44" i="1"/>
  <c r="Q44" i="1"/>
  <c r="O44" i="1"/>
  <c r="N44" i="1"/>
  <c r="M44" i="1"/>
  <c r="P44" i="1" s="1"/>
  <c r="K44" i="1"/>
  <c r="J44" i="1"/>
  <c r="I44" i="1"/>
  <c r="H44" i="1"/>
  <c r="G44" i="1"/>
  <c r="F44" i="1"/>
  <c r="E44" i="1"/>
  <c r="O43" i="1"/>
  <c r="N43" i="1"/>
  <c r="P43" i="1" s="1"/>
  <c r="M43" i="1"/>
  <c r="K43" i="1"/>
  <c r="J43" i="1"/>
  <c r="I43" i="1"/>
  <c r="H43" i="1"/>
  <c r="G43" i="1"/>
  <c r="F43" i="1"/>
  <c r="E43" i="1"/>
  <c r="V42" i="1"/>
  <c r="U42" i="1"/>
  <c r="T42" i="1"/>
  <c r="R42" i="1"/>
  <c r="Q42" i="1"/>
  <c r="O42" i="1"/>
  <c r="P42" i="1" s="1"/>
  <c r="N42" i="1"/>
  <c r="M42" i="1"/>
  <c r="K42" i="1"/>
  <c r="J42" i="1"/>
  <c r="I42" i="1"/>
  <c r="H42" i="1"/>
  <c r="G42" i="1"/>
  <c r="F42" i="1"/>
  <c r="E42" i="1"/>
  <c r="V41" i="1"/>
  <c r="U41" i="1"/>
  <c r="T41" i="1"/>
  <c r="R41" i="1"/>
  <c r="Q41" i="1"/>
  <c r="O41" i="1"/>
  <c r="P41" i="1" s="1"/>
  <c r="N41" i="1"/>
  <c r="M41" i="1"/>
  <c r="K41" i="1"/>
  <c r="H41" i="1"/>
  <c r="G41" i="1"/>
  <c r="F41" i="1"/>
  <c r="E41" i="1"/>
  <c r="T40" i="1"/>
  <c r="R40" i="1"/>
  <c r="Q40" i="1"/>
  <c r="K40" i="1"/>
  <c r="H40" i="1"/>
  <c r="G40" i="1"/>
  <c r="F40" i="1"/>
  <c r="E40" i="1"/>
  <c r="R39" i="1"/>
  <c r="Q39" i="1"/>
  <c r="O39" i="1"/>
  <c r="N39" i="1"/>
  <c r="M39" i="1"/>
  <c r="P39" i="1" s="1"/>
  <c r="K39" i="1"/>
  <c r="J39" i="1"/>
  <c r="I39" i="1"/>
  <c r="H39" i="1"/>
  <c r="G39" i="1"/>
  <c r="F39" i="1"/>
  <c r="E39" i="1"/>
  <c r="O38" i="1"/>
  <c r="N38" i="1"/>
  <c r="M38" i="1"/>
  <c r="P38" i="1" s="1"/>
  <c r="J38" i="1"/>
  <c r="I38" i="1"/>
  <c r="H38" i="1"/>
  <c r="G38" i="1"/>
  <c r="F38" i="1"/>
  <c r="E38" i="1"/>
  <c r="L36" i="1"/>
  <c r="G36" i="1"/>
  <c r="F36" i="1"/>
  <c r="E36" i="1"/>
  <c r="R35" i="1"/>
  <c r="Q35" i="1"/>
  <c r="O35" i="1"/>
  <c r="N35" i="1"/>
  <c r="P35" i="1" s="1"/>
  <c r="M35" i="1"/>
  <c r="K35" i="1"/>
  <c r="J35" i="1"/>
  <c r="I35" i="1"/>
  <c r="H35" i="1"/>
  <c r="G35" i="1"/>
  <c r="F35" i="1"/>
  <c r="E35" i="1"/>
  <c r="V34" i="1"/>
  <c r="U34" i="1"/>
  <c r="T34" i="1"/>
  <c r="K34" i="1"/>
  <c r="J34" i="1"/>
  <c r="I34" i="1"/>
  <c r="H34" i="1"/>
  <c r="G34" i="1"/>
  <c r="F34" i="1"/>
  <c r="E34" i="1"/>
  <c r="V33" i="1"/>
  <c r="U33" i="1"/>
  <c r="T33" i="1"/>
  <c r="R33" i="1"/>
  <c r="Q33" i="1"/>
  <c r="O33" i="1"/>
  <c r="N33" i="1"/>
  <c r="P33" i="1" s="1"/>
  <c r="M33" i="1"/>
  <c r="K33" i="1"/>
  <c r="H33" i="1"/>
  <c r="G33" i="1"/>
  <c r="F33" i="1"/>
  <c r="E33" i="1"/>
  <c r="O32" i="1"/>
  <c r="N32" i="1"/>
  <c r="M32" i="1"/>
  <c r="P32" i="1" s="1"/>
  <c r="K32" i="1"/>
  <c r="J32" i="1"/>
  <c r="I32" i="1"/>
  <c r="H32" i="1"/>
  <c r="G32" i="1"/>
  <c r="F32" i="1"/>
  <c r="E32" i="1"/>
  <c r="R31" i="1"/>
  <c r="Q31" i="1"/>
  <c r="O31" i="1"/>
  <c r="N31" i="1"/>
  <c r="M31" i="1"/>
  <c r="P31" i="1" s="1"/>
  <c r="K31" i="1"/>
  <c r="J31" i="1"/>
  <c r="I31" i="1"/>
  <c r="H31" i="1"/>
  <c r="G31" i="1"/>
  <c r="F31" i="1"/>
  <c r="E31" i="1"/>
  <c r="R30" i="1"/>
  <c r="Q30" i="1"/>
  <c r="O30" i="1"/>
  <c r="P30" i="1" s="1"/>
  <c r="N30" i="1"/>
  <c r="M30" i="1"/>
  <c r="K30" i="1"/>
  <c r="H30" i="1"/>
  <c r="G30" i="1"/>
  <c r="F30" i="1"/>
  <c r="E30" i="1"/>
  <c r="V29" i="1"/>
  <c r="T29" i="1"/>
  <c r="H29" i="1"/>
  <c r="G29" i="1"/>
  <c r="F29" i="1"/>
  <c r="E29" i="1"/>
  <c r="V28" i="1"/>
  <c r="U28" i="1"/>
  <c r="T28" i="1"/>
  <c r="R28" i="1"/>
  <c r="Q28" i="1"/>
  <c r="O28" i="1"/>
  <c r="P28" i="1" s="1"/>
  <c r="N28" i="1"/>
  <c r="M28" i="1"/>
  <c r="K28" i="1"/>
  <c r="H28" i="1"/>
  <c r="G28" i="1"/>
  <c r="F28" i="1"/>
  <c r="E28" i="1"/>
  <c r="V27" i="1"/>
  <c r="U27" i="1"/>
  <c r="T27" i="1"/>
  <c r="R27" i="1"/>
  <c r="Q27" i="1"/>
  <c r="O27" i="1"/>
  <c r="P27" i="1" s="1"/>
  <c r="N27" i="1"/>
  <c r="M27" i="1"/>
  <c r="K27" i="1"/>
  <c r="H27" i="1"/>
  <c r="G27" i="1"/>
  <c r="F27" i="1"/>
  <c r="E27" i="1"/>
  <c r="T26" i="1"/>
  <c r="R26" i="1"/>
  <c r="Q26" i="1"/>
  <c r="O26" i="1"/>
  <c r="P26" i="1" s="1"/>
  <c r="N26" i="1"/>
  <c r="M26" i="1"/>
  <c r="K26" i="1"/>
  <c r="H26" i="1"/>
  <c r="G26" i="1"/>
  <c r="F26" i="1"/>
  <c r="E26" i="1"/>
  <c r="R25" i="1"/>
  <c r="Q25" i="1"/>
  <c r="O25" i="1"/>
  <c r="N25" i="1"/>
  <c r="P25" i="1" s="1"/>
  <c r="M25" i="1"/>
  <c r="K25" i="1"/>
  <c r="J25" i="1"/>
  <c r="I25" i="1"/>
  <c r="H25" i="1"/>
  <c r="G25" i="1"/>
  <c r="F25" i="1"/>
  <c r="E25" i="1"/>
  <c r="V24" i="1"/>
  <c r="U24" i="1"/>
  <c r="T24" i="1"/>
  <c r="R24" i="1"/>
  <c r="Q24" i="1"/>
  <c r="O24" i="1"/>
  <c r="N24" i="1"/>
  <c r="P24" i="1" s="1"/>
  <c r="M24" i="1"/>
  <c r="K24" i="1"/>
  <c r="J24" i="1"/>
  <c r="I24" i="1"/>
  <c r="H24" i="1"/>
  <c r="G24" i="1"/>
  <c r="F24" i="1"/>
  <c r="E24" i="1"/>
  <c r="V23" i="1"/>
  <c r="U23" i="1"/>
  <c r="T23" i="1"/>
  <c r="U22" i="1"/>
  <c r="T22" i="1"/>
  <c r="O22" i="1"/>
  <c r="N22" i="1"/>
  <c r="P22" i="1" s="1"/>
  <c r="M22" i="1"/>
  <c r="K22" i="1"/>
  <c r="J22" i="1"/>
  <c r="I22" i="1"/>
  <c r="H22" i="1"/>
  <c r="G22" i="1"/>
  <c r="F22" i="1"/>
  <c r="E22" i="1"/>
  <c r="V21" i="1"/>
  <c r="U21" i="1"/>
  <c r="T21" i="1"/>
  <c r="R21" i="1"/>
  <c r="Q21" i="1"/>
  <c r="O21" i="1"/>
  <c r="P21" i="1" s="1"/>
  <c r="N21" i="1"/>
  <c r="M21" i="1"/>
  <c r="J21" i="1"/>
  <c r="I21" i="1"/>
  <c r="H21" i="1"/>
  <c r="G21" i="1"/>
  <c r="F21" i="1"/>
  <c r="E21" i="1"/>
  <c r="L20" i="1"/>
  <c r="H20" i="1"/>
  <c r="G20" i="1"/>
  <c r="F20" i="1"/>
  <c r="E20" i="1"/>
  <c r="T19" i="1"/>
  <c r="R19" i="1"/>
  <c r="Q19" i="1"/>
  <c r="O19" i="1"/>
  <c r="P19" i="1" s="1"/>
  <c r="N19" i="1"/>
  <c r="M19" i="1"/>
  <c r="K19" i="1"/>
  <c r="J19" i="1"/>
  <c r="I19" i="1"/>
  <c r="H19" i="1"/>
  <c r="G19" i="1"/>
  <c r="F19" i="1"/>
  <c r="E19" i="1"/>
  <c r="V18" i="1"/>
  <c r="T18" i="1"/>
  <c r="H18" i="1"/>
  <c r="G18" i="1"/>
  <c r="F18" i="1"/>
  <c r="E18" i="1"/>
  <c r="R17" i="1"/>
  <c r="Q17" i="1"/>
  <c r="O17" i="1"/>
  <c r="N17" i="1"/>
  <c r="P17" i="1" s="1"/>
  <c r="M17" i="1"/>
  <c r="K17" i="1"/>
  <c r="J17" i="1"/>
  <c r="I17" i="1"/>
  <c r="H17" i="1"/>
  <c r="G17" i="1"/>
  <c r="F17" i="1"/>
  <c r="E17" i="1"/>
  <c r="V16" i="1"/>
  <c r="U16" i="1"/>
  <c r="T16" i="1"/>
  <c r="H16" i="1"/>
  <c r="G16" i="1"/>
  <c r="F16" i="1"/>
  <c r="E16" i="1"/>
  <c r="V15" i="1"/>
  <c r="T15" i="1"/>
  <c r="G15" i="1"/>
  <c r="F15" i="1"/>
  <c r="E15" i="1"/>
  <c r="V14" i="1"/>
  <c r="U14" i="1"/>
  <c r="T14" i="1"/>
  <c r="R14" i="1"/>
  <c r="Q14" i="1"/>
  <c r="O14" i="1"/>
  <c r="P14" i="1" s="1"/>
  <c r="N14" i="1"/>
  <c r="M14" i="1"/>
  <c r="K14" i="1"/>
  <c r="J14" i="1"/>
  <c r="I14" i="1"/>
  <c r="H14" i="1"/>
  <c r="G14" i="1"/>
  <c r="F14" i="1"/>
  <c r="E14" i="1"/>
  <c r="L13" i="1"/>
  <c r="G13" i="1"/>
  <c r="F13" i="1"/>
  <c r="E13" i="1"/>
  <c r="L12" i="1"/>
  <c r="H12" i="1"/>
  <c r="G12" i="1"/>
  <c r="F12" i="1"/>
  <c r="E12" i="1"/>
  <c r="V11" i="1"/>
  <c r="T11" i="1"/>
  <c r="G11" i="1"/>
  <c r="F11" i="1"/>
  <c r="E11" i="1"/>
  <c r="V10" i="1"/>
  <c r="U10" i="1"/>
  <c r="T10" i="1"/>
  <c r="R10" i="1"/>
  <c r="Q10" i="1"/>
  <c r="O10" i="1"/>
  <c r="P10" i="1" s="1"/>
  <c r="N10" i="1"/>
  <c r="M10" i="1"/>
  <c r="K10" i="1"/>
  <c r="J10" i="1"/>
  <c r="I10" i="1"/>
  <c r="H10" i="1"/>
  <c r="G10" i="1"/>
  <c r="F10" i="1"/>
  <c r="E10" i="1"/>
  <c r="V9" i="1"/>
  <c r="U9" i="1"/>
  <c r="T9" i="1"/>
  <c r="R9" i="1"/>
  <c r="Q9" i="1"/>
  <c r="O9" i="1"/>
  <c r="P9" i="1" s="1"/>
  <c r="N9" i="1"/>
  <c r="M9" i="1"/>
  <c r="K9" i="1"/>
  <c r="H9" i="1"/>
  <c r="G9" i="1"/>
  <c r="F9" i="1"/>
  <c r="E9" i="1"/>
  <c r="V8" i="1"/>
  <c r="G8" i="1"/>
  <c r="F8" i="1"/>
  <c r="E8" i="1"/>
  <c r="V7" i="1"/>
  <c r="T7" i="1"/>
  <c r="O7" i="1"/>
  <c r="N7" i="1"/>
  <c r="P7" i="1" s="1"/>
  <c r="M7" i="1"/>
  <c r="J7" i="1"/>
  <c r="I7" i="1"/>
  <c r="H7" i="1"/>
  <c r="G7" i="1"/>
  <c r="F7" i="1"/>
  <c r="E7" i="1"/>
  <c r="G6" i="1"/>
  <c r="E6" i="1"/>
  <c r="K5" i="1"/>
  <c r="J5" i="1"/>
  <c r="I5" i="1"/>
  <c r="H5" i="1"/>
  <c r="G5" i="1"/>
  <c r="F5" i="1"/>
  <c r="E5" i="1"/>
  <c r="T4" i="1"/>
  <c r="R4" i="1"/>
  <c r="Q4" i="1"/>
  <c r="O4" i="1"/>
  <c r="P3" i="1" s="1"/>
  <c r="N4" i="1"/>
  <c r="M4" i="1"/>
  <c r="K4" i="1"/>
  <c r="J4" i="1"/>
  <c r="I4" i="1"/>
  <c r="H4" i="1"/>
  <c r="G4" i="1"/>
  <c r="F4" i="1"/>
  <c r="E4" i="1"/>
  <c r="V3" i="1"/>
  <c r="U3" i="1"/>
  <c r="T3" i="1"/>
  <c r="R3" i="1"/>
  <c r="Q3" i="1"/>
  <c r="K3" i="1"/>
  <c r="J3" i="1"/>
  <c r="I3" i="1"/>
  <c r="H3" i="1"/>
  <c r="G3" i="1"/>
  <c r="F3" i="1"/>
  <c r="E3" i="1"/>
  <c r="S31" i="1" l="1"/>
  <c r="S143" i="1"/>
  <c r="S159" i="1"/>
  <c r="S199" i="1"/>
  <c r="S64" i="1"/>
  <c r="S33" i="1"/>
  <c r="S45" i="1"/>
  <c r="S48" i="1"/>
  <c r="S80" i="1"/>
  <c r="S161" i="1"/>
  <c r="S39" i="1"/>
  <c r="S187" i="1"/>
  <c r="S141" i="1"/>
  <c r="S203" i="1"/>
  <c r="S96" i="1"/>
  <c r="S113" i="1"/>
  <c r="S126" i="1"/>
  <c r="S17" i="1"/>
  <c r="S25" i="1"/>
  <c r="S28" i="1"/>
  <c r="S75" i="1"/>
  <c r="S167" i="1"/>
  <c r="S180" i="1"/>
  <c r="S181" i="1"/>
  <c r="S106" i="1"/>
  <c r="S121" i="1"/>
  <c r="S129" i="1"/>
  <c r="S134" i="1"/>
  <c r="S145" i="1"/>
  <c r="S153" i="1"/>
  <c r="S200" i="1"/>
  <c r="S202" i="1"/>
  <c r="S26" i="1"/>
  <c r="S40" i="1"/>
  <c r="S14" i="1"/>
  <c r="S24" i="1"/>
  <c r="S30" i="1"/>
  <c r="S44" i="1"/>
  <c r="S85" i="1"/>
  <c r="S99" i="1"/>
  <c r="S103" i="1"/>
  <c r="S124" i="1"/>
  <c r="S142" i="1"/>
  <c r="S147" i="1"/>
  <c r="S158" i="1"/>
  <c r="S163" i="1"/>
  <c r="S168" i="1"/>
  <c r="S186" i="1"/>
  <c r="S192" i="1"/>
  <c r="S95" i="1"/>
  <c r="S54" i="1"/>
  <c r="S9" i="1"/>
  <c r="S27" i="1"/>
  <c r="S41" i="1"/>
  <c r="S70" i="1"/>
  <c r="S72" i="1"/>
  <c r="S114" i="1"/>
  <c r="S128" i="1"/>
  <c r="S131" i="1"/>
  <c r="S136" i="1"/>
  <c r="S170" i="1"/>
  <c r="S174" i="1"/>
  <c r="S182" i="1"/>
  <c r="S197" i="1"/>
  <c r="S201" i="1"/>
  <c r="S10" i="1"/>
  <c r="S35" i="1"/>
  <c r="S42" i="1"/>
  <c r="S79" i="1"/>
  <c r="S82" i="1"/>
  <c r="S97" i="1"/>
  <c r="S115" i="1"/>
  <c r="S65" i="1"/>
  <c r="S109" i="1"/>
  <c r="S119" i="1"/>
  <c r="S122" i="1"/>
  <c r="S123" i="1"/>
  <c r="S125" i="1"/>
  <c r="S151" i="1"/>
  <c r="S179" i="1"/>
  <c r="S196" i="1"/>
  <c r="S21" i="1"/>
  <c r="S46" i="1"/>
  <c r="S47" i="1"/>
  <c r="S58" i="1"/>
  <c r="S69" i="1"/>
  <c r="S92" i="1"/>
  <c r="S94" i="1"/>
  <c r="S104" i="1"/>
  <c r="S127" i="1"/>
  <c r="S135" i="1"/>
  <c r="S146" i="1"/>
  <c r="S152" i="1"/>
  <c r="S165" i="1"/>
  <c r="S4" i="1"/>
  <c r="S57" i="1"/>
  <c r="S59" i="1"/>
  <c r="S68" i="1"/>
  <c r="S87" i="1"/>
  <c r="S105" i="1"/>
  <c r="S120" i="1"/>
  <c r="S191" i="1"/>
  <c r="S19" i="1"/>
  <c r="S55" i="1"/>
  <c r="S56" i="1"/>
  <c r="S63" i="1"/>
  <c r="S76" i="1"/>
  <c r="S84" i="1"/>
  <c r="S101" i="1"/>
  <c r="S140" i="1"/>
  <c r="S204" i="1"/>
</calcChain>
</file>

<file path=xl/sharedStrings.xml><?xml version="1.0" encoding="utf-8"?>
<sst xmlns="http://schemas.openxmlformats.org/spreadsheetml/2006/main" count="452" uniqueCount="443">
  <si>
    <t>WB Fiscal Space Database</t>
  </si>
  <si>
    <t>JME</t>
  </si>
  <si>
    <t>UNICEF Nutrition</t>
  </si>
  <si>
    <t>UNICEF Data Warehouse</t>
  </si>
  <si>
    <t>OECD</t>
  </si>
  <si>
    <t>WB Report</t>
  </si>
  <si>
    <t>ASPIRE</t>
  </si>
  <si>
    <t>ILO</t>
  </si>
  <si>
    <t>ISO</t>
  </si>
  <si>
    <t>Coountry Name</t>
  </si>
  <si>
    <t>Region</t>
  </si>
  <si>
    <t>Income</t>
  </si>
  <si>
    <t>fis_primary balance % of GDP</t>
  </si>
  <si>
    <t>nut_severe food poverty</t>
  </si>
  <si>
    <t>nut_moderate food poverty</t>
  </si>
  <si>
    <t>sp_population covered by at least one social protection benefit</t>
  </si>
  <si>
    <t>sp_children/households receiving child/family benefits</t>
  </si>
  <si>
    <t>sp_vulnerable persons covered by social assistance</t>
  </si>
  <si>
    <t>AFG</t>
  </si>
  <si>
    <t>Afghanistan</t>
  </si>
  <si>
    <t>ALB</t>
  </si>
  <si>
    <t>Albania</t>
  </si>
  <si>
    <t>DZA</t>
  </si>
  <si>
    <t>Algeria</t>
  </si>
  <si>
    <t>AND</t>
  </si>
  <si>
    <t>Andorra</t>
  </si>
  <si>
    <t>AGO</t>
  </si>
  <si>
    <t>Angola</t>
  </si>
  <si>
    <t>ATG</t>
  </si>
  <si>
    <t>Antigua &amp;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</si>
  <si>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</si>
  <si>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</si>
  <si>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</si>
  <si>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</si>
  <si>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</si>
  <si>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</si>
  <si>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</si>
  <si>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</si>
  <si>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</si>
  <si>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Austria</t>
  </si>
  <si>
    <t>AZE</t>
  </si>
  <si>
    <t>Azerbaijan</t>
  </si>
  <si>
    <t>BHS</t>
  </si>
  <si>
    <t>Bahamas, The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</si>
  <si>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</si>
  <si>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</si>
  <si>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</si>
  <si>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</si>
  <si>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</si>
  <si>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</si>
  <si>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</si>
  <si>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</si>
  <si>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</si>
  <si>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</si>
  <si>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</si>
  <si>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</si>
  <si>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</si>
  <si>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</si>
  <si>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</si>
  <si>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</si>
  <si>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</si>
  <si>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</si>
  <si>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</si>
  <si>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</t>
  </si>
  <si>
    <t>BIH</t>
  </si>
  <si>
    <t>Bosnia &amp;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</si>
  <si>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</si>
  <si>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</si>
  <si>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</si>
  <si>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</si>
  <si>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</si>
  <si>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</si>
  <si>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</si>
  <si>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</si>
  <si>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</si>
  <si>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</si>
  <si>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</si>
  <si>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</si>
  <si>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</si>
  <si>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</si>
  <si>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</si>
  <si>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</si>
  <si>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</si>
  <si>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</si>
  <si>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</si>
  <si>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</si>
  <si>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CYM</t>
  </si>
  <si>
    <t>Cayman Islands</t>
  </si>
  <si>
    <t>CAF</t>
  </si>
  <si>
    <t>Central African Rep.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</si>
  <si>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</si>
  <si>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</si>
  <si>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</si>
  <si>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</si>
  <si>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</si>
  <si>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</si>
  <si>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</si>
  <si>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</si>
  <si>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</si>
  <si>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</si>
  <si>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</si>
  <si>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Congo, Dem. Rep.</t>
  </si>
  <si>
    <t>COG</t>
  </si>
  <si>
    <t>Congo, Rep.</t>
  </si>
  <si>
    <t>CRI</t>
  </si>
  <si>
    <t>Costa Rica</t>
  </si>
  <si>
    <t>CIV</t>
  </si>
  <si>
    <t>Cote d'Ivoire</t>
  </si>
  <si>
    <t>HRV</t>
  </si>
  <si>
    <t>Croatia</t>
  </si>
  <si>
    <t>CUB</t>
  </si>
  <si>
    <t>Cuba</t>
  </si>
  <si>
    <t>CUW</t>
  </si>
  <si>
    <t>Curacao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</si>
  <si>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</si>
  <si>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</si>
  <si>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</si>
  <si>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</si>
  <si>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</si>
  <si>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</si>
  <si>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</si>
  <si>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</si>
  <si>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</si>
  <si>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</si>
  <si>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</si>
  <si>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</si>
  <si>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</si>
  <si>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</si>
  <si>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</si>
  <si>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Egypt, Arab Rep.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</si>
  <si>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</si>
  <si>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</si>
  <si>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</si>
  <si>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</si>
  <si>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</si>
  <si>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</si>
  <si>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</si>
  <si>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</si>
  <si>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SWZ</t>
  </si>
  <si>
    <t>Eswatini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</si>
  <si>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</si>
  <si>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</si>
  <si>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</si>
  <si>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</si>
  <si>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</si>
  <si>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</si>
  <si>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</si>
  <si>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</si>
  <si>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</si>
  <si>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</si>
  <si>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</si>
  <si>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Gambia, The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</si>
  <si>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</si>
  <si>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</si>
  <si>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</si>
  <si>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</si>
  <si>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</si>
  <si>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</si>
  <si>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</si>
  <si>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</si>
  <si>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</si>
  <si>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</si>
  <si>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</si>
  <si>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</si>
  <si>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</si>
  <si>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</si>
  <si>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</si>
  <si>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</si>
  <si>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</si>
  <si>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</si>
  <si>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</si>
  <si>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</si>
  <si>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</si>
  <si>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</si>
  <si>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HKG</t>
  </si>
  <si>
    <t>Hong Kong SAR, China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</si>
  <si>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</si>
  <si>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</si>
  <si>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</si>
  <si>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</si>
  <si>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</si>
  <si>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</si>
  <si>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</si>
  <si>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</si>
  <si>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</si>
  <si>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Rep.</t>
  </si>
  <si>
    <t>IRQ</t>
  </si>
  <si>
    <t>Iraq</t>
  </si>
  <si>
    <t>IRL</t>
  </si>
  <si>
    <t>Ireland</t>
  </si>
  <si>
    <t>IMN</t>
  </si>
  <si>
    <t>Isle of Man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</si>
  <si>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</si>
  <si>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</si>
  <si>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</si>
  <si>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</si>
  <si>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</si>
  <si>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</si>
  <si>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</si>
  <si>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</si>
  <si>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</si>
  <si>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</si>
  <si>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</si>
  <si>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</si>
  <si>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</si>
  <si>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</si>
  <si>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</si>
  <si>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</si>
  <si>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KOR</t>
  </si>
  <si>
    <t>Korea, Rep.</t>
  </si>
  <si>
    <t>XKX</t>
  </si>
  <si>
    <t>Kosovo</t>
  </si>
  <si>
    <t>KWT</t>
  </si>
  <si>
    <t>Kuwait</t>
  </si>
  <si>
    <t>KGZ</t>
  </si>
  <si>
    <t>Kyrgyz Republic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</si>
  <si>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</si>
  <si>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</si>
  <si>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</si>
  <si>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</si>
  <si>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</si>
  <si>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</si>
  <si>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</si>
  <si>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</si>
  <si>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</si>
  <si>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</si>
  <si>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</si>
  <si>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</si>
  <si>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</si>
  <si>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</si>
  <si>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</si>
  <si>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</si>
  <si>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</si>
  <si>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</si>
  <si>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MAC</t>
  </si>
  <si>
    <t>Macao SAR, China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</si>
  <si>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</si>
  <si>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</si>
  <si>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</si>
  <si>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</si>
  <si>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</si>
  <si>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</si>
  <si>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</si>
  <si>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</si>
  <si>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</si>
  <si>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</si>
  <si>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</si>
  <si>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</si>
  <si>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</si>
  <si>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</si>
  <si>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</si>
  <si>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</si>
  <si>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</si>
  <si>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</si>
  <si>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</si>
  <si>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</si>
  <si>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</si>
  <si>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Micronesia, Fed. States</t>
  </si>
  <si>
    <t>MDA</t>
  </si>
  <si>
    <t>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</si>
  <si>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</si>
  <si>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</si>
  <si>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</si>
  <si>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</si>
  <si>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</si>
  <si>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</si>
  <si>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</si>
  <si>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</si>
  <si>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</si>
  <si>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</si>
  <si>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</si>
  <si>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</si>
  <si>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</si>
  <si>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</si>
  <si>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</si>
  <si>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</si>
  <si>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</si>
  <si>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</si>
  <si>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</si>
  <si>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</si>
  <si>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</si>
  <si>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</si>
  <si>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</si>
  <si>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</si>
  <si>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</si>
  <si>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</si>
  <si>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MKD</t>
  </si>
  <si>
    <t>North Macedonia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</si>
  <si>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</si>
  <si>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</si>
  <si>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</si>
  <si>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</si>
  <si>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</si>
  <si>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</si>
  <si>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</si>
  <si>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</si>
  <si>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</si>
  <si>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</si>
  <si>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</si>
  <si>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</si>
  <si>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</si>
  <si>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</si>
  <si>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</si>
  <si>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</si>
  <si>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</si>
  <si>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</si>
  <si>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</si>
  <si>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</si>
  <si>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</si>
  <si>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</si>
  <si>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</si>
  <si>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</si>
  <si>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</si>
  <si>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</si>
  <si>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</si>
  <si>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</si>
  <si>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</si>
  <si>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</si>
  <si>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</si>
  <si>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</si>
  <si>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WSM</t>
  </si>
  <si>
    <t>Samoa</t>
  </si>
  <si>
    <t>SMR</t>
  </si>
  <si>
    <t>San Marino</t>
  </si>
  <si>
    <t>STP</t>
  </si>
  <si>
    <t>Sao Tome &amp;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</si>
  <si>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</si>
  <si>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</si>
  <si>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</si>
  <si>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</si>
  <si>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</si>
  <si>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</si>
  <si>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</si>
  <si>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</si>
  <si>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</si>
  <si>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</si>
  <si>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</si>
  <si>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</si>
  <si>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</si>
  <si>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 Republic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</si>
  <si>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</si>
  <si>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</si>
  <si>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</si>
  <si>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</si>
  <si>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</si>
  <si>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</si>
  <si>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</si>
  <si>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</si>
  <si>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</si>
  <si>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</si>
  <si>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</si>
  <si>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</si>
  <si>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</si>
  <si>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</si>
  <si>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KNA</t>
  </si>
  <si>
    <t>St. Kitts &amp; Nevis</t>
  </si>
  <si>
    <t>LCA</t>
  </si>
  <si>
    <t>St. Lucia</t>
  </si>
  <si>
    <t>VCT</t>
  </si>
  <si>
    <t>St. Vincent &amp; the Grenadines</t>
  </si>
  <si>
    <t>SDN</t>
  </si>
  <si>
    <t>Sudan</t>
  </si>
  <si>
    <t>SUR</t>
  </si>
  <si>
    <t>Suriname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</si>
  <si>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</si>
  <si>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</si>
  <si>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</si>
  <si>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</si>
  <si>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</si>
  <si>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</si>
  <si>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</si>
  <si>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</si>
  <si>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</si>
  <si>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</si>
  <si>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</si>
  <si>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</si>
  <si>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</si>
  <si>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</si>
  <si>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</si>
  <si>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</si>
  <si>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</si>
  <si>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</si>
  <si>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</si>
  <si>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&amp; Tobago</t>
  </si>
  <si>
    <t>TUN</t>
  </si>
  <si>
    <t>Tunisia</t>
  </si>
  <si>
    <t>TUR</t>
  </si>
  <si>
    <t>Turkey</t>
  </si>
  <si>
    <t>TKM</t>
  </si>
  <si>
    <t>Turkmenistan</t>
  </si>
  <si>
    <t>TCA</t>
  </si>
  <si>
    <t>Turks &amp; Caicos Islands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</si>
  <si>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</si>
  <si>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</si>
  <si>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</si>
  <si>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</si>
  <si>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</si>
  <si>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</si>
  <si>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</si>
  <si>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</si>
  <si>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</si>
  <si>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</si>
  <si>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</si>
  <si>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</si>
  <si>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</si>
  <si>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</si>
  <si>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</si>
  <si>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</si>
  <si>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</si>
  <si>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</si>
  <si>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</si>
  <si>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Venezuela, RB</t>
  </si>
  <si>
    <t>Upper middle income</t>
  </si>
  <si>
    <t>VNM</t>
  </si>
  <si>
    <t>Vietnam</t>
  </si>
  <si>
    <t>PSE</t>
  </si>
  <si>
    <t>West Bank &amp; Gaza</t>
  </si>
  <si>
    <t>YEM</t>
  </si>
  <si>
    <t>Yemen, Rep.</t>
  </si>
  <si>
    <t>ZMB</t>
  </si>
  <si>
    <t>Zambia</t>
  </si>
  <si>
    <t>ZWE</t>
  </si>
  <si>
    <t>Zimbabwe</t>
  </si>
  <si>
    <t>NCL</t>
  </si>
  <si>
    <t>New Caledonia</t>
  </si>
  <si>
    <t>PRK</t>
  </si>
  <si>
    <t>Korea, Dem. People's Rep.</t>
  </si>
  <si>
    <t>PYF</t>
  </si>
  <si>
    <t>French Polynesia</t>
  </si>
  <si>
    <t>Source (latest available estimates)</t>
  </si>
  <si>
    <t>pov_child poverty below 50% median disposable income_HICs OECD</t>
  </si>
  <si>
    <t>pov_child poverty below international PL $1.90 in 2017</t>
  </si>
  <si>
    <t>pov_child poverty below international PL $3.20 in 2017</t>
  </si>
  <si>
    <t>pov_child poverty below international PL $5.50 in 2017</t>
  </si>
  <si>
    <t>Constructed</t>
  </si>
  <si>
    <t>pov_child poverty below international PL in 2017 which varies based on income classification</t>
  </si>
  <si>
    <t>fiscalbalance</t>
  </si>
  <si>
    <t>stunting</t>
  </si>
  <si>
    <t>childpov</t>
  </si>
  <si>
    <t>spcovade</t>
  </si>
  <si>
    <t>gggd</t>
  </si>
  <si>
    <t>spcov</t>
  </si>
  <si>
    <t>spade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</si>
</sst>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0" xfId="0" applyFont="1" applyFill="1" applyAlignment="1">
      <alignment vertical="top" wrapText="1"/>
    </xf>
    <xf numFmtId="2" fontId="4" fillId="3" borderId="0" xfId="0" applyNumberFormat="1" applyFont="1" applyFill="1" applyAlignment="1">
      <alignment horizontal="center" vertical="top" wrapText="1"/>
    </xf>
    <xf numFmtId="2" fontId="4" fillId="4" borderId="0" xfId="0" applyNumberFormat="1" applyFont="1" applyFill="1" applyAlignment="1">
      <alignment horizontal="center" vertical="top" wrapText="1"/>
    </xf>
    <xf numFmtId="2" fontId="4" fillId="5" borderId="0" xfId="0" applyNumberFormat="1" applyFont="1" applyFill="1" applyAlignment="1">
      <alignment horizontal="center" vertical="top" wrapText="1"/>
    </xf>
    <xf numFmtId="2" fontId="4" fillId="6" borderId="0" xfId="0" applyNumberFormat="1" applyFont="1" applyFill="1" applyAlignment="1">
      <alignment vertical="top" wrapText="1"/>
    </xf>
    <xf numFmtId="0" fontId="0" fillId="0" borderId="0" xfId="0" applyAlignment="1">
      <alignment vertical="top" wrapText="1"/>
    </xf>
    <xf numFmtId="2" fontId="0" fillId="0" borderId="0" xfId="0" applyNumberFormat="1"/>
    <xf numFmtId="2" fontId="0" fillId="0" borderId="0" xfId="1" applyNumberFormat="1" applyFont="1"/>
    <xf numFmtId="0" fontId="3" fillId="7" borderId="0" xfId="0" applyFont="1" applyFill="1"/>
    <xf numFmtId="0" fontId="5" fillId="0" borderId="1" xfId="0" applyFont="1" applyBorder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2" fontId="6" fillId="0" borderId="0" xfId="0" applyNumberFormat="1" applyFont="1" applyAlignment="1">
      <alignment horizontal="center" vertical="center" wrapText="1"/>
    </xf>
    <xf numFmtId="2" fontId="6" fillId="0" borderId="0" xfId="1" applyNumberFormat="1" applyFont="1" applyAlignment="1">
      <alignment horizontal="center" vertical="center" wrapText="1"/>
    </xf>
    <xf numFmtId="2" fontId="4" fillId="8" borderId="0" xfId="0" applyNumberFormat="1" applyFont="1" applyFill="1" applyAlignment="1">
      <alignment horizontal="center" vertical="top" wrapText="1"/>
    </xf>
    <xf numFmtId="2" fontId="4" fillId="8" borderId="0" xfId="1" applyNumberFormat="1" applyFont="1" applyFill="1" applyAlignment="1">
      <alignment horizontal="center" vertical="top" wrapText="1"/>
    </xf>
    <xf numFmtId="2" fontId="6" fillId="7" borderId="0" xfId="0" applyNumberFormat="1" applyFont="1" applyFill="1" applyAlignment="1">
      <alignment horizontal="center" vertical="center" wrapText="1"/>
    </xf>
    <xf numFmtId="164" fontId="6" fillId="7" borderId="0" xfId="0" applyNumberFormat="1" applyFont="1" applyFill="1" applyAlignment="1">
      <alignment horizontal="center" vertical="center" wrapText="1"/>
    </xf>
    <xf numFmtId="2" fontId="4" fillId="7" borderId="0" xfId="0" applyNumberFormat="1" applyFont="1" applyFill="1" applyAlignment="1">
      <alignment vertical="top" wrapText="1"/>
    </xf>
    <xf numFmtId="164" fontId="4" fillId="7" borderId="0" xfId="0" applyNumberFormat="1" applyFont="1" applyFill="1" applyAlignment="1">
      <alignment vertical="top" wrapText="1"/>
    </xf>
    <xf numFmtId="2" fontId="0" fillId="7" borderId="0" xfId="0" applyNumberFormat="1" applyFill="1"/>
    <xf numFmtId="164" fontId="0" fillId="7" borderId="0" xfId="0" applyNumberFormat="1" applyFill="1"/>
  </cellXfs>
  <cellStyles count="2">
    <cellStyle name="Comma" xfId="1" builtinId="3"/>
    <cellStyle name="Normal" xfId="0" builtinId="0"/>
  </cellStyles>
  <dxfs count="3"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COMBINED!$G$3:$G$206</c:f>
              <c:numCache>
                <c:formatCode>0.00</c:formatCode>
                <c:ptCount val="204"/>
                <c:pt idx="0">
                  <c:v>-2.2429999999999999</c:v>
                </c:pt>
                <c:pt idx="1">
                  <c:v>-4.5149999999999997</c:v>
                </c:pt>
                <c:pt idx="2">
                  <c:v>-7.218</c:v>
                </c:pt>
                <c:pt idx="3">
                  <c:v>-2.3010000000000002</c:v>
                </c:pt>
                <c:pt idx="4">
                  <c:v>3.7679999999999998</c:v>
                </c:pt>
                <c:pt idx="5">
                  <c:v>-4.4249999999999998</c:v>
                </c:pt>
                <c:pt idx="6">
                  <c:v>-4.327</c:v>
                </c:pt>
                <c:pt idx="7">
                  <c:v>-4.5890000000000004</c:v>
                </c:pt>
                <c:pt idx="8">
                  <c:v>-9.6319999999999997</c:v>
                </c:pt>
                <c:pt idx="9">
                  <c:v>-6.4539999999999997</c:v>
                </c:pt>
                <c:pt idx="10">
                  <c:v>-5.9279999999999999</c:v>
                </c:pt>
                <c:pt idx="11">
                  <c:v>4.0839999999999996</c:v>
                </c:pt>
                <c:pt idx="12">
                  <c:v>-13.568</c:v>
                </c:pt>
                <c:pt idx="13">
                  <c:v>-11.103</c:v>
                </c:pt>
                <c:pt idx="14">
                  <c:v>-3.605</c:v>
                </c:pt>
                <c:pt idx="15">
                  <c:v>-4.8250000000000002</c:v>
                </c:pt>
                <c:pt idx="16">
                  <c:v>-1.679</c:v>
                </c:pt>
                <c:pt idx="17">
                  <c:v>-5.5250000000000004</c:v>
                </c:pt>
                <c:pt idx="18">
                  <c:v>-1.925</c:v>
                </c:pt>
                <c:pt idx="19">
                  <c:v>-5.7089999999999996</c:v>
                </c:pt>
                <c:pt idx="21">
                  <c:v>0.128</c:v>
                </c:pt>
                <c:pt idx="22">
                  <c:v>-9.3279999999999994</c:v>
                </c:pt>
                <c:pt idx="23">
                  <c:v>0.748</c:v>
                </c:pt>
                <c:pt idx="24">
                  <c:v>-2.6469999999999998</c:v>
                </c:pt>
                <c:pt idx="25">
                  <c:v>-4.4169999999999998</c:v>
                </c:pt>
                <c:pt idx="26">
                  <c:v>-8.0180000000000007</c:v>
                </c:pt>
                <c:pt idx="27">
                  <c:v>-2.9460000000000002</c:v>
                </c:pt>
                <c:pt idx="28">
                  <c:v>-6.36</c:v>
                </c:pt>
                <c:pt idx="29">
                  <c:v>-4.2160000000000002</c:v>
                </c:pt>
                <c:pt idx="30">
                  <c:v>-7.3010000000000002</c:v>
                </c:pt>
                <c:pt idx="31">
                  <c:v>-5.8769999999999998</c:v>
                </c:pt>
                <c:pt idx="32">
                  <c:v>-2.3740000000000001</c:v>
                </c:pt>
                <c:pt idx="33">
                  <c:v>-5.0389999999999997</c:v>
                </c:pt>
                <c:pt idx="35">
                  <c:v>-6.0209999999999999</c:v>
                </c:pt>
                <c:pt idx="36">
                  <c:v>-1.8080000000000001</c:v>
                </c:pt>
                <c:pt idx="37">
                  <c:v>-7.4859999999999998</c:v>
                </c:pt>
                <c:pt idx="38">
                  <c:v>-6.101</c:v>
                </c:pt>
                <c:pt idx="39">
                  <c:v>-6.8410000000000002</c:v>
                </c:pt>
                <c:pt idx="40">
                  <c:v>-2.7189999999999999</c:v>
                </c:pt>
                <c:pt idx="41">
                  <c:v>-0.98099999999999998</c:v>
                </c:pt>
                <c:pt idx="42">
                  <c:v>1.726</c:v>
                </c:pt>
                <c:pt idx="43">
                  <c:v>-5.1319999999999997</c:v>
                </c:pt>
                <c:pt idx="44">
                  <c:v>-4.9690000000000003</c:v>
                </c:pt>
                <c:pt idx="45">
                  <c:v>-2.8879999999999999</c:v>
                </c:pt>
                <c:pt idx="48">
                  <c:v>-1.659</c:v>
                </c:pt>
                <c:pt idx="49">
                  <c:v>-5.8840000000000003</c:v>
                </c:pt>
                <c:pt idx="50">
                  <c:v>2.605</c:v>
                </c:pt>
                <c:pt idx="51">
                  <c:v>-3.3889999999999998</c:v>
                </c:pt>
                <c:pt idx="52">
                  <c:v>5.0030000000000001</c:v>
                </c:pt>
                <c:pt idx="53">
                  <c:v>-2.923</c:v>
                </c:pt>
                <c:pt idx="54">
                  <c:v>-1.4870000000000001</c:v>
                </c:pt>
                <c:pt idx="55">
                  <c:v>-6.9580000000000002</c:v>
                </c:pt>
                <c:pt idx="56">
                  <c:v>-5.5890000000000004</c:v>
                </c:pt>
                <c:pt idx="57">
                  <c:v>2.641</c:v>
                </c:pt>
                <c:pt idx="58">
                  <c:v>-4.1079999999999997</c:v>
                </c:pt>
                <c:pt idx="59">
                  <c:v>-2.294</c:v>
                </c:pt>
                <c:pt idx="60">
                  <c:v>-4.6130000000000004</c:v>
                </c:pt>
                <c:pt idx="61">
                  <c:v>-2.7669999999999999</c:v>
                </c:pt>
                <c:pt idx="62">
                  <c:v>-13.613</c:v>
                </c:pt>
                <c:pt idx="63">
                  <c:v>-2.6360000000000001</c:v>
                </c:pt>
                <c:pt idx="64">
                  <c:v>-6.43</c:v>
                </c:pt>
                <c:pt idx="65">
                  <c:v>-1.8520000000000001</c:v>
                </c:pt>
                <c:pt idx="66">
                  <c:v>-4.6189999999999998</c:v>
                </c:pt>
                <c:pt idx="67">
                  <c:v>-6.0209999999999999</c:v>
                </c:pt>
                <c:pt idx="68">
                  <c:v>-3.7269999999999999</c:v>
                </c:pt>
                <c:pt idx="69">
                  <c:v>-11.44</c:v>
                </c:pt>
                <c:pt idx="70">
                  <c:v>-7.952</c:v>
                </c:pt>
                <c:pt idx="71">
                  <c:v>0.32800000000000001</c:v>
                </c:pt>
                <c:pt idx="72">
                  <c:v>-1.1850000000000001</c:v>
                </c:pt>
                <c:pt idx="73">
                  <c:v>-1.726</c:v>
                </c:pt>
                <c:pt idx="74">
                  <c:v>-5.6929999999999996</c:v>
                </c:pt>
                <c:pt idx="75">
                  <c:v>-7.2869999999999999</c:v>
                </c:pt>
                <c:pt idx="76">
                  <c:v>-2.5299999999999998</c:v>
                </c:pt>
                <c:pt idx="77">
                  <c:v>-3.1389999999999998</c:v>
                </c:pt>
                <c:pt idx="78">
                  <c:v>0.14399999999999999</c:v>
                </c:pt>
                <c:pt idx="79">
                  <c:v>-6.774</c:v>
                </c:pt>
                <c:pt idx="80">
                  <c:v>-7.9409999999999998</c:v>
                </c:pt>
                <c:pt idx="81">
                  <c:v>-9.98</c:v>
                </c:pt>
                <c:pt idx="82">
                  <c:v>-4.6180000000000003</c:v>
                </c:pt>
                <c:pt idx="83">
                  <c:v>-4.3010000000000002</c:v>
                </c:pt>
                <c:pt idx="84">
                  <c:v>-0.84499999999999997</c:v>
                </c:pt>
                <c:pt idx="85">
                  <c:v>-1.6519999999999999</c:v>
                </c:pt>
                <c:pt idx="87">
                  <c:v>-3.8090000000000002</c:v>
                </c:pt>
                <c:pt idx="88">
                  <c:v>-7.1749999999999998</c:v>
                </c:pt>
                <c:pt idx="89">
                  <c:v>0.76</c:v>
                </c:pt>
                <c:pt idx="90">
                  <c:v>-6.6619999999999999</c:v>
                </c:pt>
                <c:pt idx="91">
                  <c:v>-8.0459999999999994</c:v>
                </c:pt>
                <c:pt idx="92">
                  <c:v>-4.9660000000000002</c:v>
                </c:pt>
                <c:pt idx="93">
                  <c:v>-8.0150000000000006</c:v>
                </c:pt>
                <c:pt idx="94">
                  <c:v>-16.468</c:v>
                </c:pt>
                <c:pt idx="95">
                  <c:v>-0.02</c:v>
                </c:pt>
                <c:pt idx="96">
                  <c:v>-1.373</c:v>
                </c:pt>
                <c:pt idx="97">
                  <c:v>-0.35199999999999998</c:v>
                </c:pt>
                <c:pt idx="98">
                  <c:v>-0.39800000000000002</c:v>
                </c:pt>
                <c:pt idx="99">
                  <c:v>-3.6</c:v>
                </c:pt>
                <c:pt idx="100">
                  <c:v>-5.5540000000000003</c:v>
                </c:pt>
                <c:pt idx="101">
                  <c:v>-3.5249999999999999</c:v>
                </c:pt>
                <c:pt idx="102">
                  <c:v>-4.4169999999999998</c:v>
                </c:pt>
                <c:pt idx="103">
                  <c:v>-2.4119999999999999</c:v>
                </c:pt>
                <c:pt idx="104">
                  <c:v>11.269</c:v>
                </c:pt>
                <c:pt idx="106">
                  <c:v>-1.0009999999999999</c:v>
                </c:pt>
                <c:pt idx="107">
                  <c:v>0.88700000000000001</c:v>
                </c:pt>
                <c:pt idx="108">
                  <c:v>-16.55</c:v>
                </c:pt>
                <c:pt idx="109">
                  <c:v>-2.8719999999999999</c:v>
                </c:pt>
                <c:pt idx="110">
                  <c:v>-8.9480000000000004</c:v>
                </c:pt>
                <c:pt idx="111">
                  <c:v>-5.4560000000000004</c:v>
                </c:pt>
                <c:pt idx="112">
                  <c:v>-14.282</c:v>
                </c:pt>
                <c:pt idx="113">
                  <c:v>-4.9560000000000004</c:v>
                </c:pt>
                <c:pt idx="114">
                  <c:v>-7.9130000000000003</c:v>
                </c:pt>
                <c:pt idx="115">
                  <c:v>0.74299999999999999</c:v>
                </c:pt>
                <c:pt idx="116">
                  <c:v>2.7970000000000002</c:v>
                </c:pt>
                <c:pt idx="117">
                  <c:v>-6.0590000000000002</c:v>
                </c:pt>
                <c:pt idx="118">
                  <c:v>-3.8010000000000002</c:v>
                </c:pt>
                <c:pt idx="119">
                  <c:v>0.97499999999999998</c:v>
                </c:pt>
                <c:pt idx="120">
                  <c:v>-2.6190000000000002</c:v>
                </c:pt>
                <c:pt idx="121">
                  <c:v>-3.14</c:v>
                </c:pt>
                <c:pt idx="122">
                  <c:v>-1.708</c:v>
                </c:pt>
                <c:pt idx="123">
                  <c:v>-5.9420000000000002</c:v>
                </c:pt>
                <c:pt idx="124">
                  <c:v>-3.6509999999999998</c:v>
                </c:pt>
                <c:pt idx="125">
                  <c:v>-7.8159999999999998</c:v>
                </c:pt>
                <c:pt idx="126">
                  <c:v>-9.1219999999999999</c:v>
                </c:pt>
                <c:pt idx="127">
                  <c:v>43.752000000000002</c:v>
                </c:pt>
                <c:pt idx="128">
                  <c:v>-4.0490000000000004</c:v>
                </c:pt>
                <c:pt idx="129">
                  <c:v>-2.556</c:v>
                </c:pt>
                <c:pt idx="130">
                  <c:v>-4.7750000000000004</c:v>
                </c:pt>
                <c:pt idx="131">
                  <c:v>-1.7</c:v>
                </c:pt>
                <c:pt idx="132">
                  <c:v>-5.8929999999999998</c:v>
                </c:pt>
                <c:pt idx="133">
                  <c:v>-6.0449999999999999</c:v>
                </c:pt>
                <c:pt idx="134">
                  <c:v>-5.3620000000000001</c:v>
                </c:pt>
                <c:pt idx="135">
                  <c:v>9.1110000000000007</c:v>
                </c:pt>
                <c:pt idx="136">
                  <c:v>-3.242</c:v>
                </c:pt>
                <c:pt idx="137">
                  <c:v>-6.0460000000000003</c:v>
                </c:pt>
                <c:pt idx="138">
                  <c:v>-16.861000000000001</c:v>
                </c:pt>
                <c:pt idx="139">
                  <c:v>-6.6619999999999999</c:v>
                </c:pt>
                <c:pt idx="140">
                  <c:v>-6.6289999999999996</c:v>
                </c:pt>
                <c:pt idx="141">
                  <c:v>-6.1539999999999999</c:v>
                </c:pt>
                <c:pt idx="142">
                  <c:v>-2.548</c:v>
                </c:pt>
                <c:pt idx="143">
                  <c:v>-6.46</c:v>
                </c:pt>
                <c:pt idx="144">
                  <c:v>-1.869</c:v>
                </c:pt>
                <c:pt idx="145">
                  <c:v>-2.8290000000000002</c:v>
                </c:pt>
                <c:pt idx="146">
                  <c:v>-0.253</c:v>
                </c:pt>
                <c:pt idx="147">
                  <c:v>4.3920000000000003</c:v>
                </c:pt>
                <c:pt idx="148">
                  <c:v>-6.86</c:v>
                </c:pt>
                <c:pt idx="149">
                  <c:v>0.79800000000000004</c:v>
                </c:pt>
                <c:pt idx="150">
                  <c:v>-6.9989999999999997</c:v>
                </c:pt>
                <c:pt idx="151">
                  <c:v>1.7430000000000001</c:v>
                </c:pt>
                <c:pt idx="152">
                  <c:v>-18.533000000000001</c:v>
                </c:pt>
                <c:pt idx="153">
                  <c:v>1.5349999999999999</c:v>
                </c:pt>
                <c:pt idx="154">
                  <c:v>-2.35</c:v>
                </c:pt>
                <c:pt idx="155">
                  <c:v>-6.2969999999999997</c:v>
                </c:pt>
                <c:pt idx="156">
                  <c:v>-3.31</c:v>
                </c:pt>
                <c:pt idx="157">
                  <c:v>-5.827</c:v>
                </c:pt>
                <c:pt idx="158">
                  <c:v>-7.3159999999999998</c:v>
                </c:pt>
                <c:pt idx="159">
                  <c:v>-0.188</c:v>
                </c:pt>
                <c:pt idx="160">
                  <c:v>-6.15</c:v>
                </c:pt>
                <c:pt idx="161">
                  <c:v>-5.181</c:v>
                </c:pt>
                <c:pt idx="162">
                  <c:v>-4.391</c:v>
                </c:pt>
                <c:pt idx="163">
                  <c:v>-1.097</c:v>
                </c:pt>
                <c:pt idx="164">
                  <c:v>-6.0369999999999999</c:v>
                </c:pt>
                <c:pt idx="165">
                  <c:v>4.3129999999999997</c:v>
                </c:pt>
                <c:pt idx="166">
                  <c:v>-6.8730000000000002</c:v>
                </c:pt>
                <c:pt idx="167">
                  <c:v>-11.635999999999999</c:v>
                </c:pt>
                <c:pt idx="168">
                  <c:v>7.1559999999999997</c:v>
                </c:pt>
                <c:pt idx="169">
                  <c:v>-6.4569999999999999</c:v>
                </c:pt>
                <c:pt idx="170">
                  <c:v>-7.2510000000000003</c:v>
                </c:pt>
                <c:pt idx="171">
                  <c:v>-0.28199999999999997</c:v>
                </c:pt>
                <c:pt idx="172">
                  <c:v>-7.6070000000000002</c:v>
                </c:pt>
                <c:pt idx="173">
                  <c:v>-0.26</c:v>
                </c:pt>
                <c:pt idx="174">
                  <c:v>-0.747</c:v>
                </c:pt>
                <c:pt idx="176">
                  <c:v>-0.68100000000000005</c:v>
                </c:pt>
                <c:pt idx="177">
                  <c:v>-3.1</c:v>
                </c:pt>
                <c:pt idx="178">
                  <c:v>-7.0279999999999996</c:v>
                </c:pt>
                <c:pt idx="179">
                  <c:v>-30.797000000000001</c:v>
                </c:pt>
                <c:pt idx="180">
                  <c:v>-5.9829999999999997</c:v>
                </c:pt>
                <c:pt idx="181">
                  <c:v>-0.95899999999999996</c:v>
                </c:pt>
                <c:pt idx="182">
                  <c:v>-9.2780000000000005</c:v>
                </c:pt>
                <c:pt idx="183">
                  <c:v>-7.593</c:v>
                </c:pt>
                <c:pt idx="184">
                  <c:v>-3.8580000000000001</c:v>
                </c:pt>
                <c:pt idx="185">
                  <c:v>0.34200000000000003</c:v>
                </c:pt>
                <c:pt idx="187">
                  <c:v>6.0860000000000003</c:v>
                </c:pt>
                <c:pt idx="188">
                  <c:v>-7.7409999999999997</c:v>
                </c:pt>
                <c:pt idx="189">
                  <c:v>-3.3260000000000001</c:v>
                </c:pt>
                <c:pt idx="190">
                  <c:v>2.1419999999999999</c:v>
                </c:pt>
                <c:pt idx="191">
                  <c:v>-7.9850000000000003</c:v>
                </c:pt>
                <c:pt idx="192">
                  <c:v>-10.906000000000001</c:v>
                </c:pt>
                <c:pt idx="193">
                  <c:v>-2.698</c:v>
                </c:pt>
                <c:pt idx="194">
                  <c:v>-4.6740000000000004</c:v>
                </c:pt>
                <c:pt idx="195">
                  <c:v>2.3660000000000001</c:v>
                </c:pt>
                <c:pt idx="196">
                  <c:v>-4.5389999999999997</c:v>
                </c:pt>
                <c:pt idx="197">
                  <c:v>-3.4660000000000002</c:v>
                </c:pt>
                <c:pt idx="198">
                  <c:v>-5.2279999999999998</c:v>
                </c:pt>
                <c:pt idx="199">
                  <c:v>-2.226</c:v>
                </c:pt>
                <c:pt idx="200">
                  <c:v>-8.4339999999999993</c:v>
                </c:pt>
                <c:pt idx="201">
                  <c:v>-2.3290000000000002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0E-4ADF-AD90-393CE9B73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412431"/>
        <c:axId val="1702414927"/>
      </c:scatterChart>
      <c:valAx>
        <c:axId val="170241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414927"/>
        <c:crosses val="autoZero"/>
        <c:crossBetween val="midCat"/>
      </c:valAx>
      <c:valAx>
        <c:axId val="170241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41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888999</xdr:colOff>
      <xdr:row>211</xdr:row>
      <xdr:rowOff>100445</xdr:rowOff>
    </xdr:from>
    <xdr:to>
      <xdr:col>14</xdr:col>
      <xdr:colOff>28864</xdr:colOff>
      <xdr:row>239</xdr:row>
      <xdr:rowOff>108238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300015-C08B-1E35-810F-943A2B011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aleeb\Downloads\child%20data.xlsx" TargetMode="External"/><Relationship Id="rId1" Type="http://schemas.openxmlformats.org/officeDocument/2006/relationships/externalLinkPath" Target="/Users/andaleeb/Downloads/child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BINED"/>
      <sheetName val="COMBINED (2)"/>
      <sheetName val="CLASS"/>
      <sheetName val="DATA"/>
      <sheetName val="fiscal space"/>
      <sheetName val="stunting"/>
      <sheetName val="sp_ilo"/>
      <sheetName val="ssn_aspire"/>
      <sheetName val="child poverty_unicef"/>
      <sheetName val="child poverty_PPPline_wb"/>
      <sheetName val="child poverty_oecd"/>
      <sheetName val="food poverty"/>
    </sheetNames>
    <sheetDataSet>
      <sheetData sheetId="0"/>
      <sheetData sheetId="1"/>
      <sheetData sheetId="2">
        <row r="1">
          <cell r="B1" t="str">
            <v>Code</v>
          </cell>
          <cell r="C1" t="str">
            <v>Region</v>
          </cell>
          <cell r="D1" t="str">
            <v>Income group</v>
          </cell>
        </row>
        <row r="2">
          <cell r="B2" t="str">
            <v>ABW</v>
          </cell>
          <cell r="C2" t="str">
            <v>Latin America &amp; Caribbean</v>
          </cell>
          <cell r="D2" t="str">
            <v>High income</v>
          </cell>
        </row>
        <row r="3">
          <cell r="B3" t="str">
            <v>AFG</v>
          </cell>
          <cell r="C3" t="str">
            <v>South Asia</v>
          </cell>
          <cell r="D3" t="str">
            <v>Low income</v>
          </cell>
        </row>
        <row r="4">
          <cell r="B4" t="str">
            <v>AGO</v>
          </cell>
          <cell r="C4" t="str">
            <v>Sub-Saharan Africa</v>
          </cell>
          <cell r="D4" t="str">
            <v>Lower middle income</v>
          </cell>
        </row>
        <row r="5">
          <cell r="B5" t="str">
            <v>ALB</v>
          </cell>
          <cell r="C5" t="str">
            <v>Europe &amp; Central Asia</v>
          </cell>
          <cell r="D5" t="str">
            <v>Upper middle income</v>
          </cell>
        </row>
        <row r="6">
          <cell r="B6" t="str">
            <v>AND</v>
          </cell>
          <cell r="C6" t="str">
            <v>Europe &amp; Central Asia</v>
          </cell>
          <cell r="D6" t="str">
            <v>High income</v>
          </cell>
        </row>
        <row r="7">
          <cell r="B7" t="str">
            <v>ARE</v>
          </cell>
          <cell r="C7" t="str">
            <v>Middle East &amp; North Africa</v>
          </cell>
          <cell r="D7" t="str">
            <v>High income</v>
          </cell>
        </row>
        <row r="8">
          <cell r="B8" t="str">
            <v>ARG</v>
          </cell>
          <cell r="C8" t="str">
            <v>Latin America &amp; Caribbean</v>
          </cell>
          <cell r="D8" t="str">
            <v>Upper middle income</v>
          </cell>
        </row>
        <row r="9">
          <cell r="B9" t="str">
            <v>ARM</v>
          </cell>
          <cell r="C9" t="str">
            <v>Europe &amp; Central Asia</v>
          </cell>
          <cell r="D9" t="str">
            <v>Upper middle income</v>
          </cell>
        </row>
        <row r="10">
          <cell r="B10" t="str">
            <v>ASM</v>
          </cell>
          <cell r="C10" t="str">
            <v>East Asia &amp; Pacific</v>
          </cell>
          <cell r="D10" t="str">
            <v>Upper middle income</v>
          </cell>
        </row>
        <row r="11">
          <cell r="B11" t="str">
            <v>ATG</v>
          </cell>
          <cell r="C11" t="str">
            <v>Latin America &amp; Caribbean</v>
          </cell>
          <cell r="D11" t="str">
            <v>High income</v>
          </cell>
        </row>
        <row r="12">
          <cell r="B12" t="str">
            <v>AUS</v>
          </cell>
          <cell r="C12" t="str">
            <v>East Asia &amp; Pacific</v>
          </cell>
          <cell r="D12" t="str">
            <v>High income</v>
          </cell>
        </row>
        <row r="13">
          <cell r="B13" t="str">
            <v>AUT</v>
          </cell>
          <cell r="C13" t="str">
            <v>Europe &amp; Central Asia</v>
          </cell>
          <cell r="D13" t="str">
            <v>High income</v>
          </cell>
        </row>
        <row r="14">
          <cell r="B14" t="str">
            <v>AZE</v>
          </cell>
          <cell r="C14" t="str">
            <v>Europe &amp; Central Asia</v>
          </cell>
          <cell r="D14" t="str">
            <v>Upper middle income</v>
          </cell>
        </row>
        <row r="15">
          <cell r="B15" t="str">
            <v>BDI</v>
          </cell>
          <cell r="C15" t="str">
            <v>Sub-Saharan Africa</v>
          </cell>
          <cell r="D15" t="str">
            <v>Low income</v>
          </cell>
        </row>
        <row r="16">
          <cell r="B16" t="str">
            <v>BEL</v>
          </cell>
          <cell r="C16" t="str">
            <v>Europe &amp; Central Asia</v>
          </cell>
          <cell r="D16" t="str">
            <v>High income</v>
          </cell>
        </row>
        <row r="17">
          <cell r="B17" t="str">
            <v>BEN</v>
          </cell>
          <cell r="C17" t="str">
            <v>Sub-Saharan Africa</v>
          </cell>
          <cell r="D17" t="str">
            <v>Lower middle income</v>
          </cell>
        </row>
        <row r="18">
          <cell r="B18" t="str">
            <v>BFA</v>
          </cell>
          <cell r="C18" t="str">
            <v>Sub-Saharan Africa</v>
          </cell>
          <cell r="D18" t="str">
            <v>Low income</v>
          </cell>
        </row>
        <row r="19">
          <cell r="B19" t="str">
            <v>BGD</v>
          </cell>
          <cell r="C19" t="str">
            <v>South Asia</v>
          </cell>
          <cell r="D19" t="str">
            <v>Lower middle income</v>
          </cell>
        </row>
        <row r="20">
          <cell r="B20" t="str">
            <v>BGR</v>
          </cell>
          <cell r="C20" t="str">
            <v>Europe &amp; Central Asia</v>
          </cell>
          <cell r="D20" t="str">
            <v>Upper middle income</v>
          </cell>
        </row>
        <row r="21">
          <cell r="B21" t="str">
            <v>BHR</v>
          </cell>
          <cell r="C21" t="str">
            <v>Middle East &amp; North Africa</v>
          </cell>
          <cell r="D21" t="str">
            <v>High income</v>
          </cell>
        </row>
        <row r="22">
          <cell r="B22" t="str">
            <v>BHS</v>
          </cell>
          <cell r="C22" t="str">
            <v>Latin America &amp; Caribbean</v>
          </cell>
          <cell r="D22" t="str">
            <v>High income</v>
          </cell>
        </row>
        <row r="23">
          <cell r="B23" t="str">
            <v>BIH</v>
          </cell>
          <cell r="C23" t="str">
            <v>Europe &amp; Central Asia</v>
          </cell>
          <cell r="D23" t="str">
            <v>Upper middle income</v>
          </cell>
        </row>
        <row r="24">
          <cell r="B24" t="str">
            <v>BLR</v>
          </cell>
          <cell r="C24" t="str">
            <v>Europe &amp; Central Asia</v>
          </cell>
          <cell r="D24" t="str">
            <v>Upper middle income</v>
          </cell>
        </row>
        <row r="25">
          <cell r="B25" t="str">
            <v>BLZ</v>
          </cell>
          <cell r="C25" t="str">
            <v>Latin America &amp; Caribbean</v>
          </cell>
          <cell r="D25" t="str">
            <v>Upper middle income</v>
          </cell>
        </row>
        <row r="26">
          <cell r="B26" t="str">
            <v>BMU</v>
          </cell>
          <cell r="C26" t="str">
            <v>North America</v>
          </cell>
          <cell r="D26" t="str">
            <v>High income</v>
          </cell>
        </row>
        <row r="27">
          <cell r="B27" t="str">
            <v>BOL</v>
          </cell>
          <cell r="C27" t="str">
            <v>Latin America &amp; Caribbean</v>
          </cell>
          <cell r="D27" t="str">
            <v>Lower middle income</v>
          </cell>
        </row>
        <row r="28">
          <cell r="B28" t="str">
            <v>BRA</v>
          </cell>
          <cell r="C28" t="str">
            <v>Latin America &amp; Caribbean</v>
          </cell>
          <cell r="D28" t="str">
            <v>Upper middle income</v>
          </cell>
        </row>
        <row r="29">
          <cell r="B29" t="str">
            <v>BRB</v>
          </cell>
          <cell r="C29" t="str">
            <v>Latin America &amp; Caribbean</v>
          </cell>
          <cell r="D29" t="str">
            <v>High income</v>
          </cell>
        </row>
        <row r="30">
          <cell r="B30" t="str">
            <v>BRN</v>
          </cell>
          <cell r="C30" t="str">
            <v>East Asia &amp; Pacific</v>
          </cell>
          <cell r="D30" t="str">
            <v>High income</v>
          </cell>
        </row>
        <row r="31">
          <cell r="B31" t="str">
            <v>BTN</v>
          </cell>
          <cell r="C31" t="str">
            <v>South Asia</v>
          </cell>
          <cell r="D31" t="str">
            <v>Lower middle income</v>
          </cell>
        </row>
        <row r="32">
          <cell r="B32" t="str">
            <v>BWA</v>
          </cell>
          <cell r="C32" t="str">
            <v>Sub-Saharan Africa</v>
          </cell>
          <cell r="D32" t="str">
            <v>Upper middle income</v>
          </cell>
        </row>
        <row r="33">
          <cell r="B33" t="str">
            <v>CAF</v>
          </cell>
          <cell r="C33" t="str">
            <v>Sub-Saharan Africa</v>
          </cell>
          <cell r="D33" t="str">
            <v>Low income</v>
          </cell>
        </row>
        <row r="34">
          <cell r="B34" t="str">
            <v>CAN</v>
          </cell>
          <cell r="C34" t="str">
            <v>North America</v>
          </cell>
          <cell r="D34" t="str">
            <v>High income</v>
          </cell>
        </row>
        <row r="35">
          <cell r="B35" t="str">
            <v>CHE</v>
          </cell>
          <cell r="C35" t="str">
            <v>Europe &amp; Central Asia</v>
          </cell>
          <cell r="D35" t="str">
            <v>High income</v>
          </cell>
        </row>
        <row r="36">
          <cell r="B36" t="str">
            <v>CHI</v>
          </cell>
          <cell r="C36" t="str">
            <v>Europe &amp; Central Asia</v>
          </cell>
          <cell r="D36" t="str">
            <v>High income</v>
          </cell>
        </row>
        <row r="37">
          <cell r="B37" t="str">
            <v>CHL</v>
          </cell>
          <cell r="C37" t="str">
            <v>Latin America &amp; Caribbean</v>
          </cell>
          <cell r="D37" t="str">
            <v>High income</v>
          </cell>
        </row>
        <row r="38">
          <cell r="B38" t="str">
            <v>CHN</v>
          </cell>
          <cell r="C38" t="str">
            <v>East Asia &amp; Pacific</v>
          </cell>
          <cell r="D38" t="str">
            <v>Upper middle income</v>
          </cell>
        </row>
        <row r="39">
          <cell r="B39" t="str">
            <v>CIV</v>
          </cell>
          <cell r="C39" t="str">
            <v>Sub-Saharan Africa</v>
          </cell>
          <cell r="D39" t="str">
            <v>Lower middle income</v>
          </cell>
        </row>
        <row r="40">
          <cell r="B40" t="str">
            <v>CMR</v>
          </cell>
          <cell r="C40" t="str">
            <v>Sub-Saharan Africa</v>
          </cell>
          <cell r="D40" t="str">
            <v>Lower middle income</v>
          </cell>
        </row>
        <row r="41">
          <cell r="B41" t="str">
            <v>COD</v>
          </cell>
          <cell r="C41" t="str">
            <v>Sub-Saharan Africa</v>
          </cell>
          <cell r="D41" t="str">
            <v>Low income</v>
          </cell>
        </row>
        <row r="42">
          <cell r="B42" t="str">
            <v>COG</v>
          </cell>
          <cell r="C42" t="str">
            <v>Sub-Saharan Africa</v>
          </cell>
          <cell r="D42" t="str">
            <v>Lower middle income</v>
          </cell>
        </row>
        <row r="43">
          <cell r="B43" t="str">
            <v>COL</v>
          </cell>
          <cell r="C43" t="str">
            <v>Latin America &amp; Caribbean</v>
          </cell>
          <cell r="D43" t="str">
            <v>Upper middle income</v>
          </cell>
        </row>
        <row r="44">
          <cell r="B44" t="str">
            <v>COM</v>
          </cell>
          <cell r="C44" t="str">
            <v>Sub-Saharan Africa</v>
          </cell>
          <cell r="D44" t="str">
            <v>Lower middle income</v>
          </cell>
        </row>
        <row r="45">
          <cell r="B45" t="str">
            <v>CPV</v>
          </cell>
          <cell r="C45" t="str">
            <v>Sub-Saharan Africa</v>
          </cell>
          <cell r="D45" t="str">
            <v>Lower middle income</v>
          </cell>
        </row>
        <row r="46">
          <cell r="B46" t="str">
            <v>CRI</v>
          </cell>
          <cell r="C46" t="str">
            <v>Latin America &amp; Caribbean</v>
          </cell>
          <cell r="D46" t="str">
            <v>Upper middle income</v>
          </cell>
        </row>
        <row r="47">
          <cell r="B47" t="str">
            <v>CUB</v>
          </cell>
          <cell r="C47" t="str">
            <v>Latin America &amp; Caribbean</v>
          </cell>
          <cell r="D47" t="str">
            <v>Upper middle income</v>
          </cell>
        </row>
        <row r="48">
          <cell r="B48" t="str">
            <v>CUW</v>
          </cell>
          <cell r="C48" t="str">
            <v>Latin America &amp; Caribbean</v>
          </cell>
          <cell r="D48" t="str">
            <v>High income</v>
          </cell>
        </row>
        <row r="49">
          <cell r="B49" t="str">
            <v>CYM</v>
          </cell>
          <cell r="C49" t="str">
            <v>Latin America &amp; Caribbean</v>
          </cell>
          <cell r="D49" t="str">
            <v>High income</v>
          </cell>
        </row>
        <row r="50">
          <cell r="B50" t="str">
            <v>CYP</v>
          </cell>
          <cell r="C50" t="str">
            <v>Europe &amp; Central Asia</v>
          </cell>
          <cell r="D50" t="str">
            <v>High income</v>
          </cell>
        </row>
        <row r="51">
          <cell r="B51" t="str">
            <v>CZE</v>
          </cell>
          <cell r="C51" t="str">
            <v>Europe &amp; Central Asia</v>
          </cell>
          <cell r="D51" t="str">
            <v>High income</v>
          </cell>
        </row>
        <row r="52">
          <cell r="B52" t="str">
            <v>DEU</v>
          </cell>
          <cell r="C52" t="str">
            <v>Europe &amp; Central Asia</v>
          </cell>
          <cell r="D52" t="str">
            <v>High income</v>
          </cell>
        </row>
        <row r="53">
          <cell r="B53" t="str">
            <v>DJI</v>
          </cell>
          <cell r="C53" t="str">
            <v>Middle East &amp; North Africa</v>
          </cell>
          <cell r="D53" t="str">
            <v>Lower middle income</v>
          </cell>
        </row>
        <row r="54">
          <cell r="B54" t="str">
            <v>DMA</v>
          </cell>
          <cell r="C54" t="str">
            <v>Latin America &amp; Caribbean</v>
          </cell>
          <cell r="D54" t="str">
            <v>Upper middle income</v>
          </cell>
        </row>
        <row r="55">
          <cell r="B55" t="str">
            <v>DNK</v>
          </cell>
          <cell r="C55" t="str">
            <v>Europe &amp; Central Asia</v>
          </cell>
          <cell r="D55" t="str">
            <v>High income</v>
          </cell>
        </row>
        <row r="56">
          <cell r="B56" t="str">
            <v>DOM</v>
          </cell>
          <cell r="C56" t="str">
            <v>Latin America &amp; Caribbean</v>
          </cell>
          <cell r="D56" t="str">
            <v>Upper middle income</v>
          </cell>
        </row>
        <row r="57">
          <cell r="B57" t="str">
            <v>DZA</v>
          </cell>
          <cell r="C57" t="str">
            <v>Middle East &amp; North Africa</v>
          </cell>
          <cell r="D57" t="str">
            <v>Lower middle income</v>
          </cell>
        </row>
        <row r="58">
          <cell r="B58" t="str">
            <v>ECU</v>
          </cell>
          <cell r="C58" t="str">
            <v>Latin America &amp; Caribbean</v>
          </cell>
          <cell r="D58" t="str">
            <v>Upper middle income</v>
          </cell>
        </row>
        <row r="59">
          <cell r="B59" t="str">
            <v>EGY</v>
          </cell>
          <cell r="C59" t="str">
            <v>Middle East &amp; North Africa</v>
          </cell>
          <cell r="D59" t="str">
            <v>Lower middle income</v>
          </cell>
        </row>
        <row r="60">
          <cell r="B60" t="str">
            <v>ERI</v>
          </cell>
          <cell r="C60" t="str">
            <v>Sub-Saharan Africa</v>
          </cell>
          <cell r="D60" t="str">
            <v>Low income</v>
          </cell>
        </row>
        <row r="61">
          <cell r="B61" t="str">
            <v>ESP</v>
          </cell>
          <cell r="C61" t="str">
            <v>Europe &amp; Central Asia</v>
          </cell>
          <cell r="D61" t="str">
            <v>High income</v>
          </cell>
        </row>
        <row r="62">
          <cell r="B62" t="str">
            <v>EST</v>
          </cell>
          <cell r="C62" t="str">
            <v>Europe &amp; Central Asia</v>
          </cell>
          <cell r="D62" t="str">
            <v>High income</v>
          </cell>
        </row>
        <row r="63">
          <cell r="B63" t="str">
            <v>ETH</v>
          </cell>
          <cell r="C63" t="str">
            <v>Sub-Saharan Africa</v>
          </cell>
          <cell r="D63" t="str">
            <v>Low income</v>
          </cell>
        </row>
        <row r="64">
          <cell r="B64" t="str">
            <v>FIN</v>
          </cell>
          <cell r="C64" t="str">
            <v>Europe &amp; Central Asia</v>
          </cell>
          <cell r="D64" t="str">
            <v>High income</v>
          </cell>
        </row>
        <row r="65">
          <cell r="B65" t="str">
            <v>FJI</v>
          </cell>
          <cell r="C65" t="str">
            <v>East Asia &amp; Pacific</v>
          </cell>
          <cell r="D65" t="str">
            <v>Upper middle income</v>
          </cell>
        </row>
        <row r="66">
          <cell r="B66" t="str">
            <v>FRA</v>
          </cell>
          <cell r="C66" t="str">
            <v>Europe &amp; Central Asia</v>
          </cell>
          <cell r="D66" t="str">
            <v>High income</v>
          </cell>
        </row>
        <row r="67">
          <cell r="B67" t="str">
            <v>FRO</v>
          </cell>
          <cell r="C67" t="str">
            <v>Europe &amp; Central Asia</v>
          </cell>
          <cell r="D67" t="str">
            <v>High income</v>
          </cell>
        </row>
        <row r="68">
          <cell r="B68" t="str">
            <v>FSM</v>
          </cell>
          <cell r="C68" t="str">
            <v>East Asia &amp; Pacific</v>
          </cell>
          <cell r="D68" t="str">
            <v>Lower middle income</v>
          </cell>
        </row>
        <row r="69">
          <cell r="B69" t="str">
            <v>GAB</v>
          </cell>
          <cell r="C69" t="str">
            <v>Sub-Saharan Africa</v>
          </cell>
          <cell r="D69" t="str">
            <v>Upper middle income</v>
          </cell>
        </row>
        <row r="70">
          <cell r="B70" t="str">
            <v>GBR</v>
          </cell>
          <cell r="C70" t="str">
            <v>Europe &amp; Central Asia</v>
          </cell>
          <cell r="D70" t="str">
            <v>High income</v>
          </cell>
        </row>
        <row r="71">
          <cell r="B71" t="str">
            <v>GEO</v>
          </cell>
          <cell r="C71" t="str">
            <v>Europe &amp; Central Asia</v>
          </cell>
          <cell r="D71" t="str">
            <v>Upper middle income</v>
          </cell>
        </row>
        <row r="72">
          <cell r="B72" t="str">
            <v>GHA</v>
          </cell>
          <cell r="C72" t="str">
            <v>Sub-Saharan Africa</v>
          </cell>
          <cell r="D72" t="str">
            <v>Lower middle income</v>
          </cell>
        </row>
        <row r="73">
          <cell r="B73" t="str">
            <v>GIB</v>
          </cell>
          <cell r="C73" t="str">
            <v>Europe &amp; Central Asia</v>
          </cell>
          <cell r="D73" t="str">
            <v>High income</v>
          </cell>
        </row>
        <row r="74">
          <cell r="B74" t="str">
            <v>GIN</v>
          </cell>
          <cell r="C74" t="str">
            <v>Sub-Saharan Africa</v>
          </cell>
          <cell r="D74" t="str">
            <v>Low income</v>
          </cell>
        </row>
        <row r="75">
          <cell r="B75" t="str">
            <v>GMB</v>
          </cell>
          <cell r="C75" t="str">
            <v>Sub-Saharan Africa</v>
          </cell>
          <cell r="D75" t="str">
            <v>Low income</v>
          </cell>
        </row>
        <row r="76">
          <cell r="B76" t="str">
            <v>GNB</v>
          </cell>
          <cell r="C76" t="str">
            <v>Sub-Saharan Africa</v>
          </cell>
          <cell r="D76" t="str">
            <v>Low income</v>
          </cell>
        </row>
        <row r="77">
          <cell r="B77" t="str">
            <v>GNQ</v>
          </cell>
          <cell r="C77" t="str">
            <v>Sub-Saharan Africa</v>
          </cell>
          <cell r="D77" t="str">
            <v>Upper middle income</v>
          </cell>
        </row>
        <row r="78">
          <cell r="B78" t="str">
            <v>GRC</v>
          </cell>
          <cell r="C78" t="str">
            <v>Europe &amp; Central Asia</v>
          </cell>
          <cell r="D78" t="str">
            <v>High income</v>
          </cell>
        </row>
        <row r="79">
          <cell r="B79" t="str">
            <v>GRD</v>
          </cell>
          <cell r="C79" t="str">
            <v>Latin America &amp; Caribbean</v>
          </cell>
          <cell r="D79" t="str">
            <v>Upper middle income</v>
          </cell>
        </row>
        <row r="80">
          <cell r="B80" t="str">
            <v>GRL</v>
          </cell>
          <cell r="C80" t="str">
            <v>Europe &amp; Central Asia</v>
          </cell>
          <cell r="D80" t="str">
            <v>High income</v>
          </cell>
        </row>
        <row r="81">
          <cell r="B81" t="str">
            <v>GTM</v>
          </cell>
          <cell r="C81" t="str">
            <v>Latin America &amp; Caribbean</v>
          </cell>
          <cell r="D81" t="str">
            <v>Upper middle income</v>
          </cell>
        </row>
        <row r="82">
          <cell r="B82" t="str">
            <v>GUM</v>
          </cell>
          <cell r="C82" t="str">
            <v>East Asia &amp; Pacific</v>
          </cell>
          <cell r="D82" t="str">
            <v>High income</v>
          </cell>
        </row>
        <row r="83">
          <cell r="B83" t="str">
            <v>GUY</v>
          </cell>
          <cell r="C83" t="str">
            <v>Latin America &amp; Caribbean</v>
          </cell>
          <cell r="D83" t="str">
            <v>Upper middle income</v>
          </cell>
        </row>
        <row r="84">
          <cell r="B84" t="str">
            <v>HKG</v>
          </cell>
          <cell r="C84" t="str">
            <v>East Asia &amp; Pacific</v>
          </cell>
          <cell r="D84" t="str">
            <v>High income</v>
          </cell>
        </row>
        <row r="85">
          <cell r="B85" t="str">
            <v>HND</v>
          </cell>
          <cell r="C85" t="str">
            <v>Latin America &amp; Caribbean</v>
          </cell>
          <cell r="D85" t="str">
            <v>Lower middle income</v>
          </cell>
        </row>
        <row r="86">
          <cell r="B86" t="str">
            <v>HRV</v>
          </cell>
          <cell r="C86" t="str">
            <v>Europe &amp; Central Asia</v>
          </cell>
          <cell r="D86" t="str">
            <v>High income</v>
          </cell>
        </row>
        <row r="87">
          <cell r="B87" t="str">
            <v>HTI</v>
          </cell>
          <cell r="C87" t="str">
            <v>Latin America &amp; Caribbean</v>
          </cell>
          <cell r="D87" t="str">
            <v>Lower middle income</v>
          </cell>
        </row>
        <row r="88">
          <cell r="B88" t="str">
            <v>HUN</v>
          </cell>
          <cell r="C88" t="str">
            <v>Europe &amp; Central Asia</v>
          </cell>
          <cell r="D88" t="str">
            <v>High income</v>
          </cell>
        </row>
        <row r="89">
          <cell r="B89" t="str">
            <v>IDN</v>
          </cell>
          <cell r="C89" t="str">
            <v>East Asia &amp; Pacific</v>
          </cell>
          <cell r="D89" t="str">
            <v>Lower middle income</v>
          </cell>
        </row>
        <row r="90">
          <cell r="B90" t="str">
            <v>IMN</v>
          </cell>
          <cell r="C90" t="str">
            <v>Europe &amp; Central Asia</v>
          </cell>
          <cell r="D90" t="str">
            <v>High income</v>
          </cell>
        </row>
        <row r="91">
          <cell r="B91" t="str">
            <v>IND</v>
          </cell>
          <cell r="C91" t="str">
            <v>South Asia</v>
          </cell>
          <cell r="D91" t="str">
            <v>Lower middle income</v>
          </cell>
        </row>
        <row r="92">
          <cell r="B92" t="str">
            <v>IRL</v>
          </cell>
          <cell r="C92" t="str">
            <v>Europe &amp; Central Asia</v>
          </cell>
          <cell r="D92" t="str">
            <v>High income</v>
          </cell>
        </row>
        <row r="93">
          <cell r="B93" t="str">
            <v>IRN</v>
          </cell>
          <cell r="C93" t="str">
            <v>Middle East &amp; North Africa</v>
          </cell>
          <cell r="D93" t="str">
            <v>Lower middle income</v>
          </cell>
        </row>
        <row r="94">
          <cell r="B94" t="str">
            <v>IRQ</v>
          </cell>
          <cell r="C94" t="str">
            <v>Middle East &amp; North Africa</v>
          </cell>
          <cell r="D94" t="str">
            <v>Upper middle income</v>
          </cell>
        </row>
        <row r="95">
          <cell r="B95" t="str">
            <v>ISL</v>
          </cell>
          <cell r="C95" t="str">
            <v>Europe &amp; Central Asia</v>
          </cell>
          <cell r="D95" t="str">
            <v>High income</v>
          </cell>
        </row>
        <row r="96">
          <cell r="B96" t="str">
            <v>ISR</v>
          </cell>
          <cell r="C96" t="str">
            <v>Middle East &amp; North Africa</v>
          </cell>
          <cell r="D96" t="str">
            <v>High income</v>
          </cell>
        </row>
        <row r="97">
          <cell r="B97" t="str">
            <v>ITA</v>
          </cell>
          <cell r="C97" t="str">
            <v>Europe &amp; Central Asia</v>
          </cell>
          <cell r="D97" t="str">
            <v>High income</v>
          </cell>
        </row>
        <row r="98">
          <cell r="B98" t="str">
            <v>JAM</v>
          </cell>
          <cell r="C98" t="str">
            <v>Latin America &amp; Caribbean</v>
          </cell>
          <cell r="D98" t="str">
            <v>Upper middle income</v>
          </cell>
        </row>
        <row r="99">
          <cell r="B99" t="str">
            <v>JOR</v>
          </cell>
          <cell r="C99" t="str">
            <v>Middle East &amp; North Africa</v>
          </cell>
          <cell r="D99" t="str">
            <v>Upper middle income</v>
          </cell>
        </row>
        <row r="100">
          <cell r="B100" t="str">
            <v>JPN</v>
          </cell>
          <cell r="C100" t="str">
            <v>East Asia &amp; Pacific</v>
          </cell>
          <cell r="D100" t="str">
            <v>High income</v>
          </cell>
        </row>
        <row r="101">
          <cell r="B101" t="str">
            <v>KAZ</v>
          </cell>
          <cell r="C101" t="str">
            <v>Europe &amp; Central Asia</v>
          </cell>
          <cell r="D101" t="str">
            <v>Upper middle income</v>
          </cell>
        </row>
        <row r="102">
          <cell r="B102" t="str">
            <v>KEN</v>
          </cell>
          <cell r="C102" t="str">
            <v>Sub-Saharan Africa</v>
          </cell>
          <cell r="D102" t="str">
            <v>Lower middle income</v>
          </cell>
        </row>
        <row r="103">
          <cell r="B103" t="str">
            <v>KGZ</v>
          </cell>
          <cell r="C103" t="str">
            <v>Europe &amp; Central Asia</v>
          </cell>
          <cell r="D103" t="str">
            <v>Lower middle income</v>
          </cell>
        </row>
        <row r="104">
          <cell r="B104" t="str">
            <v>KHM</v>
          </cell>
          <cell r="C104" t="str">
            <v>East Asia &amp; Pacific</v>
          </cell>
          <cell r="D104" t="str">
            <v>Lower middle income</v>
          </cell>
        </row>
        <row r="105">
          <cell r="B105" t="str">
            <v>KIR</v>
          </cell>
          <cell r="C105" t="str">
            <v>East Asia &amp; Pacific</v>
          </cell>
          <cell r="D105" t="str">
            <v>Lower middle income</v>
          </cell>
        </row>
        <row r="106">
          <cell r="B106" t="str">
            <v>KNA</v>
          </cell>
          <cell r="C106" t="str">
            <v>Latin America &amp; Caribbean</v>
          </cell>
          <cell r="D106" t="str">
            <v>High income</v>
          </cell>
        </row>
        <row r="107">
          <cell r="B107" t="str">
            <v>KOR</v>
          </cell>
          <cell r="C107" t="str">
            <v>East Asia &amp; Pacific</v>
          </cell>
          <cell r="D107" t="str">
            <v>High income</v>
          </cell>
        </row>
        <row r="108">
          <cell r="B108" t="str">
            <v>KWT</v>
          </cell>
          <cell r="C108" t="str">
            <v>Middle East &amp; North Africa</v>
          </cell>
          <cell r="D108" t="str">
            <v>High income</v>
          </cell>
        </row>
        <row r="109">
          <cell r="B109" t="str">
            <v>LAO</v>
          </cell>
          <cell r="C109" t="str">
            <v>East Asia &amp; Pacific</v>
          </cell>
          <cell r="D109" t="str">
            <v>Lower middle income</v>
          </cell>
        </row>
        <row r="110">
          <cell r="B110" t="str">
            <v>LBN</v>
          </cell>
          <cell r="C110" t="str">
            <v>Middle East &amp; North Africa</v>
          </cell>
          <cell r="D110" t="str">
            <v>Lower middle income</v>
          </cell>
        </row>
        <row r="111">
          <cell r="B111" t="str">
            <v>LBR</v>
          </cell>
          <cell r="C111" t="str">
            <v>Sub-Saharan Africa</v>
          </cell>
          <cell r="D111" t="str">
            <v>Low income</v>
          </cell>
        </row>
        <row r="112">
          <cell r="B112" t="str">
            <v>LBY</v>
          </cell>
          <cell r="C112" t="str">
            <v>Middle East &amp; North Africa</v>
          </cell>
          <cell r="D112" t="str">
            <v>Upper middle income</v>
          </cell>
        </row>
        <row r="113">
          <cell r="B113" t="str">
            <v>LCA</v>
          </cell>
          <cell r="C113" t="str">
            <v>Latin America &amp; Caribbean</v>
          </cell>
          <cell r="D113" t="str">
            <v>Upper middle income</v>
          </cell>
        </row>
        <row r="114">
          <cell r="B114" t="str">
            <v>LIE</v>
          </cell>
          <cell r="C114" t="str">
            <v>Europe &amp; Central Asia</v>
          </cell>
          <cell r="D114" t="str">
            <v>High income</v>
          </cell>
        </row>
        <row r="115">
          <cell r="B115" t="str">
            <v>LKA</v>
          </cell>
          <cell r="C115" t="str">
            <v>South Asia</v>
          </cell>
          <cell r="D115" t="str">
            <v>Lower middle income</v>
          </cell>
        </row>
        <row r="116">
          <cell r="B116" t="str">
            <v>LSO</v>
          </cell>
          <cell r="C116" t="str">
            <v>Sub-Saharan Africa</v>
          </cell>
          <cell r="D116" t="str">
            <v>Lower middle income</v>
          </cell>
        </row>
        <row r="117">
          <cell r="B117" t="str">
            <v>LTU</v>
          </cell>
          <cell r="C117" t="str">
            <v>Europe &amp; Central Asia</v>
          </cell>
          <cell r="D117" t="str">
            <v>High income</v>
          </cell>
        </row>
        <row r="118">
          <cell r="B118" t="str">
            <v>LUX</v>
          </cell>
          <cell r="C118" t="str">
            <v>Europe &amp; Central Asia</v>
          </cell>
          <cell r="D118" t="str">
            <v>High income</v>
          </cell>
        </row>
        <row r="119">
          <cell r="B119" t="str">
            <v>LVA</v>
          </cell>
          <cell r="C119" t="str">
            <v>Europe &amp; Central Asia</v>
          </cell>
          <cell r="D119" t="str">
            <v>High income</v>
          </cell>
        </row>
        <row r="120">
          <cell r="B120" t="str">
            <v>MAC</v>
          </cell>
          <cell r="C120" t="str">
            <v>East Asia &amp; Pacific</v>
          </cell>
          <cell r="D120" t="str">
            <v>High income</v>
          </cell>
        </row>
        <row r="121">
          <cell r="B121" t="str">
            <v>MAF</v>
          </cell>
          <cell r="C121" t="str">
            <v>Latin America &amp; Caribbean</v>
          </cell>
          <cell r="D121" t="str">
            <v>High income</v>
          </cell>
        </row>
        <row r="122">
          <cell r="B122" t="str">
            <v>MAR</v>
          </cell>
          <cell r="C122" t="str">
            <v>Middle East &amp; North Africa</v>
          </cell>
          <cell r="D122" t="str">
            <v>Lower middle income</v>
          </cell>
        </row>
        <row r="123">
          <cell r="B123" t="str">
            <v>MCO</v>
          </cell>
          <cell r="C123" t="str">
            <v>Europe &amp; Central Asia</v>
          </cell>
          <cell r="D123" t="str">
            <v>High income</v>
          </cell>
        </row>
        <row r="124">
          <cell r="B124" t="str">
            <v>MDA</v>
          </cell>
          <cell r="C124" t="str">
            <v>Europe &amp; Central Asia</v>
          </cell>
          <cell r="D124" t="str">
            <v>Upper middle income</v>
          </cell>
        </row>
        <row r="125">
          <cell r="B125" t="str">
            <v>MDG</v>
          </cell>
          <cell r="C125" t="str">
            <v>Sub-Saharan Africa</v>
          </cell>
          <cell r="D125" t="str">
            <v>Low income</v>
          </cell>
        </row>
        <row r="126">
          <cell r="B126" t="str">
            <v>MDV</v>
          </cell>
          <cell r="C126" t="str">
            <v>South Asia</v>
          </cell>
          <cell r="D126" t="str">
            <v>Upper middle income</v>
          </cell>
        </row>
        <row r="127">
          <cell r="B127" t="str">
            <v>MEX</v>
          </cell>
          <cell r="C127" t="str">
            <v>Latin America &amp; Caribbean</v>
          </cell>
          <cell r="D127" t="str">
            <v>Upper middle income</v>
          </cell>
        </row>
        <row r="128">
          <cell r="B128" t="str">
            <v>MHL</v>
          </cell>
          <cell r="C128" t="str">
            <v>East Asia &amp; Pacific</v>
          </cell>
          <cell r="D128" t="str">
            <v>Upper middle income</v>
          </cell>
        </row>
        <row r="129">
          <cell r="B129" t="str">
            <v>MKD</v>
          </cell>
          <cell r="C129" t="str">
            <v>Europe &amp; Central Asia</v>
          </cell>
          <cell r="D129" t="str">
            <v>Upper middle income</v>
          </cell>
        </row>
        <row r="130">
          <cell r="B130" t="str">
            <v>MLI</v>
          </cell>
          <cell r="C130" t="str">
            <v>Sub-Saharan Africa</v>
          </cell>
          <cell r="D130" t="str">
            <v>Low income</v>
          </cell>
        </row>
        <row r="131">
          <cell r="B131" t="str">
            <v>MLT</v>
          </cell>
          <cell r="C131" t="str">
            <v>Middle East &amp; North Africa</v>
          </cell>
          <cell r="D131" t="str">
            <v>High income</v>
          </cell>
        </row>
        <row r="132">
          <cell r="B132" t="str">
            <v>MMR</v>
          </cell>
          <cell r="C132" t="str">
            <v>East Asia &amp; Pacific</v>
          </cell>
          <cell r="D132" t="str">
            <v>Lower middle income</v>
          </cell>
        </row>
        <row r="133">
          <cell r="B133" t="str">
            <v>MNE</v>
          </cell>
          <cell r="C133" t="str">
            <v>Europe &amp; Central Asia</v>
          </cell>
          <cell r="D133" t="str">
            <v>Upper middle income</v>
          </cell>
        </row>
        <row r="134">
          <cell r="B134" t="str">
            <v>MNG</v>
          </cell>
          <cell r="C134" t="str">
            <v>East Asia &amp; Pacific</v>
          </cell>
          <cell r="D134" t="str">
            <v>Lower middle income</v>
          </cell>
        </row>
        <row r="135">
          <cell r="B135" t="str">
            <v>MNP</v>
          </cell>
          <cell r="C135" t="str">
            <v>East Asia &amp; Pacific</v>
          </cell>
          <cell r="D135" t="str">
            <v>High income</v>
          </cell>
        </row>
        <row r="136">
          <cell r="B136" t="str">
            <v>MOZ</v>
          </cell>
          <cell r="C136" t="str">
            <v>Sub-Saharan Africa</v>
          </cell>
          <cell r="D136" t="str">
            <v>Low income</v>
          </cell>
        </row>
        <row r="137">
          <cell r="B137" t="str">
            <v>MRT</v>
          </cell>
          <cell r="C137" t="str">
            <v>Sub-Saharan Africa</v>
          </cell>
          <cell r="D137" t="str">
            <v>Lower middle income</v>
          </cell>
        </row>
        <row r="138">
          <cell r="B138" t="str">
            <v>MUS</v>
          </cell>
          <cell r="C138" t="str">
            <v>Sub-Saharan Africa</v>
          </cell>
          <cell r="D138" t="str">
            <v>Upper middle income</v>
          </cell>
        </row>
        <row r="139">
          <cell r="B139" t="str">
            <v>MWI</v>
          </cell>
          <cell r="C139" t="str">
            <v>Sub-Saharan Africa</v>
          </cell>
          <cell r="D139" t="str">
            <v>Low income</v>
          </cell>
        </row>
        <row r="140">
          <cell r="B140" t="str">
            <v>MYS</v>
          </cell>
          <cell r="C140" t="str">
            <v>East Asia &amp; Pacific</v>
          </cell>
          <cell r="D140" t="str">
            <v>Upper middle income</v>
          </cell>
        </row>
        <row r="141">
          <cell r="B141" t="str">
            <v>NAM</v>
          </cell>
          <cell r="C141" t="str">
            <v>Sub-Saharan Africa</v>
          </cell>
          <cell r="D141" t="str">
            <v>Upper middle income</v>
          </cell>
        </row>
        <row r="142">
          <cell r="B142" t="str">
            <v>NCL</v>
          </cell>
          <cell r="C142" t="str">
            <v>East Asia &amp; Pacific</v>
          </cell>
          <cell r="D142" t="str">
            <v>High income</v>
          </cell>
        </row>
        <row r="143">
          <cell r="B143" t="str">
            <v>NER</v>
          </cell>
          <cell r="C143" t="str">
            <v>Sub-Saharan Africa</v>
          </cell>
          <cell r="D143" t="str">
            <v>Low income</v>
          </cell>
        </row>
        <row r="144">
          <cell r="B144" t="str">
            <v>NGA</v>
          </cell>
          <cell r="C144" t="str">
            <v>Sub-Saharan Africa</v>
          </cell>
          <cell r="D144" t="str">
            <v>Lower middle income</v>
          </cell>
        </row>
        <row r="145">
          <cell r="B145" t="str">
            <v>NIC</v>
          </cell>
          <cell r="C145" t="str">
            <v>Latin America &amp; Caribbean</v>
          </cell>
          <cell r="D145" t="str">
            <v>Lower middle income</v>
          </cell>
        </row>
        <row r="146">
          <cell r="B146" t="str">
            <v>NLD</v>
          </cell>
          <cell r="C146" t="str">
            <v>Europe &amp; Central Asia</v>
          </cell>
          <cell r="D146" t="str">
            <v>High income</v>
          </cell>
        </row>
        <row r="147">
          <cell r="B147" t="str">
            <v>NOR</v>
          </cell>
          <cell r="C147" t="str">
            <v>Europe &amp; Central Asia</v>
          </cell>
          <cell r="D147" t="str">
            <v>High income</v>
          </cell>
        </row>
        <row r="148">
          <cell r="B148" t="str">
            <v>NPL</v>
          </cell>
          <cell r="C148" t="str">
            <v>South Asia</v>
          </cell>
          <cell r="D148" t="str">
            <v>Lower middle income</v>
          </cell>
        </row>
        <row r="149">
          <cell r="B149" t="str">
            <v>NRU</v>
          </cell>
          <cell r="C149" t="str">
            <v>East Asia &amp; Pacific</v>
          </cell>
          <cell r="D149" t="str">
            <v>High income</v>
          </cell>
        </row>
        <row r="150">
          <cell r="B150" t="str">
            <v>NZL</v>
          </cell>
          <cell r="C150" t="str">
            <v>East Asia &amp; Pacific</v>
          </cell>
          <cell r="D150" t="str">
            <v>High income</v>
          </cell>
        </row>
        <row r="151">
          <cell r="B151" t="str">
            <v>OMN</v>
          </cell>
          <cell r="C151" t="str">
            <v>Middle East &amp; North Africa</v>
          </cell>
          <cell r="D151" t="str">
            <v>High income</v>
          </cell>
        </row>
        <row r="152">
          <cell r="B152" t="str">
            <v>PAK</v>
          </cell>
          <cell r="C152" t="str">
            <v>South Asia</v>
          </cell>
          <cell r="D152" t="str">
            <v>Lower middle income</v>
          </cell>
        </row>
        <row r="153">
          <cell r="B153" t="str">
            <v>PAN</v>
          </cell>
          <cell r="C153" t="str">
            <v>Latin America &amp; Caribbean</v>
          </cell>
          <cell r="D153" t="str">
            <v>High income</v>
          </cell>
        </row>
        <row r="154">
          <cell r="B154" t="str">
            <v>PER</v>
          </cell>
          <cell r="C154" t="str">
            <v>Latin America &amp; Caribbean</v>
          </cell>
          <cell r="D154" t="str">
            <v>Upper middle income</v>
          </cell>
        </row>
        <row r="155">
          <cell r="B155" t="str">
            <v>PHL</v>
          </cell>
          <cell r="C155" t="str">
            <v>East Asia &amp; Pacific</v>
          </cell>
          <cell r="D155" t="str">
            <v>Lower middle income</v>
          </cell>
        </row>
        <row r="156">
          <cell r="B156" t="str">
            <v>PLW</v>
          </cell>
          <cell r="C156" t="str">
            <v>East Asia &amp; Pacific</v>
          </cell>
          <cell r="D156" t="str">
            <v>Upper middle income</v>
          </cell>
        </row>
        <row r="157">
          <cell r="B157" t="str">
            <v>PNG</v>
          </cell>
          <cell r="C157" t="str">
            <v>East Asia &amp; Pacific</v>
          </cell>
          <cell r="D157" t="str">
            <v>Lower middle income</v>
          </cell>
        </row>
        <row r="158">
          <cell r="B158" t="str">
            <v>POL</v>
          </cell>
          <cell r="C158" t="str">
            <v>Europe &amp; Central Asia</v>
          </cell>
          <cell r="D158" t="str">
            <v>High income</v>
          </cell>
        </row>
        <row r="159">
          <cell r="B159" t="str">
            <v>PRI</v>
          </cell>
          <cell r="C159" t="str">
            <v>Latin America &amp; Caribbean</v>
          </cell>
          <cell r="D159" t="str">
            <v>High income</v>
          </cell>
        </row>
        <row r="160">
          <cell r="B160" t="str">
            <v>PRK</v>
          </cell>
          <cell r="C160" t="str">
            <v>East Asia &amp; Pacific</v>
          </cell>
          <cell r="D160" t="str">
            <v>Low income</v>
          </cell>
        </row>
        <row r="161">
          <cell r="B161" t="str">
            <v>PRT</v>
          </cell>
          <cell r="C161" t="str">
            <v>Europe &amp; Central Asia</v>
          </cell>
          <cell r="D161" t="str">
            <v>High income</v>
          </cell>
        </row>
        <row r="162">
          <cell r="B162" t="str">
            <v>PRY</v>
          </cell>
          <cell r="C162" t="str">
            <v>Latin America &amp; Caribbean</v>
          </cell>
          <cell r="D162" t="str">
            <v>Upper middle income</v>
          </cell>
        </row>
        <row r="163">
          <cell r="B163" t="str">
            <v>PSE</v>
          </cell>
          <cell r="C163" t="str">
            <v>Middle East &amp; North Africa</v>
          </cell>
          <cell r="D163" t="str">
            <v>Lower middle income</v>
          </cell>
        </row>
        <row r="164">
          <cell r="B164" t="str">
            <v>PYF</v>
          </cell>
          <cell r="C164" t="str">
            <v>East Asia &amp; Pacific</v>
          </cell>
          <cell r="D164" t="str">
            <v>High income</v>
          </cell>
        </row>
        <row r="165">
          <cell r="B165" t="str">
            <v>QAT</v>
          </cell>
          <cell r="C165" t="str">
            <v>Middle East &amp; North Africa</v>
          </cell>
          <cell r="D165" t="str">
            <v>High income</v>
          </cell>
        </row>
        <row r="166">
          <cell r="B166" t="str">
            <v>ROU</v>
          </cell>
          <cell r="C166" t="str">
            <v>Europe &amp; Central Asia</v>
          </cell>
          <cell r="D166" t="str">
            <v>High income</v>
          </cell>
        </row>
        <row r="167">
          <cell r="B167" t="str">
            <v>RUS</v>
          </cell>
          <cell r="C167" t="str">
            <v>Europe &amp; Central Asia</v>
          </cell>
          <cell r="D167" t="str">
            <v>Upper middle income</v>
          </cell>
        </row>
        <row r="168">
          <cell r="B168" t="str">
            <v>RWA</v>
          </cell>
          <cell r="C168" t="str">
            <v>Sub-Saharan Africa</v>
          </cell>
          <cell r="D168" t="str">
            <v>Low income</v>
          </cell>
        </row>
        <row r="169">
          <cell r="B169" t="str">
            <v>SAU</v>
          </cell>
          <cell r="C169" t="str">
            <v>Middle East &amp; North Africa</v>
          </cell>
          <cell r="D169" t="str">
            <v>High income</v>
          </cell>
        </row>
        <row r="170">
          <cell r="B170" t="str">
            <v>SDN</v>
          </cell>
          <cell r="C170" t="str">
            <v>Sub-Saharan Africa</v>
          </cell>
          <cell r="D170" t="str">
            <v>Low income</v>
          </cell>
        </row>
        <row r="171">
          <cell r="B171" t="str">
            <v>SEN</v>
          </cell>
          <cell r="C171" t="str">
            <v>Sub-Saharan Africa</v>
          </cell>
          <cell r="D171" t="str">
            <v>Lower middle income</v>
          </cell>
        </row>
        <row r="172">
          <cell r="B172" t="str">
            <v>SGP</v>
          </cell>
          <cell r="C172" t="str">
            <v>East Asia &amp; Pacific</v>
          </cell>
          <cell r="D172" t="str">
            <v>High income</v>
          </cell>
        </row>
        <row r="173">
          <cell r="B173" t="str">
            <v>SLB</v>
          </cell>
          <cell r="C173" t="str">
            <v>East Asia &amp; Pacific</v>
          </cell>
          <cell r="D173" t="str">
            <v>Lower middle income</v>
          </cell>
        </row>
        <row r="174">
          <cell r="B174" t="str">
            <v>SLE</v>
          </cell>
          <cell r="C174" t="str">
            <v>Sub-Saharan Africa</v>
          </cell>
          <cell r="D174" t="str">
            <v>Low income</v>
          </cell>
        </row>
        <row r="175">
          <cell r="B175" t="str">
            <v>SLV</v>
          </cell>
          <cell r="C175" t="str">
            <v>Latin America &amp; Caribbean</v>
          </cell>
          <cell r="D175" t="str">
            <v>Lower middle income</v>
          </cell>
        </row>
        <row r="176">
          <cell r="B176" t="str">
            <v>SMR</v>
          </cell>
          <cell r="C176" t="str">
            <v>Europe &amp; Central Asia</v>
          </cell>
          <cell r="D176" t="str">
            <v>High income</v>
          </cell>
        </row>
        <row r="177">
          <cell r="B177" t="str">
            <v>SOM</v>
          </cell>
          <cell r="C177" t="str">
            <v>Sub-Saharan Africa</v>
          </cell>
          <cell r="D177" t="str">
            <v>Low income</v>
          </cell>
        </row>
        <row r="178">
          <cell r="B178" t="str">
            <v>SRB</v>
          </cell>
          <cell r="C178" t="str">
            <v>Europe &amp; Central Asia</v>
          </cell>
          <cell r="D178" t="str">
            <v>Upper middle income</v>
          </cell>
        </row>
        <row r="179">
          <cell r="B179" t="str">
            <v>SSD</v>
          </cell>
          <cell r="C179" t="str">
            <v>Sub-Saharan Africa</v>
          </cell>
          <cell r="D179" t="str">
            <v>Low income</v>
          </cell>
        </row>
        <row r="180">
          <cell r="B180" t="str">
            <v>STP</v>
          </cell>
          <cell r="C180" t="str">
            <v>Sub-Saharan Africa</v>
          </cell>
          <cell r="D180" t="str">
            <v>Lower middle income</v>
          </cell>
        </row>
        <row r="181">
          <cell r="B181" t="str">
            <v>SUR</v>
          </cell>
          <cell r="C181" t="str">
            <v>Latin America &amp; Caribbean</v>
          </cell>
          <cell r="D181" t="str">
            <v>Upper middle income</v>
          </cell>
        </row>
        <row r="182">
          <cell r="B182" t="str">
            <v>SVK</v>
          </cell>
          <cell r="C182" t="str">
            <v>Europe &amp; Central Asia</v>
          </cell>
          <cell r="D182" t="str">
            <v>High income</v>
          </cell>
        </row>
        <row r="183">
          <cell r="B183" t="str">
            <v>SVN</v>
          </cell>
          <cell r="C183" t="str">
            <v>Europe &amp; Central Asia</v>
          </cell>
          <cell r="D183" t="str">
            <v>High income</v>
          </cell>
        </row>
        <row r="184">
          <cell r="B184" t="str">
            <v>SWE</v>
          </cell>
          <cell r="C184" t="str">
            <v>Europe &amp; Central Asia</v>
          </cell>
          <cell r="D184" t="str">
            <v>High income</v>
          </cell>
        </row>
        <row r="185">
          <cell r="B185" t="str">
            <v>SWZ</v>
          </cell>
          <cell r="C185" t="str">
            <v>Sub-Saharan Africa</v>
          </cell>
          <cell r="D185" t="str">
            <v>Lower middle income</v>
          </cell>
        </row>
        <row r="186">
          <cell r="B186" t="str">
            <v>SXM</v>
          </cell>
          <cell r="C186" t="str">
            <v>Latin America &amp; Caribbean</v>
          </cell>
          <cell r="D186" t="str">
            <v>High income</v>
          </cell>
        </row>
        <row r="187">
          <cell r="B187" t="str">
            <v>SYC</v>
          </cell>
          <cell r="C187" t="str">
            <v>Sub-Saharan Africa</v>
          </cell>
          <cell r="D187" t="str">
            <v>High income</v>
          </cell>
        </row>
        <row r="188">
          <cell r="B188" t="str">
            <v>SYR</v>
          </cell>
          <cell r="C188" t="str">
            <v>Middle East &amp; North Africa</v>
          </cell>
          <cell r="D188" t="str">
            <v>Low income</v>
          </cell>
        </row>
        <row r="189">
          <cell r="B189" t="str">
            <v>TCA</v>
          </cell>
          <cell r="C189" t="str">
            <v>Latin America &amp; Caribbean</v>
          </cell>
          <cell r="D189" t="str">
            <v>High income</v>
          </cell>
        </row>
        <row r="190">
          <cell r="B190" t="str">
            <v>TCD</v>
          </cell>
          <cell r="C190" t="str">
            <v>Sub-Saharan Africa</v>
          </cell>
          <cell r="D190" t="str">
            <v>Low income</v>
          </cell>
        </row>
        <row r="191">
          <cell r="B191" t="str">
            <v>TGO</v>
          </cell>
          <cell r="C191" t="str">
            <v>Sub-Saharan Africa</v>
          </cell>
          <cell r="D191" t="str">
            <v>Low income</v>
          </cell>
        </row>
        <row r="192">
          <cell r="B192" t="str">
            <v>THA</v>
          </cell>
          <cell r="C192" t="str">
            <v>East Asia &amp; Pacific</v>
          </cell>
          <cell r="D192" t="str">
            <v>Upper middle income</v>
          </cell>
        </row>
        <row r="193">
          <cell r="B193" t="str">
            <v>TJK</v>
          </cell>
          <cell r="C193" t="str">
            <v>Europe &amp; Central Asia</v>
          </cell>
          <cell r="D193" t="str">
            <v>Lower middle income</v>
          </cell>
        </row>
        <row r="194">
          <cell r="B194" t="str">
            <v>TKM</v>
          </cell>
          <cell r="C194" t="str">
            <v>Europe &amp; Central Asia</v>
          </cell>
          <cell r="D194" t="str">
            <v>Upper middle income</v>
          </cell>
        </row>
        <row r="195">
          <cell r="B195" t="str">
            <v>TLS</v>
          </cell>
          <cell r="C195" t="str">
            <v>East Asia &amp; Pacific</v>
          </cell>
          <cell r="D195" t="str">
            <v>Lower middle income</v>
          </cell>
        </row>
        <row r="196">
          <cell r="B196" t="str">
            <v>TON</v>
          </cell>
          <cell r="C196" t="str">
            <v>East Asia &amp; Pacific</v>
          </cell>
          <cell r="D196" t="str">
            <v>Upper middle income</v>
          </cell>
        </row>
        <row r="197">
          <cell r="B197" t="str">
            <v>TTO</v>
          </cell>
          <cell r="C197" t="str">
            <v>Latin America &amp; Caribbean</v>
          </cell>
          <cell r="D197" t="str">
            <v>High income</v>
          </cell>
        </row>
        <row r="198">
          <cell r="B198" t="str">
            <v>TUN</v>
          </cell>
          <cell r="C198" t="str">
            <v>Middle East &amp; North Africa</v>
          </cell>
          <cell r="D198" t="str">
            <v>Lower middle income</v>
          </cell>
        </row>
        <row r="199">
          <cell r="B199" t="str">
            <v>TUR</v>
          </cell>
          <cell r="C199" t="str">
            <v>Europe &amp; Central Asia</v>
          </cell>
          <cell r="D199" t="str">
            <v>Upper middle income</v>
          </cell>
        </row>
        <row r="200">
          <cell r="B200" t="str">
            <v>TUV</v>
          </cell>
          <cell r="C200" t="str">
            <v>East Asia &amp; Pacific</v>
          </cell>
          <cell r="D200" t="str">
            <v>Upper middle income</v>
          </cell>
        </row>
        <row r="201">
          <cell r="B201" t="str">
            <v>TWN</v>
          </cell>
          <cell r="C201" t="str">
            <v>East Asia &amp; Pacific</v>
          </cell>
          <cell r="D201" t="str">
            <v>High income</v>
          </cell>
        </row>
        <row r="202">
          <cell r="B202" t="str">
            <v>TZA</v>
          </cell>
          <cell r="C202" t="str">
            <v>Sub-Saharan Africa</v>
          </cell>
          <cell r="D202" t="str">
            <v>Lower middle income</v>
          </cell>
        </row>
        <row r="203">
          <cell r="B203" t="str">
            <v>UGA</v>
          </cell>
          <cell r="C203" t="str">
            <v>Sub-Saharan Africa</v>
          </cell>
          <cell r="D203" t="str">
            <v>Low income</v>
          </cell>
        </row>
        <row r="204">
          <cell r="B204" t="str">
            <v>UKR</v>
          </cell>
          <cell r="C204" t="str">
            <v>Europe &amp; Central Asia</v>
          </cell>
          <cell r="D204" t="str">
            <v>Lower middle income</v>
          </cell>
        </row>
        <row r="205">
          <cell r="B205" t="str">
            <v>URY</v>
          </cell>
          <cell r="C205" t="str">
            <v>Latin America &amp; Caribbean</v>
          </cell>
          <cell r="D205" t="str">
            <v>High income</v>
          </cell>
        </row>
        <row r="206">
          <cell r="B206" t="str">
            <v>USA</v>
          </cell>
          <cell r="C206" t="str">
            <v>North America</v>
          </cell>
          <cell r="D206" t="str">
            <v>High income</v>
          </cell>
        </row>
        <row r="207">
          <cell r="B207" t="str">
            <v>UZB</v>
          </cell>
          <cell r="C207" t="str">
            <v>Europe &amp; Central Asia</v>
          </cell>
          <cell r="D207" t="str">
            <v>Lower middle income</v>
          </cell>
        </row>
        <row r="208">
          <cell r="B208" t="str">
            <v>VCT</v>
          </cell>
          <cell r="C208" t="str">
            <v>Latin America &amp; Caribbean</v>
          </cell>
          <cell r="D208" t="str">
            <v>Upper middle income</v>
          </cell>
        </row>
        <row r="209">
          <cell r="B209" t="str">
            <v>VEN</v>
          </cell>
          <cell r="C209" t="str">
            <v>Latin America &amp; Caribbean</v>
          </cell>
        </row>
        <row r="210">
          <cell r="B210" t="str">
            <v>VGB</v>
          </cell>
          <cell r="C210" t="str">
            <v>Latin America &amp; Caribbean</v>
          </cell>
          <cell r="D210" t="str">
            <v>High income</v>
          </cell>
        </row>
        <row r="211">
          <cell r="B211" t="str">
            <v>VIR</v>
          </cell>
          <cell r="C211" t="str">
            <v>Latin America &amp; Caribbean</v>
          </cell>
          <cell r="D211" t="str">
            <v>High income</v>
          </cell>
        </row>
        <row r="212">
          <cell r="B212" t="str">
            <v>VNM</v>
          </cell>
          <cell r="C212" t="str">
            <v>East Asia &amp; Pacific</v>
          </cell>
          <cell r="D212" t="str">
            <v>Lower middle income</v>
          </cell>
        </row>
        <row r="213">
          <cell r="B213" t="str">
            <v>VUT</v>
          </cell>
          <cell r="C213" t="str">
            <v>East Asia &amp; Pacific</v>
          </cell>
          <cell r="D213" t="str">
            <v>Lower middle income</v>
          </cell>
        </row>
        <row r="214">
          <cell r="B214" t="str">
            <v>WSM</v>
          </cell>
          <cell r="C214" t="str">
            <v>East Asia &amp; Pacific</v>
          </cell>
          <cell r="D214" t="str">
            <v>Lower middle income</v>
          </cell>
        </row>
        <row r="215">
          <cell r="B215" t="str">
            <v>XKX</v>
          </cell>
          <cell r="C215" t="str">
            <v>Europe &amp; Central Asia</v>
          </cell>
          <cell r="D215" t="str">
            <v>Upper middle income</v>
          </cell>
        </row>
        <row r="216">
          <cell r="B216" t="str">
            <v>YEM</v>
          </cell>
          <cell r="C216" t="str">
            <v>Middle East &amp; North Africa</v>
          </cell>
          <cell r="D216" t="str">
            <v>Low income</v>
          </cell>
        </row>
        <row r="217">
          <cell r="B217" t="str">
            <v>ZAF</v>
          </cell>
          <cell r="C217" t="str">
            <v>Sub-Saharan Africa</v>
          </cell>
          <cell r="D217" t="str">
            <v>Upper middle income</v>
          </cell>
        </row>
        <row r="218">
          <cell r="B218" t="str">
            <v>ZMB</v>
          </cell>
          <cell r="C218" t="str">
            <v>Sub-Saharan Africa</v>
          </cell>
          <cell r="D218" t="str">
            <v>Low income</v>
          </cell>
        </row>
        <row r="219">
          <cell r="B219" t="str">
            <v>ZWE</v>
          </cell>
          <cell r="C219" t="str">
            <v>Sub-Saharan Africa</v>
          </cell>
          <cell r="D219" t="str">
            <v>Lower middle income</v>
          </cell>
        </row>
      </sheetData>
      <sheetData sheetId="3"/>
      <sheetData sheetId="4">
        <row r="1">
          <cell r="A1" t="str">
            <v>cd</v>
          </cell>
          <cell r="B1" t="str">
            <v>cn</v>
          </cell>
          <cell r="C1" t="str">
            <v>ggdy</v>
          </cell>
          <cell r="D1" t="str">
            <v>pby</v>
          </cell>
          <cell r="E1" t="str">
            <v>cby</v>
          </cell>
          <cell r="F1" t="str">
            <v>fby</v>
          </cell>
        </row>
        <row r="2">
          <cell r="A2" t="str">
            <v>AFG</v>
          </cell>
          <cell r="B2" t="str">
            <v>Afghanistan</v>
          </cell>
          <cell r="C2">
            <v>7.3970000000000002</v>
          </cell>
          <cell r="D2">
            <v>-2.206</v>
          </cell>
          <cell r="F2">
            <v>-2.2429999999999999</v>
          </cell>
        </row>
        <row r="3">
          <cell r="A3" t="str">
            <v>ALB</v>
          </cell>
          <cell r="B3" t="str">
            <v>Albania</v>
          </cell>
          <cell r="C3">
            <v>73.852999999999994</v>
          </cell>
          <cell r="D3">
            <v>-2.62</v>
          </cell>
          <cell r="E3">
            <v>-4.4463153610169179</v>
          </cell>
          <cell r="F3">
            <v>-4.5149999999999997</v>
          </cell>
        </row>
        <row r="4">
          <cell r="A4" t="str">
            <v>DZA</v>
          </cell>
          <cell r="B4" t="str">
            <v>Algeria</v>
          </cell>
          <cell r="C4">
            <v>62.987000000000002</v>
          </cell>
          <cell r="D4">
            <v>-7.069</v>
          </cell>
          <cell r="E4">
            <v>-6.3427963023796217</v>
          </cell>
          <cell r="F4">
            <v>-7.218</v>
          </cell>
        </row>
        <row r="5">
          <cell r="A5" t="str">
            <v>AND</v>
          </cell>
          <cell r="B5" t="str">
            <v>Andorra</v>
          </cell>
          <cell r="C5">
            <v>48.506999999999998</v>
          </cell>
          <cell r="F5">
            <v>-2.3010000000000002</v>
          </cell>
        </row>
        <row r="6">
          <cell r="A6" t="str">
            <v>AGO</v>
          </cell>
          <cell r="B6" t="str">
            <v>Angola</v>
          </cell>
          <cell r="C6">
            <v>86.411000000000001</v>
          </cell>
          <cell r="D6">
            <v>8.9169999999999998</v>
          </cell>
          <cell r="E6">
            <v>4.9352234272358722</v>
          </cell>
          <cell r="F6">
            <v>3.7679999999999998</v>
          </cell>
        </row>
        <row r="7">
          <cell r="A7" t="str">
            <v>ATG</v>
          </cell>
          <cell r="B7" t="str">
            <v>Antigua &amp; Barbuda</v>
          </cell>
          <cell r="C7">
            <v>101.373</v>
          </cell>
          <cell r="D7">
            <v>-1.643</v>
          </cell>
          <cell r="F7">
            <v>-4.4249999999999998</v>
          </cell>
        </row>
        <row r="8">
          <cell r="A8" t="str">
            <v>ARG</v>
          </cell>
          <cell r="B8" t="str">
            <v>Argentina</v>
          </cell>
          <cell r="C8">
            <v>80.932000000000002</v>
          </cell>
          <cell r="D8">
            <v>-2.5230000000000001</v>
          </cell>
          <cell r="E8">
            <v>-3.0979635723171479</v>
          </cell>
          <cell r="F8">
            <v>-4.327</v>
          </cell>
        </row>
        <row r="9">
          <cell r="A9" t="str">
            <v>ARM</v>
          </cell>
          <cell r="B9" t="str">
            <v>Armenia</v>
          </cell>
          <cell r="C9">
            <v>60.247999999999998</v>
          </cell>
          <cell r="D9">
            <v>-2</v>
          </cell>
          <cell r="E9">
            <v>-4.3915922744622966</v>
          </cell>
          <cell r="F9">
            <v>-4.5890000000000004</v>
          </cell>
        </row>
        <row r="10">
          <cell r="A10" t="str">
            <v>ABW</v>
          </cell>
          <cell r="B10" t="str">
            <v>Aruba</v>
          </cell>
          <cell r="C10">
            <v>101.827</v>
          </cell>
          <cell r="D10">
            <v>-5.2939999999999996</v>
          </cell>
          <cell r="F10">
            <v>-9.6319999999999997</v>
          </cell>
        </row>
        <row r="11">
          <cell r="A11" t="str">
            <v>AUS</v>
          </cell>
          <cell r="B11" t="str">
            <v>Australia</v>
          </cell>
          <cell r="C11">
            <v>58.378</v>
          </cell>
          <cell r="D11">
            <v>-5.5359999999999996</v>
          </cell>
          <cell r="E11">
            <v>-5.8608197301678189</v>
          </cell>
          <cell r="F11">
            <v>-6.4539999999999997</v>
          </cell>
        </row>
        <row r="12">
          <cell r="A12" t="str">
            <v>AUT</v>
          </cell>
          <cell r="B12" t="str">
            <v>Austria</v>
          </cell>
          <cell r="C12">
            <v>82.878</v>
          </cell>
          <cell r="D12">
            <v>-5.1950000000000003</v>
          </cell>
          <cell r="E12">
            <v>-4.5732231396021632</v>
          </cell>
          <cell r="F12">
            <v>-5.9279999999999999</v>
          </cell>
        </row>
        <row r="13">
          <cell r="A13" t="str">
            <v>AZE</v>
          </cell>
          <cell r="B13" t="str">
            <v>Azerbaijan</v>
          </cell>
          <cell r="C13">
            <v>26.446999999999999</v>
          </cell>
          <cell r="D13">
            <v>4.76</v>
          </cell>
          <cell r="F13">
            <v>4.0839999999999996</v>
          </cell>
        </row>
        <row r="14">
          <cell r="A14" t="str">
            <v>BHS</v>
          </cell>
          <cell r="B14" t="str">
            <v>Bahamas, The</v>
          </cell>
          <cell r="C14">
            <v>103.309</v>
          </cell>
          <cell r="D14">
            <v>-9.2750000000000004</v>
          </cell>
          <cell r="E14">
            <v>-11.382558092068191</v>
          </cell>
          <cell r="F14">
            <v>-13.568</v>
          </cell>
        </row>
        <row r="15">
          <cell r="A15" t="str">
            <v>BHR</v>
          </cell>
          <cell r="B15" t="str">
            <v>Bahrain</v>
          </cell>
          <cell r="C15">
            <v>128.50399999999999</v>
          </cell>
          <cell r="D15">
            <v>-6.3460000000000001</v>
          </cell>
          <cell r="E15">
            <v>-9.5045515811993333</v>
          </cell>
          <cell r="F15">
            <v>-11.103</v>
          </cell>
        </row>
        <row r="16">
          <cell r="A16" t="str">
            <v>BGD</v>
          </cell>
          <cell r="B16" t="str">
            <v>Bangladesh</v>
          </cell>
          <cell r="C16">
            <v>35.546999999999997</v>
          </cell>
          <cell r="D16">
            <v>-1.6060000000000001</v>
          </cell>
          <cell r="E16">
            <v>-3.5419531730931322</v>
          </cell>
          <cell r="F16">
            <v>-3.605</v>
          </cell>
        </row>
        <row r="17">
          <cell r="A17" t="str">
            <v>BRB</v>
          </cell>
          <cell r="B17" t="str">
            <v>Barbados</v>
          </cell>
          <cell r="C17">
            <v>135.398</v>
          </cell>
          <cell r="D17">
            <v>-0.90300000000000002</v>
          </cell>
          <cell r="F17">
            <v>-4.8250000000000002</v>
          </cell>
        </row>
        <row r="18">
          <cell r="A18" t="str">
            <v>BLR</v>
          </cell>
          <cell r="B18" t="str">
            <v>Belarus</v>
          </cell>
          <cell r="C18">
            <v>41.180999999999997</v>
          </cell>
          <cell r="D18">
            <v>-0.17299999999999999</v>
          </cell>
          <cell r="E18">
            <v>-2.726381484765426</v>
          </cell>
          <cell r="F18">
            <v>-1.679</v>
          </cell>
        </row>
        <row r="19">
          <cell r="A19" t="str">
            <v>BEL</v>
          </cell>
          <cell r="B19" t="str">
            <v>Belgium</v>
          </cell>
          <cell r="C19">
            <v>108.395</v>
          </cell>
          <cell r="D19">
            <v>-4.101</v>
          </cell>
          <cell r="E19">
            <v>-5.2407674269203639</v>
          </cell>
          <cell r="F19">
            <v>-5.5250000000000004</v>
          </cell>
        </row>
        <row r="20">
          <cell r="A20" t="str">
            <v>BLZ</v>
          </cell>
          <cell r="B20" t="str">
            <v>Belize</v>
          </cell>
          <cell r="C20">
            <v>82.21</v>
          </cell>
          <cell r="D20">
            <v>-0.48199999999999998</v>
          </cell>
          <cell r="E20">
            <v>-3.3948751913373911</v>
          </cell>
          <cell r="F20">
            <v>-1.925</v>
          </cell>
        </row>
        <row r="21">
          <cell r="A21" t="str">
            <v>BEN</v>
          </cell>
          <cell r="B21" t="str">
            <v>Benin</v>
          </cell>
          <cell r="C21">
            <v>49.936999999999998</v>
          </cell>
          <cell r="D21">
            <v>-3.4670000000000001</v>
          </cell>
          <cell r="E21">
            <v>-5.8595702804722514</v>
          </cell>
          <cell r="F21">
            <v>-5.7089999999999996</v>
          </cell>
        </row>
        <row r="22">
          <cell r="A22" t="str">
            <v>BMU</v>
          </cell>
          <cell r="B22" t="str">
            <v>Bermuda</v>
          </cell>
        </row>
        <row r="23">
          <cell r="A23" t="str">
            <v>BTN</v>
          </cell>
          <cell r="B23" t="str">
            <v>Bhutan</v>
          </cell>
          <cell r="C23">
            <v>132.41900000000001</v>
          </cell>
          <cell r="D23">
            <v>1.163</v>
          </cell>
          <cell r="F23">
            <v>0.128</v>
          </cell>
        </row>
        <row r="24">
          <cell r="A24" t="str">
            <v>BOL</v>
          </cell>
          <cell r="B24" t="str">
            <v>Bolivia</v>
          </cell>
          <cell r="C24">
            <v>80.475999999999999</v>
          </cell>
          <cell r="D24">
            <v>-7.9779999999999998</v>
          </cell>
          <cell r="E24">
            <v>-8.2282125587035324</v>
          </cell>
          <cell r="F24">
            <v>-9.3279999999999994</v>
          </cell>
        </row>
        <row r="25">
          <cell r="A25" t="str">
            <v>BIH</v>
          </cell>
          <cell r="B25" t="str">
            <v>Bosnia &amp; Herzegovina</v>
          </cell>
          <cell r="C25">
            <v>35.433</v>
          </cell>
          <cell r="D25">
            <v>1.4119999999999999</v>
          </cell>
          <cell r="F25">
            <v>0.748</v>
          </cell>
        </row>
        <row r="26">
          <cell r="A26" t="str">
            <v>BWA</v>
          </cell>
          <cell r="B26" t="str">
            <v>Botswana</v>
          </cell>
          <cell r="C26">
            <v>19.527999999999999</v>
          </cell>
          <cell r="D26">
            <v>-2.1030000000000002</v>
          </cell>
          <cell r="E26">
            <v>-2.1024560580421721</v>
          </cell>
          <cell r="F26">
            <v>-2.6469999999999998</v>
          </cell>
        </row>
        <row r="27">
          <cell r="A27" t="str">
            <v>BRA</v>
          </cell>
          <cell r="B27" t="str">
            <v>Brazil</v>
          </cell>
          <cell r="C27">
            <v>93.013000000000005</v>
          </cell>
          <cell r="D27">
            <v>0.749</v>
          </cell>
          <cell r="E27">
            <v>-4.235051635463698</v>
          </cell>
          <cell r="F27">
            <v>-4.4169999999999998</v>
          </cell>
        </row>
        <row r="28">
          <cell r="A28" t="str">
            <v>BRN</v>
          </cell>
          <cell r="B28" t="str">
            <v>Brunei Darussalam</v>
          </cell>
          <cell r="C28">
            <v>2.5139999999999998</v>
          </cell>
          <cell r="D28">
            <v>-8.0180000000000007</v>
          </cell>
          <cell r="F28">
            <v>-8.0180000000000007</v>
          </cell>
        </row>
        <row r="29">
          <cell r="A29" t="str">
            <v>BGR</v>
          </cell>
          <cell r="B29" t="str">
            <v>Bulgaria</v>
          </cell>
          <cell r="C29">
            <v>23.831</v>
          </cell>
          <cell r="D29">
            <v>-2.8719999999999999</v>
          </cell>
          <cell r="E29">
            <v>-2.094466422034102</v>
          </cell>
          <cell r="F29">
            <v>-2.9460000000000002</v>
          </cell>
        </row>
        <row r="30">
          <cell r="A30" t="str">
            <v>BFA</v>
          </cell>
          <cell r="B30" t="str">
            <v>Burkina Faso</v>
          </cell>
          <cell r="C30">
            <v>52.369</v>
          </cell>
          <cell r="D30">
            <v>-4.5410000000000004</v>
          </cell>
          <cell r="E30">
            <v>-6.1349981976428261</v>
          </cell>
          <cell r="F30">
            <v>-6.36</v>
          </cell>
        </row>
        <row r="31">
          <cell r="A31" t="str">
            <v>BDI</v>
          </cell>
          <cell r="B31" t="str">
            <v>Burundi</v>
          </cell>
          <cell r="C31">
            <v>66.564999999999998</v>
          </cell>
          <cell r="D31">
            <v>-1.34</v>
          </cell>
          <cell r="E31">
            <v>-3.6596831632786291</v>
          </cell>
          <cell r="F31">
            <v>-4.2160000000000002</v>
          </cell>
        </row>
        <row r="32">
          <cell r="A32" t="str">
            <v>CPV</v>
          </cell>
          <cell r="B32" t="str">
            <v>Cabo Verde</v>
          </cell>
          <cell r="C32">
            <v>142.298</v>
          </cell>
          <cell r="D32">
            <v>-5.1719999999999997</v>
          </cell>
          <cell r="E32">
            <v>-5.6396349809570516</v>
          </cell>
          <cell r="F32">
            <v>-7.3010000000000002</v>
          </cell>
        </row>
        <row r="33">
          <cell r="A33" t="str">
            <v>KHM</v>
          </cell>
          <cell r="B33" t="str">
            <v>Cambodia</v>
          </cell>
          <cell r="C33">
            <v>36.273000000000003</v>
          </cell>
          <cell r="D33">
            <v>-5.5069999999999997</v>
          </cell>
          <cell r="E33">
            <v>-4.8331667200482649</v>
          </cell>
          <cell r="F33">
            <v>-5.8769999999999998</v>
          </cell>
        </row>
        <row r="34">
          <cell r="A34" t="str">
            <v>CMR</v>
          </cell>
          <cell r="B34" t="str">
            <v>Cameroon</v>
          </cell>
          <cell r="C34">
            <v>45.536000000000001</v>
          </cell>
          <cell r="D34">
            <v>-1.4139999999999999</v>
          </cell>
          <cell r="E34">
            <v>-2.1816915110996362</v>
          </cell>
          <cell r="F34">
            <v>-2.3740000000000001</v>
          </cell>
        </row>
        <row r="35">
          <cell r="A35" t="str">
            <v>CAN</v>
          </cell>
          <cell r="B35" t="str">
            <v>Canada</v>
          </cell>
          <cell r="C35">
            <v>112.854</v>
          </cell>
          <cell r="D35">
            <v>-5.5129999999999999</v>
          </cell>
          <cell r="E35">
            <v>-4.1992693365751848</v>
          </cell>
          <cell r="F35">
            <v>-5.0389999999999997</v>
          </cell>
        </row>
        <row r="36">
          <cell r="A36" t="str">
            <v>CYM</v>
          </cell>
          <cell r="B36" t="str">
            <v>Cayman Islands</v>
          </cell>
        </row>
        <row r="37">
          <cell r="A37" t="str">
            <v>CAF</v>
          </cell>
          <cell r="B37" t="str">
            <v>Central African Rep.</v>
          </cell>
          <cell r="C37">
            <v>47.613</v>
          </cell>
          <cell r="D37">
            <v>-5.7439999999999998</v>
          </cell>
          <cell r="F37">
            <v>-6.0209999999999999</v>
          </cell>
        </row>
        <row r="38">
          <cell r="A38" t="str">
            <v>TCD</v>
          </cell>
          <cell r="B38" t="str">
            <v>Chad</v>
          </cell>
          <cell r="C38">
            <v>55.956000000000003</v>
          </cell>
          <cell r="D38">
            <v>-0.63300000000000001</v>
          </cell>
          <cell r="E38">
            <v>-1.045951445757012</v>
          </cell>
          <cell r="F38">
            <v>-1.8080000000000001</v>
          </cell>
        </row>
        <row r="39">
          <cell r="A39" t="str">
            <v>CHL</v>
          </cell>
          <cell r="B39" t="str">
            <v>Chile</v>
          </cell>
          <cell r="C39">
            <v>36.290999999999997</v>
          </cell>
          <cell r="D39">
            <v>-6.8659999999999997</v>
          </cell>
          <cell r="E39">
            <v>-7.6531913399670621</v>
          </cell>
          <cell r="F39">
            <v>-7.4859999999999998</v>
          </cell>
        </row>
        <row r="40">
          <cell r="A40" t="str">
            <v>CHN</v>
          </cell>
          <cell r="B40" t="str">
            <v>China</v>
          </cell>
          <cell r="C40">
            <v>71.48</v>
          </cell>
          <cell r="D40">
            <v>-5.1879999999999997</v>
          </cell>
          <cell r="E40">
            <v>-5.836947088857432</v>
          </cell>
          <cell r="F40">
            <v>-6.101</v>
          </cell>
        </row>
        <row r="41">
          <cell r="A41" t="str">
            <v>COL</v>
          </cell>
          <cell r="B41" t="str">
            <v>Colombia</v>
          </cell>
          <cell r="C41">
            <v>64.600999999999999</v>
          </cell>
          <cell r="D41">
            <v>-3.9340000000000002</v>
          </cell>
          <cell r="E41">
            <v>-5.9963530212078489</v>
          </cell>
          <cell r="F41">
            <v>-6.8410000000000002</v>
          </cell>
        </row>
        <row r="42">
          <cell r="A42" t="str">
            <v>COM</v>
          </cell>
          <cell r="B42" t="str">
            <v>Comoros</v>
          </cell>
          <cell r="C42">
            <v>25.998999999999999</v>
          </cell>
          <cell r="D42">
            <v>-2.492</v>
          </cell>
          <cell r="E42">
            <v>-2.3338194934254588</v>
          </cell>
          <cell r="F42">
            <v>-2.7189999999999999</v>
          </cell>
        </row>
        <row r="43">
          <cell r="A43" t="str">
            <v>COD</v>
          </cell>
          <cell r="B43" t="str">
            <v>Congo, Dem. Rep.</v>
          </cell>
          <cell r="C43">
            <v>16.103999999999999</v>
          </cell>
          <cell r="D43">
            <v>-0.75900000000000001</v>
          </cell>
          <cell r="E43">
            <v>-1.06747595014529</v>
          </cell>
          <cell r="F43">
            <v>-0.98099999999999998</v>
          </cell>
        </row>
        <row r="44">
          <cell r="A44" t="str">
            <v>COG</v>
          </cell>
          <cell r="B44" t="str">
            <v>Congo, Rep.</v>
          </cell>
          <cell r="C44">
            <v>103.639</v>
          </cell>
          <cell r="D44">
            <v>3.9039999999999999</v>
          </cell>
          <cell r="E44">
            <v>3.5636482320621181</v>
          </cell>
          <cell r="F44">
            <v>1.726</v>
          </cell>
        </row>
        <row r="45">
          <cell r="A45" t="str">
            <v>CRI</v>
          </cell>
          <cell r="B45" t="str">
            <v>Costa Rica</v>
          </cell>
          <cell r="C45">
            <v>68.191999999999993</v>
          </cell>
          <cell r="D45">
            <v>-0.28000000000000003</v>
          </cell>
          <cell r="E45">
            <v>-4.9761417236638668</v>
          </cell>
          <cell r="F45">
            <v>-5.1319999999999997</v>
          </cell>
        </row>
        <row r="46">
          <cell r="A46" t="str">
            <v>CIV</v>
          </cell>
          <cell r="B46" t="str">
            <v>Cote d'Ivoire</v>
          </cell>
          <cell r="C46">
            <v>52.136000000000003</v>
          </cell>
          <cell r="D46">
            <v>-2.9489999999999998</v>
          </cell>
          <cell r="E46">
            <v>-4.8530030371918471</v>
          </cell>
          <cell r="F46">
            <v>-4.9690000000000003</v>
          </cell>
        </row>
        <row r="47">
          <cell r="A47" t="str">
            <v>HRV</v>
          </cell>
          <cell r="B47" t="str">
            <v>Croatia</v>
          </cell>
          <cell r="C47">
            <v>79.793000000000006</v>
          </cell>
          <cell r="D47">
            <v>-1.552</v>
          </cell>
          <cell r="E47">
            <v>-2.5139824380687799</v>
          </cell>
          <cell r="F47">
            <v>-2.8879999999999999</v>
          </cell>
        </row>
        <row r="48">
          <cell r="A48" t="str">
            <v>CUB</v>
          </cell>
          <cell r="B48" t="str">
            <v>Cuba</v>
          </cell>
        </row>
        <row r="49">
          <cell r="A49" t="str">
            <v>CUW</v>
          </cell>
          <cell r="B49" t="str">
            <v>Curacao</v>
          </cell>
        </row>
        <row r="50">
          <cell r="A50" t="str">
            <v>CYP</v>
          </cell>
          <cell r="B50" t="str">
            <v>Cyprus</v>
          </cell>
          <cell r="C50">
            <v>103.56</v>
          </cell>
          <cell r="D50">
            <v>7.8E-2</v>
          </cell>
          <cell r="E50">
            <v>-2.0334228747933101</v>
          </cell>
          <cell r="F50">
            <v>-1.659</v>
          </cell>
        </row>
        <row r="51">
          <cell r="A51" t="str">
            <v>CZE</v>
          </cell>
          <cell r="B51" t="str">
            <v>Czech Republic</v>
          </cell>
          <cell r="C51">
            <v>42.017000000000003</v>
          </cell>
          <cell r="D51">
            <v>-5.2960000000000003</v>
          </cell>
          <cell r="E51">
            <v>-4.546666028520022</v>
          </cell>
          <cell r="F51">
            <v>-5.8840000000000003</v>
          </cell>
        </row>
        <row r="52">
          <cell r="A52" t="str">
            <v>DNK</v>
          </cell>
          <cell r="B52" t="str">
            <v>Denmark</v>
          </cell>
          <cell r="C52">
            <v>36.630000000000003</v>
          </cell>
          <cell r="D52">
            <v>2.19</v>
          </cell>
          <cell r="E52">
            <v>2.8893524183701018</v>
          </cell>
          <cell r="F52">
            <v>2.605</v>
          </cell>
        </row>
        <row r="53">
          <cell r="A53" t="str">
            <v>DJI</v>
          </cell>
          <cell r="B53" t="str">
            <v>Djibouti</v>
          </cell>
          <cell r="C53">
            <v>45.953000000000003</v>
          </cell>
          <cell r="D53">
            <v>-3.2320000000000002</v>
          </cell>
          <cell r="F53">
            <v>-3.3889999999999998</v>
          </cell>
        </row>
        <row r="54">
          <cell r="A54" t="str">
            <v>DMA</v>
          </cell>
          <cell r="B54" t="str">
            <v>Dominica</v>
          </cell>
          <cell r="C54">
            <v>102.652</v>
          </cell>
          <cell r="D54">
            <v>7.625</v>
          </cell>
          <cell r="F54">
            <v>5.0030000000000001</v>
          </cell>
        </row>
        <row r="55">
          <cell r="A55" t="str">
            <v>DOM</v>
          </cell>
          <cell r="B55" t="str">
            <v>Dominican Republic</v>
          </cell>
          <cell r="C55">
            <v>63.064</v>
          </cell>
          <cell r="D55">
            <v>0.184</v>
          </cell>
          <cell r="E55">
            <v>-2.7911411392814021</v>
          </cell>
          <cell r="F55">
            <v>-2.923</v>
          </cell>
        </row>
        <row r="56">
          <cell r="A56" t="str">
            <v>ECU</v>
          </cell>
          <cell r="B56" t="str">
            <v>Ecuador</v>
          </cell>
          <cell r="C56">
            <v>62.235999999999997</v>
          </cell>
          <cell r="D56">
            <v>-0.20200000000000001</v>
          </cell>
          <cell r="E56">
            <v>0.120722672839463</v>
          </cell>
          <cell r="F56">
            <v>-1.4870000000000001</v>
          </cell>
        </row>
        <row r="57">
          <cell r="A57" t="str">
            <v>EGY</v>
          </cell>
          <cell r="B57" t="str">
            <v>Egypt, Arab Rep.</v>
          </cell>
          <cell r="C57">
            <v>89.195999999999998</v>
          </cell>
          <cell r="D57">
            <v>1.1779999999999999</v>
          </cell>
          <cell r="E57">
            <v>-6.8317516041830926</v>
          </cell>
          <cell r="F57">
            <v>-6.9580000000000002</v>
          </cell>
        </row>
        <row r="58">
          <cell r="A58" t="str">
            <v>SLV</v>
          </cell>
          <cell r="B58" t="str">
            <v>El Salvador</v>
          </cell>
          <cell r="C58">
            <v>82.438999999999993</v>
          </cell>
          <cell r="D58">
            <v>-1.052</v>
          </cell>
          <cell r="E58">
            <v>-5.6633678612684371</v>
          </cell>
          <cell r="F58">
            <v>-5.5890000000000004</v>
          </cell>
        </row>
        <row r="59">
          <cell r="A59" t="str">
            <v>GNQ</v>
          </cell>
          <cell r="B59" t="str">
            <v>Equatorial Guinea</v>
          </cell>
          <cell r="C59">
            <v>42.805</v>
          </cell>
          <cell r="D59">
            <v>3.6720000000000002</v>
          </cell>
          <cell r="E59">
            <v>3.2501047590672481</v>
          </cell>
          <cell r="F59">
            <v>2.641</v>
          </cell>
        </row>
        <row r="60">
          <cell r="A60" t="str">
            <v>ERI</v>
          </cell>
          <cell r="B60" t="str">
            <v>Eritrea</v>
          </cell>
          <cell r="C60">
            <v>176.25</v>
          </cell>
          <cell r="D60">
            <v>-2.5760000000000001</v>
          </cell>
          <cell r="F60">
            <v>-4.1079999999999997</v>
          </cell>
        </row>
        <row r="61">
          <cell r="A61" t="str">
            <v>EST</v>
          </cell>
          <cell r="B61" t="str">
            <v>Estonia</v>
          </cell>
          <cell r="C61">
            <v>17.602</v>
          </cell>
          <cell r="D61">
            <v>-2.3130000000000002</v>
          </cell>
          <cell r="E61">
            <v>-2.439945251574827</v>
          </cell>
          <cell r="F61">
            <v>-2.294</v>
          </cell>
        </row>
        <row r="62">
          <cell r="A62" t="str">
            <v>SWZ</v>
          </cell>
          <cell r="B62" t="str">
            <v>Eswatini</v>
          </cell>
          <cell r="C62">
            <v>45.012</v>
          </cell>
          <cell r="D62">
            <v>-2.7450000000000001</v>
          </cell>
          <cell r="E62">
            <v>-5.1499763743067639</v>
          </cell>
          <cell r="F62">
            <v>-4.6130000000000004</v>
          </cell>
        </row>
        <row r="63">
          <cell r="A63" t="str">
            <v>ETH</v>
          </cell>
          <cell r="B63" t="str">
            <v>Ethiopia</v>
          </cell>
          <cell r="C63">
            <v>52.95</v>
          </cell>
          <cell r="D63">
            <v>-2.214</v>
          </cell>
          <cell r="E63">
            <v>-3.749705727249633</v>
          </cell>
          <cell r="F63">
            <v>-2.7669999999999999</v>
          </cell>
        </row>
        <row r="64">
          <cell r="A64" t="str">
            <v>FJI</v>
          </cell>
          <cell r="B64" t="str">
            <v>Fiji</v>
          </cell>
          <cell r="C64">
            <v>82.984999999999999</v>
          </cell>
          <cell r="D64">
            <v>-9.6859999999999999</v>
          </cell>
          <cell r="F64">
            <v>-13.613</v>
          </cell>
        </row>
        <row r="65">
          <cell r="A65" t="str">
            <v>FIN</v>
          </cell>
          <cell r="B65" t="str">
            <v>Finland</v>
          </cell>
          <cell r="C65">
            <v>66.186000000000007</v>
          </cell>
          <cell r="D65">
            <v>-2.649</v>
          </cell>
          <cell r="E65">
            <v>-2.4949885354096888</v>
          </cell>
          <cell r="F65">
            <v>-2.6360000000000001</v>
          </cell>
        </row>
        <row r="66">
          <cell r="A66" t="str">
            <v>FRA</v>
          </cell>
          <cell r="B66" t="str">
            <v>France</v>
          </cell>
          <cell r="C66">
            <v>112.577</v>
          </cell>
          <cell r="D66">
            <v>-5.1429999999999998</v>
          </cell>
          <cell r="E66">
            <v>-5.7856526637140604</v>
          </cell>
          <cell r="F66">
            <v>-6.43</v>
          </cell>
        </row>
        <row r="67">
          <cell r="A67" t="str">
            <v>GAB</v>
          </cell>
          <cell r="B67" t="str">
            <v>Gabon</v>
          </cell>
          <cell r="C67">
            <v>65.771000000000001</v>
          </cell>
          <cell r="D67">
            <v>0.89800000000000002</v>
          </cell>
          <cell r="E67">
            <v>-1.360423957121816</v>
          </cell>
          <cell r="F67">
            <v>-1.8520000000000001</v>
          </cell>
        </row>
        <row r="68">
          <cell r="A68" t="str">
            <v>GMB</v>
          </cell>
          <cell r="B68" t="str">
            <v>Gambia, The</v>
          </cell>
          <cell r="C68">
            <v>83.777000000000001</v>
          </cell>
          <cell r="D68">
            <v>-1.589</v>
          </cell>
          <cell r="E68">
            <v>-4.1053654734427987</v>
          </cell>
          <cell r="F68">
            <v>-4.6189999999999998</v>
          </cell>
        </row>
        <row r="69">
          <cell r="A69" t="str">
            <v>GEO</v>
          </cell>
          <cell r="B69" t="str">
            <v>Georgia</v>
          </cell>
          <cell r="C69">
            <v>49.494999999999997</v>
          </cell>
          <cell r="D69">
            <v>-4.6929999999999996</v>
          </cell>
          <cell r="E69">
            <v>-5.3491539154943872</v>
          </cell>
          <cell r="F69">
            <v>-6.0209999999999999</v>
          </cell>
        </row>
        <row r="70">
          <cell r="A70" t="str">
            <v>DEU</v>
          </cell>
          <cell r="B70" t="str">
            <v>Germany</v>
          </cell>
          <cell r="C70">
            <v>69.641999999999996</v>
          </cell>
          <cell r="D70">
            <v>-3.2869999999999999</v>
          </cell>
          <cell r="E70">
            <v>-2.6549592168177938</v>
          </cell>
          <cell r="F70">
            <v>-3.7269999999999999</v>
          </cell>
        </row>
        <row r="71">
          <cell r="A71" t="str">
            <v>GHA</v>
          </cell>
          <cell r="B71" t="str">
            <v>Ghana</v>
          </cell>
          <cell r="C71">
            <v>82.123999999999995</v>
          </cell>
          <cell r="D71">
            <v>-4.1379999999999999</v>
          </cell>
          <cell r="E71">
            <v>-11.216020062624381</v>
          </cell>
          <cell r="F71">
            <v>-11.44</v>
          </cell>
        </row>
        <row r="72">
          <cell r="A72" t="str">
            <v>GRC</v>
          </cell>
          <cell r="B72" t="str">
            <v>Greece</v>
          </cell>
          <cell r="C72">
            <v>199.40199999999999</v>
          </cell>
          <cell r="D72">
            <v>-5.4909999999999997</v>
          </cell>
          <cell r="E72">
            <v>-7.1391254249505636</v>
          </cell>
          <cell r="F72">
            <v>-7.952</v>
          </cell>
        </row>
        <row r="73">
          <cell r="A73" t="str">
            <v>GRD</v>
          </cell>
          <cell r="B73" t="str">
            <v>Grenada</v>
          </cell>
          <cell r="C73">
            <v>70.328999999999994</v>
          </cell>
          <cell r="D73">
            <v>2.1269999999999998</v>
          </cell>
          <cell r="F73">
            <v>0.32800000000000001</v>
          </cell>
        </row>
        <row r="74">
          <cell r="A74" t="str">
            <v>GTM</v>
          </cell>
          <cell r="B74" t="str">
            <v>Guatemala</v>
          </cell>
          <cell r="C74">
            <v>30.774999999999999</v>
          </cell>
          <cell r="D74">
            <v>0.55100000000000005</v>
          </cell>
          <cell r="E74">
            <v>-1.254474782258461</v>
          </cell>
          <cell r="F74">
            <v>-1.1850000000000001</v>
          </cell>
        </row>
        <row r="75">
          <cell r="A75" t="str">
            <v>GIN</v>
          </cell>
          <cell r="B75" t="str">
            <v>Guinea</v>
          </cell>
          <cell r="C75">
            <v>42.542999999999999</v>
          </cell>
          <cell r="D75">
            <v>-1.159</v>
          </cell>
          <cell r="F75">
            <v>-1.726</v>
          </cell>
        </row>
        <row r="76">
          <cell r="A76" t="str">
            <v>GNB</v>
          </cell>
          <cell r="B76" t="str">
            <v>Guinea-Bissau</v>
          </cell>
          <cell r="C76">
            <v>78.522000000000006</v>
          </cell>
          <cell r="D76">
            <v>-4.069</v>
          </cell>
          <cell r="E76">
            <v>-6.3774390651724602</v>
          </cell>
          <cell r="F76">
            <v>-5.6929999999999996</v>
          </cell>
        </row>
        <row r="77">
          <cell r="A77" t="str">
            <v>GUY</v>
          </cell>
          <cell r="B77" t="str">
            <v>Guyana</v>
          </cell>
          <cell r="C77">
            <v>42.898000000000003</v>
          </cell>
          <cell r="D77">
            <v>-6.7439999999999998</v>
          </cell>
          <cell r="F77">
            <v>-7.2869999999999999</v>
          </cell>
        </row>
        <row r="78">
          <cell r="A78" t="str">
            <v>HTI</v>
          </cell>
          <cell r="B78" t="str">
            <v>Haiti</v>
          </cell>
          <cell r="C78">
            <v>24.225999999999999</v>
          </cell>
          <cell r="D78">
            <v>-2.1760000000000002</v>
          </cell>
          <cell r="F78">
            <v>-2.5299999999999998</v>
          </cell>
        </row>
        <row r="79">
          <cell r="A79" t="str">
            <v>HND</v>
          </cell>
          <cell r="B79" t="str">
            <v>Honduras</v>
          </cell>
          <cell r="C79">
            <v>50.228999999999999</v>
          </cell>
          <cell r="D79">
            <v>-2.1179999999999999</v>
          </cell>
          <cell r="E79">
            <v>-3.1240795958684049</v>
          </cell>
          <cell r="F79">
            <v>-3.1389999999999998</v>
          </cell>
        </row>
        <row r="80">
          <cell r="A80" t="str">
            <v>HKG</v>
          </cell>
          <cell r="B80" t="str">
            <v>Hong Kong SAR, China</v>
          </cell>
          <cell r="C80">
            <v>2.13</v>
          </cell>
          <cell r="D80">
            <v>-2.5739999999999998</v>
          </cell>
          <cell r="E80">
            <v>0.53798990002065139</v>
          </cell>
          <cell r="F80">
            <v>0.14399999999999999</v>
          </cell>
        </row>
        <row r="81">
          <cell r="A81" t="str">
            <v>HUN</v>
          </cell>
          <cell r="B81" t="str">
            <v>Hungary</v>
          </cell>
          <cell r="C81">
            <v>76.759</v>
          </cell>
          <cell r="D81">
            <v>-4.5590000000000002</v>
          </cell>
          <cell r="E81">
            <v>-6.5199004697673502</v>
          </cell>
          <cell r="F81">
            <v>-6.774</v>
          </cell>
        </row>
        <row r="82">
          <cell r="A82" t="str">
            <v>ISL</v>
          </cell>
          <cell r="B82" t="str">
            <v>Iceland</v>
          </cell>
          <cell r="C82">
            <v>74.597999999999999</v>
          </cell>
          <cell r="D82">
            <v>-6.2720000000000002</v>
          </cell>
          <cell r="E82">
            <v>-7.0166221320033486</v>
          </cell>
          <cell r="F82">
            <v>-7.9409999999999998</v>
          </cell>
        </row>
        <row r="83">
          <cell r="A83" t="str">
            <v>IND</v>
          </cell>
          <cell r="B83" t="str">
            <v>India</v>
          </cell>
          <cell r="C83">
            <v>84.162000000000006</v>
          </cell>
          <cell r="D83">
            <v>-4.8659999999999997</v>
          </cell>
          <cell r="E83">
            <v>-8.8987810592063994</v>
          </cell>
          <cell r="F83">
            <v>-9.98</v>
          </cell>
        </row>
        <row r="84">
          <cell r="A84" t="str">
            <v>IDN</v>
          </cell>
          <cell r="B84" t="str">
            <v>Indonesia</v>
          </cell>
          <cell r="C84">
            <v>41.155000000000001</v>
          </cell>
          <cell r="D84">
            <v>-2.5939999999999999</v>
          </cell>
          <cell r="E84">
            <v>-4.0587445411035237</v>
          </cell>
          <cell r="F84">
            <v>-4.6180000000000003</v>
          </cell>
        </row>
        <row r="85">
          <cell r="A85" t="str">
            <v>IRN</v>
          </cell>
          <cell r="B85" t="str">
            <v>Iran, Islamic Rep.</v>
          </cell>
          <cell r="C85">
            <v>42.404000000000003</v>
          </cell>
          <cell r="D85">
            <v>-3.6840000000000002</v>
          </cell>
          <cell r="E85">
            <v>-4.2401993992532372</v>
          </cell>
          <cell r="F85">
            <v>-4.3010000000000002</v>
          </cell>
        </row>
        <row r="86">
          <cell r="A86" t="str">
            <v>IRQ</v>
          </cell>
          <cell r="B86" t="str">
            <v>Iraq</v>
          </cell>
          <cell r="C86">
            <v>59.079000000000001</v>
          </cell>
          <cell r="D86">
            <v>-0.41199999999999998</v>
          </cell>
          <cell r="F86">
            <v>-0.84499999999999997</v>
          </cell>
        </row>
        <row r="87">
          <cell r="A87" t="str">
            <v>IRL</v>
          </cell>
          <cell r="B87" t="str">
            <v>Ireland</v>
          </cell>
          <cell r="C87">
            <v>55.326999999999998</v>
          </cell>
          <cell r="D87">
            <v>-0.88700000000000001</v>
          </cell>
          <cell r="E87">
            <v>-2.584519752230261</v>
          </cell>
          <cell r="F87">
            <v>-1.6519999999999999</v>
          </cell>
        </row>
        <row r="88">
          <cell r="A88" t="str">
            <v>IMN</v>
          </cell>
          <cell r="B88" t="str">
            <v>Isle of Man</v>
          </cell>
        </row>
        <row r="89">
          <cell r="A89" t="str">
            <v>ISR</v>
          </cell>
          <cell r="B89" t="str">
            <v>Israel</v>
          </cell>
          <cell r="C89">
            <v>67.950999999999993</v>
          </cell>
          <cell r="D89">
            <v>-1.8</v>
          </cell>
          <cell r="E89">
            <v>-3.3792621960654259</v>
          </cell>
          <cell r="F89">
            <v>-3.8090000000000002</v>
          </cell>
        </row>
        <row r="90">
          <cell r="A90" t="str">
            <v>ITA</v>
          </cell>
          <cell r="B90" t="str">
            <v>Italy</v>
          </cell>
          <cell r="C90">
            <v>150.85900000000001</v>
          </cell>
          <cell r="D90">
            <v>-3.7949999999999999</v>
          </cell>
          <cell r="E90">
            <v>-6.2658221966659511</v>
          </cell>
          <cell r="F90">
            <v>-7.1749999999999998</v>
          </cell>
        </row>
        <row r="91">
          <cell r="A91" t="str">
            <v>JAM</v>
          </cell>
          <cell r="B91" t="str">
            <v>Jamaica</v>
          </cell>
          <cell r="C91">
            <v>92.346999999999994</v>
          </cell>
          <cell r="D91">
            <v>6.5460000000000003</v>
          </cell>
          <cell r="E91">
            <v>1.631489341076612</v>
          </cell>
          <cell r="F91">
            <v>0.76</v>
          </cell>
        </row>
        <row r="92">
          <cell r="A92" t="str">
            <v>JPN</v>
          </cell>
          <cell r="B92" t="str">
            <v>Japan</v>
          </cell>
          <cell r="C92">
            <v>262.49200000000002</v>
          </cell>
          <cell r="D92">
            <v>-6.0880000000000001</v>
          </cell>
          <cell r="E92">
            <v>-5.8148158400376033</v>
          </cell>
          <cell r="F92">
            <v>-6.6619999999999999</v>
          </cell>
        </row>
        <row r="93">
          <cell r="A93" t="str">
            <v>JOR</v>
          </cell>
          <cell r="B93" t="str">
            <v>Jordan</v>
          </cell>
          <cell r="C93">
            <v>91.899000000000001</v>
          </cell>
          <cell r="D93">
            <v>-3.7050000000000001</v>
          </cell>
          <cell r="E93">
            <v>-7.4959286998506256</v>
          </cell>
          <cell r="F93">
            <v>-8.0459999999999994</v>
          </cell>
        </row>
        <row r="94">
          <cell r="A94" t="str">
            <v>KAZ</v>
          </cell>
          <cell r="B94" t="str">
            <v>Kazakhstan</v>
          </cell>
          <cell r="C94">
            <v>25.1</v>
          </cell>
          <cell r="D94">
            <v>-4.3609999999999998</v>
          </cell>
          <cell r="F94">
            <v>-4.9660000000000002</v>
          </cell>
        </row>
        <row r="95">
          <cell r="A95" t="str">
            <v>KEN</v>
          </cell>
          <cell r="B95" t="str">
            <v>Kenya</v>
          </cell>
          <cell r="C95">
            <v>67.834000000000003</v>
          </cell>
          <cell r="D95">
            <v>-3.8919999999999999</v>
          </cell>
          <cell r="E95">
            <v>-7.770039711946211</v>
          </cell>
          <cell r="F95">
            <v>-8.0150000000000006</v>
          </cell>
        </row>
        <row r="96">
          <cell r="A96" t="str">
            <v>KIR</v>
          </cell>
          <cell r="B96" t="str">
            <v>Kiribati</v>
          </cell>
          <cell r="C96">
            <v>17.562000000000001</v>
          </cell>
          <cell r="D96">
            <v>-16.215</v>
          </cell>
          <cell r="F96">
            <v>-16.468</v>
          </cell>
        </row>
        <row r="97">
          <cell r="A97" t="str">
            <v>KOR</v>
          </cell>
          <cell r="B97" t="str">
            <v>Korea, Rep.</v>
          </cell>
          <cell r="C97">
            <v>51.331000000000003</v>
          </cell>
          <cell r="D97">
            <v>-0.38</v>
          </cell>
          <cell r="E97">
            <v>9.0523273259705661E-2</v>
          </cell>
          <cell r="F97">
            <v>-0.02</v>
          </cell>
        </row>
        <row r="98">
          <cell r="A98" t="str">
            <v>XKX</v>
          </cell>
          <cell r="B98" t="str">
            <v>Kosovo</v>
          </cell>
          <cell r="C98">
            <v>22.414000000000001</v>
          </cell>
          <cell r="D98">
            <v>-1.0269999999999999</v>
          </cell>
          <cell r="F98">
            <v>-1.373</v>
          </cell>
        </row>
        <row r="99">
          <cell r="A99" t="str">
            <v>KWT</v>
          </cell>
          <cell r="B99" t="str">
            <v>Kuwait</v>
          </cell>
          <cell r="C99">
            <v>8.6809999999999992</v>
          </cell>
          <cell r="D99">
            <v>-13.731</v>
          </cell>
          <cell r="E99">
            <v>3.531869768342339</v>
          </cell>
          <cell r="F99">
            <v>-0.35199999999999998</v>
          </cell>
        </row>
        <row r="100">
          <cell r="A100" t="str">
            <v>KGZ</v>
          </cell>
          <cell r="B100" t="str">
            <v>Kyrgyz Republic</v>
          </cell>
          <cell r="C100">
            <v>61.116</v>
          </cell>
          <cell r="D100">
            <v>0.39800000000000002</v>
          </cell>
          <cell r="F100">
            <v>-0.39800000000000002</v>
          </cell>
        </row>
        <row r="101">
          <cell r="A101" t="str">
            <v>LAO</v>
          </cell>
          <cell r="B101" t="str">
            <v>Lao PDR</v>
          </cell>
          <cell r="C101">
            <v>93.54</v>
          </cell>
          <cell r="D101">
            <v>-2.5550000000000002</v>
          </cell>
          <cell r="E101">
            <v>-3.2400588447901342</v>
          </cell>
          <cell r="F101">
            <v>-3.6</v>
          </cell>
        </row>
        <row r="102">
          <cell r="A102" t="str">
            <v>LVA</v>
          </cell>
          <cell r="B102" t="str">
            <v>Latvia</v>
          </cell>
          <cell r="C102">
            <v>45.695999999999998</v>
          </cell>
          <cell r="D102">
            <v>-4.7729999999999997</v>
          </cell>
          <cell r="E102">
            <v>-5.1228131405859472</v>
          </cell>
          <cell r="F102">
            <v>-5.5540000000000003</v>
          </cell>
        </row>
        <row r="103">
          <cell r="A103" t="str">
            <v>LBN</v>
          </cell>
          <cell r="B103" t="str">
            <v>Lebanon</v>
          </cell>
          <cell r="C103">
            <v>150.583</v>
          </cell>
          <cell r="D103">
            <v>-0.47699999999999998</v>
          </cell>
          <cell r="F103">
            <v>-3.5249999999999999</v>
          </cell>
        </row>
        <row r="104">
          <cell r="A104" t="str">
            <v>LSO</v>
          </cell>
          <cell r="B104" t="str">
            <v>Lesotho</v>
          </cell>
          <cell r="C104">
            <v>53.518000000000001</v>
          </cell>
          <cell r="D104">
            <v>-3.2109999999999999</v>
          </cell>
          <cell r="F104">
            <v>-4.4169999999999998</v>
          </cell>
        </row>
        <row r="105">
          <cell r="A105" t="str">
            <v>LBR</v>
          </cell>
          <cell r="B105" t="str">
            <v>Liberia</v>
          </cell>
          <cell r="C105">
            <v>53.174999999999997</v>
          </cell>
          <cell r="D105">
            <v>-1.54</v>
          </cell>
          <cell r="F105">
            <v>-2.4119999999999999</v>
          </cell>
        </row>
        <row r="106">
          <cell r="A106" t="str">
            <v>LBY</v>
          </cell>
          <cell r="B106" t="str">
            <v>Libya</v>
          </cell>
          <cell r="D106">
            <v>11.269</v>
          </cell>
          <cell r="F106">
            <v>11.269</v>
          </cell>
        </row>
        <row r="107">
          <cell r="A107" t="str">
            <v>LIE</v>
          </cell>
          <cell r="B107" t="str">
            <v>Liechtenstein</v>
          </cell>
        </row>
        <row r="108">
          <cell r="A108" t="str">
            <v>LTU</v>
          </cell>
          <cell r="B108" t="str">
            <v>Lithuania</v>
          </cell>
          <cell r="C108">
            <v>44.658999999999999</v>
          </cell>
          <cell r="D108">
            <v>-0.76</v>
          </cell>
          <cell r="E108">
            <v>-1.5673323295962049</v>
          </cell>
          <cell r="F108">
            <v>-1.0009999999999999</v>
          </cell>
        </row>
        <row r="109">
          <cell r="A109" t="str">
            <v>LUX</v>
          </cell>
          <cell r="B109" t="str">
            <v>Luxembourg</v>
          </cell>
          <cell r="C109">
            <v>24.291</v>
          </cell>
          <cell r="D109">
            <v>0.624</v>
          </cell>
          <cell r="E109">
            <v>0.97180443634272251</v>
          </cell>
          <cell r="F109">
            <v>0.88700000000000001</v>
          </cell>
        </row>
        <row r="110">
          <cell r="A110" t="str">
            <v>MAC</v>
          </cell>
          <cell r="B110" t="str">
            <v>Macao SAR, China</v>
          </cell>
          <cell r="D110">
            <v>-21.207000000000001</v>
          </cell>
          <cell r="F110">
            <v>-16.55</v>
          </cell>
        </row>
        <row r="111">
          <cell r="A111" t="str">
            <v>MDG</v>
          </cell>
          <cell r="B111" t="str">
            <v>Madagascar</v>
          </cell>
          <cell r="C111">
            <v>53.128</v>
          </cell>
          <cell r="D111">
            <v>-2.2250000000000001</v>
          </cell>
          <cell r="E111">
            <v>-2.521108306437267</v>
          </cell>
          <cell r="F111">
            <v>-2.8719999999999999</v>
          </cell>
        </row>
        <row r="112">
          <cell r="A112" t="str">
            <v>MWI</v>
          </cell>
          <cell r="B112" t="str">
            <v>Malawi</v>
          </cell>
          <cell r="C112">
            <v>63.93</v>
          </cell>
          <cell r="D112">
            <v>-4.7560000000000002</v>
          </cell>
          <cell r="E112">
            <v>-8.6759058494325316</v>
          </cell>
          <cell r="F112">
            <v>-8.9480000000000004</v>
          </cell>
        </row>
        <row r="113">
          <cell r="A113" t="str">
            <v>MYS</v>
          </cell>
          <cell r="B113" t="str">
            <v>Malaysia</v>
          </cell>
          <cell r="C113">
            <v>69.016000000000005</v>
          </cell>
          <cell r="D113">
            <v>-3.3559999999999999</v>
          </cell>
          <cell r="E113">
            <v>-4.526378225666118</v>
          </cell>
          <cell r="F113">
            <v>-5.4560000000000004</v>
          </cell>
        </row>
        <row r="114">
          <cell r="A114" t="str">
            <v>MDV</v>
          </cell>
          <cell r="B114" t="str">
            <v>Maldives</v>
          </cell>
          <cell r="C114">
            <v>124.82</v>
          </cell>
          <cell r="D114">
            <v>-11.734</v>
          </cell>
          <cell r="F114">
            <v>-14.282</v>
          </cell>
        </row>
        <row r="115">
          <cell r="A115" t="str">
            <v>MLI</v>
          </cell>
          <cell r="B115" t="str">
            <v>Mali</v>
          </cell>
          <cell r="C115">
            <v>51.947000000000003</v>
          </cell>
          <cell r="D115">
            <v>-3.5739999999999998</v>
          </cell>
          <cell r="E115">
            <v>-4.4467213127235716</v>
          </cell>
          <cell r="F115">
            <v>-4.9560000000000004</v>
          </cell>
        </row>
        <row r="116">
          <cell r="A116" t="str">
            <v>MLT</v>
          </cell>
          <cell r="B116" t="str">
            <v>Malta</v>
          </cell>
          <cell r="C116">
            <v>56.427999999999997</v>
          </cell>
          <cell r="D116">
            <v>-6.7720000000000002</v>
          </cell>
          <cell r="E116">
            <v>-8.6218285285607905</v>
          </cell>
          <cell r="F116">
            <v>-7.9130000000000003</v>
          </cell>
        </row>
        <row r="117">
          <cell r="A117" t="str">
            <v>MHL</v>
          </cell>
          <cell r="B117" t="str">
            <v>Marshall Islands</v>
          </cell>
          <cell r="C117">
            <v>19.777000000000001</v>
          </cell>
          <cell r="D117">
            <v>0.96499999999999997</v>
          </cell>
          <cell r="F117">
            <v>0.74299999999999999</v>
          </cell>
        </row>
        <row r="118">
          <cell r="A118" t="str">
            <v>MRT</v>
          </cell>
          <cell r="B118" t="str">
            <v>Mauritania</v>
          </cell>
          <cell r="C118">
            <v>51.662999999999997</v>
          </cell>
          <cell r="D118">
            <v>2.8959999999999999</v>
          </cell>
          <cell r="E118">
            <v>3.4831350372064378</v>
          </cell>
          <cell r="F118">
            <v>2.7970000000000002</v>
          </cell>
        </row>
        <row r="119">
          <cell r="A119" t="str">
            <v>MUS</v>
          </cell>
          <cell r="B119" t="str">
            <v>Mauritius</v>
          </cell>
          <cell r="C119">
            <v>93.55</v>
          </cell>
          <cell r="D119">
            <v>-3.5550000000000002</v>
          </cell>
          <cell r="E119">
            <v>-3.8290963431047689</v>
          </cell>
          <cell r="F119">
            <v>-6.0590000000000002</v>
          </cell>
        </row>
        <row r="120">
          <cell r="A120" t="str">
            <v>MEX</v>
          </cell>
          <cell r="B120" t="str">
            <v>Mexico</v>
          </cell>
          <cell r="C120">
            <v>57.561999999999998</v>
          </cell>
          <cell r="D120">
            <v>-1.4E-2</v>
          </cell>
          <cell r="E120">
            <v>-3.151517913538413</v>
          </cell>
          <cell r="F120">
            <v>-3.8010000000000002</v>
          </cell>
        </row>
        <row r="121">
          <cell r="A121" t="str">
            <v>FSM</v>
          </cell>
          <cell r="B121" t="str">
            <v>Micronesia, Fed. States</v>
          </cell>
          <cell r="C121">
            <v>15.000999999999999</v>
          </cell>
          <cell r="D121">
            <v>1.5089999999999999</v>
          </cell>
          <cell r="F121">
            <v>0.97499999999999998</v>
          </cell>
        </row>
        <row r="122">
          <cell r="A122" t="str">
            <v>MDA</v>
          </cell>
          <cell r="B122" t="str">
            <v>Moldova</v>
          </cell>
          <cell r="C122">
            <v>33.136000000000003</v>
          </cell>
          <cell r="D122">
            <v>-1.8169999999999999</v>
          </cell>
          <cell r="E122">
            <v>-3.3279311819242601</v>
          </cell>
          <cell r="F122">
            <v>-2.6190000000000002</v>
          </cell>
        </row>
        <row r="123">
          <cell r="A123" t="str">
            <v>MNG</v>
          </cell>
          <cell r="B123" t="str">
            <v>Mongolia</v>
          </cell>
          <cell r="C123">
            <v>79.766000000000005</v>
          </cell>
          <cell r="D123">
            <v>-1.2390000000000001</v>
          </cell>
          <cell r="E123">
            <v>-2.233567506184976</v>
          </cell>
          <cell r="F123">
            <v>-3.14</v>
          </cell>
        </row>
        <row r="124">
          <cell r="A124" t="str">
            <v>MNE</v>
          </cell>
          <cell r="B124" t="str">
            <v>Montenegro</v>
          </cell>
          <cell r="C124">
            <v>86.635000000000005</v>
          </cell>
          <cell r="D124">
            <v>0.64500000000000002</v>
          </cell>
          <cell r="F124">
            <v>-1.708</v>
          </cell>
        </row>
        <row r="125">
          <cell r="A125" t="str">
            <v>MAR</v>
          </cell>
          <cell r="B125" t="str">
            <v>Morocco</v>
          </cell>
          <cell r="C125">
            <v>68.94</v>
          </cell>
          <cell r="D125">
            <v>-3.83</v>
          </cell>
          <cell r="E125">
            <v>-5.6433381850333886</v>
          </cell>
          <cell r="F125">
            <v>-5.9420000000000002</v>
          </cell>
        </row>
        <row r="126">
          <cell r="A126" t="str">
            <v>MOZ</v>
          </cell>
          <cell r="B126" t="str">
            <v>Mozambique</v>
          </cell>
          <cell r="C126">
            <v>106.369</v>
          </cell>
          <cell r="D126">
            <v>-0.996</v>
          </cell>
          <cell r="E126">
            <v>-2.267584827628141</v>
          </cell>
          <cell r="F126">
            <v>-3.6509999999999998</v>
          </cell>
        </row>
        <row r="127">
          <cell r="A127" t="str">
            <v>MMR</v>
          </cell>
          <cell r="B127" t="str">
            <v>Myanmar</v>
          </cell>
          <cell r="C127">
            <v>62.348999999999997</v>
          </cell>
          <cell r="D127">
            <v>-5.72</v>
          </cell>
          <cell r="F127">
            <v>-7.8159999999999998</v>
          </cell>
        </row>
        <row r="128">
          <cell r="A128" t="str">
            <v>NAM</v>
          </cell>
          <cell r="B128" t="str">
            <v>Namibia</v>
          </cell>
          <cell r="C128">
            <v>71.956999999999994</v>
          </cell>
          <cell r="D128">
            <v>-4.6609999999999996</v>
          </cell>
          <cell r="E128">
            <v>-7.5576947832905468</v>
          </cell>
          <cell r="F128">
            <v>-9.1219999999999999</v>
          </cell>
        </row>
        <row r="129">
          <cell r="A129" t="str">
            <v>NRU</v>
          </cell>
          <cell r="B129" t="str">
            <v>Nauru</v>
          </cell>
          <cell r="C129">
            <v>27.064</v>
          </cell>
          <cell r="F129">
            <v>43.752000000000002</v>
          </cell>
        </row>
        <row r="130">
          <cell r="A130" t="str">
            <v>NPL</v>
          </cell>
          <cell r="B130" t="str">
            <v>Nepal</v>
          </cell>
          <cell r="C130">
            <v>45.808999999999997</v>
          </cell>
          <cell r="D130">
            <v>-3.2749999999999999</v>
          </cell>
          <cell r="E130">
            <v>-3.7577972216555722</v>
          </cell>
          <cell r="F130">
            <v>-4.0490000000000004</v>
          </cell>
        </row>
        <row r="131">
          <cell r="A131" t="str">
            <v>NLD</v>
          </cell>
          <cell r="B131" t="str">
            <v>Netherlands</v>
          </cell>
          <cell r="C131">
            <v>52.328000000000003</v>
          </cell>
          <cell r="D131">
            <v>-2.165</v>
          </cell>
          <cell r="E131">
            <v>-2.4282262948038782</v>
          </cell>
          <cell r="F131">
            <v>-2.556</v>
          </cell>
        </row>
        <row r="132">
          <cell r="A132" t="str">
            <v>NZL</v>
          </cell>
          <cell r="B132" t="str">
            <v>New Zealand</v>
          </cell>
          <cell r="C132">
            <v>50.838000000000001</v>
          </cell>
          <cell r="D132">
            <v>-4.0819999999999999</v>
          </cell>
          <cell r="E132">
            <v>-4.9250804506830619</v>
          </cell>
          <cell r="F132">
            <v>-4.7750000000000004</v>
          </cell>
        </row>
        <row r="133">
          <cell r="A133" t="str">
            <v>NIC</v>
          </cell>
          <cell r="B133" t="str">
            <v>Nicaragua</v>
          </cell>
          <cell r="C133">
            <v>49.395000000000003</v>
          </cell>
          <cell r="D133">
            <v>-0.48399999999999999</v>
          </cell>
          <cell r="E133">
            <v>-1.5742963806925869</v>
          </cell>
          <cell r="F133">
            <v>-1.7</v>
          </cell>
        </row>
        <row r="134">
          <cell r="A134" t="str">
            <v>NER</v>
          </cell>
          <cell r="B134" t="str">
            <v>Niger</v>
          </cell>
          <cell r="C134">
            <v>51.213999999999999</v>
          </cell>
          <cell r="D134">
            <v>-4.7640000000000002</v>
          </cell>
          <cell r="E134">
            <v>-4.9618160196951848</v>
          </cell>
          <cell r="F134">
            <v>-5.8929999999999998</v>
          </cell>
        </row>
        <row r="135">
          <cell r="A135" t="str">
            <v>NGA</v>
          </cell>
          <cell r="B135" t="str">
            <v>Nigeria</v>
          </cell>
          <cell r="C135">
            <v>36.628</v>
          </cell>
          <cell r="D135">
            <v>-3.6469999999999998</v>
          </cell>
          <cell r="E135">
            <v>-5.8028274150819596</v>
          </cell>
          <cell r="F135">
            <v>-6.0449999999999999</v>
          </cell>
        </row>
        <row r="136">
          <cell r="A136" t="str">
            <v>MKD</v>
          </cell>
          <cell r="B136" t="str">
            <v>North Macedonia</v>
          </cell>
          <cell r="C136">
            <v>53.201999999999998</v>
          </cell>
          <cell r="D136">
            <v>-4.1059999999999999</v>
          </cell>
          <cell r="E136">
            <v>-4.3444923101514696</v>
          </cell>
          <cell r="F136">
            <v>-5.3620000000000001</v>
          </cell>
        </row>
        <row r="137">
          <cell r="A137" t="str">
            <v>NOR</v>
          </cell>
          <cell r="B137" t="str">
            <v>Norway</v>
          </cell>
          <cell r="C137">
            <v>43.411000000000001</v>
          </cell>
          <cell r="D137">
            <v>7.9470000000000001</v>
          </cell>
          <cell r="E137">
            <v>9.2494386714060681</v>
          </cell>
          <cell r="F137">
            <v>9.1110000000000007</v>
          </cell>
        </row>
        <row r="138">
          <cell r="A138" t="str">
            <v>OMN</v>
          </cell>
          <cell r="B138" t="str">
            <v>Oman</v>
          </cell>
          <cell r="C138">
            <v>62.921999999999997</v>
          </cell>
          <cell r="D138">
            <v>-0.99399999999999999</v>
          </cell>
          <cell r="E138">
            <v>-1.5585828381692579</v>
          </cell>
          <cell r="F138">
            <v>-3.242</v>
          </cell>
        </row>
        <row r="139">
          <cell r="A139" t="str">
            <v>PAK</v>
          </cell>
          <cell r="B139" t="str">
            <v>Pakistan</v>
          </cell>
          <cell r="C139">
            <v>74.906000000000006</v>
          </cell>
          <cell r="D139">
            <v>-1.117</v>
          </cell>
          <cell r="E139">
            <v>-6.0967619767119734</v>
          </cell>
          <cell r="F139">
            <v>-6.0460000000000003</v>
          </cell>
        </row>
        <row r="140">
          <cell r="A140" t="str">
            <v>PLW</v>
          </cell>
          <cell r="B140" t="str">
            <v>Palau</v>
          </cell>
          <cell r="F140">
            <v>-16.861000000000001</v>
          </cell>
        </row>
        <row r="141">
          <cell r="A141" t="str">
            <v>PAN</v>
          </cell>
          <cell r="B141" t="str">
            <v>Panama</v>
          </cell>
          <cell r="C141">
            <v>58.433</v>
          </cell>
          <cell r="D141">
            <v>-4.62</v>
          </cell>
          <cell r="E141">
            <v>-5.2934191008627556</v>
          </cell>
          <cell r="F141">
            <v>-6.6619999999999999</v>
          </cell>
        </row>
        <row r="142">
          <cell r="A142" t="str">
            <v>PNG</v>
          </cell>
          <cell r="B142" t="str">
            <v>Papua New Guinea</v>
          </cell>
          <cell r="C142">
            <v>50.926000000000002</v>
          </cell>
          <cell r="D142">
            <v>-4.2510000000000003</v>
          </cell>
          <cell r="F142">
            <v>-6.6289999999999996</v>
          </cell>
        </row>
        <row r="143">
          <cell r="A143" t="str">
            <v>PRY</v>
          </cell>
          <cell r="B143" t="str">
            <v>Paraguay</v>
          </cell>
          <cell r="C143">
            <v>37.719000000000001</v>
          </cell>
          <cell r="D143">
            <v>-4.5350000000000001</v>
          </cell>
          <cell r="E143">
            <v>-5.9429480433090411</v>
          </cell>
          <cell r="F143">
            <v>-6.1539999999999999</v>
          </cell>
        </row>
        <row r="144">
          <cell r="A144" t="str">
            <v>PER</v>
          </cell>
          <cell r="B144" t="str">
            <v>Peru</v>
          </cell>
          <cell r="C144">
            <v>36.353999999999999</v>
          </cell>
          <cell r="D144">
            <v>-1.246</v>
          </cell>
          <cell r="E144">
            <v>-2.2616189055118241</v>
          </cell>
          <cell r="F144">
            <v>-2.548</v>
          </cell>
        </row>
        <row r="145">
          <cell r="A145" t="str">
            <v>PHL</v>
          </cell>
          <cell r="B145" t="str">
            <v>Philippines</v>
          </cell>
          <cell r="C145">
            <v>56.951000000000001</v>
          </cell>
          <cell r="D145">
            <v>-4.5620000000000003</v>
          </cell>
          <cell r="E145">
            <v>-5.2596514821760003</v>
          </cell>
          <cell r="F145">
            <v>-6.46</v>
          </cell>
        </row>
        <row r="146">
          <cell r="A146" t="str">
            <v>POL</v>
          </cell>
          <cell r="B146" t="str">
            <v>Poland</v>
          </cell>
          <cell r="C146">
            <v>53.790999999999997</v>
          </cell>
          <cell r="D146">
            <v>-0.76</v>
          </cell>
          <cell r="E146">
            <v>-2.002840618173352</v>
          </cell>
          <cell r="F146">
            <v>-1.869</v>
          </cell>
        </row>
        <row r="147">
          <cell r="A147" t="str">
            <v>PRT</v>
          </cell>
          <cell r="B147" t="str">
            <v>Portugal</v>
          </cell>
          <cell r="C147">
            <v>127.429</v>
          </cell>
          <cell r="D147">
            <v>-0.53400000000000003</v>
          </cell>
          <cell r="E147">
            <v>-1.847881299376404</v>
          </cell>
          <cell r="F147">
            <v>-2.8290000000000002</v>
          </cell>
        </row>
        <row r="148">
          <cell r="A148" t="str">
            <v>PRI</v>
          </cell>
          <cell r="B148" t="str">
            <v>Puerto Rico</v>
          </cell>
          <cell r="C148">
            <v>47.923000000000002</v>
          </cell>
          <cell r="D148">
            <v>1.6919999999999999</v>
          </cell>
          <cell r="F148">
            <v>-0.253</v>
          </cell>
        </row>
        <row r="149">
          <cell r="A149" t="str">
            <v>QAT</v>
          </cell>
          <cell r="B149" t="str">
            <v>Qatar</v>
          </cell>
          <cell r="C149">
            <v>58.36</v>
          </cell>
          <cell r="D149">
            <v>6.1630000000000003</v>
          </cell>
          <cell r="F149">
            <v>4.3920000000000003</v>
          </cell>
        </row>
        <row r="150">
          <cell r="A150" t="str">
            <v>ROU</v>
          </cell>
          <cell r="B150" t="str">
            <v>Romania</v>
          </cell>
          <cell r="C150">
            <v>51.390999999999998</v>
          </cell>
          <cell r="D150">
            <v>-5.3860000000000001</v>
          </cell>
          <cell r="E150">
            <v>-6.955960176474143</v>
          </cell>
          <cell r="F150">
            <v>-6.86</v>
          </cell>
        </row>
        <row r="151">
          <cell r="A151" t="str">
            <v>RUS</v>
          </cell>
          <cell r="B151" t="str">
            <v>Russian Federation</v>
          </cell>
          <cell r="C151">
            <v>16.992999999999999</v>
          </cell>
          <cell r="D151">
            <v>1.143</v>
          </cell>
          <cell r="E151">
            <v>-1.089235880420055</v>
          </cell>
          <cell r="F151">
            <v>0.79800000000000004</v>
          </cell>
        </row>
        <row r="152">
          <cell r="A152" t="str">
            <v>RWA</v>
          </cell>
          <cell r="B152" t="str">
            <v>Rwanda</v>
          </cell>
          <cell r="C152">
            <v>66.575000000000003</v>
          </cell>
          <cell r="D152">
            <v>-5.181</v>
          </cell>
          <cell r="E152">
            <v>-6.6706200035784491</v>
          </cell>
          <cell r="F152">
            <v>-6.9989999999999997</v>
          </cell>
        </row>
        <row r="153">
          <cell r="A153" t="str">
            <v>WSM</v>
          </cell>
          <cell r="B153" t="str">
            <v>Samoa</v>
          </cell>
          <cell r="C153">
            <v>46.301000000000002</v>
          </cell>
          <cell r="F153">
            <v>1.7430000000000001</v>
          </cell>
        </row>
        <row r="154">
          <cell r="A154" t="str">
            <v>SMR</v>
          </cell>
          <cell r="B154" t="str">
            <v>San Marino</v>
          </cell>
          <cell r="C154">
            <v>89.180999999999997</v>
          </cell>
          <cell r="D154">
            <v>-16.265999999999998</v>
          </cell>
          <cell r="F154">
            <v>-18.533000000000001</v>
          </cell>
        </row>
        <row r="155">
          <cell r="A155" t="str">
            <v>STP</v>
          </cell>
          <cell r="B155" t="str">
            <v>Sao Tome &amp; Principe</v>
          </cell>
          <cell r="C155">
            <v>72.378</v>
          </cell>
          <cell r="D155">
            <v>1.7509999999999999</v>
          </cell>
          <cell r="F155">
            <v>1.5349999999999999</v>
          </cell>
        </row>
        <row r="156">
          <cell r="A156" t="str">
            <v>SAU</v>
          </cell>
          <cell r="B156" t="str">
            <v>Saudi Arabia</v>
          </cell>
          <cell r="C156">
            <v>30.007999999999999</v>
          </cell>
          <cell r="D156">
            <v>-2.1139999999999999</v>
          </cell>
          <cell r="E156">
            <v>-0.74547031303278288</v>
          </cell>
          <cell r="F156">
            <v>-2.35</v>
          </cell>
        </row>
        <row r="157">
          <cell r="A157" t="str">
            <v>SEN</v>
          </cell>
          <cell r="B157" t="str">
            <v>Senegal</v>
          </cell>
          <cell r="C157">
            <v>73.156999999999996</v>
          </cell>
          <cell r="D157">
            <v>-4.3010000000000002</v>
          </cell>
          <cell r="E157">
            <v>-5.3798834435956273</v>
          </cell>
          <cell r="F157">
            <v>-6.2969999999999997</v>
          </cell>
        </row>
        <row r="158">
          <cell r="A158" t="str">
            <v>SRB</v>
          </cell>
          <cell r="B158" t="str">
            <v>Serbia</v>
          </cell>
          <cell r="C158">
            <v>57.850999999999999</v>
          </cell>
          <cell r="D158">
            <v>-1.5760000000000001</v>
          </cell>
          <cell r="F158">
            <v>-3.31</v>
          </cell>
        </row>
        <row r="159">
          <cell r="A159" t="str">
            <v>SYC</v>
          </cell>
          <cell r="B159" t="str">
            <v>Seychelles</v>
          </cell>
          <cell r="C159">
            <v>72.850999999999999</v>
          </cell>
          <cell r="D159">
            <v>-2.9169999999999998</v>
          </cell>
          <cell r="E159">
            <v>-5.7422635969034701</v>
          </cell>
          <cell r="F159">
            <v>-5.827</v>
          </cell>
        </row>
        <row r="160">
          <cell r="A160" t="str">
            <v>SLE</v>
          </cell>
          <cell r="B160" t="str">
            <v>Sierra Leone</v>
          </cell>
          <cell r="C160">
            <v>79.286000000000001</v>
          </cell>
          <cell r="D160">
            <v>-4.4569999999999999</v>
          </cell>
          <cell r="E160">
            <v>-6.8206288506702997</v>
          </cell>
          <cell r="F160">
            <v>-7.3159999999999998</v>
          </cell>
        </row>
        <row r="161">
          <cell r="A161" t="str">
            <v>SGP</v>
          </cell>
          <cell r="B161" t="str">
            <v>Singapore</v>
          </cell>
          <cell r="C161">
            <v>159.86699999999999</v>
          </cell>
          <cell r="E161">
            <v>-0.14516313018550159</v>
          </cell>
          <cell r="F161">
            <v>-0.188</v>
          </cell>
        </row>
        <row r="162">
          <cell r="A162" t="str">
            <v>SVK</v>
          </cell>
          <cell r="B162" t="str">
            <v>Slovak Republic</v>
          </cell>
          <cell r="C162">
            <v>63.073999999999998</v>
          </cell>
          <cell r="D162">
            <v>-5.2240000000000002</v>
          </cell>
          <cell r="E162">
            <v>-5.4560750976783083</v>
          </cell>
          <cell r="F162">
            <v>-6.15</v>
          </cell>
        </row>
        <row r="163">
          <cell r="A163" t="str">
            <v>SVN</v>
          </cell>
          <cell r="B163" t="str">
            <v>Slovenia</v>
          </cell>
          <cell r="C163">
            <v>74.429000000000002</v>
          </cell>
          <cell r="D163">
            <v>-4.1319999999999997</v>
          </cell>
          <cell r="E163">
            <v>-5.417350598178956</v>
          </cell>
          <cell r="F163">
            <v>-5.181</v>
          </cell>
        </row>
        <row r="164">
          <cell r="A164" t="str">
            <v>SLB</v>
          </cell>
          <cell r="B164" t="str">
            <v>Solomon Islands</v>
          </cell>
          <cell r="C164">
            <v>16.454000000000001</v>
          </cell>
          <cell r="D164">
            <v>-4.1849999999999996</v>
          </cell>
          <cell r="E164">
            <v>-3.490599899525598</v>
          </cell>
          <cell r="F164">
            <v>-4.391</v>
          </cell>
        </row>
        <row r="165">
          <cell r="A165" t="str">
            <v>SOM</v>
          </cell>
          <cell r="B165" t="str">
            <v>Somalia</v>
          </cell>
          <cell r="D165">
            <v>-1.0840000000000001</v>
          </cell>
          <cell r="F165">
            <v>-1.097</v>
          </cell>
        </row>
        <row r="166">
          <cell r="A166" t="str">
            <v>ZAF</v>
          </cell>
          <cell r="B166" t="str">
            <v>South Africa</v>
          </cell>
          <cell r="C166">
            <v>68.977999999999994</v>
          </cell>
          <cell r="D166">
            <v>-1.835</v>
          </cell>
          <cell r="E166">
            <v>-5.4129160526290541</v>
          </cell>
          <cell r="F166">
            <v>-6.0369999999999999</v>
          </cell>
        </row>
        <row r="167">
          <cell r="A167" t="str">
            <v>SSD</v>
          </cell>
          <cell r="B167" t="str">
            <v>South Sudan</v>
          </cell>
          <cell r="C167">
            <v>64.691999999999993</v>
          </cell>
          <cell r="D167">
            <v>5.6319999999999997</v>
          </cell>
          <cell r="F167">
            <v>4.3129999999999997</v>
          </cell>
        </row>
        <row r="168">
          <cell r="A168" t="str">
            <v>ESP</v>
          </cell>
          <cell r="B168" t="str">
            <v>Spain</v>
          </cell>
          <cell r="C168">
            <v>118.55</v>
          </cell>
          <cell r="D168">
            <v>-4.8929999999999998</v>
          </cell>
          <cell r="E168">
            <v>-4.9031927046704311</v>
          </cell>
          <cell r="F168">
            <v>-6.8730000000000002</v>
          </cell>
        </row>
        <row r="169">
          <cell r="A169" t="str">
            <v>LKA</v>
          </cell>
          <cell r="B169" t="str">
            <v>Sri Lanka</v>
          </cell>
          <cell r="C169">
            <v>103.07899999999999</v>
          </cell>
          <cell r="D169">
            <v>-5.7080000000000002</v>
          </cell>
          <cell r="E169">
            <v>-12.003068740438129</v>
          </cell>
          <cell r="F169">
            <v>-11.635999999999999</v>
          </cell>
        </row>
        <row r="170">
          <cell r="A170" t="str">
            <v>KNA</v>
          </cell>
          <cell r="B170" t="str">
            <v>St. Kitts &amp; Nevis</v>
          </cell>
          <cell r="C170">
            <v>63.389000000000003</v>
          </cell>
          <cell r="D170">
            <v>8.2560000000000002</v>
          </cell>
          <cell r="F170">
            <v>7.1559999999999997</v>
          </cell>
        </row>
        <row r="171">
          <cell r="A171" t="str">
            <v>LCA</v>
          </cell>
          <cell r="B171" t="str">
            <v>St. Lucia</v>
          </cell>
          <cell r="C171">
            <v>92.194999999999993</v>
          </cell>
          <cell r="D171">
            <v>-2.8620000000000001</v>
          </cell>
          <cell r="F171">
            <v>-6.4569999999999999</v>
          </cell>
        </row>
        <row r="172">
          <cell r="A172" t="str">
            <v>VCT</v>
          </cell>
          <cell r="B172" t="str">
            <v>St. Vincent &amp; the Grenadines</v>
          </cell>
          <cell r="C172">
            <v>88.421000000000006</v>
          </cell>
          <cell r="D172">
            <v>-4.9279999999999999</v>
          </cell>
          <cell r="F172">
            <v>-7.2510000000000003</v>
          </cell>
        </row>
        <row r="173">
          <cell r="A173" t="str">
            <v>SDN</v>
          </cell>
          <cell r="B173" t="str">
            <v>Sudan</v>
          </cell>
          <cell r="C173">
            <v>181.97399999999999</v>
          </cell>
          <cell r="D173">
            <v>-0.24</v>
          </cell>
          <cell r="E173">
            <v>-2.207896916513263E-2</v>
          </cell>
          <cell r="F173">
            <v>-0.28199999999999997</v>
          </cell>
        </row>
        <row r="174">
          <cell r="A174" t="str">
            <v>SUR</v>
          </cell>
          <cell r="B174" t="str">
            <v>Suriname</v>
          </cell>
          <cell r="C174">
            <v>125.699</v>
          </cell>
          <cell r="D174">
            <v>-1.3169999999999999</v>
          </cell>
          <cell r="F174">
            <v>-7.6070000000000002</v>
          </cell>
        </row>
        <row r="175">
          <cell r="A175" t="str">
            <v>SWE</v>
          </cell>
          <cell r="B175" t="str">
            <v>Sweden</v>
          </cell>
          <cell r="C175">
            <v>36.813000000000002</v>
          </cell>
          <cell r="D175">
            <v>-0.372</v>
          </cell>
          <cell r="E175">
            <v>2.1190056276836341E-2</v>
          </cell>
          <cell r="F175">
            <v>-0.26</v>
          </cell>
        </row>
        <row r="176">
          <cell r="A176" t="str">
            <v>CHE</v>
          </cell>
          <cell r="B176" t="str">
            <v>Switzerland</v>
          </cell>
          <cell r="C176">
            <v>42.073999999999998</v>
          </cell>
          <cell r="D176">
            <v>-0.6</v>
          </cell>
          <cell r="E176">
            <v>-0.4799235594008664</v>
          </cell>
          <cell r="F176">
            <v>-0.747</v>
          </cell>
        </row>
        <row r="177">
          <cell r="A177" t="str">
            <v>SYR</v>
          </cell>
          <cell r="B177" t="str">
            <v>Syrian Arab Republic</v>
          </cell>
        </row>
        <row r="178">
          <cell r="A178" t="str">
            <v>TJK</v>
          </cell>
          <cell r="B178" t="str">
            <v>Tajikistan</v>
          </cell>
          <cell r="C178">
            <v>44.402999999999999</v>
          </cell>
          <cell r="D178">
            <v>0.20300000000000001</v>
          </cell>
          <cell r="F178">
            <v>-0.68100000000000005</v>
          </cell>
        </row>
        <row r="179">
          <cell r="A179" t="str">
            <v>TZA</v>
          </cell>
          <cell r="B179" t="str">
            <v>Tanzania</v>
          </cell>
          <cell r="C179">
            <v>40.670999999999999</v>
          </cell>
          <cell r="D179">
            <v>-1.5129999999999999</v>
          </cell>
          <cell r="E179">
            <v>-2.3234837214563702</v>
          </cell>
          <cell r="F179">
            <v>-3.1</v>
          </cell>
        </row>
        <row r="180">
          <cell r="A180" t="str">
            <v>THA</v>
          </cell>
          <cell r="B180" t="str">
            <v>Thailand</v>
          </cell>
          <cell r="C180">
            <v>58.375</v>
          </cell>
          <cell r="D180">
            <v>-6.2380000000000004</v>
          </cell>
          <cell r="E180">
            <v>-6.0145108149802766</v>
          </cell>
          <cell r="F180">
            <v>-7.0279999999999996</v>
          </cell>
        </row>
        <row r="181">
          <cell r="A181" t="str">
            <v>TLS</v>
          </cell>
          <cell r="B181" t="str">
            <v>Timor-Leste</v>
          </cell>
          <cell r="C181">
            <v>10.036</v>
          </cell>
          <cell r="D181">
            <v>-30.61</v>
          </cell>
          <cell r="F181">
            <v>-30.797000000000001</v>
          </cell>
        </row>
        <row r="182">
          <cell r="A182" t="str">
            <v>TGO</v>
          </cell>
          <cell r="B182" t="str">
            <v>Togo</v>
          </cell>
          <cell r="C182">
            <v>63.744999999999997</v>
          </cell>
          <cell r="D182">
            <v>-3.8279999999999998</v>
          </cell>
          <cell r="E182">
            <v>-5.6338689217815379</v>
          </cell>
          <cell r="F182">
            <v>-5.9829999999999997</v>
          </cell>
        </row>
        <row r="183">
          <cell r="A183" t="str">
            <v>TON</v>
          </cell>
          <cell r="B183" t="str">
            <v>Tonga</v>
          </cell>
          <cell r="C183">
            <v>47.546999999999997</v>
          </cell>
          <cell r="D183">
            <v>-0.57399999999999995</v>
          </cell>
          <cell r="F183">
            <v>-0.95899999999999996</v>
          </cell>
        </row>
        <row r="184">
          <cell r="A184" t="str">
            <v>TTO</v>
          </cell>
          <cell r="B184" t="str">
            <v>Trinidad &amp; Tobago</v>
          </cell>
          <cell r="C184">
            <v>60.588999999999999</v>
          </cell>
          <cell r="D184">
            <v>-5.6769999999999996</v>
          </cell>
          <cell r="F184">
            <v>-9.2780000000000005</v>
          </cell>
        </row>
        <row r="185">
          <cell r="A185" t="str">
            <v>TUN</v>
          </cell>
          <cell r="B185" t="str">
            <v>Tunisia</v>
          </cell>
          <cell r="C185">
            <v>81.784999999999997</v>
          </cell>
          <cell r="D185">
            <v>-4.7699999999999996</v>
          </cell>
          <cell r="E185">
            <v>-6.2271571111988848</v>
          </cell>
          <cell r="F185">
            <v>-7.593</v>
          </cell>
        </row>
        <row r="186">
          <cell r="A186" t="str">
            <v>TUR</v>
          </cell>
          <cell r="B186" t="str">
            <v>Turkey</v>
          </cell>
          <cell r="C186">
            <v>41.804000000000002</v>
          </cell>
          <cell r="D186">
            <v>-2.2189999999999999</v>
          </cell>
          <cell r="E186">
            <v>-4.316077865336986</v>
          </cell>
          <cell r="F186">
            <v>-3.8580000000000001</v>
          </cell>
        </row>
        <row r="187">
          <cell r="A187" t="str">
            <v>TKM</v>
          </cell>
          <cell r="B187" t="str">
            <v>Turkmenistan</v>
          </cell>
          <cell r="C187">
            <v>11.079000000000001</v>
          </cell>
          <cell r="F187">
            <v>0.34200000000000003</v>
          </cell>
        </row>
        <row r="188">
          <cell r="A188" t="str">
            <v>TCA</v>
          </cell>
          <cell r="B188" t="str">
            <v>Turks &amp; Caicos Islands</v>
          </cell>
        </row>
        <row r="189">
          <cell r="A189" t="str">
            <v>TUV</v>
          </cell>
          <cell r="B189" t="str">
            <v>Tuvalu</v>
          </cell>
          <cell r="C189">
            <v>6.024</v>
          </cell>
          <cell r="D189">
            <v>6.08</v>
          </cell>
          <cell r="F189">
            <v>6.0860000000000003</v>
          </cell>
        </row>
        <row r="190">
          <cell r="A190" t="str">
            <v>UGA</v>
          </cell>
          <cell r="B190" t="str">
            <v>Uganda</v>
          </cell>
          <cell r="C190">
            <v>51.762999999999998</v>
          </cell>
          <cell r="D190">
            <v>-4.8730000000000002</v>
          </cell>
          <cell r="E190">
            <v>-7.5244071907813872</v>
          </cell>
          <cell r="F190">
            <v>-7.7409999999999997</v>
          </cell>
        </row>
        <row r="191">
          <cell r="A191" t="str">
            <v>UKR</v>
          </cell>
          <cell r="B191" t="str">
            <v>Ukraine</v>
          </cell>
          <cell r="C191">
            <v>47.587000000000003</v>
          </cell>
          <cell r="D191">
            <v>-0.48699999999999999</v>
          </cell>
          <cell r="E191">
            <v>-12.192563764262831</v>
          </cell>
          <cell r="F191">
            <v>-3.3260000000000001</v>
          </cell>
        </row>
        <row r="192">
          <cell r="A192" t="str">
            <v>ARE</v>
          </cell>
          <cell r="B192" t="str">
            <v>United Arab Emirates</v>
          </cell>
          <cell r="C192">
            <v>34.738999999999997</v>
          </cell>
          <cell r="D192">
            <v>2.5920000000000001</v>
          </cell>
          <cell r="E192">
            <v>3.2432623401720062</v>
          </cell>
          <cell r="F192">
            <v>2.1419999999999999</v>
          </cell>
        </row>
        <row r="193">
          <cell r="A193" t="str">
            <v>GBR</v>
          </cell>
          <cell r="B193" t="str">
            <v>United Kingdom</v>
          </cell>
          <cell r="C193">
            <v>95.347999999999999</v>
          </cell>
          <cell r="D193">
            <v>-5.9409999999999998</v>
          </cell>
          <cell r="E193">
            <v>-7.0502737453002604</v>
          </cell>
          <cell r="F193">
            <v>-7.9850000000000003</v>
          </cell>
        </row>
        <row r="194">
          <cell r="A194" t="str">
            <v>USA</v>
          </cell>
          <cell r="B194" t="str">
            <v>United States</v>
          </cell>
          <cell r="C194">
            <v>128.125</v>
          </cell>
          <cell r="D194">
            <v>-8.3870000000000005</v>
          </cell>
          <cell r="E194">
            <v>-11.14865524095365</v>
          </cell>
          <cell r="F194">
            <v>-10.906000000000001</v>
          </cell>
        </row>
        <row r="195">
          <cell r="A195" t="str">
            <v>URY</v>
          </cell>
          <cell r="B195" t="str">
            <v>Uruguay</v>
          </cell>
          <cell r="C195">
            <v>65.076999999999998</v>
          </cell>
          <cell r="D195">
            <v>-0.65600000000000003</v>
          </cell>
          <cell r="E195">
            <v>-1.766751958919166</v>
          </cell>
          <cell r="F195">
            <v>-2.698</v>
          </cell>
        </row>
        <row r="196">
          <cell r="A196" t="str">
            <v>UZB</v>
          </cell>
          <cell r="B196" t="str">
            <v>Uzbekistan</v>
          </cell>
          <cell r="C196">
            <v>35.753999999999998</v>
          </cell>
          <cell r="D196">
            <v>-4.9000000000000004</v>
          </cell>
          <cell r="F196">
            <v>-4.6740000000000004</v>
          </cell>
        </row>
        <row r="197">
          <cell r="A197" t="str">
            <v>VUT</v>
          </cell>
          <cell r="B197" t="str">
            <v>Vanuatu</v>
          </cell>
          <cell r="C197">
            <v>48.186999999999998</v>
          </cell>
          <cell r="D197">
            <v>3.3260000000000001</v>
          </cell>
          <cell r="E197">
            <v>3.935277743956398</v>
          </cell>
          <cell r="F197">
            <v>2.3660000000000001</v>
          </cell>
        </row>
        <row r="198">
          <cell r="A198" t="str">
            <v>VEN</v>
          </cell>
          <cell r="B198" t="str">
            <v>Venezuela, RB</v>
          </cell>
          <cell r="C198">
            <v>240.524</v>
          </cell>
          <cell r="D198">
            <v>-4.4870000000000001</v>
          </cell>
          <cell r="F198">
            <v>-4.5389999999999997</v>
          </cell>
        </row>
        <row r="199">
          <cell r="A199" t="str">
            <v>VNM</v>
          </cell>
          <cell r="B199" t="str">
            <v>Vietnam</v>
          </cell>
          <cell r="C199">
            <v>39.712000000000003</v>
          </cell>
          <cell r="D199">
            <v>-2.2450000000000001</v>
          </cell>
          <cell r="E199">
            <v>-3.0744625165036941</v>
          </cell>
          <cell r="F199">
            <v>-3.4660000000000002</v>
          </cell>
        </row>
        <row r="200">
          <cell r="A200" t="str">
            <v>PSE</v>
          </cell>
          <cell r="B200" t="str">
            <v>West Bank &amp; Gaza</v>
          </cell>
          <cell r="C200">
            <v>50.381999999999998</v>
          </cell>
          <cell r="F200">
            <v>-5.2279999999999998</v>
          </cell>
        </row>
        <row r="201">
          <cell r="A201" t="str">
            <v>YEM</v>
          </cell>
          <cell r="B201" t="str">
            <v>Yemen, Rep.</v>
          </cell>
          <cell r="C201">
            <v>69.733999999999995</v>
          </cell>
          <cell r="D201">
            <v>-1.1200000000000001</v>
          </cell>
          <cell r="F201">
            <v>-2.226</v>
          </cell>
        </row>
        <row r="202">
          <cell r="A202" t="str">
            <v>ZMB</v>
          </cell>
          <cell r="B202" t="str">
            <v>Zambia</v>
          </cell>
          <cell r="C202">
            <v>119.14100000000001</v>
          </cell>
          <cell r="D202">
            <v>-2.1269999999999998</v>
          </cell>
          <cell r="E202">
            <v>-7.6276262790840086</v>
          </cell>
          <cell r="F202">
            <v>-8.4339999999999993</v>
          </cell>
        </row>
        <row r="203">
          <cell r="A203" t="str">
            <v>ZWE</v>
          </cell>
          <cell r="B203" t="str">
            <v>Zimbabwe</v>
          </cell>
          <cell r="C203">
            <v>66.912999999999997</v>
          </cell>
          <cell r="D203">
            <v>-1.8759999999999999</v>
          </cell>
          <cell r="E203">
            <v>-1.065251153651388</v>
          </cell>
          <cell r="F203">
            <v>-2.3290000000000002</v>
          </cell>
        </row>
      </sheetData>
      <sheetData sheetId="5">
        <row r="1">
          <cell r="C1" t="str">
            <v>cd</v>
          </cell>
          <cell r="D1" t="str">
            <v>cn</v>
          </cell>
          <cell r="E1" t="str">
            <v>Indicator</v>
          </cell>
          <cell r="F1" t="str">
            <v>2020 1</v>
          </cell>
        </row>
        <row r="2">
          <cell r="C2" t="str">
            <v>AFG</v>
          </cell>
          <cell r="D2" t="str">
            <v>Afghanistan</v>
          </cell>
          <cell r="E2" t="str">
            <v>Stunting</v>
          </cell>
          <cell r="F2" t="str">
            <v>35.1</v>
          </cell>
        </row>
        <row r="3">
          <cell r="C3" t="str">
            <v>ALB</v>
          </cell>
          <cell r="D3" t="str">
            <v>Albania</v>
          </cell>
          <cell r="E3" t="str">
            <v>Stunting</v>
          </cell>
          <cell r="F3" t="str">
            <v>9.6</v>
          </cell>
        </row>
        <row r="4">
          <cell r="C4" t="str">
            <v>DZA</v>
          </cell>
          <cell r="D4" t="str">
            <v>Algeria</v>
          </cell>
          <cell r="E4" t="str">
            <v>Stunting</v>
          </cell>
          <cell r="F4" t="str">
            <v>9.3</v>
          </cell>
        </row>
        <row r="5">
          <cell r="C5" t="str">
            <v>AND</v>
          </cell>
          <cell r="D5" t="str">
            <v>Andorra</v>
          </cell>
          <cell r="E5" t="str">
            <v>Stunting</v>
          </cell>
        </row>
        <row r="6">
          <cell r="C6" t="str">
            <v>AGO</v>
          </cell>
          <cell r="D6" t="str">
            <v>Angola</v>
          </cell>
          <cell r="E6" t="str">
            <v>Stunting</v>
          </cell>
          <cell r="F6" t="str">
            <v>37.7</v>
          </cell>
        </row>
        <row r="7">
          <cell r="C7" t="e">
            <v>#N/A</v>
          </cell>
          <cell r="D7" t="e">
            <v>#N/A</v>
          </cell>
          <cell r="E7" t="str">
            <v>Stunting</v>
          </cell>
        </row>
        <row r="8">
          <cell r="C8" t="str">
            <v>ATG</v>
          </cell>
          <cell r="D8" t="str">
            <v>Antigua &amp; Barbuda</v>
          </cell>
          <cell r="E8" t="str">
            <v>Stunting</v>
          </cell>
        </row>
        <row r="9">
          <cell r="C9" t="str">
            <v>ARG</v>
          </cell>
          <cell r="D9" t="str">
            <v>Argentina</v>
          </cell>
          <cell r="E9" t="str">
            <v>Stunting</v>
          </cell>
          <cell r="F9" t="str">
            <v>7.8</v>
          </cell>
        </row>
        <row r="10">
          <cell r="C10" t="str">
            <v>ARM</v>
          </cell>
          <cell r="D10" t="str">
            <v>Armenia</v>
          </cell>
          <cell r="E10" t="str">
            <v>Stunting</v>
          </cell>
          <cell r="F10" t="str">
            <v>9.1</v>
          </cell>
        </row>
        <row r="11">
          <cell r="C11" t="str">
            <v>AUS</v>
          </cell>
          <cell r="D11" t="str">
            <v>Australia</v>
          </cell>
          <cell r="E11" t="str">
            <v>Stunting</v>
          </cell>
          <cell r="F11" t="str">
            <v>2.1</v>
          </cell>
        </row>
        <row r="12">
          <cell r="C12" t="str">
            <v>AUT</v>
          </cell>
          <cell r="D12" t="str">
            <v>Austria</v>
          </cell>
          <cell r="E12" t="str">
            <v>Stunting</v>
          </cell>
        </row>
        <row r="13">
          <cell r="C13" t="str">
            <v>AZE</v>
          </cell>
          <cell r="D13" t="str">
            <v>Azerbaijan</v>
          </cell>
          <cell r="E13" t="str">
            <v>Stunting</v>
          </cell>
          <cell r="F13" t="str">
            <v>16.3</v>
          </cell>
        </row>
        <row r="14">
          <cell r="C14" t="str">
            <v>BHS</v>
          </cell>
          <cell r="D14" t="str">
            <v>Bahamas, The</v>
          </cell>
          <cell r="E14" t="str">
            <v>Stunting</v>
          </cell>
        </row>
        <row r="15">
          <cell r="C15" t="str">
            <v>BHR</v>
          </cell>
          <cell r="D15" t="str">
            <v>Bahrain</v>
          </cell>
          <cell r="E15" t="str">
            <v>Stunting</v>
          </cell>
          <cell r="F15" t="str">
            <v>5.1</v>
          </cell>
        </row>
        <row r="16">
          <cell r="C16" t="str">
            <v>BGD</v>
          </cell>
          <cell r="D16" t="str">
            <v>Bangladesh</v>
          </cell>
          <cell r="E16" t="str">
            <v>Stunting</v>
          </cell>
          <cell r="F16" t="str">
            <v>30.2</v>
          </cell>
        </row>
        <row r="17">
          <cell r="C17" t="str">
            <v>BRB</v>
          </cell>
          <cell r="D17" t="str">
            <v>Barbados</v>
          </cell>
          <cell r="E17" t="str">
            <v>Stunting</v>
          </cell>
          <cell r="F17" t="str">
            <v>6.6</v>
          </cell>
        </row>
        <row r="18">
          <cell r="C18" t="str">
            <v>BLR</v>
          </cell>
          <cell r="D18" t="str">
            <v>Belarus</v>
          </cell>
          <cell r="E18" t="str">
            <v>Stunting</v>
          </cell>
          <cell r="F18" t="str">
            <v>3.9</v>
          </cell>
        </row>
        <row r="19">
          <cell r="C19" t="str">
            <v>BEL</v>
          </cell>
          <cell r="D19" t="str">
            <v>Belgium</v>
          </cell>
          <cell r="E19" t="str">
            <v>Stunting</v>
          </cell>
          <cell r="F19" t="str">
            <v>2.3</v>
          </cell>
        </row>
        <row r="20">
          <cell r="C20" t="str">
            <v>BLZ</v>
          </cell>
          <cell r="D20" t="str">
            <v>Belize</v>
          </cell>
          <cell r="E20" t="str">
            <v>Stunting</v>
          </cell>
          <cell r="F20" t="str">
            <v>13.3</v>
          </cell>
        </row>
        <row r="21">
          <cell r="C21" t="str">
            <v>BEN</v>
          </cell>
          <cell r="D21" t="str">
            <v>Benin</v>
          </cell>
          <cell r="E21" t="str">
            <v>Stunting</v>
          </cell>
          <cell r="F21" t="str">
            <v>31.3</v>
          </cell>
        </row>
        <row r="22">
          <cell r="C22" t="str">
            <v>BTN</v>
          </cell>
          <cell r="D22" t="str">
            <v>Bhutan</v>
          </cell>
          <cell r="E22" t="str">
            <v>Stunting</v>
          </cell>
          <cell r="F22" t="str">
            <v>22.4</v>
          </cell>
        </row>
        <row r="23">
          <cell r="C23" t="str">
            <v>BOL</v>
          </cell>
          <cell r="D23" t="str">
            <v>Bolivia</v>
          </cell>
          <cell r="E23" t="str">
            <v>Stunting</v>
          </cell>
          <cell r="F23" t="str">
            <v>12.7</v>
          </cell>
        </row>
        <row r="24">
          <cell r="C24" t="str">
            <v>BIH</v>
          </cell>
          <cell r="D24" t="str">
            <v>Bosnia &amp; Herzegovina</v>
          </cell>
          <cell r="E24" t="str">
            <v>Stunting</v>
          </cell>
          <cell r="F24" t="str">
            <v>9.1</v>
          </cell>
        </row>
        <row r="25">
          <cell r="C25" t="str">
            <v>BWA</v>
          </cell>
          <cell r="D25" t="str">
            <v>Botswana</v>
          </cell>
          <cell r="E25" t="str">
            <v>Stunting</v>
          </cell>
          <cell r="F25" t="str">
            <v>22.8</v>
          </cell>
        </row>
        <row r="26">
          <cell r="C26" t="str">
            <v>BRA</v>
          </cell>
          <cell r="D26" t="str">
            <v>Brazil</v>
          </cell>
          <cell r="E26" t="str">
            <v>Stunting</v>
          </cell>
          <cell r="F26" t="str">
            <v>6.1</v>
          </cell>
        </row>
        <row r="27">
          <cell r="C27" t="e">
            <v>#N/A</v>
          </cell>
          <cell r="D27" t="e">
            <v>#N/A</v>
          </cell>
          <cell r="E27" t="str">
            <v>Stunting</v>
          </cell>
        </row>
        <row r="28">
          <cell r="C28" t="str">
            <v>BRN</v>
          </cell>
          <cell r="D28" t="str">
            <v>Brunei Darussalam</v>
          </cell>
          <cell r="E28" t="str">
            <v>Stunting</v>
          </cell>
          <cell r="F28" t="str">
            <v>12.7</v>
          </cell>
        </row>
        <row r="29">
          <cell r="C29" t="str">
            <v>BGR</v>
          </cell>
          <cell r="D29" t="str">
            <v>Bulgaria</v>
          </cell>
          <cell r="E29" t="str">
            <v>Stunting</v>
          </cell>
          <cell r="F29" t="str">
            <v>6.4</v>
          </cell>
        </row>
        <row r="30">
          <cell r="C30" t="str">
            <v>BFA</v>
          </cell>
          <cell r="D30" t="str">
            <v>Burkina Faso</v>
          </cell>
          <cell r="E30" t="str">
            <v>Stunting</v>
          </cell>
          <cell r="F30" t="str">
            <v>25.5</v>
          </cell>
        </row>
        <row r="31">
          <cell r="C31" t="str">
            <v>BDI</v>
          </cell>
          <cell r="D31" t="str">
            <v>Burundi</v>
          </cell>
          <cell r="E31" t="str">
            <v>Stunting</v>
          </cell>
          <cell r="F31" t="str">
            <v>57.6</v>
          </cell>
        </row>
        <row r="32">
          <cell r="C32" t="str">
            <v>CPV</v>
          </cell>
          <cell r="D32" t="str">
            <v>Cabo Verde</v>
          </cell>
          <cell r="E32" t="str">
            <v>Stunting</v>
          </cell>
          <cell r="F32" t="str">
            <v>9.7</v>
          </cell>
        </row>
        <row r="33">
          <cell r="C33" t="str">
            <v>KHM</v>
          </cell>
          <cell r="D33" t="str">
            <v>Cambodia</v>
          </cell>
          <cell r="E33" t="str">
            <v>Stunting</v>
          </cell>
          <cell r="F33" t="str">
            <v>29.9</v>
          </cell>
        </row>
        <row r="34">
          <cell r="C34" t="str">
            <v>CMR</v>
          </cell>
          <cell r="D34" t="str">
            <v>Cameroon</v>
          </cell>
          <cell r="E34" t="str">
            <v>Stunting</v>
          </cell>
          <cell r="F34" t="str">
            <v>27.2</v>
          </cell>
        </row>
        <row r="35">
          <cell r="C35" t="str">
            <v>CAN</v>
          </cell>
          <cell r="D35" t="str">
            <v>Canada</v>
          </cell>
          <cell r="E35" t="str">
            <v>Stunting</v>
          </cell>
        </row>
        <row r="36">
          <cell r="C36" t="str">
            <v>CAF</v>
          </cell>
          <cell r="D36" t="str">
            <v>Central African Rep.</v>
          </cell>
          <cell r="E36" t="str">
            <v>Stunting</v>
          </cell>
          <cell r="F36" t="str">
            <v>40.1</v>
          </cell>
        </row>
        <row r="37">
          <cell r="C37" t="str">
            <v>TCD</v>
          </cell>
          <cell r="D37" t="str">
            <v>Chad</v>
          </cell>
          <cell r="E37" t="str">
            <v>Stunting</v>
          </cell>
          <cell r="F37" t="str">
            <v>35.0</v>
          </cell>
        </row>
        <row r="38">
          <cell r="C38" t="str">
            <v>CHL</v>
          </cell>
          <cell r="D38" t="str">
            <v>Chile</v>
          </cell>
          <cell r="E38" t="str">
            <v>Stunting</v>
          </cell>
          <cell r="F38" t="str">
            <v>1.6</v>
          </cell>
        </row>
        <row r="39">
          <cell r="C39" t="str">
            <v>CHN</v>
          </cell>
          <cell r="D39" t="str">
            <v>China</v>
          </cell>
          <cell r="E39" t="str">
            <v>Stunting</v>
          </cell>
          <cell r="F39" t="str">
            <v>4.7</v>
          </cell>
        </row>
        <row r="40">
          <cell r="C40" t="str">
            <v>COL</v>
          </cell>
          <cell r="D40" t="str">
            <v>Colombia</v>
          </cell>
          <cell r="E40" t="str">
            <v>Stunting</v>
          </cell>
          <cell r="F40" t="str">
            <v>11.5</v>
          </cell>
        </row>
        <row r="41">
          <cell r="C41" t="str">
            <v>COM</v>
          </cell>
          <cell r="D41" t="str">
            <v>Comoros</v>
          </cell>
          <cell r="E41" t="str">
            <v>Stunting</v>
          </cell>
          <cell r="F41" t="str">
            <v>22.6</v>
          </cell>
        </row>
        <row r="42">
          <cell r="C42" t="str">
            <v>COG</v>
          </cell>
          <cell r="D42" t="str">
            <v>Congo, Rep.</v>
          </cell>
          <cell r="E42" t="str">
            <v>Stunting</v>
          </cell>
          <cell r="F42" t="str">
            <v>18.0</v>
          </cell>
        </row>
        <row r="43">
          <cell r="C43" t="e">
            <v>#N/A</v>
          </cell>
          <cell r="D43" t="e">
            <v>#N/A</v>
          </cell>
          <cell r="E43" t="str">
            <v>Stunting</v>
          </cell>
        </row>
        <row r="44">
          <cell r="C44" t="str">
            <v>CRI</v>
          </cell>
          <cell r="D44" t="str">
            <v>Costa Rica</v>
          </cell>
          <cell r="E44" t="str">
            <v>Stunting</v>
          </cell>
          <cell r="F44" t="str">
            <v>8.6</v>
          </cell>
        </row>
        <row r="45">
          <cell r="C45" t="str">
            <v>HRV</v>
          </cell>
          <cell r="D45" t="str">
            <v>Croatia</v>
          </cell>
          <cell r="E45" t="str">
            <v>Stunting</v>
          </cell>
        </row>
        <row r="46">
          <cell r="C46" t="str">
            <v>CUB</v>
          </cell>
          <cell r="D46" t="str">
            <v>Cuba</v>
          </cell>
          <cell r="E46" t="str">
            <v>Stunting</v>
          </cell>
          <cell r="F46" t="str">
            <v>7.0</v>
          </cell>
        </row>
        <row r="47">
          <cell r="C47" t="str">
            <v>CYP</v>
          </cell>
          <cell r="D47" t="str">
            <v>Cyprus</v>
          </cell>
          <cell r="E47" t="str">
            <v>Stunting</v>
          </cell>
        </row>
        <row r="48">
          <cell r="C48" t="str">
            <v>CZE</v>
          </cell>
          <cell r="D48" t="str">
            <v>Czech Republic</v>
          </cell>
          <cell r="E48" t="str">
            <v>Stunting</v>
          </cell>
          <cell r="F48" t="str">
            <v>2.5</v>
          </cell>
        </row>
        <row r="49">
          <cell r="C49" t="str">
            <v>CIV</v>
          </cell>
          <cell r="D49" t="str">
            <v>Cote d'Ivoire</v>
          </cell>
          <cell r="E49" t="str">
            <v>Stunting</v>
          </cell>
          <cell r="F49" t="str">
            <v>17.8</v>
          </cell>
        </row>
        <row r="50">
          <cell r="C50" t="str">
            <v>PRK</v>
          </cell>
          <cell r="D50" t="str">
            <v>Korea, Dem. People's Rep.</v>
          </cell>
          <cell r="E50" t="str">
            <v>Stunting</v>
          </cell>
          <cell r="F50" t="str">
            <v>18.2</v>
          </cell>
        </row>
        <row r="51">
          <cell r="C51" t="str">
            <v>COD</v>
          </cell>
          <cell r="D51" t="str">
            <v>Congo, Dem. Rep.</v>
          </cell>
          <cell r="E51" t="str">
            <v>Stunting</v>
          </cell>
          <cell r="F51" t="str">
            <v>40.8</v>
          </cell>
        </row>
        <row r="52">
          <cell r="C52" t="str">
            <v>DNK</v>
          </cell>
          <cell r="D52" t="str">
            <v>Denmark</v>
          </cell>
          <cell r="E52" t="str">
            <v>Stunting</v>
          </cell>
        </row>
        <row r="53">
          <cell r="C53" t="str">
            <v>DJI</v>
          </cell>
          <cell r="D53" t="str">
            <v>Djibouti</v>
          </cell>
          <cell r="E53" t="str">
            <v>Stunting</v>
          </cell>
          <cell r="F53" t="str">
            <v>34.0</v>
          </cell>
        </row>
        <row r="54">
          <cell r="C54" t="str">
            <v>DMA</v>
          </cell>
          <cell r="D54" t="str">
            <v>Dominica</v>
          </cell>
          <cell r="E54" t="str">
            <v>Stunting</v>
          </cell>
        </row>
        <row r="55">
          <cell r="C55" t="str">
            <v>DOM</v>
          </cell>
          <cell r="D55" t="str">
            <v>Dominican Republic</v>
          </cell>
          <cell r="E55" t="str">
            <v>Stunting</v>
          </cell>
          <cell r="F55" t="str">
            <v>5.9</v>
          </cell>
        </row>
        <row r="56">
          <cell r="C56" t="str">
            <v>ECU</v>
          </cell>
          <cell r="D56" t="str">
            <v>Ecuador</v>
          </cell>
          <cell r="E56" t="str">
            <v>Stunting</v>
          </cell>
          <cell r="F56" t="str">
            <v>23.1</v>
          </cell>
        </row>
        <row r="57">
          <cell r="C57" t="str">
            <v>EGY</v>
          </cell>
          <cell r="D57" t="str">
            <v>Egypt, Arab Rep.</v>
          </cell>
          <cell r="E57" t="str">
            <v>Stunting</v>
          </cell>
          <cell r="F57" t="str">
            <v>22.3</v>
          </cell>
        </row>
        <row r="58">
          <cell r="C58" t="str">
            <v>SLV</v>
          </cell>
          <cell r="D58" t="str">
            <v>El Salvador</v>
          </cell>
          <cell r="E58" t="str">
            <v>Stunting</v>
          </cell>
          <cell r="F58" t="str">
            <v>11.2</v>
          </cell>
        </row>
        <row r="59">
          <cell r="C59" t="str">
            <v>GNQ</v>
          </cell>
          <cell r="D59" t="str">
            <v>Equatorial Guinea</v>
          </cell>
          <cell r="E59" t="str">
            <v>Stunting</v>
          </cell>
          <cell r="F59" t="str">
            <v>19.7</v>
          </cell>
        </row>
        <row r="60">
          <cell r="C60" t="str">
            <v>ERI</v>
          </cell>
          <cell r="D60" t="str">
            <v>Eritrea</v>
          </cell>
          <cell r="E60" t="str">
            <v>Stunting</v>
          </cell>
          <cell r="F60" t="str">
            <v>49.1</v>
          </cell>
        </row>
        <row r="61">
          <cell r="C61" t="str">
            <v>EST</v>
          </cell>
          <cell r="D61" t="str">
            <v>Estonia</v>
          </cell>
          <cell r="E61" t="str">
            <v>Stunting</v>
          </cell>
          <cell r="F61" t="str">
            <v>1.2</v>
          </cell>
        </row>
        <row r="62">
          <cell r="C62" t="str">
            <v>SWZ</v>
          </cell>
          <cell r="D62" t="str">
            <v>Eswatini</v>
          </cell>
          <cell r="E62" t="str">
            <v>Stunting</v>
          </cell>
          <cell r="F62" t="str">
            <v>22.6</v>
          </cell>
        </row>
        <row r="63">
          <cell r="C63" t="str">
            <v>ETH</v>
          </cell>
          <cell r="D63" t="str">
            <v>Ethiopia</v>
          </cell>
          <cell r="E63" t="str">
            <v>Stunting</v>
          </cell>
          <cell r="F63" t="str">
            <v>35.3</v>
          </cell>
        </row>
        <row r="64">
          <cell r="C64" t="str">
            <v>FJI</v>
          </cell>
          <cell r="D64" t="str">
            <v>Fiji</v>
          </cell>
          <cell r="E64" t="str">
            <v>Stunting</v>
          </cell>
          <cell r="F64" t="str">
            <v>7.5</v>
          </cell>
        </row>
        <row r="65">
          <cell r="C65" t="str">
            <v>FIN</v>
          </cell>
          <cell r="D65" t="str">
            <v>Finland</v>
          </cell>
          <cell r="E65" t="str">
            <v>Stunting</v>
          </cell>
        </row>
        <row r="66">
          <cell r="C66" t="str">
            <v>FRA</v>
          </cell>
          <cell r="D66" t="str">
            <v>France</v>
          </cell>
          <cell r="E66" t="str">
            <v>Stunting</v>
          </cell>
        </row>
        <row r="67">
          <cell r="C67" t="str">
            <v>GAB</v>
          </cell>
          <cell r="D67" t="str">
            <v>Gabon</v>
          </cell>
          <cell r="E67" t="str">
            <v>Stunting</v>
          </cell>
          <cell r="F67" t="str">
            <v>14.4</v>
          </cell>
        </row>
        <row r="68">
          <cell r="C68" t="str">
            <v>GMB</v>
          </cell>
          <cell r="D68" t="str">
            <v>Gambia, The</v>
          </cell>
          <cell r="E68" t="str">
            <v>Stunting</v>
          </cell>
          <cell r="F68" t="str">
            <v>16.1</v>
          </cell>
        </row>
        <row r="69">
          <cell r="C69" t="str">
            <v>GEO</v>
          </cell>
          <cell r="D69" t="str">
            <v>Georgia</v>
          </cell>
          <cell r="E69" t="str">
            <v>Stunting</v>
          </cell>
          <cell r="F69" t="str">
            <v>5.7</v>
          </cell>
        </row>
        <row r="70">
          <cell r="C70" t="str">
            <v>DEU</v>
          </cell>
          <cell r="D70" t="str">
            <v>Germany</v>
          </cell>
          <cell r="E70" t="str">
            <v>Stunting</v>
          </cell>
          <cell r="F70" t="str">
            <v>1.6</v>
          </cell>
        </row>
        <row r="71">
          <cell r="C71" t="str">
            <v>GHA</v>
          </cell>
          <cell r="D71" t="str">
            <v>Ghana</v>
          </cell>
          <cell r="E71" t="str">
            <v>Stunting</v>
          </cell>
          <cell r="F71" t="str">
            <v>14.2</v>
          </cell>
        </row>
        <row r="72">
          <cell r="C72" t="str">
            <v>GRC</v>
          </cell>
          <cell r="D72" t="str">
            <v>Greece</v>
          </cell>
          <cell r="E72" t="str">
            <v>Stunting</v>
          </cell>
          <cell r="F72" t="str">
            <v>2.2</v>
          </cell>
        </row>
        <row r="73">
          <cell r="C73" t="str">
            <v>GRD</v>
          </cell>
          <cell r="D73" t="str">
            <v>Grenada</v>
          </cell>
          <cell r="E73" t="str">
            <v>Stunting</v>
          </cell>
        </row>
        <row r="74">
          <cell r="C74" t="str">
            <v>GTM</v>
          </cell>
          <cell r="D74" t="str">
            <v>Guatemala</v>
          </cell>
          <cell r="E74" t="str">
            <v>Stunting</v>
          </cell>
          <cell r="F74" t="str">
            <v>42.8</v>
          </cell>
        </row>
        <row r="75">
          <cell r="C75" t="str">
            <v>GIN</v>
          </cell>
          <cell r="D75" t="str">
            <v>Guinea</v>
          </cell>
          <cell r="E75" t="str">
            <v>Stunting</v>
          </cell>
          <cell r="F75" t="str">
            <v>29.4</v>
          </cell>
        </row>
        <row r="76">
          <cell r="C76" t="str">
            <v>GNB</v>
          </cell>
          <cell r="D76" t="str">
            <v>Guinea-Bissau</v>
          </cell>
          <cell r="E76" t="str">
            <v>Stunting</v>
          </cell>
          <cell r="F76" t="str">
            <v>28.0</v>
          </cell>
        </row>
        <row r="77">
          <cell r="C77" t="str">
            <v>GUY</v>
          </cell>
          <cell r="D77" t="str">
            <v>Guyana</v>
          </cell>
          <cell r="E77" t="str">
            <v>Stunting</v>
          </cell>
          <cell r="F77" t="str">
            <v>9.0</v>
          </cell>
        </row>
        <row r="78">
          <cell r="C78" t="str">
            <v>HTI</v>
          </cell>
          <cell r="D78" t="str">
            <v>Haiti</v>
          </cell>
          <cell r="E78" t="str">
            <v>Stunting</v>
          </cell>
          <cell r="F78" t="str">
            <v>20.4</v>
          </cell>
        </row>
        <row r="79">
          <cell r="C79" t="e">
            <v>#N/A</v>
          </cell>
          <cell r="D79" t="e">
            <v>#N/A</v>
          </cell>
          <cell r="E79" t="str">
            <v>Stunting</v>
          </cell>
        </row>
        <row r="80">
          <cell r="C80" t="str">
            <v>HND</v>
          </cell>
          <cell r="D80" t="str">
            <v>Honduras</v>
          </cell>
          <cell r="E80" t="str">
            <v>Stunting</v>
          </cell>
          <cell r="F80" t="str">
            <v>19.9</v>
          </cell>
        </row>
        <row r="81">
          <cell r="C81" t="str">
            <v>HUN</v>
          </cell>
          <cell r="D81" t="str">
            <v>Hungary</v>
          </cell>
          <cell r="E81" t="str">
            <v>Stunting</v>
          </cell>
        </row>
        <row r="82">
          <cell r="C82" t="str">
            <v>ISL</v>
          </cell>
          <cell r="D82" t="str">
            <v>Iceland</v>
          </cell>
          <cell r="E82" t="str">
            <v>Stunting</v>
          </cell>
        </row>
        <row r="83">
          <cell r="C83" t="str">
            <v>IND</v>
          </cell>
          <cell r="D83" t="str">
            <v>India</v>
          </cell>
          <cell r="E83" t="str">
            <v>Stunting</v>
          </cell>
          <cell r="F83" t="str">
            <v>30.9</v>
          </cell>
        </row>
        <row r="84">
          <cell r="C84" t="str">
            <v>IDN</v>
          </cell>
          <cell r="D84" t="str">
            <v>Indonesia</v>
          </cell>
          <cell r="E84" t="str">
            <v>Stunting</v>
          </cell>
          <cell r="F84" t="str">
            <v>31.8</v>
          </cell>
        </row>
        <row r="85">
          <cell r="C85" t="str">
            <v>IRN</v>
          </cell>
          <cell r="D85" t="str">
            <v>Iran, Islamic Rep.</v>
          </cell>
          <cell r="E85" t="str">
            <v>Stunting</v>
          </cell>
          <cell r="F85" t="str">
            <v>6.3</v>
          </cell>
        </row>
        <row r="86">
          <cell r="C86" t="str">
            <v>IRQ</v>
          </cell>
          <cell r="D86" t="str">
            <v>Iraq</v>
          </cell>
          <cell r="E86" t="str">
            <v>Stunting</v>
          </cell>
          <cell r="F86" t="str">
            <v>11.6</v>
          </cell>
        </row>
        <row r="87">
          <cell r="C87" t="str">
            <v>IRL</v>
          </cell>
          <cell r="D87" t="str">
            <v>Ireland</v>
          </cell>
          <cell r="E87" t="str">
            <v>Stunting</v>
          </cell>
        </row>
        <row r="88">
          <cell r="C88" t="str">
            <v>ISR</v>
          </cell>
          <cell r="D88" t="str">
            <v>Israel</v>
          </cell>
          <cell r="E88" t="str">
            <v>Stunting</v>
          </cell>
        </row>
        <row r="89">
          <cell r="C89" t="str">
            <v>ITA</v>
          </cell>
          <cell r="D89" t="str">
            <v>Italy</v>
          </cell>
          <cell r="E89" t="str">
            <v>Stunting</v>
          </cell>
        </row>
        <row r="90">
          <cell r="C90" t="str">
            <v>JAM</v>
          </cell>
          <cell r="D90" t="str">
            <v>Jamaica</v>
          </cell>
          <cell r="E90" t="str">
            <v>Stunting</v>
          </cell>
          <cell r="F90" t="str">
            <v>8.5</v>
          </cell>
        </row>
        <row r="91">
          <cell r="C91" t="str">
            <v>JPN</v>
          </cell>
          <cell r="D91" t="str">
            <v>Japan</v>
          </cell>
          <cell r="E91" t="str">
            <v>Stunting</v>
          </cell>
          <cell r="F91" t="str">
            <v>5.5</v>
          </cell>
        </row>
        <row r="92">
          <cell r="C92" t="str">
            <v>JOR</v>
          </cell>
          <cell r="D92" t="str">
            <v>Jordan</v>
          </cell>
          <cell r="E92" t="str">
            <v>Stunting</v>
          </cell>
          <cell r="F92" t="str">
            <v>7.3</v>
          </cell>
        </row>
        <row r="93">
          <cell r="C93" t="str">
            <v>KAZ</v>
          </cell>
          <cell r="D93" t="str">
            <v>Kazakhstan</v>
          </cell>
          <cell r="E93" t="str">
            <v>Stunting</v>
          </cell>
          <cell r="F93" t="str">
            <v>6.7</v>
          </cell>
        </row>
        <row r="94">
          <cell r="C94" t="str">
            <v>KEN</v>
          </cell>
          <cell r="D94" t="str">
            <v>Kenya</v>
          </cell>
          <cell r="E94" t="str">
            <v>Stunting</v>
          </cell>
          <cell r="F94" t="str">
            <v>19.4</v>
          </cell>
        </row>
        <row r="95">
          <cell r="C95" t="str">
            <v>KIR</v>
          </cell>
          <cell r="D95" t="str">
            <v>Kiribati</v>
          </cell>
          <cell r="E95" t="str">
            <v>Stunting</v>
          </cell>
          <cell r="F95" t="str">
            <v>14.9</v>
          </cell>
        </row>
        <row r="96">
          <cell r="C96" t="str">
            <v>KWT</v>
          </cell>
          <cell r="D96" t="str">
            <v>Kuwait</v>
          </cell>
          <cell r="E96" t="str">
            <v>Stunting</v>
          </cell>
          <cell r="F96" t="str">
            <v>6.0</v>
          </cell>
        </row>
        <row r="97">
          <cell r="C97" t="str">
            <v>KGZ</v>
          </cell>
          <cell r="D97" t="str">
            <v>Kyrgyz Republic</v>
          </cell>
          <cell r="E97" t="str">
            <v>Stunting</v>
          </cell>
          <cell r="F97" t="str">
            <v>11.4</v>
          </cell>
        </row>
        <row r="98">
          <cell r="C98" t="str">
            <v>LAO</v>
          </cell>
          <cell r="D98" t="str">
            <v>Lao PDR</v>
          </cell>
          <cell r="E98" t="str">
            <v>Stunting</v>
          </cell>
          <cell r="F98" t="str">
            <v>30.2</v>
          </cell>
        </row>
        <row r="99">
          <cell r="C99" t="str">
            <v>LVA</v>
          </cell>
          <cell r="D99" t="str">
            <v>Latvia</v>
          </cell>
          <cell r="E99" t="str">
            <v>Stunting</v>
          </cell>
        </row>
        <row r="100">
          <cell r="C100" t="str">
            <v>LBN</v>
          </cell>
          <cell r="D100" t="str">
            <v>Lebanon</v>
          </cell>
          <cell r="E100" t="str">
            <v>Stunting</v>
          </cell>
          <cell r="F100" t="str">
            <v>10.4</v>
          </cell>
        </row>
        <row r="101">
          <cell r="C101" t="str">
            <v>LSO</v>
          </cell>
          <cell r="D101" t="str">
            <v>Lesotho</v>
          </cell>
          <cell r="E101" t="str">
            <v>Stunting</v>
          </cell>
          <cell r="F101" t="str">
            <v>32.1</v>
          </cell>
        </row>
        <row r="102">
          <cell r="C102" t="str">
            <v>LBR</v>
          </cell>
          <cell r="D102" t="str">
            <v>Liberia</v>
          </cell>
          <cell r="E102" t="str">
            <v>Stunting</v>
          </cell>
          <cell r="F102" t="str">
            <v>28.0</v>
          </cell>
        </row>
        <row r="103">
          <cell r="C103" t="str">
            <v>LBY</v>
          </cell>
          <cell r="D103" t="str">
            <v>Libya</v>
          </cell>
          <cell r="E103" t="str">
            <v>Stunting</v>
          </cell>
          <cell r="F103" t="str">
            <v>43.5</v>
          </cell>
        </row>
        <row r="104">
          <cell r="C104" t="str">
            <v>LIE</v>
          </cell>
          <cell r="D104" t="str">
            <v>Liechtenstein</v>
          </cell>
          <cell r="E104" t="str">
            <v>Stunting</v>
          </cell>
        </row>
        <row r="105">
          <cell r="C105" t="str">
            <v>LTU</v>
          </cell>
          <cell r="D105" t="str">
            <v>Lithuania</v>
          </cell>
          <cell r="E105" t="str">
            <v>Stunting</v>
          </cell>
        </row>
        <row r="106">
          <cell r="C106" t="str">
            <v>LUX</v>
          </cell>
          <cell r="D106" t="str">
            <v>Luxembourg</v>
          </cell>
          <cell r="E106" t="str">
            <v>Stunting</v>
          </cell>
        </row>
        <row r="107">
          <cell r="C107" t="str">
            <v>MDG</v>
          </cell>
          <cell r="D107" t="str">
            <v>Madagascar</v>
          </cell>
          <cell r="E107" t="str">
            <v>Stunting</v>
          </cell>
          <cell r="F107" t="str">
            <v>40.2</v>
          </cell>
        </row>
        <row r="108">
          <cell r="C108" t="str">
            <v>MWI</v>
          </cell>
          <cell r="D108" t="str">
            <v>Malawi</v>
          </cell>
          <cell r="E108" t="str">
            <v>Stunting</v>
          </cell>
          <cell r="F108" t="str">
            <v>37.0</v>
          </cell>
        </row>
        <row r="109">
          <cell r="C109" t="str">
            <v>MYS</v>
          </cell>
          <cell r="D109" t="str">
            <v>Malaysia</v>
          </cell>
          <cell r="E109" t="str">
            <v>Stunting</v>
          </cell>
          <cell r="F109" t="str">
            <v>20.9</v>
          </cell>
        </row>
        <row r="110">
          <cell r="C110" t="str">
            <v>MDV</v>
          </cell>
          <cell r="D110" t="str">
            <v>Maldives</v>
          </cell>
          <cell r="E110" t="str">
            <v>Stunting</v>
          </cell>
          <cell r="F110" t="str">
            <v>14.2</v>
          </cell>
        </row>
        <row r="111">
          <cell r="C111" t="str">
            <v>MLI</v>
          </cell>
          <cell r="D111" t="str">
            <v>Mali</v>
          </cell>
          <cell r="E111" t="str">
            <v>Stunting</v>
          </cell>
          <cell r="F111" t="str">
            <v>25.7</v>
          </cell>
        </row>
        <row r="112">
          <cell r="C112" t="str">
            <v>MLT</v>
          </cell>
          <cell r="D112" t="str">
            <v>Malta</v>
          </cell>
          <cell r="E112" t="str">
            <v>Stunting</v>
          </cell>
        </row>
        <row r="113">
          <cell r="C113" t="str">
            <v>MHL</v>
          </cell>
          <cell r="D113" t="str">
            <v>Marshall Islands</v>
          </cell>
          <cell r="E113" t="str">
            <v>Stunting</v>
          </cell>
          <cell r="F113" t="str">
            <v>32.2</v>
          </cell>
        </row>
        <row r="114">
          <cell r="C114" t="str">
            <v>MRT</v>
          </cell>
          <cell r="D114" t="str">
            <v>Mauritania</v>
          </cell>
          <cell r="E114" t="str">
            <v>Stunting</v>
          </cell>
          <cell r="F114" t="str">
            <v>24.2</v>
          </cell>
        </row>
        <row r="115">
          <cell r="C115" t="str">
            <v>MUS</v>
          </cell>
          <cell r="D115" t="str">
            <v>Mauritius</v>
          </cell>
          <cell r="E115" t="str">
            <v>Stunting</v>
          </cell>
          <cell r="F115" t="str">
            <v>8.7</v>
          </cell>
        </row>
        <row r="116">
          <cell r="C116" t="str">
            <v>MEX</v>
          </cell>
          <cell r="D116" t="str">
            <v>Mexico</v>
          </cell>
          <cell r="E116" t="str">
            <v>Stunting</v>
          </cell>
          <cell r="F116" t="str">
            <v>12.1</v>
          </cell>
        </row>
        <row r="117">
          <cell r="C117" t="str">
            <v>FSM</v>
          </cell>
          <cell r="D117" t="str">
            <v>Micronesia, Fed. States</v>
          </cell>
          <cell r="E117" t="str">
            <v>Stunting</v>
          </cell>
        </row>
        <row r="118">
          <cell r="C118" t="e">
            <v>#N/A</v>
          </cell>
          <cell r="D118" t="e">
            <v>#N/A</v>
          </cell>
          <cell r="E118" t="str">
            <v>Stunting</v>
          </cell>
        </row>
        <row r="119">
          <cell r="C119" t="str">
            <v>MNG</v>
          </cell>
          <cell r="D119" t="str">
            <v>Mongolia</v>
          </cell>
          <cell r="E119" t="str">
            <v>Stunting</v>
          </cell>
          <cell r="F119" t="str">
            <v>7.1</v>
          </cell>
        </row>
        <row r="120">
          <cell r="C120" t="str">
            <v>MNE</v>
          </cell>
          <cell r="D120" t="str">
            <v>Montenegro</v>
          </cell>
          <cell r="E120" t="str">
            <v>Stunting</v>
          </cell>
          <cell r="F120" t="str">
            <v>8.1</v>
          </cell>
        </row>
        <row r="121">
          <cell r="C121" t="e">
            <v>#N/A</v>
          </cell>
          <cell r="D121" t="e">
            <v>#N/A</v>
          </cell>
          <cell r="E121" t="str">
            <v>Stunting</v>
          </cell>
        </row>
        <row r="122">
          <cell r="C122" t="str">
            <v>MAR</v>
          </cell>
          <cell r="D122" t="str">
            <v>Morocco</v>
          </cell>
          <cell r="E122" t="str">
            <v>Stunting</v>
          </cell>
          <cell r="F122" t="str">
            <v>12.9</v>
          </cell>
        </row>
        <row r="123">
          <cell r="C123" t="str">
            <v>MOZ</v>
          </cell>
          <cell r="D123" t="str">
            <v>Mozambique</v>
          </cell>
          <cell r="E123" t="str">
            <v>Stunting</v>
          </cell>
          <cell r="F123" t="str">
            <v>37.8</v>
          </cell>
        </row>
        <row r="124">
          <cell r="C124" t="str">
            <v>MMR</v>
          </cell>
          <cell r="D124" t="str">
            <v>Myanmar</v>
          </cell>
          <cell r="E124" t="str">
            <v>Stunting</v>
          </cell>
          <cell r="F124" t="str">
            <v>25.2</v>
          </cell>
        </row>
        <row r="125">
          <cell r="C125" t="str">
            <v>NAM</v>
          </cell>
          <cell r="D125" t="str">
            <v>Namibia</v>
          </cell>
          <cell r="E125" t="str">
            <v>Stunting</v>
          </cell>
          <cell r="F125" t="str">
            <v>18.4</v>
          </cell>
        </row>
        <row r="126">
          <cell r="C126" t="str">
            <v>NRU</v>
          </cell>
          <cell r="D126" t="str">
            <v>Nauru</v>
          </cell>
          <cell r="E126" t="str">
            <v>Stunting</v>
          </cell>
          <cell r="F126" t="str">
            <v>15.0</v>
          </cell>
        </row>
        <row r="127">
          <cell r="C127" t="str">
            <v>NPL</v>
          </cell>
          <cell r="D127" t="str">
            <v>Nepal</v>
          </cell>
          <cell r="E127" t="str">
            <v>Stunting</v>
          </cell>
          <cell r="F127" t="str">
            <v>30.4</v>
          </cell>
        </row>
        <row r="128">
          <cell r="C128" t="str">
            <v>NLD</v>
          </cell>
          <cell r="D128" t="str">
            <v>Netherlands</v>
          </cell>
          <cell r="E128" t="str">
            <v>Stunting</v>
          </cell>
          <cell r="F128" t="str">
            <v>1.6</v>
          </cell>
        </row>
        <row r="129">
          <cell r="C129" t="str">
            <v>NZL</v>
          </cell>
          <cell r="D129" t="str">
            <v>New Zealand</v>
          </cell>
          <cell r="E129" t="str">
            <v>Stunting</v>
          </cell>
        </row>
        <row r="130">
          <cell r="C130" t="str">
            <v>NIC</v>
          </cell>
          <cell r="D130" t="str">
            <v>Nicaragua</v>
          </cell>
          <cell r="E130" t="str">
            <v>Stunting</v>
          </cell>
          <cell r="F130" t="str">
            <v>14.1</v>
          </cell>
        </row>
        <row r="131">
          <cell r="C131" t="str">
            <v>NER</v>
          </cell>
          <cell r="D131" t="str">
            <v>Niger</v>
          </cell>
          <cell r="E131" t="str">
            <v>Stunting</v>
          </cell>
          <cell r="F131" t="str">
            <v>46.7</v>
          </cell>
        </row>
        <row r="132">
          <cell r="C132" t="str">
            <v>NGA</v>
          </cell>
          <cell r="D132" t="str">
            <v>Nigeria</v>
          </cell>
          <cell r="E132" t="str">
            <v>Stunting</v>
          </cell>
          <cell r="F132" t="str">
            <v>35.3</v>
          </cell>
        </row>
        <row r="133">
          <cell r="C133" t="e">
            <v>#N/A</v>
          </cell>
          <cell r="D133" t="e">
            <v>#N/A</v>
          </cell>
          <cell r="E133" t="str">
            <v>Stunting</v>
          </cell>
        </row>
        <row r="134">
          <cell r="C134" t="str">
            <v>MKD</v>
          </cell>
          <cell r="D134" t="str">
            <v>North Macedonia</v>
          </cell>
          <cell r="E134" t="str">
            <v>Stunting</v>
          </cell>
          <cell r="F134" t="str">
            <v>4.1</v>
          </cell>
        </row>
        <row r="135">
          <cell r="C135" t="str">
            <v>NOR</v>
          </cell>
          <cell r="D135" t="str">
            <v>Norway</v>
          </cell>
          <cell r="E135" t="str">
            <v>Stunting</v>
          </cell>
        </row>
        <row r="136">
          <cell r="C136" t="str">
            <v>OMN</v>
          </cell>
          <cell r="D136" t="str">
            <v>Oman</v>
          </cell>
          <cell r="E136" t="str">
            <v>Stunting</v>
          </cell>
          <cell r="F136" t="str">
            <v>12.2</v>
          </cell>
        </row>
        <row r="137">
          <cell r="C137" t="str">
            <v>PAK</v>
          </cell>
          <cell r="D137" t="str">
            <v>Pakistan</v>
          </cell>
          <cell r="E137" t="str">
            <v>Stunting</v>
          </cell>
          <cell r="F137" t="str">
            <v>36.7</v>
          </cell>
        </row>
        <row r="138">
          <cell r="C138" t="str">
            <v>PLW</v>
          </cell>
          <cell r="D138" t="str">
            <v>Palau</v>
          </cell>
          <cell r="E138" t="str">
            <v>Stunting</v>
          </cell>
        </row>
        <row r="139">
          <cell r="C139" t="str">
            <v>PAN</v>
          </cell>
          <cell r="D139" t="str">
            <v>Panama</v>
          </cell>
          <cell r="E139" t="str">
            <v>Stunting</v>
          </cell>
          <cell r="F139" t="str">
            <v>14.7</v>
          </cell>
        </row>
        <row r="140">
          <cell r="C140" t="str">
            <v>PNG</v>
          </cell>
          <cell r="D140" t="str">
            <v>Papua New Guinea</v>
          </cell>
          <cell r="E140" t="str">
            <v>Stunting</v>
          </cell>
          <cell r="F140" t="str">
            <v>48.4</v>
          </cell>
        </row>
        <row r="141">
          <cell r="C141" t="str">
            <v>PRY</v>
          </cell>
          <cell r="D141" t="str">
            <v>Paraguay</v>
          </cell>
          <cell r="E141" t="str">
            <v>Stunting</v>
          </cell>
          <cell r="F141" t="str">
            <v>4.6</v>
          </cell>
        </row>
        <row r="142">
          <cell r="C142" t="str">
            <v>PER</v>
          </cell>
          <cell r="D142" t="str">
            <v>Peru</v>
          </cell>
          <cell r="E142" t="str">
            <v>Stunting</v>
          </cell>
          <cell r="F142" t="str">
            <v>10.8</v>
          </cell>
        </row>
        <row r="143">
          <cell r="C143" t="str">
            <v>PHL</v>
          </cell>
          <cell r="D143" t="str">
            <v>Philippines</v>
          </cell>
          <cell r="E143" t="str">
            <v>Stunting</v>
          </cell>
          <cell r="F143" t="str">
            <v>28.7</v>
          </cell>
        </row>
        <row r="144">
          <cell r="C144" t="str">
            <v>POL</v>
          </cell>
          <cell r="D144" t="str">
            <v>Poland</v>
          </cell>
          <cell r="E144" t="str">
            <v>Stunting</v>
          </cell>
          <cell r="F144" t="str">
            <v>2.3</v>
          </cell>
        </row>
        <row r="145">
          <cell r="C145" t="str">
            <v>PRT</v>
          </cell>
          <cell r="D145" t="str">
            <v>Portugal</v>
          </cell>
          <cell r="E145" t="str">
            <v>Stunting</v>
          </cell>
          <cell r="F145" t="str">
            <v>3.3</v>
          </cell>
        </row>
        <row r="146">
          <cell r="C146" t="str">
            <v>QAT</v>
          </cell>
          <cell r="D146" t="str">
            <v>Qatar</v>
          </cell>
          <cell r="E146" t="str">
            <v>Stunting</v>
          </cell>
          <cell r="F146" t="str">
            <v>4.6</v>
          </cell>
        </row>
        <row r="147">
          <cell r="C147" t="str">
            <v>KOR</v>
          </cell>
          <cell r="D147" t="str">
            <v>Korea, Rep.</v>
          </cell>
          <cell r="E147" t="str">
            <v>Stunting</v>
          </cell>
          <cell r="F147" t="str">
            <v>2.2</v>
          </cell>
        </row>
        <row r="148">
          <cell r="C148" t="str">
            <v>MDA</v>
          </cell>
          <cell r="D148" t="str">
            <v>Moldova</v>
          </cell>
          <cell r="E148" t="str">
            <v>Stunting</v>
          </cell>
          <cell r="F148" t="str">
            <v>4.9</v>
          </cell>
        </row>
        <row r="149">
          <cell r="C149" t="str">
            <v>ROU</v>
          </cell>
          <cell r="D149" t="str">
            <v>Romania</v>
          </cell>
          <cell r="E149" t="str">
            <v>Stunting</v>
          </cell>
          <cell r="F149" t="str">
            <v>9.7</v>
          </cell>
        </row>
        <row r="150">
          <cell r="C150" t="str">
            <v>RUS</v>
          </cell>
          <cell r="D150" t="str">
            <v>Russian Federation</v>
          </cell>
          <cell r="E150" t="str">
            <v>Stunting</v>
          </cell>
        </row>
        <row r="151">
          <cell r="C151" t="str">
            <v>RWA</v>
          </cell>
          <cell r="D151" t="str">
            <v>Rwanda</v>
          </cell>
          <cell r="E151" t="str">
            <v>Stunting</v>
          </cell>
          <cell r="F151" t="str">
            <v>32.6</v>
          </cell>
        </row>
        <row r="152">
          <cell r="C152" t="str">
            <v>KNA</v>
          </cell>
          <cell r="D152" t="str">
            <v>St. Kitts &amp; Nevis</v>
          </cell>
          <cell r="E152" t="str">
            <v>Stunting</v>
          </cell>
        </row>
        <row r="153">
          <cell r="C153" t="str">
            <v>LCA</v>
          </cell>
          <cell r="D153" t="str">
            <v>St. Lucia</v>
          </cell>
          <cell r="E153" t="str">
            <v>Stunting</v>
          </cell>
          <cell r="F153" t="str">
            <v>2.8</v>
          </cell>
        </row>
        <row r="154">
          <cell r="C154" t="str">
            <v>VCT</v>
          </cell>
          <cell r="D154" t="str">
            <v>St. Vincent &amp; the Grenadines</v>
          </cell>
          <cell r="E154" t="str">
            <v>Stunting</v>
          </cell>
        </row>
        <row r="155">
          <cell r="C155" t="str">
            <v>WSM</v>
          </cell>
          <cell r="D155" t="str">
            <v>Samoa</v>
          </cell>
          <cell r="E155" t="str">
            <v>Stunting</v>
          </cell>
          <cell r="F155" t="str">
            <v>6.8</v>
          </cell>
        </row>
        <row r="156">
          <cell r="C156" t="str">
            <v>SMR</v>
          </cell>
          <cell r="D156" t="str">
            <v>San Marino</v>
          </cell>
          <cell r="E156" t="str">
            <v>Stunting</v>
          </cell>
        </row>
        <row r="157">
          <cell r="C157" t="str">
            <v>STP</v>
          </cell>
          <cell r="D157" t="str">
            <v>Sao Tome &amp; Principe</v>
          </cell>
          <cell r="E157" t="str">
            <v>Stunting</v>
          </cell>
          <cell r="F157" t="str">
            <v>11.8</v>
          </cell>
        </row>
        <row r="158">
          <cell r="C158" t="str">
            <v>SAU</v>
          </cell>
          <cell r="D158" t="str">
            <v>Saudi Arabia</v>
          </cell>
          <cell r="E158" t="str">
            <v>Stunting</v>
          </cell>
          <cell r="F158" t="str">
            <v>3.9</v>
          </cell>
        </row>
        <row r="159">
          <cell r="C159" t="str">
            <v>SEN</v>
          </cell>
          <cell r="D159" t="str">
            <v>Senegal</v>
          </cell>
          <cell r="E159" t="str">
            <v>Stunting</v>
          </cell>
          <cell r="F159" t="str">
            <v>17.2</v>
          </cell>
        </row>
        <row r="160">
          <cell r="C160" t="str">
            <v>SRB</v>
          </cell>
          <cell r="D160" t="str">
            <v>Serbia</v>
          </cell>
          <cell r="E160" t="str">
            <v>Stunting</v>
          </cell>
          <cell r="F160" t="str">
            <v>5.3</v>
          </cell>
        </row>
        <row r="161">
          <cell r="C161" t="str">
            <v>SYC</v>
          </cell>
          <cell r="D161" t="str">
            <v>Seychelles</v>
          </cell>
          <cell r="E161" t="str">
            <v>Stunting</v>
          </cell>
          <cell r="F161" t="str">
            <v>7.4</v>
          </cell>
        </row>
        <row r="162">
          <cell r="C162" t="str">
            <v>SLE</v>
          </cell>
          <cell r="D162" t="str">
            <v>Sierra Leone</v>
          </cell>
          <cell r="E162" t="str">
            <v>Stunting</v>
          </cell>
          <cell r="F162" t="str">
            <v>26.8</v>
          </cell>
        </row>
        <row r="163">
          <cell r="C163" t="str">
            <v>SGP</v>
          </cell>
          <cell r="D163" t="str">
            <v>Singapore</v>
          </cell>
          <cell r="E163" t="str">
            <v>Stunting</v>
          </cell>
          <cell r="F163" t="str">
            <v>2.8</v>
          </cell>
        </row>
        <row r="164">
          <cell r="C164" t="str">
            <v>SVK</v>
          </cell>
          <cell r="D164" t="str">
            <v>Slovak Republic</v>
          </cell>
          <cell r="E164" t="str">
            <v>Stunting</v>
          </cell>
        </row>
        <row r="165">
          <cell r="C165" t="str">
            <v>SVN</v>
          </cell>
          <cell r="D165" t="str">
            <v>Slovenia</v>
          </cell>
          <cell r="E165" t="str">
            <v>Stunting</v>
          </cell>
        </row>
        <row r="166">
          <cell r="C166" t="str">
            <v>SLB</v>
          </cell>
          <cell r="D166" t="str">
            <v>Solomon Islands</v>
          </cell>
          <cell r="E166" t="str">
            <v>Stunting</v>
          </cell>
          <cell r="F166" t="str">
            <v>29.3</v>
          </cell>
        </row>
        <row r="167">
          <cell r="C167" t="str">
            <v>SOM</v>
          </cell>
          <cell r="D167" t="str">
            <v>Somalia</v>
          </cell>
          <cell r="E167" t="str">
            <v>Stunting</v>
          </cell>
          <cell r="F167" t="str">
            <v>27.4</v>
          </cell>
        </row>
        <row r="168">
          <cell r="C168" t="str">
            <v>ZAF</v>
          </cell>
          <cell r="D168" t="str">
            <v>South Africa</v>
          </cell>
          <cell r="E168" t="str">
            <v>Stunting</v>
          </cell>
          <cell r="F168" t="str">
            <v>23.2</v>
          </cell>
        </row>
        <row r="169">
          <cell r="C169" t="str">
            <v>SSD</v>
          </cell>
          <cell r="D169" t="str">
            <v>South Sudan</v>
          </cell>
          <cell r="E169" t="str">
            <v>Stunting</v>
          </cell>
          <cell r="F169" t="str">
            <v>30.6</v>
          </cell>
        </row>
        <row r="170">
          <cell r="C170" t="str">
            <v>ESP</v>
          </cell>
          <cell r="D170" t="str">
            <v>Spain</v>
          </cell>
          <cell r="E170" t="str">
            <v>Stunting</v>
          </cell>
        </row>
        <row r="171">
          <cell r="C171" t="str">
            <v>LKA</v>
          </cell>
          <cell r="D171" t="str">
            <v>Sri Lanka</v>
          </cell>
          <cell r="E171" t="str">
            <v>Stunting</v>
          </cell>
          <cell r="F171" t="str">
            <v>16.0</v>
          </cell>
        </row>
        <row r="172">
          <cell r="C172" t="str">
            <v>PSE</v>
          </cell>
          <cell r="D172" t="str">
            <v>West Bank &amp; Gaza</v>
          </cell>
          <cell r="E172" t="str">
            <v>Stunting</v>
          </cell>
          <cell r="F172" t="str">
            <v>7.8</v>
          </cell>
        </row>
        <row r="173">
          <cell r="C173" t="str">
            <v>SDN</v>
          </cell>
          <cell r="D173" t="str">
            <v>Sudan</v>
          </cell>
          <cell r="E173" t="str">
            <v>Stunting</v>
          </cell>
          <cell r="F173" t="str">
            <v>33.7</v>
          </cell>
        </row>
        <row r="174">
          <cell r="C174" t="str">
            <v>SUR</v>
          </cell>
          <cell r="D174" t="str">
            <v>Suriname</v>
          </cell>
          <cell r="E174" t="str">
            <v>Stunting</v>
          </cell>
          <cell r="F174" t="str">
            <v>8.0</v>
          </cell>
        </row>
        <row r="175">
          <cell r="C175" t="str">
            <v>SWE</v>
          </cell>
          <cell r="D175" t="str">
            <v>Sweden</v>
          </cell>
          <cell r="E175" t="str">
            <v>Stunting</v>
          </cell>
        </row>
        <row r="176">
          <cell r="C176" t="str">
            <v>CHE</v>
          </cell>
          <cell r="D176" t="str">
            <v>Switzerland</v>
          </cell>
          <cell r="E176" t="str">
            <v>Stunting</v>
          </cell>
        </row>
        <row r="177">
          <cell r="C177" t="str">
            <v>SYR</v>
          </cell>
          <cell r="D177" t="str">
            <v>Syrian Arab Republic</v>
          </cell>
          <cell r="E177" t="str">
            <v>Stunting</v>
          </cell>
          <cell r="F177" t="str">
            <v>29.6</v>
          </cell>
        </row>
        <row r="178">
          <cell r="C178" t="str">
            <v>TJK</v>
          </cell>
          <cell r="D178" t="str">
            <v>Tajikistan</v>
          </cell>
          <cell r="E178" t="str">
            <v>Stunting</v>
          </cell>
          <cell r="F178" t="str">
            <v>15.3</v>
          </cell>
        </row>
        <row r="179">
          <cell r="C179" t="str">
            <v>THA</v>
          </cell>
          <cell r="D179" t="str">
            <v>Thailand</v>
          </cell>
          <cell r="E179" t="str">
            <v>Stunting</v>
          </cell>
          <cell r="F179" t="str">
            <v>12.3</v>
          </cell>
        </row>
        <row r="180">
          <cell r="C180" t="str">
            <v>TLS</v>
          </cell>
          <cell r="D180" t="str">
            <v>Timor-Leste</v>
          </cell>
          <cell r="E180" t="str">
            <v>Stunting</v>
          </cell>
          <cell r="F180" t="str">
            <v>48.8</v>
          </cell>
        </row>
        <row r="181">
          <cell r="C181" t="str">
            <v>TGO</v>
          </cell>
          <cell r="D181" t="str">
            <v>Togo</v>
          </cell>
          <cell r="E181" t="str">
            <v>Stunting</v>
          </cell>
          <cell r="F181" t="str">
            <v>23.8</v>
          </cell>
        </row>
        <row r="182">
          <cell r="C182" t="e">
            <v>#N/A</v>
          </cell>
          <cell r="D182" t="e">
            <v>#N/A</v>
          </cell>
          <cell r="E182" t="str">
            <v>Stunting</v>
          </cell>
        </row>
        <row r="183">
          <cell r="C183" t="str">
            <v>TON</v>
          </cell>
          <cell r="D183" t="str">
            <v>Tonga</v>
          </cell>
          <cell r="E183" t="str">
            <v>Stunting</v>
          </cell>
          <cell r="F183" t="str">
            <v>2.6</v>
          </cell>
        </row>
        <row r="184">
          <cell r="C184" t="str">
            <v>TTO</v>
          </cell>
          <cell r="D184" t="str">
            <v>Trinidad &amp; Tobago</v>
          </cell>
          <cell r="E184" t="str">
            <v>Stunting</v>
          </cell>
          <cell r="F184" t="str">
            <v>8.7</v>
          </cell>
        </row>
        <row r="185">
          <cell r="C185" t="str">
            <v>TUN</v>
          </cell>
          <cell r="D185" t="str">
            <v>Tunisia</v>
          </cell>
          <cell r="E185" t="str">
            <v>Stunting</v>
          </cell>
          <cell r="F185" t="str">
            <v>8.6</v>
          </cell>
        </row>
        <row r="186">
          <cell r="C186" t="str">
            <v>TUR</v>
          </cell>
          <cell r="D186" t="str">
            <v>Turkey</v>
          </cell>
          <cell r="E186" t="str">
            <v>Stunting</v>
          </cell>
        </row>
        <row r="187">
          <cell r="C187" t="str">
            <v>TKM</v>
          </cell>
          <cell r="D187" t="str">
            <v>Turkmenistan</v>
          </cell>
          <cell r="E187" t="str">
            <v>Stunting</v>
          </cell>
          <cell r="F187" t="str">
            <v>7.6</v>
          </cell>
        </row>
        <row r="188">
          <cell r="C188" t="str">
            <v>TCA</v>
          </cell>
          <cell r="D188" t="str">
            <v>Turks &amp; Caicos Islands</v>
          </cell>
          <cell r="E188" t="str">
            <v>Stunting</v>
          </cell>
        </row>
        <row r="189">
          <cell r="C189" t="str">
            <v>TUV</v>
          </cell>
          <cell r="D189" t="str">
            <v>Tuvalu</v>
          </cell>
          <cell r="E189" t="str">
            <v>Stunting</v>
          </cell>
          <cell r="F189" t="str">
            <v>9.7</v>
          </cell>
        </row>
        <row r="190">
          <cell r="C190" t="str">
            <v>UGA</v>
          </cell>
          <cell r="D190" t="str">
            <v>Uganda</v>
          </cell>
          <cell r="E190" t="str">
            <v>Stunting</v>
          </cell>
          <cell r="F190" t="str">
            <v>27.9</v>
          </cell>
        </row>
        <row r="191">
          <cell r="C191" t="str">
            <v>UKR</v>
          </cell>
          <cell r="D191" t="str">
            <v>Ukraine</v>
          </cell>
          <cell r="E191" t="str">
            <v>Stunting</v>
          </cell>
          <cell r="F191" t="str">
            <v>15.9</v>
          </cell>
        </row>
        <row r="192">
          <cell r="C192" t="str">
            <v>ARE</v>
          </cell>
          <cell r="D192" t="str">
            <v>United Arab Emirates</v>
          </cell>
          <cell r="E192" t="str">
            <v>Stunting</v>
          </cell>
        </row>
        <row r="193">
          <cell r="C193" t="str">
            <v>GBR</v>
          </cell>
          <cell r="D193" t="str">
            <v>United Kingdom</v>
          </cell>
          <cell r="E193" t="str">
            <v>Stunting</v>
          </cell>
        </row>
        <row r="194">
          <cell r="C194" t="str">
            <v>TZA</v>
          </cell>
          <cell r="D194" t="str">
            <v>Tanzania</v>
          </cell>
          <cell r="E194" t="str">
            <v>Stunting</v>
          </cell>
          <cell r="F194" t="str">
            <v>32.0</v>
          </cell>
        </row>
        <row r="195">
          <cell r="C195" t="str">
            <v>USA</v>
          </cell>
          <cell r="D195" t="str">
            <v>United States</v>
          </cell>
          <cell r="E195" t="str">
            <v>Stunting</v>
          </cell>
          <cell r="F195" t="str">
            <v>3.2</v>
          </cell>
        </row>
        <row r="196">
          <cell r="C196" t="str">
            <v>URY</v>
          </cell>
          <cell r="D196" t="str">
            <v>Uruguay</v>
          </cell>
          <cell r="E196" t="str">
            <v>Stunting</v>
          </cell>
          <cell r="F196" t="str">
            <v>6.5</v>
          </cell>
        </row>
        <row r="197">
          <cell r="C197" t="str">
            <v>UZB</v>
          </cell>
          <cell r="D197" t="str">
            <v>Uzbekistan</v>
          </cell>
          <cell r="E197" t="str">
            <v>Stunting</v>
          </cell>
          <cell r="F197" t="str">
            <v>9.9</v>
          </cell>
        </row>
        <row r="198">
          <cell r="C198" t="str">
            <v>VUT</v>
          </cell>
          <cell r="D198" t="str">
            <v>Vanuatu</v>
          </cell>
          <cell r="E198" t="str">
            <v>Stunting</v>
          </cell>
          <cell r="F198" t="str">
            <v>28.7</v>
          </cell>
        </row>
        <row r="199">
          <cell r="C199" t="str">
            <v>VEN</v>
          </cell>
          <cell r="D199" t="str">
            <v>Venezuela, RB</v>
          </cell>
          <cell r="E199" t="str">
            <v>Stunting</v>
          </cell>
          <cell r="F199" t="str">
            <v>10.6</v>
          </cell>
        </row>
        <row r="200">
          <cell r="C200" t="str">
            <v>VNM</v>
          </cell>
          <cell r="D200" t="str">
            <v>Vietnam</v>
          </cell>
          <cell r="E200" t="str">
            <v>Stunting</v>
          </cell>
          <cell r="F200" t="str">
            <v>22.3</v>
          </cell>
        </row>
        <row r="201">
          <cell r="C201" t="str">
            <v>YEM</v>
          </cell>
          <cell r="D201" t="str">
            <v>Yemen, Rep.</v>
          </cell>
          <cell r="E201" t="str">
            <v>Stunting</v>
          </cell>
          <cell r="F201" t="str">
            <v>37.2</v>
          </cell>
        </row>
        <row r="202">
          <cell r="C202" t="str">
            <v>ZMB</v>
          </cell>
          <cell r="D202" t="str">
            <v>Zambia</v>
          </cell>
          <cell r="E202" t="str">
            <v>Stunting</v>
          </cell>
          <cell r="F202" t="str">
            <v>32.3</v>
          </cell>
        </row>
        <row r="203">
          <cell r="C203" t="str">
            <v>ZWE</v>
          </cell>
          <cell r="D203" t="str">
            <v>Zimbabwe</v>
          </cell>
          <cell r="E203" t="str">
            <v>Stunting</v>
          </cell>
          <cell r="F203" t="str">
            <v>23.0</v>
          </cell>
        </row>
      </sheetData>
      <sheetData sheetId="6">
        <row r="1">
          <cell r="C1" t="str">
            <v>cd</v>
          </cell>
          <cell r="D1" t="str">
            <v>cn</v>
          </cell>
          <cell r="E1" t="str">
            <v>Source</v>
          </cell>
          <cell r="F1" t="str">
            <v>Time</v>
          </cell>
          <cell r="G1" t="str">
            <v>Population covered by at least one social protection benefit</v>
          </cell>
          <cell r="H1" t="str">
            <v>Mothers with newborns receiving maternity benefits</v>
          </cell>
          <cell r="I1" t="str">
            <v>Children/households receiving child/family cash benefits</v>
          </cell>
          <cell r="J1" t="str">
            <v>Vulnerable persons covered by social assistance</v>
          </cell>
        </row>
        <row r="2">
          <cell r="C2" t="str">
            <v>AFG</v>
          </cell>
          <cell r="D2" t="str">
            <v>Afghanistan</v>
          </cell>
          <cell r="E2" t="str">
            <v>ILO - Social Security Inquiry Database</v>
          </cell>
          <cell r="F2">
            <v>2020</v>
          </cell>
          <cell r="G2">
            <v>7.5</v>
          </cell>
          <cell r="I2">
            <v>0.4</v>
          </cell>
          <cell r="J2">
            <v>5.9</v>
          </cell>
        </row>
        <row r="3">
          <cell r="C3" t="str">
            <v>ALB</v>
          </cell>
          <cell r="D3" t="str">
            <v>Albania</v>
          </cell>
          <cell r="E3" t="str">
            <v>ILO - Social Security Inquiry Database</v>
          </cell>
          <cell r="F3">
            <v>2021</v>
          </cell>
          <cell r="G3">
            <v>77.599999999999994</v>
          </cell>
        </row>
        <row r="4">
          <cell r="C4" t="str">
            <v>DZA</v>
          </cell>
          <cell r="D4" t="str">
            <v>Algeria</v>
          </cell>
          <cell r="E4" t="str">
            <v>ILO - Social Security Inquiry Database</v>
          </cell>
          <cell r="F4">
            <v>2019</v>
          </cell>
        </row>
        <row r="5">
          <cell r="C5" t="str">
            <v>AND</v>
          </cell>
          <cell r="D5" t="str">
            <v>Andorra</v>
          </cell>
          <cell r="E5" t="str">
            <v>ILO - Social Security Inquiry Database</v>
          </cell>
          <cell r="F5">
            <v>2013</v>
          </cell>
        </row>
        <row r="6">
          <cell r="C6" t="str">
            <v>AGO</v>
          </cell>
          <cell r="D6" t="str">
            <v>Angola</v>
          </cell>
          <cell r="E6" t="str">
            <v>ILO - Social Security Inquiry Database</v>
          </cell>
          <cell r="F6">
            <v>2020</v>
          </cell>
          <cell r="G6">
            <v>10.5</v>
          </cell>
          <cell r="J6">
            <v>5.0999999999999996</v>
          </cell>
        </row>
        <row r="7">
          <cell r="C7" t="e">
            <v>#N/A</v>
          </cell>
          <cell r="D7" t="e">
            <v>#N/A</v>
          </cell>
          <cell r="E7" t="str">
            <v>ILO - Social Security Inquiry Database</v>
          </cell>
          <cell r="F7">
            <v>2022</v>
          </cell>
        </row>
        <row r="8">
          <cell r="C8" t="str">
            <v>ATG</v>
          </cell>
          <cell r="D8" t="str">
            <v>Antigua &amp; Barbuda</v>
          </cell>
          <cell r="E8" t="str">
            <v>ILO - Social Security Inquiry Database</v>
          </cell>
          <cell r="F8">
            <v>2020</v>
          </cell>
          <cell r="J8">
            <v>3.9</v>
          </cell>
        </row>
        <row r="9">
          <cell r="C9" t="str">
            <v>ARG</v>
          </cell>
          <cell r="D9" t="str">
            <v>Argentina</v>
          </cell>
          <cell r="E9" t="str">
            <v>ILO - Social Security Inquiry Database</v>
          </cell>
          <cell r="F9">
            <v>2021</v>
          </cell>
          <cell r="G9">
            <v>58.4</v>
          </cell>
          <cell r="H9">
            <v>28.7</v>
          </cell>
          <cell r="I9">
            <v>83.9</v>
          </cell>
          <cell r="J9">
            <v>29.8</v>
          </cell>
        </row>
        <row r="10">
          <cell r="C10" t="str">
            <v>ARM</v>
          </cell>
          <cell r="D10" t="str">
            <v>Armenia</v>
          </cell>
          <cell r="E10" t="str">
            <v>ILO - Social Security Inquiry Database</v>
          </cell>
          <cell r="F10">
            <v>2020</v>
          </cell>
          <cell r="G10">
            <v>54.4</v>
          </cell>
          <cell r="I10">
            <v>30.2</v>
          </cell>
          <cell r="J10">
            <v>19.600000000000001</v>
          </cell>
        </row>
        <row r="11">
          <cell r="C11" t="str">
            <v>ABW</v>
          </cell>
          <cell r="D11" t="str">
            <v>Aruba</v>
          </cell>
          <cell r="E11" t="str">
            <v>ILO - Social Security Inquiry Database</v>
          </cell>
          <cell r="F11">
            <v>2021</v>
          </cell>
          <cell r="G11">
            <v>92.6</v>
          </cell>
          <cell r="H11">
            <v>60.6</v>
          </cell>
          <cell r="J11">
            <v>29.9</v>
          </cell>
        </row>
        <row r="12">
          <cell r="C12" t="str">
            <v>AUS</v>
          </cell>
          <cell r="D12" t="str">
            <v>Australia</v>
          </cell>
          <cell r="E12" t="str">
            <v>ILO - Social Security Inquiry Database</v>
          </cell>
          <cell r="F12">
            <v>2019</v>
          </cell>
        </row>
        <row r="13">
          <cell r="C13" t="str">
            <v>AUT</v>
          </cell>
          <cell r="D13" t="str">
            <v>Austria</v>
          </cell>
          <cell r="E13" t="str">
            <v>ILO - Social Security Inquiry Database</v>
          </cell>
          <cell r="F13">
            <v>2019</v>
          </cell>
        </row>
        <row r="14">
          <cell r="C14" t="str">
            <v>AZE</v>
          </cell>
          <cell r="D14" t="str">
            <v>Azerbaijan</v>
          </cell>
          <cell r="E14" t="str">
            <v>ILO - Social Security Inquiry Database</v>
          </cell>
          <cell r="F14">
            <v>2020</v>
          </cell>
          <cell r="G14">
            <v>39</v>
          </cell>
          <cell r="I14">
            <v>16.899999999999999</v>
          </cell>
          <cell r="J14">
            <v>13.4</v>
          </cell>
        </row>
        <row r="15">
          <cell r="C15" t="str">
            <v>BHS</v>
          </cell>
          <cell r="D15" t="str">
            <v>Bahamas, The</v>
          </cell>
          <cell r="E15" t="str">
            <v>ILO - Social Security Inquiry Database</v>
          </cell>
          <cell r="F15">
            <v>2020</v>
          </cell>
          <cell r="G15">
            <v>49.1</v>
          </cell>
          <cell r="J15">
            <v>2.1</v>
          </cell>
        </row>
        <row r="16">
          <cell r="C16" t="str">
            <v>BHR</v>
          </cell>
          <cell r="D16" t="str">
            <v>Bahrain</v>
          </cell>
          <cell r="E16" t="str">
            <v>ILO - Social Security Inquiry Database</v>
          </cell>
          <cell r="F16">
            <v>2020</v>
          </cell>
          <cell r="G16">
            <v>62.4</v>
          </cell>
          <cell r="I16">
            <v>3.8</v>
          </cell>
          <cell r="J16">
            <v>36.9</v>
          </cell>
        </row>
        <row r="17">
          <cell r="C17" t="str">
            <v>BGD</v>
          </cell>
          <cell r="D17" t="str">
            <v>Bangladesh</v>
          </cell>
          <cell r="E17" t="str">
            <v>ILO - Social Security Inquiry Database</v>
          </cell>
          <cell r="F17">
            <v>2022</v>
          </cell>
        </row>
        <row r="18">
          <cell r="C18" t="str">
            <v>BRB</v>
          </cell>
          <cell r="D18" t="str">
            <v>Barbados</v>
          </cell>
          <cell r="E18" t="str">
            <v>ILO - Social Security Inquiry Database</v>
          </cell>
          <cell r="F18">
            <v>2020</v>
          </cell>
          <cell r="G18">
            <v>55.3</v>
          </cell>
          <cell r="J18">
            <v>9.6</v>
          </cell>
        </row>
        <row r="19">
          <cell r="C19" t="str">
            <v>BLR</v>
          </cell>
          <cell r="D19" t="str">
            <v>Belarus</v>
          </cell>
          <cell r="E19" t="str">
            <v>ILO - Social Security Inquiry Database</v>
          </cell>
          <cell r="F19">
            <v>2020</v>
          </cell>
          <cell r="G19">
            <v>36</v>
          </cell>
        </row>
        <row r="20">
          <cell r="C20" t="str">
            <v>BEL</v>
          </cell>
          <cell r="D20" t="str">
            <v>Belgium</v>
          </cell>
          <cell r="E20" t="str">
            <v>ILO - Social Security Inquiry Database</v>
          </cell>
          <cell r="F20">
            <v>2019</v>
          </cell>
        </row>
        <row r="21">
          <cell r="C21" t="str">
            <v>BLZ</v>
          </cell>
          <cell r="D21" t="str">
            <v>Belize</v>
          </cell>
          <cell r="E21" t="str">
            <v>ILO - Social Security Inquiry Database</v>
          </cell>
          <cell r="F21">
            <v>2020</v>
          </cell>
          <cell r="G21">
            <v>37.9</v>
          </cell>
          <cell r="I21">
            <v>3</v>
          </cell>
          <cell r="J21">
            <v>4.5999999999999996</v>
          </cell>
        </row>
        <row r="22">
          <cell r="C22" t="str">
            <v>BEN</v>
          </cell>
          <cell r="D22" t="str">
            <v>Benin</v>
          </cell>
          <cell r="E22" t="str">
            <v>ILO - Social Security Inquiry Database</v>
          </cell>
          <cell r="F22">
            <v>2020</v>
          </cell>
          <cell r="G22">
            <v>7.8</v>
          </cell>
          <cell r="I22">
            <v>11.6</v>
          </cell>
        </row>
        <row r="23">
          <cell r="C23" t="str">
            <v>BMU</v>
          </cell>
          <cell r="D23" t="str">
            <v>Bermuda</v>
          </cell>
          <cell r="E23" t="str">
            <v>ILO - Social Security Inquiry Database</v>
          </cell>
          <cell r="F23">
            <v>2020</v>
          </cell>
          <cell r="G23">
            <v>80.599999999999994</v>
          </cell>
          <cell r="I23">
            <v>4.4000000000000004</v>
          </cell>
          <cell r="J23">
            <v>28</v>
          </cell>
        </row>
        <row r="24">
          <cell r="C24" t="str">
            <v>BTN</v>
          </cell>
          <cell r="D24" t="str">
            <v>Bhutan</v>
          </cell>
          <cell r="E24" t="str">
            <v>ILO - Social Security Inquiry Database</v>
          </cell>
          <cell r="F24">
            <v>2020</v>
          </cell>
          <cell r="G24">
            <v>8.8000000000000007</v>
          </cell>
          <cell r="I24">
            <v>13.5</v>
          </cell>
          <cell r="J24">
            <v>5</v>
          </cell>
        </row>
        <row r="25">
          <cell r="C25" t="str">
            <v>BOL</v>
          </cell>
          <cell r="D25" t="str">
            <v>Bolivia</v>
          </cell>
          <cell r="E25" t="str">
            <v>ILO - Social Security Inquiry Database</v>
          </cell>
          <cell r="F25">
            <v>2022</v>
          </cell>
        </row>
        <row r="26">
          <cell r="C26" t="str">
            <v>BIH</v>
          </cell>
          <cell r="D26" t="str">
            <v>Bosnia &amp; Herzegovina</v>
          </cell>
          <cell r="E26" t="str">
            <v>ILO - Social Security Inquiry Database</v>
          </cell>
          <cell r="F26">
            <v>2020</v>
          </cell>
          <cell r="G26">
            <v>40</v>
          </cell>
        </row>
        <row r="27">
          <cell r="C27" t="str">
            <v>BWA</v>
          </cell>
          <cell r="D27" t="str">
            <v>Botswana</v>
          </cell>
          <cell r="E27" t="str">
            <v>ILO - Social Security Inquiry Database</v>
          </cell>
          <cell r="F27">
            <v>2020</v>
          </cell>
          <cell r="G27">
            <v>14.7</v>
          </cell>
          <cell r="I27">
            <v>4.2</v>
          </cell>
          <cell r="J27">
            <v>8.1999999999999993</v>
          </cell>
        </row>
        <row r="28">
          <cell r="C28" t="str">
            <v>BRA</v>
          </cell>
          <cell r="D28" t="str">
            <v>Brazil</v>
          </cell>
          <cell r="E28" t="str">
            <v>ILO - Social Security Inquiry Database</v>
          </cell>
          <cell r="F28">
            <v>2021</v>
          </cell>
          <cell r="G28">
            <v>72.7</v>
          </cell>
          <cell r="H28">
            <v>48.9</v>
          </cell>
          <cell r="I28">
            <v>65.900000000000006</v>
          </cell>
          <cell r="J28">
            <v>45.8</v>
          </cell>
        </row>
        <row r="29">
          <cell r="C29" t="e">
            <v>#N/A</v>
          </cell>
          <cell r="D29" t="e">
            <v>#N/A</v>
          </cell>
          <cell r="E29" t="str">
            <v>ILO - Social Security Inquiry Database</v>
          </cell>
          <cell r="F29">
            <v>2020</v>
          </cell>
        </row>
        <row r="30">
          <cell r="C30" t="str">
            <v>BRN</v>
          </cell>
          <cell r="D30" t="str">
            <v>Brunei Darussalam</v>
          </cell>
          <cell r="E30" t="str">
            <v>ILO - Social Security Inquiry Database</v>
          </cell>
          <cell r="F30">
            <v>2020</v>
          </cell>
          <cell r="G30">
            <v>34.1</v>
          </cell>
          <cell r="J30">
            <v>14.7</v>
          </cell>
        </row>
        <row r="31">
          <cell r="C31" t="str">
            <v>BGR</v>
          </cell>
          <cell r="D31" t="str">
            <v>Bulgaria</v>
          </cell>
          <cell r="E31" t="str">
            <v>ILO - Social Security Inquiry Database</v>
          </cell>
          <cell r="F31">
            <v>2019</v>
          </cell>
        </row>
        <row r="32">
          <cell r="C32" t="str">
            <v>BFA</v>
          </cell>
          <cell r="D32" t="str">
            <v>Burkina Faso</v>
          </cell>
          <cell r="E32" t="str">
            <v>ILO - Social Security Inquiry Database</v>
          </cell>
          <cell r="F32">
            <v>2022</v>
          </cell>
        </row>
        <row r="33">
          <cell r="C33" t="str">
            <v>BDI</v>
          </cell>
          <cell r="D33" t="str">
            <v>Burundi</v>
          </cell>
          <cell r="E33" t="str">
            <v>ILO - Social Security Inquiry Database</v>
          </cell>
          <cell r="F33">
            <v>2020</v>
          </cell>
        </row>
        <row r="34">
          <cell r="C34" t="str">
            <v>CPV</v>
          </cell>
          <cell r="D34" t="str">
            <v>Cabo Verde</v>
          </cell>
          <cell r="E34" t="str">
            <v>ILO - Social Security Inquiry Database</v>
          </cell>
          <cell r="F34">
            <v>2021</v>
          </cell>
          <cell r="G34">
            <v>39.9</v>
          </cell>
          <cell r="H34">
            <v>19.100000000000001</v>
          </cell>
          <cell r="I34">
            <v>38.9</v>
          </cell>
          <cell r="J34">
            <v>21.8</v>
          </cell>
        </row>
        <row r="35">
          <cell r="C35" t="str">
            <v>KHM</v>
          </cell>
          <cell r="D35" t="str">
            <v>Cambodia</v>
          </cell>
          <cell r="E35" t="str">
            <v>ILO - Social Security Inquiry Database</v>
          </cell>
          <cell r="F35">
            <v>2020</v>
          </cell>
          <cell r="G35">
            <v>6.2</v>
          </cell>
          <cell r="I35">
            <v>4.5</v>
          </cell>
          <cell r="J35">
            <v>4.3</v>
          </cell>
        </row>
        <row r="36">
          <cell r="C36" t="str">
            <v>CMR</v>
          </cell>
          <cell r="D36" t="str">
            <v>Cameroon</v>
          </cell>
          <cell r="E36" t="str">
            <v>ILO - Social Security Inquiry Database</v>
          </cell>
          <cell r="F36">
            <v>2022</v>
          </cell>
        </row>
        <row r="37">
          <cell r="C37" t="str">
            <v>CAN</v>
          </cell>
          <cell r="D37" t="str">
            <v>Canada</v>
          </cell>
          <cell r="E37" t="str">
            <v>ILO - Social Security Inquiry Database</v>
          </cell>
          <cell r="F37">
            <v>2019</v>
          </cell>
        </row>
        <row r="38">
          <cell r="C38" t="str">
            <v>CYM</v>
          </cell>
          <cell r="D38" t="str">
            <v>Cayman Islands</v>
          </cell>
          <cell r="E38" t="str">
            <v>ILO - Social Security Inquiry Database</v>
          </cell>
          <cell r="F38">
            <v>2020</v>
          </cell>
        </row>
        <row r="39">
          <cell r="C39" t="str">
            <v>TCD</v>
          </cell>
          <cell r="D39" t="str">
            <v>Chad</v>
          </cell>
          <cell r="E39" t="str">
            <v>ILO - Social Security Inquiry Database</v>
          </cell>
          <cell r="F39">
            <v>2020</v>
          </cell>
        </row>
        <row r="40">
          <cell r="C40" t="str">
            <v>CHL</v>
          </cell>
          <cell r="D40" t="str">
            <v>Chile</v>
          </cell>
          <cell r="E40" t="str">
            <v>ILO - Social Security Inquiry Database</v>
          </cell>
          <cell r="F40">
            <v>2021</v>
          </cell>
          <cell r="G40">
            <v>83</v>
          </cell>
        </row>
        <row r="41">
          <cell r="C41" t="str">
            <v>CHN</v>
          </cell>
          <cell r="D41" t="str">
            <v>China</v>
          </cell>
          <cell r="E41" t="str">
            <v>ILO - Social Security Inquiry Database</v>
          </cell>
          <cell r="F41">
            <v>2020</v>
          </cell>
          <cell r="G41">
            <v>70.8</v>
          </cell>
          <cell r="I41">
            <v>3</v>
          </cell>
          <cell r="J41">
            <v>33.200000000000003</v>
          </cell>
        </row>
        <row r="42">
          <cell r="C42" t="str">
            <v>COL</v>
          </cell>
          <cell r="D42" t="str">
            <v>Colombia</v>
          </cell>
          <cell r="E42" t="str">
            <v>ILO - Social Security Inquiry Database</v>
          </cell>
          <cell r="F42">
            <v>2021</v>
          </cell>
          <cell r="G42">
            <v>49.7</v>
          </cell>
          <cell r="I42">
            <v>34.299999999999997</v>
          </cell>
          <cell r="J42">
            <v>28.9</v>
          </cell>
        </row>
        <row r="43">
          <cell r="C43" t="str">
            <v>COG</v>
          </cell>
          <cell r="D43" t="str">
            <v>Congo, Rep.</v>
          </cell>
          <cell r="E43" t="str">
            <v>ILO - Social Security Inquiry Database</v>
          </cell>
          <cell r="F43">
            <v>2020</v>
          </cell>
        </row>
        <row r="44">
          <cell r="C44" t="str">
            <v>COD</v>
          </cell>
          <cell r="D44" t="str">
            <v>Congo, Dem. Rep.</v>
          </cell>
          <cell r="E44" t="str">
            <v>ILO - Social Security Inquiry Database</v>
          </cell>
          <cell r="F44">
            <v>2019</v>
          </cell>
        </row>
        <row r="45">
          <cell r="C45" t="e">
            <v>#N/A</v>
          </cell>
          <cell r="D45" t="e">
            <v>#N/A</v>
          </cell>
          <cell r="E45" t="str">
            <v>ILO - Social Security Inquiry Database</v>
          </cell>
          <cell r="F45">
            <v>2020</v>
          </cell>
          <cell r="I45">
            <v>100</v>
          </cell>
          <cell r="J45">
            <v>85.8</v>
          </cell>
        </row>
        <row r="46">
          <cell r="C46" t="str">
            <v>CRI</v>
          </cell>
          <cell r="D46" t="str">
            <v>Costa Rica</v>
          </cell>
          <cell r="E46" t="str">
            <v>ILO - Social Security Inquiry Database</v>
          </cell>
          <cell r="F46">
            <v>2021</v>
          </cell>
          <cell r="G46">
            <v>60.5</v>
          </cell>
          <cell r="H46">
            <v>27.1</v>
          </cell>
          <cell r="I46">
            <v>39.4</v>
          </cell>
        </row>
        <row r="47">
          <cell r="C47" t="str">
            <v>CIV</v>
          </cell>
          <cell r="D47" t="str">
            <v>Cote d'Ivoire</v>
          </cell>
          <cell r="E47" t="str">
            <v>ILO - Social Security Inquiry Database</v>
          </cell>
          <cell r="F47">
            <v>2020</v>
          </cell>
        </row>
        <row r="48">
          <cell r="C48" t="str">
            <v>HRV</v>
          </cell>
          <cell r="D48" t="str">
            <v>Croatia</v>
          </cell>
          <cell r="E48" t="str">
            <v>ILO - Social Security Inquiry Database</v>
          </cell>
          <cell r="F48">
            <v>2018</v>
          </cell>
          <cell r="G48">
            <v>75</v>
          </cell>
          <cell r="I48">
            <v>47</v>
          </cell>
        </row>
        <row r="49">
          <cell r="C49" t="str">
            <v>CUB</v>
          </cell>
          <cell r="D49" t="str">
            <v>Cuba</v>
          </cell>
          <cell r="E49" t="str">
            <v>ILO - Social Security Inquiry Database</v>
          </cell>
          <cell r="F49">
            <v>2020</v>
          </cell>
          <cell r="G49">
            <v>48.7</v>
          </cell>
          <cell r="I49">
            <v>0.2</v>
          </cell>
        </row>
        <row r="50">
          <cell r="C50" t="str">
            <v>CUW</v>
          </cell>
          <cell r="D50" t="str">
            <v>Curacao</v>
          </cell>
          <cell r="E50" t="str">
            <v>ILO - Social Security Inquiry Database</v>
          </cell>
          <cell r="F50">
            <v>2022</v>
          </cell>
        </row>
        <row r="51">
          <cell r="C51" t="str">
            <v>CYP</v>
          </cell>
          <cell r="D51" t="str">
            <v>Cyprus</v>
          </cell>
          <cell r="E51" t="str">
            <v>ILO - Social Security Inquiry Database</v>
          </cell>
          <cell r="F51">
            <v>2018</v>
          </cell>
          <cell r="G51">
            <v>59.5</v>
          </cell>
          <cell r="J51">
            <v>24.1</v>
          </cell>
        </row>
        <row r="52">
          <cell r="C52" t="str">
            <v>CZE</v>
          </cell>
          <cell r="D52" t="str">
            <v>Czech Republic</v>
          </cell>
          <cell r="E52" t="str">
            <v>ILO - Social Security Inquiry Database</v>
          </cell>
          <cell r="F52">
            <v>2019</v>
          </cell>
        </row>
        <row r="53">
          <cell r="C53" t="str">
            <v>DNK</v>
          </cell>
          <cell r="D53" t="str">
            <v>Denmark</v>
          </cell>
          <cell r="E53" t="str">
            <v>ILO - Social Security Inquiry Database</v>
          </cell>
          <cell r="F53">
            <v>2019</v>
          </cell>
        </row>
        <row r="54">
          <cell r="C54" t="str">
            <v>DJI</v>
          </cell>
          <cell r="D54" t="str">
            <v>Djibouti</v>
          </cell>
          <cell r="E54" t="str">
            <v>ILO - Social Security Inquiry Database</v>
          </cell>
          <cell r="F54">
            <v>2020</v>
          </cell>
          <cell r="J54">
            <v>4.5999999999999996</v>
          </cell>
        </row>
        <row r="55">
          <cell r="C55" t="str">
            <v>DMA</v>
          </cell>
          <cell r="D55" t="str">
            <v>Dominica</v>
          </cell>
          <cell r="E55" t="str">
            <v>ILO - Social Security Inquiry Database</v>
          </cell>
          <cell r="F55">
            <v>2020</v>
          </cell>
          <cell r="G55">
            <v>46.8</v>
          </cell>
          <cell r="J55">
            <v>28.2</v>
          </cell>
        </row>
        <row r="56">
          <cell r="C56" t="str">
            <v>DOM</v>
          </cell>
          <cell r="D56" t="str">
            <v>Dominican Republic</v>
          </cell>
          <cell r="E56" t="str">
            <v>ILO - Social Security Inquiry Database</v>
          </cell>
          <cell r="F56">
            <v>2022</v>
          </cell>
        </row>
        <row r="57">
          <cell r="C57" t="str">
            <v>ECU</v>
          </cell>
          <cell r="D57" t="str">
            <v>Ecuador</v>
          </cell>
          <cell r="E57" t="str">
            <v>ILO - Social Security Inquiry Database</v>
          </cell>
          <cell r="F57">
            <v>2021</v>
          </cell>
          <cell r="G57">
            <v>47.9</v>
          </cell>
          <cell r="H57">
            <v>5</v>
          </cell>
        </row>
        <row r="58">
          <cell r="C58" t="str">
            <v>EGY</v>
          </cell>
          <cell r="D58" t="str">
            <v>Egypt, Arab Rep.</v>
          </cell>
          <cell r="E58" t="str">
            <v>ILO - Social Security Inquiry Database</v>
          </cell>
          <cell r="F58">
            <v>2020</v>
          </cell>
          <cell r="G58">
            <v>34.700000000000003</v>
          </cell>
          <cell r="I58">
            <v>14</v>
          </cell>
          <cell r="J58">
            <v>19.899999999999999</v>
          </cell>
        </row>
        <row r="59">
          <cell r="C59" t="str">
            <v>SLV</v>
          </cell>
          <cell r="D59" t="str">
            <v>El Salvador</v>
          </cell>
          <cell r="E59" t="str">
            <v>ILO - Social Security Inquiry Database</v>
          </cell>
          <cell r="F59">
            <v>2022</v>
          </cell>
        </row>
        <row r="60">
          <cell r="C60" t="str">
            <v>GNQ</v>
          </cell>
          <cell r="D60" t="str">
            <v>Equatorial Guinea</v>
          </cell>
          <cell r="E60" t="str">
            <v>ILO - Social Security Inquiry Database</v>
          </cell>
          <cell r="F60">
            <v>2020</v>
          </cell>
        </row>
        <row r="61">
          <cell r="C61" t="str">
            <v>ERI</v>
          </cell>
          <cell r="D61" t="str">
            <v>Eritrea</v>
          </cell>
          <cell r="E61" t="str">
            <v>ILO - Social Security Inquiry Database</v>
          </cell>
          <cell r="F61">
            <v>2020</v>
          </cell>
          <cell r="I61">
            <v>0.1</v>
          </cell>
        </row>
        <row r="62">
          <cell r="C62" t="str">
            <v>EST</v>
          </cell>
          <cell r="D62" t="str">
            <v>Estonia</v>
          </cell>
          <cell r="E62" t="str">
            <v>ILO - Social Security Inquiry Database</v>
          </cell>
          <cell r="F62">
            <v>2019</v>
          </cell>
        </row>
        <row r="63">
          <cell r="C63" t="str">
            <v>SWZ</v>
          </cell>
          <cell r="D63" t="str">
            <v>Eswatini</v>
          </cell>
          <cell r="E63" t="str">
            <v>ILO - Social Security Inquiry Database</v>
          </cell>
          <cell r="F63">
            <v>2020</v>
          </cell>
          <cell r="G63">
            <v>32</v>
          </cell>
          <cell r="J63">
            <v>20.2</v>
          </cell>
        </row>
        <row r="64">
          <cell r="C64" t="str">
            <v>ETH</v>
          </cell>
          <cell r="D64" t="str">
            <v>Ethiopia</v>
          </cell>
          <cell r="E64" t="str">
            <v>ILO - Social Security Inquiry Database</v>
          </cell>
          <cell r="F64">
            <v>2020</v>
          </cell>
          <cell r="G64">
            <v>7.4</v>
          </cell>
          <cell r="I64">
            <v>4.5</v>
          </cell>
          <cell r="J64">
            <v>3.2</v>
          </cell>
        </row>
        <row r="65">
          <cell r="C65" t="str">
            <v>FJI</v>
          </cell>
          <cell r="D65" t="str">
            <v>Fiji</v>
          </cell>
          <cell r="E65" t="str">
            <v>ILO - Social Security Inquiry Database</v>
          </cell>
          <cell r="F65">
            <v>2020</v>
          </cell>
          <cell r="G65">
            <v>58.9</v>
          </cell>
          <cell r="I65">
            <v>2.6</v>
          </cell>
          <cell r="J65">
            <v>28.2</v>
          </cell>
        </row>
        <row r="66">
          <cell r="C66" t="str">
            <v>FIN</v>
          </cell>
          <cell r="D66" t="str">
            <v>Finland</v>
          </cell>
          <cell r="E66" t="str">
            <v>ILO - Social Security Inquiry Database</v>
          </cell>
          <cell r="F66">
            <v>2019</v>
          </cell>
        </row>
        <row r="67">
          <cell r="C67" t="str">
            <v>FRA</v>
          </cell>
          <cell r="D67" t="str">
            <v>France</v>
          </cell>
          <cell r="E67" t="str">
            <v>ILO - Social Security Inquiry Database</v>
          </cell>
          <cell r="F67">
            <v>2019</v>
          </cell>
        </row>
        <row r="68">
          <cell r="C68" t="e">
            <v>#N/A</v>
          </cell>
          <cell r="D68" t="e">
            <v>#N/A</v>
          </cell>
          <cell r="E68" t="str">
            <v>ILO - Social Security Inquiry Database</v>
          </cell>
          <cell r="F68">
            <v>2020</v>
          </cell>
          <cell r="G68">
            <v>56.6</v>
          </cell>
          <cell r="I68">
            <v>96.8</v>
          </cell>
          <cell r="J68">
            <v>49.4</v>
          </cell>
        </row>
        <row r="69">
          <cell r="C69" t="str">
            <v>GAB</v>
          </cell>
          <cell r="D69" t="str">
            <v>Gabon</v>
          </cell>
          <cell r="E69" t="str">
            <v>ILO - Social Security Inquiry Database</v>
          </cell>
          <cell r="F69">
            <v>2020</v>
          </cell>
          <cell r="I69">
            <v>37</v>
          </cell>
        </row>
        <row r="70">
          <cell r="C70" t="str">
            <v>GMB</v>
          </cell>
          <cell r="D70" t="str">
            <v>Gambia, The</v>
          </cell>
          <cell r="E70" t="str">
            <v>ILO - Social Security Inquiry Database</v>
          </cell>
          <cell r="F70">
            <v>2020</v>
          </cell>
        </row>
        <row r="71">
          <cell r="C71" t="str">
            <v>GEO</v>
          </cell>
          <cell r="D71" t="str">
            <v>Georgia</v>
          </cell>
          <cell r="E71" t="str">
            <v>ILO - Social Security Inquiry Database</v>
          </cell>
          <cell r="F71">
            <v>2020</v>
          </cell>
          <cell r="G71">
            <v>97.1</v>
          </cell>
          <cell r="I71">
            <v>48.1</v>
          </cell>
          <cell r="J71">
            <v>92.9</v>
          </cell>
        </row>
        <row r="72">
          <cell r="C72" t="str">
            <v>DEU</v>
          </cell>
          <cell r="D72" t="str">
            <v>Germany</v>
          </cell>
          <cell r="E72" t="str">
            <v>ILO - Social Security Inquiry Database</v>
          </cell>
          <cell r="F72">
            <v>2019</v>
          </cell>
        </row>
        <row r="73">
          <cell r="C73" t="str">
            <v>GHA</v>
          </cell>
          <cell r="D73" t="str">
            <v>Ghana</v>
          </cell>
          <cell r="E73" t="str">
            <v>ILO - Social Security Inquiry Database</v>
          </cell>
          <cell r="F73">
            <v>2020</v>
          </cell>
          <cell r="G73">
            <v>25.3</v>
          </cell>
          <cell r="I73">
            <v>25.9</v>
          </cell>
          <cell r="J73">
            <v>5.0999999999999996</v>
          </cell>
        </row>
        <row r="74">
          <cell r="C74" t="str">
            <v>GRC</v>
          </cell>
          <cell r="D74" t="str">
            <v>Greece</v>
          </cell>
          <cell r="E74" t="str">
            <v>ILO - Social Security Inquiry Database</v>
          </cell>
          <cell r="F74">
            <v>2019</v>
          </cell>
        </row>
        <row r="75">
          <cell r="C75" t="e">
            <v>#N/A</v>
          </cell>
          <cell r="D75" t="e">
            <v>#N/A</v>
          </cell>
          <cell r="E75" t="str">
            <v>ILO - Social Security Inquiry Database</v>
          </cell>
          <cell r="F75">
            <v>2020</v>
          </cell>
          <cell r="G75">
            <v>89.5</v>
          </cell>
          <cell r="I75">
            <v>100</v>
          </cell>
          <cell r="J75">
            <v>63.7</v>
          </cell>
        </row>
        <row r="76">
          <cell r="C76" t="str">
            <v>GRD</v>
          </cell>
          <cell r="D76" t="str">
            <v>Grenada</v>
          </cell>
          <cell r="E76" t="str">
            <v>ILO - Social Security Inquiry Database</v>
          </cell>
          <cell r="F76">
            <v>2020</v>
          </cell>
          <cell r="G76">
            <v>66.099999999999994</v>
          </cell>
          <cell r="J76">
            <v>20</v>
          </cell>
        </row>
        <row r="77">
          <cell r="C77" t="e">
            <v>#N/A</v>
          </cell>
          <cell r="D77" t="e">
            <v>#N/A</v>
          </cell>
          <cell r="E77" t="str">
            <v>ILO - Social Security Inquiry Database</v>
          </cell>
          <cell r="F77">
            <v>2020</v>
          </cell>
          <cell r="G77">
            <v>82.2</v>
          </cell>
          <cell r="I77">
            <v>100</v>
          </cell>
          <cell r="J77">
            <v>26.7</v>
          </cell>
        </row>
        <row r="78">
          <cell r="C78" t="str">
            <v>GTM</v>
          </cell>
          <cell r="D78" t="str">
            <v>Guatemala</v>
          </cell>
          <cell r="E78" t="str">
            <v>ILO - Social Security Inquiry Database</v>
          </cell>
          <cell r="F78">
            <v>2022</v>
          </cell>
        </row>
        <row r="79">
          <cell r="C79" t="str">
            <v>GIN</v>
          </cell>
          <cell r="D79" t="str">
            <v>Guinea</v>
          </cell>
          <cell r="E79" t="str">
            <v>ILO - Social Security Inquiry Database</v>
          </cell>
          <cell r="F79">
            <v>2020</v>
          </cell>
        </row>
        <row r="80">
          <cell r="C80" t="str">
            <v>GNB</v>
          </cell>
          <cell r="D80" t="str">
            <v>Guinea-Bissau</v>
          </cell>
          <cell r="E80" t="str">
            <v>ILO - Social Security Inquiry Database</v>
          </cell>
          <cell r="F80">
            <v>2022</v>
          </cell>
        </row>
        <row r="81">
          <cell r="C81" t="str">
            <v>GUY</v>
          </cell>
          <cell r="D81" t="str">
            <v>Guyana</v>
          </cell>
          <cell r="E81" t="str">
            <v>ILO - Social Security Inquiry Database</v>
          </cell>
          <cell r="F81">
            <v>2020</v>
          </cell>
          <cell r="G81">
            <v>100</v>
          </cell>
          <cell r="J81">
            <v>100</v>
          </cell>
        </row>
        <row r="82">
          <cell r="C82" t="str">
            <v>HTI</v>
          </cell>
          <cell r="D82" t="str">
            <v>Haiti</v>
          </cell>
          <cell r="E82" t="str">
            <v>ILO - Social Security Inquiry Database</v>
          </cell>
          <cell r="F82">
            <v>2020</v>
          </cell>
          <cell r="G82">
            <v>5.8</v>
          </cell>
          <cell r="I82">
            <v>4.0999999999999996</v>
          </cell>
          <cell r="J82">
            <v>3.2</v>
          </cell>
        </row>
        <row r="83">
          <cell r="C83" t="str">
            <v>HND</v>
          </cell>
          <cell r="D83" t="str">
            <v>Honduras</v>
          </cell>
          <cell r="E83" t="str">
            <v>ILO - Social Security Inquiry Database</v>
          </cell>
          <cell r="F83">
            <v>2022</v>
          </cell>
        </row>
        <row r="84">
          <cell r="C84" t="str">
            <v>HKG</v>
          </cell>
          <cell r="D84" t="str">
            <v>Hong Kong SAR, China</v>
          </cell>
          <cell r="E84" t="str">
            <v>ILO - Social Security Inquiry Database</v>
          </cell>
          <cell r="F84">
            <v>2020</v>
          </cell>
          <cell r="G84">
            <v>59.7</v>
          </cell>
          <cell r="J84">
            <v>28.3</v>
          </cell>
        </row>
        <row r="85">
          <cell r="C85" t="str">
            <v>HUN</v>
          </cell>
          <cell r="D85" t="str">
            <v>Hungary</v>
          </cell>
          <cell r="E85" t="str">
            <v>ILO - Social Security Inquiry Database</v>
          </cell>
          <cell r="F85">
            <v>2019</v>
          </cell>
        </row>
        <row r="86">
          <cell r="C86" t="str">
            <v>ISL</v>
          </cell>
          <cell r="D86" t="str">
            <v>Iceland</v>
          </cell>
          <cell r="E86" t="str">
            <v>ILO - Social Security Inquiry Database</v>
          </cell>
          <cell r="F86">
            <v>2019</v>
          </cell>
        </row>
        <row r="87">
          <cell r="C87" t="str">
            <v>IND</v>
          </cell>
          <cell r="D87" t="str">
            <v>India</v>
          </cell>
          <cell r="E87" t="str">
            <v>ILO - Social Security Inquiry Database</v>
          </cell>
          <cell r="F87">
            <v>2020</v>
          </cell>
          <cell r="G87">
            <v>24.4</v>
          </cell>
          <cell r="I87">
            <v>24.1</v>
          </cell>
          <cell r="J87">
            <v>16.399999999999999</v>
          </cell>
        </row>
        <row r="88">
          <cell r="C88" t="str">
            <v>IDN</v>
          </cell>
          <cell r="D88" t="str">
            <v>Indonesia</v>
          </cell>
          <cell r="E88" t="str">
            <v>ILO - Social Security Inquiry Database</v>
          </cell>
          <cell r="F88">
            <v>2020</v>
          </cell>
          <cell r="G88">
            <v>27.8</v>
          </cell>
          <cell r="I88">
            <v>25.6</v>
          </cell>
          <cell r="J88">
            <v>16.5</v>
          </cell>
        </row>
        <row r="89">
          <cell r="C89" t="str">
            <v>IRN</v>
          </cell>
          <cell r="D89" t="str">
            <v>Iran, Islamic Rep.</v>
          </cell>
          <cell r="E89" t="str">
            <v>ILO - Social Security Inquiry Database</v>
          </cell>
          <cell r="F89">
            <v>2020</v>
          </cell>
          <cell r="G89">
            <v>27.8</v>
          </cell>
          <cell r="I89">
            <v>16.399999999999999</v>
          </cell>
          <cell r="J89">
            <v>9.3000000000000007</v>
          </cell>
        </row>
        <row r="90">
          <cell r="C90" t="str">
            <v>IRQ</v>
          </cell>
          <cell r="D90" t="str">
            <v>Iraq</v>
          </cell>
          <cell r="E90" t="str">
            <v>ILO - Social Security Inquiry Database</v>
          </cell>
          <cell r="F90">
            <v>2020</v>
          </cell>
          <cell r="G90">
            <v>40.5</v>
          </cell>
          <cell r="J90">
            <v>26.9</v>
          </cell>
        </row>
        <row r="91">
          <cell r="C91" t="str">
            <v>IRL</v>
          </cell>
          <cell r="D91" t="str">
            <v>Ireland</v>
          </cell>
          <cell r="E91" t="str">
            <v>ILO - Social Security Inquiry Database</v>
          </cell>
          <cell r="F91">
            <v>2019</v>
          </cell>
        </row>
        <row r="92">
          <cell r="C92" t="str">
            <v>IMN</v>
          </cell>
          <cell r="D92" t="str">
            <v>Isle of Man</v>
          </cell>
          <cell r="E92" t="str">
            <v>ILO - Social Security Inquiry Database</v>
          </cell>
          <cell r="F92">
            <v>2015</v>
          </cell>
        </row>
        <row r="93">
          <cell r="C93" t="str">
            <v>ISR</v>
          </cell>
          <cell r="D93" t="str">
            <v>Israel</v>
          </cell>
          <cell r="E93" t="str">
            <v>ILO - Social Security Inquiry Database</v>
          </cell>
          <cell r="F93">
            <v>2019</v>
          </cell>
        </row>
        <row r="94">
          <cell r="C94" t="str">
            <v>ITA</v>
          </cell>
          <cell r="D94" t="str">
            <v>Italy</v>
          </cell>
          <cell r="E94" t="str">
            <v>ILO - Social Security Inquiry Database</v>
          </cell>
          <cell r="F94">
            <v>2019</v>
          </cell>
        </row>
        <row r="95">
          <cell r="C95" t="str">
            <v>JAM</v>
          </cell>
          <cell r="D95" t="str">
            <v>Jamaica</v>
          </cell>
          <cell r="E95" t="str">
            <v>ILO - Social Security Inquiry Database</v>
          </cell>
          <cell r="F95">
            <v>2020</v>
          </cell>
          <cell r="G95">
            <v>30.8</v>
          </cell>
          <cell r="I95">
            <v>27</v>
          </cell>
          <cell r="J95">
            <v>14.3</v>
          </cell>
        </row>
        <row r="96">
          <cell r="C96" t="str">
            <v>JPN</v>
          </cell>
          <cell r="D96" t="str">
            <v>Japan</v>
          </cell>
          <cell r="E96" t="str">
            <v>ILO - Social Security Inquiry Database</v>
          </cell>
          <cell r="F96">
            <v>2019</v>
          </cell>
        </row>
        <row r="97">
          <cell r="C97" t="str">
            <v>JOR</v>
          </cell>
          <cell r="D97" t="str">
            <v>Jordan</v>
          </cell>
          <cell r="E97" t="str">
            <v>ILO - Social Security Inquiry Database</v>
          </cell>
          <cell r="F97">
            <v>2021</v>
          </cell>
          <cell r="G97">
            <v>26.6</v>
          </cell>
          <cell r="H97">
            <v>9.6</v>
          </cell>
          <cell r="I97">
            <v>13.6</v>
          </cell>
          <cell r="J97">
            <v>9.6999999999999993</v>
          </cell>
        </row>
        <row r="98">
          <cell r="C98" t="str">
            <v>KAZ</v>
          </cell>
          <cell r="D98" t="str">
            <v>Kazakhstan</v>
          </cell>
          <cell r="E98" t="str">
            <v>ILO - Social Security Inquiry Database</v>
          </cell>
          <cell r="F98">
            <v>2020</v>
          </cell>
          <cell r="G98">
            <v>100</v>
          </cell>
          <cell r="I98">
            <v>57.4</v>
          </cell>
          <cell r="J98">
            <v>74.2</v>
          </cell>
        </row>
        <row r="99">
          <cell r="C99" t="str">
            <v>KEN</v>
          </cell>
          <cell r="D99" t="str">
            <v>Kenya</v>
          </cell>
          <cell r="E99" t="str">
            <v>ILO - Social Security Inquiry Database</v>
          </cell>
          <cell r="F99">
            <v>2022</v>
          </cell>
        </row>
        <row r="100">
          <cell r="C100" t="str">
            <v>KIR</v>
          </cell>
          <cell r="D100" t="str">
            <v>Kiribati</v>
          </cell>
          <cell r="E100" t="str">
            <v>ILO - Social Security Inquiry Database</v>
          </cell>
          <cell r="F100">
            <v>2020</v>
          </cell>
          <cell r="G100">
            <v>21</v>
          </cell>
          <cell r="J100">
            <v>5.0999999999999996</v>
          </cell>
        </row>
        <row r="101">
          <cell r="C101" t="str">
            <v>KOR</v>
          </cell>
          <cell r="D101" t="str">
            <v>Korea, Rep.</v>
          </cell>
          <cell r="E101" t="str">
            <v>ILO - Social Security Inquiry Database</v>
          </cell>
          <cell r="F101">
            <v>2019</v>
          </cell>
          <cell r="I101">
            <v>22.9</v>
          </cell>
        </row>
        <row r="102">
          <cell r="C102" t="str">
            <v>KWT</v>
          </cell>
          <cell r="D102" t="str">
            <v>Kuwait</v>
          </cell>
          <cell r="E102" t="str">
            <v>ILO - Social Security Inquiry Database</v>
          </cell>
          <cell r="F102">
            <v>2020</v>
          </cell>
          <cell r="G102">
            <v>17.7</v>
          </cell>
          <cell r="I102">
            <v>0.4</v>
          </cell>
          <cell r="J102">
            <v>2.6</v>
          </cell>
        </row>
        <row r="103">
          <cell r="C103" t="str">
            <v>KGZ</v>
          </cell>
          <cell r="D103" t="str">
            <v>Kyrgyz Republic</v>
          </cell>
          <cell r="E103" t="str">
            <v>ILO - Social Security Inquiry Database</v>
          </cell>
          <cell r="F103">
            <v>2020</v>
          </cell>
          <cell r="G103">
            <v>41.7</v>
          </cell>
          <cell r="I103">
            <v>16.899999999999999</v>
          </cell>
          <cell r="J103">
            <v>14.1</v>
          </cell>
        </row>
        <row r="104">
          <cell r="C104" t="str">
            <v>LAO</v>
          </cell>
          <cell r="D104" t="str">
            <v>Lao PDR</v>
          </cell>
          <cell r="E104" t="str">
            <v>ILO - Social Security Inquiry Database</v>
          </cell>
          <cell r="F104">
            <v>2020</v>
          </cell>
          <cell r="G104">
            <v>12.1</v>
          </cell>
          <cell r="J104">
            <v>7.7</v>
          </cell>
        </row>
        <row r="105">
          <cell r="C105" t="str">
            <v>LVA</v>
          </cell>
          <cell r="D105" t="str">
            <v>Latvia</v>
          </cell>
          <cell r="E105" t="str">
            <v>ILO - Social Security Inquiry Database</v>
          </cell>
          <cell r="F105">
            <v>2019</v>
          </cell>
        </row>
        <row r="106">
          <cell r="C106" t="str">
            <v>LBN</v>
          </cell>
          <cell r="D106" t="str">
            <v>Lebanon</v>
          </cell>
          <cell r="E106" t="str">
            <v>ILO - Social Security Inquiry Database</v>
          </cell>
          <cell r="F106">
            <v>2020</v>
          </cell>
          <cell r="G106">
            <v>13.9</v>
          </cell>
          <cell r="I106">
            <v>32.700000000000003</v>
          </cell>
          <cell r="J106">
            <v>1.7</v>
          </cell>
        </row>
        <row r="107">
          <cell r="C107" t="str">
            <v>LSO</v>
          </cell>
          <cell r="D107" t="str">
            <v>Lesotho</v>
          </cell>
          <cell r="E107" t="str">
            <v>ILO - Social Security Inquiry Database</v>
          </cell>
          <cell r="F107">
            <v>2020</v>
          </cell>
        </row>
        <row r="108">
          <cell r="C108" t="str">
            <v>LBR</v>
          </cell>
          <cell r="D108" t="str">
            <v>Liberia</v>
          </cell>
          <cell r="E108" t="str">
            <v>ILO - Social Security Inquiry Database</v>
          </cell>
          <cell r="F108">
            <v>2020</v>
          </cell>
          <cell r="G108">
            <v>6.2</v>
          </cell>
          <cell r="I108">
            <v>5.8</v>
          </cell>
          <cell r="J108">
            <v>2.7</v>
          </cell>
        </row>
        <row r="109">
          <cell r="C109" t="str">
            <v>LBY</v>
          </cell>
          <cell r="D109" t="str">
            <v>Libya</v>
          </cell>
          <cell r="E109" t="str">
            <v>ILO - Social Security Inquiry Database</v>
          </cell>
          <cell r="F109">
            <v>2020</v>
          </cell>
          <cell r="G109">
            <v>46.2</v>
          </cell>
          <cell r="J109">
            <v>5.3</v>
          </cell>
        </row>
        <row r="110">
          <cell r="C110" t="str">
            <v>LIE</v>
          </cell>
          <cell r="D110" t="str">
            <v>Liechtenstein</v>
          </cell>
          <cell r="E110" t="str">
            <v>ILO - Social Security Inquiry Database</v>
          </cell>
          <cell r="F110">
            <v>2020</v>
          </cell>
          <cell r="I110">
            <v>100</v>
          </cell>
        </row>
        <row r="111">
          <cell r="C111" t="str">
            <v>LTU</v>
          </cell>
          <cell r="D111" t="str">
            <v>Lithuania</v>
          </cell>
          <cell r="E111" t="str">
            <v>ILO - Social Security Inquiry Database</v>
          </cell>
          <cell r="F111">
            <v>2019</v>
          </cell>
        </row>
        <row r="112">
          <cell r="C112" t="str">
            <v>LUX</v>
          </cell>
          <cell r="D112" t="str">
            <v>Luxembourg</v>
          </cell>
          <cell r="E112" t="str">
            <v>ILO - Social Security Inquiry Database</v>
          </cell>
          <cell r="F112">
            <v>2019</v>
          </cell>
        </row>
        <row r="113">
          <cell r="C113" t="str">
            <v>MAC</v>
          </cell>
          <cell r="D113" t="str">
            <v>Macao SAR, China</v>
          </cell>
          <cell r="E113" t="str">
            <v>ILO - Social Security Inquiry Database</v>
          </cell>
          <cell r="F113">
            <v>2020</v>
          </cell>
          <cell r="G113">
            <v>79.900000000000006</v>
          </cell>
          <cell r="J113">
            <v>12.7</v>
          </cell>
        </row>
        <row r="114">
          <cell r="C114" t="str">
            <v>MDG</v>
          </cell>
          <cell r="D114" t="str">
            <v>Madagascar</v>
          </cell>
          <cell r="E114" t="str">
            <v>ILO - Social Security Inquiry Database</v>
          </cell>
          <cell r="F114">
            <v>2020</v>
          </cell>
        </row>
        <row r="115">
          <cell r="C115" t="str">
            <v>MWI</v>
          </cell>
          <cell r="D115" t="str">
            <v>Malawi</v>
          </cell>
          <cell r="E115" t="str">
            <v>ILO - Social Security Inquiry Database</v>
          </cell>
          <cell r="F115">
            <v>2020</v>
          </cell>
        </row>
        <row r="116">
          <cell r="C116" t="str">
            <v>MYS</v>
          </cell>
          <cell r="D116" t="str">
            <v>Malaysia</v>
          </cell>
          <cell r="E116" t="str">
            <v>ILO - Social Security Inquiry Database</v>
          </cell>
          <cell r="F116">
            <v>2020</v>
          </cell>
          <cell r="G116">
            <v>27.3</v>
          </cell>
          <cell r="I116">
            <v>2.8</v>
          </cell>
          <cell r="J116">
            <v>2.1</v>
          </cell>
        </row>
        <row r="117">
          <cell r="C117" t="str">
            <v>MDV</v>
          </cell>
          <cell r="D117" t="str">
            <v>Maldives</v>
          </cell>
          <cell r="E117" t="str">
            <v>ILO - Social Security Inquiry Database</v>
          </cell>
          <cell r="F117">
            <v>2020</v>
          </cell>
          <cell r="G117">
            <v>21.2</v>
          </cell>
          <cell r="I117">
            <v>8.1999999999999993</v>
          </cell>
          <cell r="J117">
            <v>8.1</v>
          </cell>
        </row>
        <row r="118">
          <cell r="C118" t="str">
            <v>MLI</v>
          </cell>
          <cell r="D118" t="str">
            <v>Mali</v>
          </cell>
          <cell r="E118" t="str">
            <v>ILO - Social Security Inquiry Database</v>
          </cell>
          <cell r="F118">
            <v>2020</v>
          </cell>
          <cell r="G118">
            <v>9.3000000000000007</v>
          </cell>
          <cell r="J118">
            <v>5.8</v>
          </cell>
        </row>
        <row r="119">
          <cell r="C119" t="str">
            <v>MLT</v>
          </cell>
          <cell r="D119" t="str">
            <v>Malta</v>
          </cell>
          <cell r="E119" t="str">
            <v>ILO - Social Security Inquiry Database</v>
          </cell>
          <cell r="F119">
            <v>2019</v>
          </cell>
        </row>
        <row r="120">
          <cell r="C120" t="str">
            <v>MHL</v>
          </cell>
          <cell r="D120" t="str">
            <v>Marshall Islands</v>
          </cell>
          <cell r="E120" t="str">
            <v>ILO - Social Security Inquiry Database</v>
          </cell>
          <cell r="F120">
            <v>2020</v>
          </cell>
          <cell r="G120">
            <v>25.2</v>
          </cell>
          <cell r="J120">
            <v>1.7</v>
          </cell>
        </row>
        <row r="121">
          <cell r="C121" t="e">
            <v>#N/A</v>
          </cell>
          <cell r="D121" t="e">
            <v>#N/A</v>
          </cell>
          <cell r="E121" t="str">
            <v>ILO - Social Security Inquiry Database</v>
          </cell>
          <cell r="F121">
            <v>2020</v>
          </cell>
          <cell r="G121">
            <v>69.3</v>
          </cell>
          <cell r="I121">
            <v>100</v>
          </cell>
          <cell r="J121">
            <v>34.5</v>
          </cell>
        </row>
        <row r="122">
          <cell r="C122" t="str">
            <v>MRT</v>
          </cell>
          <cell r="D122" t="str">
            <v>Mauritania</v>
          </cell>
          <cell r="E122" t="str">
            <v>ILO - Social Security Inquiry Database</v>
          </cell>
          <cell r="F122">
            <v>2020</v>
          </cell>
          <cell r="G122">
            <v>6.6</v>
          </cell>
          <cell r="I122">
            <v>5.0999999999999996</v>
          </cell>
          <cell r="J122">
            <v>4.9000000000000004</v>
          </cell>
        </row>
        <row r="123">
          <cell r="C123" t="str">
            <v>MUS</v>
          </cell>
          <cell r="D123" t="str">
            <v>Mauritius</v>
          </cell>
          <cell r="E123" t="str">
            <v>ILO - Social Security Inquiry Database</v>
          </cell>
          <cell r="F123">
            <v>2020</v>
          </cell>
        </row>
        <row r="124">
          <cell r="C124" t="str">
            <v>MEX</v>
          </cell>
          <cell r="D124" t="str">
            <v>Mexico</v>
          </cell>
          <cell r="E124" t="str">
            <v>ILO - Social Security Inquiry Database</v>
          </cell>
          <cell r="F124">
            <v>2021</v>
          </cell>
          <cell r="G124">
            <v>65.7</v>
          </cell>
          <cell r="H124">
            <v>11.5</v>
          </cell>
          <cell r="I124">
            <v>11.3</v>
          </cell>
          <cell r="J124">
            <v>52.2</v>
          </cell>
        </row>
        <row r="125">
          <cell r="C125" t="str">
            <v>FSM</v>
          </cell>
          <cell r="D125" t="str">
            <v>Micronesia, Fed. States</v>
          </cell>
          <cell r="E125" t="str">
            <v>ILO - Social Security Inquiry Database</v>
          </cell>
          <cell r="F125">
            <v>2020</v>
          </cell>
          <cell r="G125">
            <v>19.399999999999999</v>
          </cell>
          <cell r="I125">
            <v>6.8</v>
          </cell>
        </row>
        <row r="126">
          <cell r="C126" t="str">
            <v>MDA</v>
          </cell>
          <cell r="D126" t="str">
            <v>Moldova</v>
          </cell>
          <cell r="E126" t="str">
            <v>ILO - Social Security Inquiry Database</v>
          </cell>
          <cell r="F126">
            <v>2020</v>
          </cell>
          <cell r="G126">
            <v>42</v>
          </cell>
        </row>
        <row r="127">
          <cell r="C127" t="str">
            <v>MNG</v>
          </cell>
          <cell r="D127" t="str">
            <v>Mongolia</v>
          </cell>
          <cell r="E127" t="str">
            <v>ILO - Social Security Inquiry Database</v>
          </cell>
          <cell r="F127">
            <v>2020</v>
          </cell>
          <cell r="G127">
            <v>100</v>
          </cell>
          <cell r="I127">
            <v>85</v>
          </cell>
          <cell r="J127">
            <v>88.5</v>
          </cell>
        </row>
        <row r="128">
          <cell r="C128" t="str">
            <v>MNE</v>
          </cell>
          <cell r="D128" t="str">
            <v>Montenegro</v>
          </cell>
          <cell r="E128" t="str">
            <v>ILO - Social Security Inquiry Database</v>
          </cell>
          <cell r="F128">
            <v>2020</v>
          </cell>
          <cell r="G128">
            <v>41</v>
          </cell>
        </row>
        <row r="129">
          <cell r="C129" t="str">
            <v>MAR</v>
          </cell>
          <cell r="D129" t="str">
            <v>Morocco</v>
          </cell>
          <cell r="E129" t="str">
            <v>ILO - Social Security Inquiry Database</v>
          </cell>
          <cell r="F129">
            <v>2019</v>
          </cell>
        </row>
        <row r="130">
          <cell r="C130" t="str">
            <v>MOZ</v>
          </cell>
          <cell r="D130" t="str">
            <v>Mozambique</v>
          </cell>
          <cell r="E130" t="str">
            <v>ILO - Social Security Inquiry Database</v>
          </cell>
          <cell r="F130">
            <v>2022</v>
          </cell>
        </row>
        <row r="131">
          <cell r="C131" t="str">
            <v>MMR</v>
          </cell>
          <cell r="D131" t="str">
            <v>Myanmar</v>
          </cell>
          <cell r="E131" t="str">
            <v>ILO - Social Security Inquiry Database</v>
          </cell>
          <cell r="F131">
            <v>2020</v>
          </cell>
          <cell r="G131">
            <v>6.3</v>
          </cell>
          <cell r="I131">
            <v>2.1</v>
          </cell>
          <cell r="J131">
            <v>1.1000000000000001</v>
          </cell>
        </row>
        <row r="132">
          <cell r="C132" t="str">
            <v>NAM</v>
          </cell>
          <cell r="D132" t="str">
            <v>Namibia</v>
          </cell>
          <cell r="E132" t="str">
            <v>ILO - Social Security Inquiry Database</v>
          </cell>
          <cell r="F132">
            <v>2020</v>
          </cell>
          <cell r="G132">
            <v>24.2</v>
          </cell>
          <cell r="I132">
            <v>22.8</v>
          </cell>
          <cell r="J132">
            <v>18.899999999999999</v>
          </cell>
        </row>
        <row r="133">
          <cell r="C133" t="str">
            <v>NRU</v>
          </cell>
          <cell r="D133" t="str">
            <v>Nauru</v>
          </cell>
          <cell r="E133" t="str">
            <v>ILO - Social Security Inquiry Database</v>
          </cell>
          <cell r="F133">
            <v>2020</v>
          </cell>
          <cell r="J133">
            <v>45.4</v>
          </cell>
        </row>
        <row r="134">
          <cell r="C134" t="str">
            <v>NPL</v>
          </cell>
          <cell r="D134" t="str">
            <v>Nepal</v>
          </cell>
          <cell r="E134" t="str">
            <v>ILO - Social Security Inquiry Database</v>
          </cell>
          <cell r="F134">
            <v>2022</v>
          </cell>
        </row>
        <row r="135">
          <cell r="C135" t="str">
            <v>NLD</v>
          </cell>
          <cell r="D135" t="str">
            <v>Netherlands</v>
          </cell>
          <cell r="E135" t="str">
            <v>ILO - Social Security Inquiry Database</v>
          </cell>
          <cell r="F135">
            <v>2019</v>
          </cell>
        </row>
        <row r="136">
          <cell r="C136" t="str">
            <v>NCL</v>
          </cell>
          <cell r="D136" t="str">
            <v>New Caledonia</v>
          </cell>
          <cell r="E136" t="str">
            <v>ILO - Social Security Inquiry Database</v>
          </cell>
          <cell r="F136">
            <v>2014</v>
          </cell>
        </row>
        <row r="137">
          <cell r="C137" t="str">
            <v>NZL</v>
          </cell>
          <cell r="D137" t="str">
            <v>New Zealand</v>
          </cell>
          <cell r="E137" t="str">
            <v>ILO - Social Security Inquiry Database</v>
          </cell>
          <cell r="F137">
            <v>2019</v>
          </cell>
        </row>
        <row r="138">
          <cell r="C138" t="str">
            <v>NIC</v>
          </cell>
          <cell r="D138" t="str">
            <v>Nicaragua</v>
          </cell>
          <cell r="E138" t="str">
            <v>ILO - Social Security Inquiry Database</v>
          </cell>
          <cell r="F138">
            <v>2020</v>
          </cell>
          <cell r="G138">
            <v>14.5</v>
          </cell>
          <cell r="I138">
            <v>3.1</v>
          </cell>
          <cell r="J138">
            <v>2.2999999999999998</v>
          </cell>
        </row>
        <row r="139">
          <cell r="C139" t="str">
            <v>NER</v>
          </cell>
          <cell r="D139" t="str">
            <v>Niger</v>
          </cell>
          <cell r="E139" t="str">
            <v>ILO - Social Security Inquiry Database</v>
          </cell>
          <cell r="F139">
            <v>2020</v>
          </cell>
        </row>
        <row r="140">
          <cell r="C140" t="str">
            <v>NGA</v>
          </cell>
          <cell r="D140" t="str">
            <v>Nigeria</v>
          </cell>
          <cell r="E140" t="str">
            <v>ILO - Social Security Inquiry Database</v>
          </cell>
          <cell r="F140">
            <v>2019</v>
          </cell>
          <cell r="G140">
            <v>11</v>
          </cell>
          <cell r="I140">
            <v>12</v>
          </cell>
          <cell r="J140">
            <v>1.8</v>
          </cell>
        </row>
        <row r="141">
          <cell r="C141" t="str">
            <v>MKD</v>
          </cell>
          <cell r="D141" t="str">
            <v>North Macedonia</v>
          </cell>
          <cell r="E141" t="str">
            <v>ILO - Social Security Inquiry Database</v>
          </cell>
          <cell r="F141">
            <v>2020</v>
          </cell>
          <cell r="G141">
            <v>39</v>
          </cell>
        </row>
        <row r="142">
          <cell r="C142" t="str">
            <v>NOR</v>
          </cell>
          <cell r="D142" t="str">
            <v>Norway</v>
          </cell>
          <cell r="E142" t="str">
            <v>ILO - Social Security Inquiry Database</v>
          </cell>
          <cell r="F142">
            <v>2019</v>
          </cell>
        </row>
        <row r="143">
          <cell r="C143" t="str">
            <v>PSE</v>
          </cell>
          <cell r="D143" t="str">
            <v>West Bank &amp; Gaza</v>
          </cell>
          <cell r="E143" t="str">
            <v>ILO - Social Security Inquiry Database</v>
          </cell>
          <cell r="F143">
            <v>2020</v>
          </cell>
          <cell r="G143">
            <v>16.600000000000001</v>
          </cell>
          <cell r="I143">
            <v>12.1</v>
          </cell>
          <cell r="J143">
            <v>13.2</v>
          </cell>
        </row>
        <row r="144">
          <cell r="C144" t="str">
            <v>OMN</v>
          </cell>
          <cell r="D144" t="str">
            <v>Oman</v>
          </cell>
          <cell r="E144" t="str">
            <v>ILO - Social Security Inquiry Database</v>
          </cell>
          <cell r="F144">
            <v>2020</v>
          </cell>
          <cell r="G144">
            <v>16.3</v>
          </cell>
          <cell r="I144">
            <v>0.2</v>
          </cell>
          <cell r="J144">
            <v>1.7</v>
          </cell>
        </row>
        <row r="145">
          <cell r="C145" t="str">
            <v>PAK</v>
          </cell>
          <cell r="D145" t="str">
            <v>Pakistan</v>
          </cell>
          <cell r="E145" t="str">
            <v>ILO - Social Security Inquiry Database</v>
          </cell>
          <cell r="F145">
            <v>2022</v>
          </cell>
          <cell r="G145">
            <v>20.100000000000001</v>
          </cell>
          <cell r="J145">
            <v>17.600000000000001</v>
          </cell>
        </row>
        <row r="146">
          <cell r="C146" t="str">
            <v>PLW</v>
          </cell>
          <cell r="D146" t="str">
            <v>Palau</v>
          </cell>
          <cell r="E146" t="str">
            <v>ILO - Social Security Inquiry Database</v>
          </cell>
          <cell r="F146">
            <v>2020</v>
          </cell>
          <cell r="J146">
            <v>17.8</v>
          </cell>
        </row>
        <row r="147">
          <cell r="C147" t="str">
            <v>PAN</v>
          </cell>
          <cell r="D147" t="str">
            <v>Panama</v>
          </cell>
          <cell r="E147" t="str">
            <v>ILO - Social Security Inquiry Database</v>
          </cell>
          <cell r="F147">
            <v>2022</v>
          </cell>
        </row>
        <row r="148">
          <cell r="C148" t="str">
            <v>PNG</v>
          </cell>
          <cell r="D148" t="str">
            <v>Papua New Guinea</v>
          </cell>
          <cell r="E148" t="str">
            <v>ILO - Social Security Inquiry Database</v>
          </cell>
          <cell r="F148">
            <v>2020</v>
          </cell>
          <cell r="G148">
            <v>9.6</v>
          </cell>
        </row>
        <row r="149">
          <cell r="C149" t="str">
            <v>PRY</v>
          </cell>
          <cell r="D149" t="str">
            <v>Paraguay</v>
          </cell>
          <cell r="E149" t="str">
            <v>ILO - Social Security Inquiry Database</v>
          </cell>
          <cell r="F149">
            <v>2022</v>
          </cell>
        </row>
        <row r="150">
          <cell r="C150" t="str">
            <v>PER</v>
          </cell>
          <cell r="D150" t="str">
            <v>Peru</v>
          </cell>
          <cell r="E150" t="str">
            <v>ILO - Social Security Inquiry Database</v>
          </cell>
          <cell r="F150">
            <v>2020</v>
          </cell>
          <cell r="G150">
            <v>29.3</v>
          </cell>
          <cell r="I150">
            <v>16.100000000000001</v>
          </cell>
          <cell r="J150">
            <v>15.1</v>
          </cell>
        </row>
        <row r="151">
          <cell r="C151" t="str">
            <v>PHL</v>
          </cell>
          <cell r="D151" t="str">
            <v>Philippines</v>
          </cell>
          <cell r="E151" t="str">
            <v>ILO - Social Security Inquiry Database</v>
          </cell>
          <cell r="F151">
            <v>2020</v>
          </cell>
          <cell r="G151">
            <v>36.700000000000003</v>
          </cell>
          <cell r="I151">
            <v>31.1</v>
          </cell>
          <cell r="J151">
            <v>22.4</v>
          </cell>
        </row>
        <row r="152">
          <cell r="C152" t="str">
            <v>POL</v>
          </cell>
          <cell r="D152" t="str">
            <v>Poland</v>
          </cell>
          <cell r="E152" t="str">
            <v>ILO - Social Security Inquiry Database</v>
          </cell>
          <cell r="F152">
            <v>2020</v>
          </cell>
        </row>
        <row r="153">
          <cell r="C153" t="str">
            <v>PRT</v>
          </cell>
          <cell r="D153" t="str">
            <v>Portugal</v>
          </cell>
          <cell r="E153" t="str">
            <v>ILO - Social Security Inquiry Database</v>
          </cell>
          <cell r="F153">
            <v>2019</v>
          </cell>
        </row>
        <row r="154">
          <cell r="C154" t="str">
            <v>PRI</v>
          </cell>
          <cell r="D154" t="str">
            <v>Puerto Rico</v>
          </cell>
          <cell r="E154" t="str">
            <v>ILO - Social Security Inquiry Database</v>
          </cell>
          <cell r="F154">
            <v>2020</v>
          </cell>
          <cell r="G154">
            <v>63.2</v>
          </cell>
          <cell r="I154">
            <v>2.2000000000000002</v>
          </cell>
          <cell r="J154">
            <v>4.5999999999999996</v>
          </cell>
        </row>
        <row r="155">
          <cell r="C155" t="str">
            <v>QAT</v>
          </cell>
          <cell r="D155" t="str">
            <v>Qatar</v>
          </cell>
          <cell r="E155" t="str">
            <v>ILO - Social Security Inquiry Database</v>
          </cell>
          <cell r="F155">
            <v>2020</v>
          </cell>
          <cell r="G155">
            <v>7</v>
          </cell>
          <cell r="I155">
            <v>0.5</v>
          </cell>
          <cell r="J155">
            <v>0.6</v>
          </cell>
        </row>
        <row r="156">
          <cell r="C156" t="str">
            <v>ROU</v>
          </cell>
          <cell r="D156" t="str">
            <v>Romania</v>
          </cell>
          <cell r="E156" t="str">
            <v>ILO - Social Security Inquiry Database</v>
          </cell>
          <cell r="F156">
            <v>2019</v>
          </cell>
        </row>
        <row r="157">
          <cell r="C157" t="str">
            <v>RUS</v>
          </cell>
          <cell r="D157" t="str">
            <v>Russian Federation</v>
          </cell>
          <cell r="E157" t="str">
            <v>ILO - Social Security Inquiry Database</v>
          </cell>
          <cell r="F157">
            <v>2020</v>
          </cell>
          <cell r="I157">
            <v>100</v>
          </cell>
        </row>
        <row r="158">
          <cell r="C158" t="str">
            <v>RWA</v>
          </cell>
          <cell r="D158" t="str">
            <v>Rwanda</v>
          </cell>
          <cell r="E158" t="str">
            <v>ILO - Social Security Inquiry Database</v>
          </cell>
          <cell r="F158">
            <v>2022</v>
          </cell>
        </row>
        <row r="159">
          <cell r="C159" t="str">
            <v>KNA</v>
          </cell>
          <cell r="D159" t="str">
            <v>St. Kitts &amp; Nevis</v>
          </cell>
          <cell r="E159" t="str">
            <v>ILO - Social Security Inquiry Database</v>
          </cell>
          <cell r="F159">
            <v>2020</v>
          </cell>
          <cell r="G159">
            <v>72.400000000000006</v>
          </cell>
          <cell r="J159">
            <v>22.3</v>
          </cell>
        </row>
        <row r="160">
          <cell r="C160" t="str">
            <v>LCA</v>
          </cell>
          <cell r="D160" t="str">
            <v>St. Lucia</v>
          </cell>
          <cell r="E160" t="str">
            <v>ILO - Social Security Inquiry Database</v>
          </cell>
          <cell r="F160">
            <v>2020</v>
          </cell>
          <cell r="G160">
            <v>35.4</v>
          </cell>
          <cell r="J160">
            <v>2.5</v>
          </cell>
        </row>
        <row r="161">
          <cell r="C161" t="e">
            <v>#N/A</v>
          </cell>
          <cell r="D161" t="e">
            <v>#N/A</v>
          </cell>
          <cell r="E161" t="str">
            <v>ILO - Social Security Inquiry Database</v>
          </cell>
          <cell r="F161">
            <v>2020</v>
          </cell>
          <cell r="G161">
            <v>100</v>
          </cell>
          <cell r="I161">
            <v>100</v>
          </cell>
          <cell r="J161">
            <v>100</v>
          </cell>
        </row>
        <row r="162">
          <cell r="C162" t="str">
            <v>VCT</v>
          </cell>
          <cell r="D162" t="str">
            <v>St. Vincent &amp; the Grenadines</v>
          </cell>
          <cell r="E162" t="str">
            <v>ILO - Social Security Inquiry Database</v>
          </cell>
          <cell r="F162">
            <v>2020</v>
          </cell>
          <cell r="G162">
            <v>41.6</v>
          </cell>
          <cell r="J162">
            <v>7</v>
          </cell>
        </row>
        <row r="163">
          <cell r="C163" t="str">
            <v>WSM</v>
          </cell>
          <cell r="D163" t="str">
            <v>Samoa</v>
          </cell>
          <cell r="E163" t="str">
            <v>ILO - Social Security Inquiry Database</v>
          </cell>
          <cell r="F163">
            <v>2020</v>
          </cell>
          <cell r="G163">
            <v>21.1</v>
          </cell>
          <cell r="J163">
            <v>5.3</v>
          </cell>
        </row>
        <row r="164">
          <cell r="C164" t="str">
            <v>SMR</v>
          </cell>
          <cell r="D164" t="str">
            <v>San Marino</v>
          </cell>
          <cell r="E164" t="str">
            <v>ILO - Social Security Inquiry Database</v>
          </cell>
          <cell r="F164">
            <v>2019</v>
          </cell>
        </row>
        <row r="165">
          <cell r="C165" t="str">
            <v>STP</v>
          </cell>
          <cell r="D165" t="str">
            <v>Sao Tome &amp; Principe</v>
          </cell>
          <cell r="E165" t="str">
            <v>ILO - Social Security Inquiry Database</v>
          </cell>
          <cell r="F165">
            <v>2022</v>
          </cell>
        </row>
        <row r="166">
          <cell r="C166" t="str">
            <v>SAU</v>
          </cell>
          <cell r="D166" t="str">
            <v>Saudi Arabia</v>
          </cell>
          <cell r="E166" t="str">
            <v>ILO - Social Security Inquiry Database</v>
          </cell>
          <cell r="F166">
            <v>2020</v>
          </cell>
          <cell r="G166">
            <v>77.8</v>
          </cell>
          <cell r="I166">
            <v>6</v>
          </cell>
          <cell r="J166">
            <v>49.8</v>
          </cell>
        </row>
        <row r="167">
          <cell r="C167" t="str">
            <v>SEN</v>
          </cell>
          <cell r="D167" t="str">
            <v>Senegal</v>
          </cell>
          <cell r="E167" t="str">
            <v>ILO - Social Security Inquiry Database</v>
          </cell>
          <cell r="F167">
            <v>2020</v>
          </cell>
        </row>
        <row r="168">
          <cell r="C168" t="str">
            <v>SRB</v>
          </cell>
          <cell r="D168" t="str">
            <v>Serbia</v>
          </cell>
          <cell r="E168" t="str">
            <v>ILO - Social Security Inquiry Database</v>
          </cell>
          <cell r="F168">
            <v>2021</v>
          </cell>
          <cell r="G168">
            <v>48</v>
          </cell>
          <cell r="H168">
            <v>100</v>
          </cell>
          <cell r="I168">
            <v>25.6</v>
          </cell>
          <cell r="J168">
            <v>10.7</v>
          </cell>
        </row>
        <row r="169">
          <cell r="C169" t="str">
            <v>SYC</v>
          </cell>
          <cell r="D169" t="str">
            <v>Seychelles</v>
          </cell>
          <cell r="E169" t="str">
            <v>ILO - Social Security Inquiry Database</v>
          </cell>
          <cell r="F169">
            <v>2020</v>
          </cell>
        </row>
        <row r="170">
          <cell r="C170" t="str">
            <v>SLE</v>
          </cell>
          <cell r="D170" t="str">
            <v>Sierra Leone</v>
          </cell>
          <cell r="E170" t="str">
            <v>ILO - Social Security Inquiry Database</v>
          </cell>
          <cell r="F170">
            <v>2020</v>
          </cell>
          <cell r="G170">
            <v>4.4000000000000004</v>
          </cell>
          <cell r="I170">
            <v>0.8</v>
          </cell>
          <cell r="J170">
            <v>1.4</v>
          </cell>
        </row>
        <row r="171">
          <cell r="C171" t="str">
            <v>SGP</v>
          </cell>
          <cell r="D171" t="str">
            <v>Singapore</v>
          </cell>
          <cell r="E171" t="str">
            <v>ILO - Social Security Inquiry Database</v>
          </cell>
          <cell r="F171">
            <v>2020</v>
          </cell>
          <cell r="G171">
            <v>100</v>
          </cell>
          <cell r="J171">
            <v>100</v>
          </cell>
        </row>
        <row r="172">
          <cell r="C172" t="str">
            <v>SVK</v>
          </cell>
          <cell r="D172" t="str">
            <v>Slovak Republic</v>
          </cell>
          <cell r="E172" t="str">
            <v>ILO - Social Security Inquiry Database</v>
          </cell>
          <cell r="F172">
            <v>2019</v>
          </cell>
        </row>
        <row r="173">
          <cell r="C173" t="str">
            <v>SVN</v>
          </cell>
          <cell r="D173" t="str">
            <v>Slovenia</v>
          </cell>
          <cell r="E173" t="str">
            <v>ILO - Social Security Inquiry Database</v>
          </cell>
          <cell r="F173">
            <v>2018</v>
          </cell>
          <cell r="G173">
            <v>94.8</v>
          </cell>
          <cell r="J173">
            <v>100</v>
          </cell>
        </row>
        <row r="174">
          <cell r="C174" t="str">
            <v>SLB</v>
          </cell>
          <cell r="D174" t="str">
            <v>Solomon Islands</v>
          </cell>
          <cell r="E174" t="str">
            <v>ILO - Social Security Inquiry Database</v>
          </cell>
          <cell r="F174">
            <v>2020</v>
          </cell>
        </row>
        <row r="175">
          <cell r="C175" t="str">
            <v>ZAF</v>
          </cell>
          <cell r="D175" t="str">
            <v>South Africa</v>
          </cell>
          <cell r="E175" t="str">
            <v>ILO - Social Security Inquiry Database</v>
          </cell>
          <cell r="F175">
            <v>2020</v>
          </cell>
          <cell r="G175">
            <v>49.3</v>
          </cell>
          <cell r="I175">
            <v>76.599999999999994</v>
          </cell>
          <cell r="J175">
            <v>32.4</v>
          </cell>
        </row>
        <row r="176">
          <cell r="C176" t="str">
            <v>SSD</v>
          </cell>
          <cell r="D176" t="str">
            <v>South Sudan</v>
          </cell>
          <cell r="E176" t="str">
            <v>ILO - Social Security Inquiry Database</v>
          </cell>
          <cell r="F176">
            <v>2020</v>
          </cell>
          <cell r="G176">
            <v>16.399999999999999</v>
          </cell>
          <cell r="I176">
            <v>17.7</v>
          </cell>
          <cell r="J176">
            <v>16.399999999999999</v>
          </cell>
        </row>
        <row r="177">
          <cell r="C177" t="str">
            <v>ESP</v>
          </cell>
          <cell r="D177" t="str">
            <v>Spain</v>
          </cell>
          <cell r="E177" t="str">
            <v>ILO - Social Security Inquiry Database</v>
          </cell>
          <cell r="F177">
            <v>2018</v>
          </cell>
          <cell r="G177">
            <v>82.6</v>
          </cell>
          <cell r="I177">
            <v>100</v>
          </cell>
          <cell r="J177">
            <v>45</v>
          </cell>
        </row>
        <row r="178">
          <cell r="C178" t="str">
            <v>LKA</v>
          </cell>
          <cell r="D178" t="str">
            <v>Sri Lanka</v>
          </cell>
          <cell r="E178" t="str">
            <v>ILO - Social Security Inquiry Database</v>
          </cell>
          <cell r="F178">
            <v>2020</v>
          </cell>
          <cell r="G178">
            <v>36.4</v>
          </cell>
          <cell r="I178">
            <v>32</v>
          </cell>
          <cell r="J178">
            <v>16</v>
          </cell>
        </row>
        <row r="179">
          <cell r="C179" t="str">
            <v>SDN</v>
          </cell>
          <cell r="D179" t="str">
            <v>Sudan</v>
          </cell>
          <cell r="E179" t="str">
            <v>ILO - Social Security Inquiry Database</v>
          </cell>
          <cell r="F179">
            <v>2020</v>
          </cell>
          <cell r="G179">
            <v>9.3000000000000007</v>
          </cell>
          <cell r="I179">
            <v>8.1</v>
          </cell>
          <cell r="J179">
            <v>7.5</v>
          </cell>
        </row>
        <row r="180">
          <cell r="C180" t="str">
            <v>SUR</v>
          </cell>
          <cell r="D180" t="str">
            <v>Suriname</v>
          </cell>
          <cell r="E180" t="str">
            <v>ILO - Social Security Inquiry Database</v>
          </cell>
          <cell r="F180">
            <v>2020</v>
          </cell>
          <cell r="G180">
            <v>33.5</v>
          </cell>
          <cell r="I180">
            <v>57.9</v>
          </cell>
          <cell r="J180">
            <v>29.6</v>
          </cell>
        </row>
        <row r="181">
          <cell r="C181" t="str">
            <v>SWE</v>
          </cell>
          <cell r="D181" t="str">
            <v>Sweden</v>
          </cell>
          <cell r="E181" t="str">
            <v>ILO - Social Security Inquiry Database</v>
          </cell>
          <cell r="F181">
            <v>2019</v>
          </cell>
        </row>
        <row r="182">
          <cell r="C182" t="str">
            <v>CHE</v>
          </cell>
          <cell r="D182" t="str">
            <v>Switzerland</v>
          </cell>
          <cell r="E182" t="str">
            <v>ILO - Social Security Inquiry Database</v>
          </cell>
          <cell r="F182">
            <v>2019</v>
          </cell>
        </row>
        <row r="183">
          <cell r="C183" t="str">
            <v>SYR</v>
          </cell>
          <cell r="D183" t="str">
            <v>Syrian Arab Republic</v>
          </cell>
          <cell r="E183" t="str">
            <v>ILO - Social Security Inquiry Database</v>
          </cell>
          <cell r="F183">
            <v>2020</v>
          </cell>
        </row>
        <row r="184">
          <cell r="C184" t="e">
            <v>#N/A</v>
          </cell>
          <cell r="D184" t="e">
            <v>#N/A</v>
          </cell>
          <cell r="E184" t="str">
            <v>ILO - Social Security Inquiry Database</v>
          </cell>
          <cell r="F184">
            <v>2020</v>
          </cell>
          <cell r="G184">
            <v>76.7</v>
          </cell>
          <cell r="I184">
            <v>16.399999999999999</v>
          </cell>
          <cell r="J184">
            <v>19.899999999999999</v>
          </cell>
        </row>
        <row r="185">
          <cell r="C185" t="str">
            <v>TJK</v>
          </cell>
          <cell r="D185" t="str">
            <v>Tajikistan</v>
          </cell>
          <cell r="E185" t="str">
            <v>ILO - Social Security Inquiry Database</v>
          </cell>
          <cell r="F185">
            <v>2020</v>
          </cell>
          <cell r="G185">
            <v>26.6</v>
          </cell>
          <cell r="I185">
            <v>14</v>
          </cell>
          <cell r="J185">
            <v>7.5</v>
          </cell>
        </row>
        <row r="186">
          <cell r="C186" t="str">
            <v>TZA</v>
          </cell>
          <cell r="D186" t="str">
            <v>Tanzania</v>
          </cell>
          <cell r="E186" t="str">
            <v>ILO - Social Security Inquiry Database</v>
          </cell>
          <cell r="F186">
            <v>2021</v>
          </cell>
          <cell r="G186">
            <v>14</v>
          </cell>
          <cell r="H186">
            <v>1.5</v>
          </cell>
          <cell r="J186">
            <v>10</v>
          </cell>
        </row>
        <row r="187">
          <cell r="C187" t="str">
            <v>THA</v>
          </cell>
          <cell r="D187" t="str">
            <v>Thailand</v>
          </cell>
          <cell r="E187" t="str">
            <v>ILO - Social Security Inquiry Database</v>
          </cell>
          <cell r="F187">
            <v>2020</v>
          </cell>
          <cell r="G187">
            <v>68</v>
          </cell>
          <cell r="I187">
            <v>21</v>
          </cell>
          <cell r="J187">
            <v>54.3</v>
          </cell>
        </row>
        <row r="188">
          <cell r="C188" t="str">
            <v>TLS</v>
          </cell>
          <cell r="D188" t="str">
            <v>Timor-Leste</v>
          </cell>
          <cell r="E188" t="str">
            <v>ILO - Social Security Inquiry Database</v>
          </cell>
          <cell r="F188">
            <v>2020</v>
          </cell>
          <cell r="G188">
            <v>30.6</v>
          </cell>
          <cell r="I188">
            <v>38.200000000000003</v>
          </cell>
          <cell r="J188">
            <v>26.5</v>
          </cell>
        </row>
        <row r="189">
          <cell r="C189" t="str">
            <v>TGO</v>
          </cell>
          <cell r="D189" t="str">
            <v>Togo</v>
          </cell>
          <cell r="E189" t="str">
            <v>ILO - Social Security Inquiry Database</v>
          </cell>
          <cell r="F189">
            <v>2020</v>
          </cell>
          <cell r="G189">
            <v>23.2</v>
          </cell>
        </row>
        <row r="190">
          <cell r="C190" t="str">
            <v>TON</v>
          </cell>
          <cell r="D190" t="str">
            <v>Tonga</v>
          </cell>
          <cell r="E190" t="str">
            <v>ILO - Social Security Inquiry Database</v>
          </cell>
          <cell r="F190">
            <v>2020</v>
          </cell>
          <cell r="G190">
            <v>22.2</v>
          </cell>
          <cell r="I190">
            <v>3.3</v>
          </cell>
          <cell r="J190">
            <v>6.2</v>
          </cell>
        </row>
        <row r="191">
          <cell r="C191" t="str">
            <v>TTO</v>
          </cell>
          <cell r="D191" t="str">
            <v>Trinidad &amp; Tobago</v>
          </cell>
          <cell r="E191" t="str">
            <v>ILO - Social Security Inquiry Database</v>
          </cell>
          <cell r="F191">
            <v>2020</v>
          </cell>
          <cell r="G191">
            <v>55.2</v>
          </cell>
          <cell r="I191">
            <v>14.6</v>
          </cell>
          <cell r="J191">
            <v>24</v>
          </cell>
        </row>
        <row r="192">
          <cell r="C192" t="str">
            <v>TUN</v>
          </cell>
          <cell r="D192" t="str">
            <v>Tunisia</v>
          </cell>
          <cell r="E192" t="str">
            <v>ILO - Social Security Inquiry Database</v>
          </cell>
          <cell r="F192">
            <v>2020</v>
          </cell>
          <cell r="G192">
            <v>50.2</v>
          </cell>
          <cell r="I192">
            <v>28.6</v>
          </cell>
          <cell r="J192">
            <v>21.3</v>
          </cell>
        </row>
        <row r="193">
          <cell r="C193" t="str">
            <v>TUR</v>
          </cell>
          <cell r="D193" t="str">
            <v>Turkey</v>
          </cell>
          <cell r="E193" t="str">
            <v>ILO - Social Security Inquiry Database</v>
          </cell>
          <cell r="F193">
            <v>2019</v>
          </cell>
        </row>
        <row r="194">
          <cell r="C194" t="str">
            <v>TKM</v>
          </cell>
          <cell r="D194" t="str">
            <v>Turkmenistan</v>
          </cell>
          <cell r="E194" t="str">
            <v>ILO - Social Security Inquiry Database</v>
          </cell>
          <cell r="F194">
            <v>2022</v>
          </cell>
        </row>
        <row r="195">
          <cell r="C195" t="str">
            <v>TCA</v>
          </cell>
          <cell r="D195" t="str">
            <v>Turks &amp; Caicos Islands</v>
          </cell>
          <cell r="E195" t="str">
            <v>ILO - Social Security Inquiry Database</v>
          </cell>
          <cell r="F195">
            <v>2020</v>
          </cell>
          <cell r="G195">
            <v>52.1</v>
          </cell>
          <cell r="J195">
            <v>1.8</v>
          </cell>
        </row>
        <row r="196">
          <cell r="C196" t="str">
            <v>TUV</v>
          </cell>
          <cell r="D196" t="str">
            <v>Tuvalu</v>
          </cell>
          <cell r="E196" t="str">
            <v>ILO - Social Security Inquiry Database</v>
          </cell>
          <cell r="F196">
            <v>2020</v>
          </cell>
        </row>
        <row r="197">
          <cell r="C197" t="str">
            <v>UGA</v>
          </cell>
          <cell r="D197" t="str">
            <v>Uganda</v>
          </cell>
          <cell r="E197" t="str">
            <v>ILO - Social Security Inquiry Database</v>
          </cell>
          <cell r="F197">
            <v>2020</v>
          </cell>
          <cell r="G197">
            <v>2.8</v>
          </cell>
          <cell r="J197">
            <v>1.2</v>
          </cell>
        </row>
        <row r="198">
          <cell r="C198" t="str">
            <v>UKR</v>
          </cell>
          <cell r="D198" t="str">
            <v>Ukraine</v>
          </cell>
          <cell r="E198" t="str">
            <v>ILO - Social Security Inquiry Database</v>
          </cell>
          <cell r="F198">
            <v>2020</v>
          </cell>
          <cell r="I198">
            <v>100</v>
          </cell>
        </row>
        <row r="199">
          <cell r="C199" t="str">
            <v>ARE</v>
          </cell>
          <cell r="D199" t="str">
            <v>United Arab Emirates</v>
          </cell>
          <cell r="E199" t="str">
            <v>ILO - Social Security Inquiry Database</v>
          </cell>
          <cell r="F199">
            <v>2020</v>
          </cell>
          <cell r="G199">
            <v>3.5</v>
          </cell>
          <cell r="I199">
            <v>0.2</v>
          </cell>
          <cell r="J199">
            <v>1.2</v>
          </cell>
        </row>
        <row r="200">
          <cell r="C200" t="str">
            <v>GBR</v>
          </cell>
          <cell r="D200" t="str">
            <v>United Kingdom</v>
          </cell>
          <cell r="E200" t="str">
            <v>ILO - Social Security Inquiry Database</v>
          </cell>
          <cell r="F200">
            <v>2019</v>
          </cell>
        </row>
        <row r="201">
          <cell r="C201" t="str">
            <v>USA</v>
          </cell>
          <cell r="D201" t="str">
            <v>United States</v>
          </cell>
          <cell r="E201" t="str">
            <v>ILO - Social Security Inquiry Database</v>
          </cell>
          <cell r="F201">
            <v>2019</v>
          </cell>
        </row>
        <row r="202">
          <cell r="C202" t="e">
            <v>#N/A</v>
          </cell>
          <cell r="D202" t="e">
            <v>#N/A</v>
          </cell>
          <cell r="E202" t="str">
            <v>ILO - Social Security Inquiry Database</v>
          </cell>
          <cell r="F202">
            <v>2020</v>
          </cell>
          <cell r="G202">
            <v>72.099999999999994</v>
          </cell>
          <cell r="I202">
            <v>1.9</v>
          </cell>
          <cell r="J202">
            <v>1.8</v>
          </cell>
        </row>
        <row r="203">
          <cell r="C203" t="str">
            <v>URY</v>
          </cell>
          <cell r="D203" t="str">
            <v>Uruguay</v>
          </cell>
          <cell r="E203" t="str">
            <v>ILO - Social Security Inquiry Database</v>
          </cell>
          <cell r="F203">
            <v>2021</v>
          </cell>
          <cell r="G203">
            <v>100</v>
          </cell>
          <cell r="H203">
            <v>100</v>
          </cell>
          <cell r="I203">
            <v>65.599999999999994</v>
          </cell>
          <cell r="J203">
            <v>100</v>
          </cell>
        </row>
        <row r="204">
          <cell r="C204" t="str">
            <v>UZB</v>
          </cell>
          <cell r="D204" t="str">
            <v>Uzbekistan</v>
          </cell>
          <cell r="E204" t="str">
            <v>ILO - Social Security Inquiry Database</v>
          </cell>
          <cell r="F204">
            <v>2020</v>
          </cell>
          <cell r="G204">
            <v>42.7</v>
          </cell>
          <cell r="I204">
            <v>29.2</v>
          </cell>
          <cell r="J204">
            <v>15.6</v>
          </cell>
        </row>
        <row r="205">
          <cell r="C205" t="str">
            <v>VUT</v>
          </cell>
          <cell r="D205" t="str">
            <v>Vanuatu</v>
          </cell>
          <cell r="E205" t="str">
            <v>ILO - Social Security Inquiry Database</v>
          </cell>
          <cell r="F205">
            <v>2020</v>
          </cell>
          <cell r="G205">
            <v>57.4</v>
          </cell>
          <cell r="J205">
            <v>53.3</v>
          </cell>
        </row>
        <row r="206">
          <cell r="C206" t="str">
            <v>VEN</v>
          </cell>
          <cell r="D206" t="str">
            <v>Venezuela, RB</v>
          </cell>
          <cell r="E206" t="str">
            <v>ILO - Social Security Inquiry Database</v>
          </cell>
          <cell r="F206">
            <v>2017</v>
          </cell>
          <cell r="G206">
            <v>54.2</v>
          </cell>
        </row>
        <row r="207">
          <cell r="C207" t="str">
            <v>VNM</v>
          </cell>
          <cell r="D207" t="str">
            <v>Vietnam</v>
          </cell>
          <cell r="E207" t="str">
            <v>ILO - Social Security Inquiry Database</v>
          </cell>
          <cell r="F207">
            <v>2020</v>
          </cell>
          <cell r="G207">
            <v>38.799999999999997</v>
          </cell>
          <cell r="J207">
            <v>24.6</v>
          </cell>
        </row>
        <row r="208">
          <cell r="C208" t="str">
            <v>YEM</v>
          </cell>
          <cell r="D208" t="str">
            <v>Yemen, Rep.</v>
          </cell>
          <cell r="E208" t="str">
            <v>ILO - Social Security Inquiry Database</v>
          </cell>
          <cell r="F208">
            <v>2020</v>
          </cell>
          <cell r="G208">
            <v>2.8</v>
          </cell>
          <cell r="I208">
            <v>0</v>
          </cell>
          <cell r="J208">
            <v>0</v>
          </cell>
        </row>
        <row r="209">
          <cell r="C209" t="str">
            <v>ZMB</v>
          </cell>
          <cell r="D209" t="str">
            <v>Zambia</v>
          </cell>
          <cell r="E209" t="str">
            <v>ILO - Social Security Inquiry Database</v>
          </cell>
          <cell r="F209">
            <v>2022</v>
          </cell>
        </row>
        <row r="210">
          <cell r="C210" t="str">
            <v>ZWE</v>
          </cell>
          <cell r="D210" t="str">
            <v>Zimbabwe</v>
          </cell>
          <cell r="E210" t="str">
            <v>ILO - Social Security Inquiry Database</v>
          </cell>
          <cell r="F210">
            <v>2020</v>
          </cell>
          <cell r="G210">
            <v>16.3</v>
          </cell>
          <cell r="I210">
            <v>6.7</v>
          </cell>
          <cell r="J210">
            <v>5.8</v>
          </cell>
        </row>
      </sheetData>
      <sheetData sheetId="7">
        <row r="2">
          <cell r="C2" t="str">
            <v>AFG</v>
          </cell>
          <cell r="D2" t="str">
            <v>Afghanistan</v>
          </cell>
          <cell r="E2">
            <v>12.466565804260901</v>
          </cell>
          <cell r="F2">
            <v>41.261846738385998</v>
          </cell>
        </row>
        <row r="3">
          <cell r="C3" t="str">
            <v>AGO</v>
          </cell>
          <cell r="D3" t="str">
            <v>Angola</v>
          </cell>
        </row>
        <row r="4">
          <cell r="C4" t="str">
            <v>ALB</v>
          </cell>
          <cell r="D4" t="str">
            <v>Albania</v>
          </cell>
          <cell r="E4">
            <v>27.6707505484713</v>
          </cell>
          <cell r="F4">
            <v>10.882909484247101</v>
          </cell>
        </row>
        <row r="5">
          <cell r="C5" t="str">
            <v>ARE</v>
          </cell>
          <cell r="D5" t="str">
            <v>United Arab Emirates</v>
          </cell>
        </row>
        <row r="6">
          <cell r="C6" t="str">
            <v>ARG</v>
          </cell>
          <cell r="D6" t="str">
            <v>Argentina</v>
          </cell>
          <cell r="E6">
            <v>46.69960038</v>
          </cell>
          <cell r="F6">
            <v>19.1069351740156</v>
          </cell>
        </row>
        <row r="7">
          <cell r="C7" t="str">
            <v>ARM</v>
          </cell>
          <cell r="D7" t="str">
            <v>Armenia</v>
          </cell>
          <cell r="E7">
            <v>42.491296537186003</v>
          </cell>
          <cell r="F7">
            <v>33.5158169172283</v>
          </cell>
        </row>
        <row r="8">
          <cell r="C8" t="str">
            <v>ATG</v>
          </cell>
          <cell r="D8" t="str">
            <v>Antigua &amp; Barbuda</v>
          </cell>
        </row>
        <row r="9">
          <cell r="C9" t="str">
            <v>AUS</v>
          </cell>
          <cell r="D9" t="str">
            <v>Australia</v>
          </cell>
        </row>
        <row r="10">
          <cell r="C10" t="str">
            <v>AUT</v>
          </cell>
          <cell r="D10" t="str">
            <v>Austria</v>
          </cell>
        </row>
        <row r="11">
          <cell r="C11" t="str">
            <v>AZE</v>
          </cell>
          <cell r="D11" t="str">
            <v>Azerbaijan</v>
          </cell>
          <cell r="E11">
            <v>33.367172918897403</v>
          </cell>
          <cell r="F11">
            <v>8.06105049929673</v>
          </cell>
        </row>
        <row r="12">
          <cell r="C12" t="str">
            <v>BDI</v>
          </cell>
          <cell r="D12" t="str">
            <v>Burundi</v>
          </cell>
        </row>
        <row r="13">
          <cell r="C13" t="str">
            <v>BEL</v>
          </cell>
          <cell r="D13" t="str">
            <v>Belgium</v>
          </cell>
        </row>
        <row r="14">
          <cell r="C14" t="str">
            <v>BEN</v>
          </cell>
          <cell r="D14" t="str">
            <v>Benin</v>
          </cell>
        </row>
        <row r="15">
          <cell r="C15" t="str">
            <v>BFA</v>
          </cell>
          <cell r="D15" t="str">
            <v>Burkina Faso</v>
          </cell>
          <cell r="E15">
            <v>1.5816023727891799</v>
          </cell>
          <cell r="F15">
            <v>12.819428871886201</v>
          </cell>
        </row>
        <row r="16">
          <cell r="C16" t="str">
            <v>BGD</v>
          </cell>
          <cell r="D16" t="str">
            <v>Bangladesh</v>
          </cell>
          <cell r="E16">
            <v>52.9610986800364</v>
          </cell>
          <cell r="F16">
            <v>6.7877172778405903</v>
          </cell>
        </row>
        <row r="17">
          <cell r="C17" t="str">
            <v>BGR</v>
          </cell>
          <cell r="D17" t="str">
            <v>Bulgaria</v>
          </cell>
          <cell r="E17">
            <v>57.581967173986001</v>
          </cell>
          <cell r="F17">
            <v>26.7989895751051</v>
          </cell>
        </row>
        <row r="18">
          <cell r="C18" t="str">
            <v>BHR</v>
          </cell>
          <cell r="D18" t="str">
            <v>Bahrain</v>
          </cell>
        </row>
        <row r="19">
          <cell r="C19" t="str">
            <v>BHS</v>
          </cell>
          <cell r="D19" t="str">
            <v>Bahamas, The</v>
          </cell>
        </row>
        <row r="20">
          <cell r="C20" t="str">
            <v>BIH</v>
          </cell>
          <cell r="D20" t="str">
            <v>Bosnia &amp; Herzegovina</v>
          </cell>
          <cell r="E20">
            <v>23.193031476989699</v>
          </cell>
          <cell r="F20">
            <v>19.433152999388899</v>
          </cell>
        </row>
        <row r="21">
          <cell r="C21" t="str">
            <v>BLR</v>
          </cell>
          <cell r="D21" t="str">
            <v>Belarus</v>
          </cell>
          <cell r="E21">
            <v>64.857496301407707</v>
          </cell>
          <cell r="F21">
            <v>92.269745860279201</v>
          </cell>
        </row>
        <row r="22">
          <cell r="C22" t="str">
            <v>BLZ</v>
          </cell>
          <cell r="D22" t="str">
            <v>Belize</v>
          </cell>
          <cell r="E22">
            <v>18.499641753196101</v>
          </cell>
          <cell r="F22">
            <v>23.426435162109499</v>
          </cell>
        </row>
        <row r="23">
          <cell r="C23" t="str">
            <v>BMU</v>
          </cell>
          <cell r="D23" t="str">
            <v>Bermuda</v>
          </cell>
        </row>
        <row r="24">
          <cell r="C24" t="str">
            <v>BOL</v>
          </cell>
          <cell r="D24" t="str">
            <v>Bolivia</v>
          </cell>
          <cell r="E24">
            <v>89.844078289999899</v>
          </cell>
          <cell r="F24">
            <v>48.133907805181202</v>
          </cell>
        </row>
        <row r="25">
          <cell r="C25" t="str">
            <v>BRA</v>
          </cell>
          <cell r="D25" t="str">
            <v>Brazil</v>
          </cell>
          <cell r="E25">
            <v>61.9128457999999</v>
          </cell>
          <cell r="F25">
            <v>25.836908724684299</v>
          </cell>
        </row>
        <row r="26">
          <cell r="C26" t="str">
            <v>BRB</v>
          </cell>
          <cell r="D26" t="str">
            <v>Barbados</v>
          </cell>
        </row>
        <row r="27">
          <cell r="C27" t="str">
            <v>BRN</v>
          </cell>
          <cell r="D27" t="str">
            <v>Brunei Darussalam</v>
          </cell>
        </row>
        <row r="28">
          <cell r="C28" t="str">
            <v>BTN</v>
          </cell>
          <cell r="D28" t="str">
            <v>Bhutan</v>
          </cell>
          <cell r="E28">
            <v>3.9242331392818999</v>
          </cell>
          <cell r="F28">
            <v>3.0314007393154401</v>
          </cell>
        </row>
        <row r="29">
          <cell r="C29" t="str">
            <v>BWA</v>
          </cell>
          <cell r="D29" t="str">
            <v>Botswana</v>
          </cell>
          <cell r="E29">
            <v>63.338449670000003</v>
          </cell>
          <cell r="F29">
            <v>20.719929559928701</v>
          </cell>
        </row>
        <row r="30">
          <cell r="C30" t="str">
            <v>CAF</v>
          </cell>
          <cell r="D30" t="str">
            <v>Central African Rep.</v>
          </cell>
        </row>
        <row r="31">
          <cell r="C31" t="str">
            <v>CAN</v>
          </cell>
          <cell r="D31" t="str">
            <v>Canada</v>
          </cell>
        </row>
        <row r="32">
          <cell r="C32" t="str">
            <v>CHE</v>
          </cell>
          <cell r="D32" t="str">
            <v>Switzerland</v>
          </cell>
        </row>
        <row r="33">
          <cell r="C33" t="str">
            <v>CHL</v>
          </cell>
          <cell r="D33" t="str">
            <v>Chile</v>
          </cell>
          <cell r="E33">
            <v>95.87274352</v>
          </cell>
          <cell r="F33">
            <v>13.2088904668586</v>
          </cell>
        </row>
        <row r="34">
          <cell r="C34" t="str">
            <v>CHN</v>
          </cell>
          <cell r="D34" t="str">
            <v>China</v>
          </cell>
          <cell r="E34">
            <v>65.039744783370907</v>
          </cell>
          <cell r="F34">
            <v>6.0193542676527203</v>
          </cell>
        </row>
        <row r="35">
          <cell r="C35" t="str">
            <v>CIV</v>
          </cell>
          <cell r="D35" t="str">
            <v>Cote d'Ivoire</v>
          </cell>
          <cell r="E35">
            <v>36.464980351674903</v>
          </cell>
          <cell r="F35">
            <v>9.7631167379192405</v>
          </cell>
        </row>
        <row r="36">
          <cell r="C36" t="str">
            <v>CMR</v>
          </cell>
          <cell r="D36" t="str">
            <v>Cameroon</v>
          </cell>
          <cell r="E36">
            <v>0</v>
          </cell>
          <cell r="F36">
            <v>28.307110459704599</v>
          </cell>
        </row>
        <row r="37">
          <cell r="C37" t="str">
            <v>COD</v>
          </cell>
          <cell r="D37" t="str">
            <v>Congo, Dem. Rep.</v>
          </cell>
          <cell r="E37">
            <v>4.8349661686257299</v>
          </cell>
          <cell r="F37">
            <v>65.103828520322594</v>
          </cell>
        </row>
        <row r="38">
          <cell r="C38" t="str">
            <v>COG</v>
          </cell>
          <cell r="D38" t="str">
            <v>Congo, Rep.</v>
          </cell>
          <cell r="E38">
            <v>1.02022890816053</v>
          </cell>
          <cell r="F38">
            <v>136.689092198357</v>
          </cell>
        </row>
        <row r="39">
          <cell r="C39" t="str">
            <v>COL</v>
          </cell>
          <cell r="D39" t="str">
            <v>Colombia</v>
          </cell>
          <cell r="E39">
            <v>44.361725009493902</v>
          </cell>
          <cell r="F39">
            <v>12.415227732100099</v>
          </cell>
        </row>
        <row r="40">
          <cell r="C40" t="str">
            <v>COM</v>
          </cell>
          <cell r="D40" t="str">
            <v>Comoros</v>
          </cell>
        </row>
        <row r="41">
          <cell r="C41" t="str">
            <v>CPV</v>
          </cell>
          <cell r="D41" t="str">
            <v>Cabo Verde</v>
          </cell>
          <cell r="E41">
            <v>25.349492208379498</v>
          </cell>
          <cell r="F41">
            <v>19.276911798118501</v>
          </cell>
        </row>
        <row r="42">
          <cell r="C42" t="str">
            <v>CRI</v>
          </cell>
          <cell r="D42" t="str">
            <v>Costa Rica</v>
          </cell>
          <cell r="E42">
            <v>85.633477690000007</v>
          </cell>
          <cell r="F42">
            <v>26.218386585252802</v>
          </cell>
        </row>
        <row r="43">
          <cell r="C43" t="str">
            <v>CUB</v>
          </cell>
          <cell r="D43" t="str">
            <v>Cuba</v>
          </cell>
        </row>
        <row r="44">
          <cell r="C44" t="str">
            <v>CYP</v>
          </cell>
          <cell r="D44" t="str">
            <v>Cyprus</v>
          </cell>
        </row>
        <row r="45">
          <cell r="C45" t="str">
            <v>CZE</v>
          </cell>
          <cell r="D45" t="str">
            <v>Czech Republic</v>
          </cell>
        </row>
        <row r="46">
          <cell r="C46" t="str">
            <v>DEU</v>
          </cell>
          <cell r="D46" t="str">
            <v>Germany</v>
          </cell>
        </row>
        <row r="47">
          <cell r="C47" t="str">
            <v>DJI</v>
          </cell>
          <cell r="D47" t="str">
            <v>Djibouti</v>
          </cell>
          <cell r="E47">
            <v>30.828255726214898</v>
          </cell>
          <cell r="F47">
            <v>20.9211562303399</v>
          </cell>
        </row>
        <row r="48">
          <cell r="C48" t="str">
            <v>DMA</v>
          </cell>
          <cell r="D48" t="str">
            <v>Dominica</v>
          </cell>
          <cell r="E48">
            <v>10.610466228070999</v>
          </cell>
          <cell r="F48">
            <v>31.240487715784798</v>
          </cell>
        </row>
        <row r="49">
          <cell r="C49" t="str">
            <v>DNK</v>
          </cell>
          <cell r="D49" t="str">
            <v>Denmark</v>
          </cell>
        </row>
        <row r="50">
          <cell r="C50" t="str">
            <v>DOM</v>
          </cell>
          <cell r="D50" t="str">
            <v>Dominican Republic</v>
          </cell>
          <cell r="E50">
            <v>66.119348846946906</v>
          </cell>
          <cell r="F50">
            <v>8.4821684449212</v>
          </cell>
        </row>
        <row r="51">
          <cell r="C51" t="str">
            <v>DZA</v>
          </cell>
          <cell r="D51" t="str">
            <v>Algeria</v>
          </cell>
        </row>
        <row r="52">
          <cell r="C52" t="str">
            <v>ECU</v>
          </cell>
          <cell r="D52" t="str">
            <v>Ecuador</v>
          </cell>
          <cell r="E52">
            <v>44.964584770000002</v>
          </cell>
          <cell r="F52">
            <v>21.1566482595838</v>
          </cell>
        </row>
        <row r="53">
          <cell r="C53" t="str">
            <v>EGY</v>
          </cell>
          <cell r="D53" t="str">
            <v>Egypt, Arab Rep.</v>
          </cell>
          <cell r="E53">
            <v>54.860630543588698</v>
          </cell>
          <cell r="F53">
            <v>4.9955055953417498</v>
          </cell>
        </row>
        <row r="54">
          <cell r="C54" t="str">
            <v>ERI</v>
          </cell>
          <cell r="D54" t="str">
            <v>Eritrea</v>
          </cell>
        </row>
        <row r="55">
          <cell r="C55" t="str">
            <v>ESP</v>
          </cell>
          <cell r="D55" t="str">
            <v>Spain</v>
          </cell>
        </row>
        <row r="56">
          <cell r="C56" t="str">
            <v>EST</v>
          </cell>
          <cell r="D56" t="str">
            <v>Estonia</v>
          </cell>
        </row>
        <row r="57">
          <cell r="C57" t="str">
            <v>ETH</v>
          </cell>
          <cell r="D57" t="str">
            <v>Ethiopia</v>
          </cell>
          <cell r="E57">
            <v>30.013909571191899</v>
          </cell>
          <cell r="F57">
            <v>11.3766951610012</v>
          </cell>
        </row>
        <row r="58">
          <cell r="C58" t="str">
            <v>FIN</v>
          </cell>
          <cell r="D58" t="str">
            <v>Finland</v>
          </cell>
        </row>
        <row r="59">
          <cell r="C59" t="str">
            <v>FJI</v>
          </cell>
          <cell r="D59" t="str">
            <v>Fiji</v>
          </cell>
          <cell r="E59">
            <v>38.840500240406101</v>
          </cell>
          <cell r="F59">
            <v>7.9978821644309201</v>
          </cell>
        </row>
        <row r="60">
          <cell r="C60" t="str">
            <v>FRA</v>
          </cell>
          <cell r="D60" t="str">
            <v>France</v>
          </cell>
        </row>
        <row r="61">
          <cell r="C61" t="str">
            <v>FSM</v>
          </cell>
          <cell r="D61" t="str">
            <v>Micronesia, Fed. States</v>
          </cell>
          <cell r="E61">
            <v>4.6161798914448102</v>
          </cell>
          <cell r="F61">
            <v>50.572730912093498</v>
          </cell>
        </row>
        <row r="62">
          <cell r="C62" t="str">
            <v>GAB</v>
          </cell>
          <cell r="D62" t="str">
            <v>Gabon</v>
          </cell>
          <cell r="E62">
            <v>48.843865975035001</v>
          </cell>
          <cell r="F62">
            <v>11.205004309459699</v>
          </cell>
        </row>
        <row r="63">
          <cell r="C63" t="str">
            <v>GBR</v>
          </cell>
          <cell r="D63" t="str">
            <v>United Kingdom</v>
          </cell>
        </row>
        <row r="64">
          <cell r="C64" t="str">
            <v>GEO</v>
          </cell>
          <cell r="D64" t="str">
            <v>Georgia</v>
          </cell>
          <cell r="E64">
            <v>29.116541661241001</v>
          </cell>
          <cell r="F64">
            <v>69.071724780305104</v>
          </cell>
        </row>
        <row r="65">
          <cell r="C65" t="str">
            <v>GHA</v>
          </cell>
          <cell r="D65" t="str">
            <v>Ghana</v>
          </cell>
          <cell r="E65">
            <v>38.686687666435603</v>
          </cell>
          <cell r="F65">
            <v>6.3889043889119401</v>
          </cell>
        </row>
        <row r="66">
          <cell r="C66" t="str">
            <v>GIN</v>
          </cell>
          <cell r="D66" t="str">
            <v>Guinea</v>
          </cell>
          <cell r="E66">
            <v>1.28487735302024</v>
          </cell>
        </row>
        <row r="67">
          <cell r="C67" t="str">
            <v>GMB</v>
          </cell>
          <cell r="D67" t="str">
            <v>Gambia, The</v>
          </cell>
          <cell r="E67">
            <v>2.1780335232588701</v>
          </cell>
          <cell r="F67">
            <v>14.109242094851499</v>
          </cell>
        </row>
        <row r="68">
          <cell r="C68" t="str">
            <v>GNB</v>
          </cell>
          <cell r="D68" t="str">
            <v>Guinea-Bissau</v>
          </cell>
        </row>
        <row r="69">
          <cell r="C69" t="str">
            <v>GNQ</v>
          </cell>
          <cell r="D69" t="str">
            <v>Equatorial Guinea</v>
          </cell>
        </row>
        <row r="70">
          <cell r="C70" t="str">
            <v>GRC</v>
          </cell>
          <cell r="D70" t="str">
            <v>Greece</v>
          </cell>
        </row>
        <row r="71">
          <cell r="C71" t="str">
            <v>GRD</v>
          </cell>
          <cell r="D71" t="str">
            <v>Grenada</v>
          </cell>
        </row>
        <row r="72">
          <cell r="C72" t="str">
            <v>GTM</v>
          </cell>
          <cell r="D72" t="str">
            <v>Guatemala</v>
          </cell>
          <cell r="E72">
            <v>71.646282381991597</v>
          </cell>
          <cell r="F72">
            <v>9.9461952122496609</v>
          </cell>
        </row>
        <row r="73">
          <cell r="C73" t="str">
            <v>GUY</v>
          </cell>
          <cell r="D73" t="str">
            <v>Guyana</v>
          </cell>
        </row>
        <row r="74">
          <cell r="C74" t="str">
            <v>HKG</v>
          </cell>
          <cell r="D74" t="str">
            <v>Hong Kong SAR, China</v>
          </cell>
        </row>
        <row r="75">
          <cell r="C75" t="str">
            <v>HND</v>
          </cell>
          <cell r="D75" t="str">
            <v>Honduras</v>
          </cell>
          <cell r="E75">
            <v>59.074077244250198</v>
          </cell>
          <cell r="F75">
            <v>17.8915023405992</v>
          </cell>
        </row>
        <row r="76">
          <cell r="C76" t="str">
            <v>HRV</v>
          </cell>
          <cell r="D76" t="str">
            <v>Croatia</v>
          </cell>
          <cell r="E76">
            <v>58.887993790000003</v>
          </cell>
          <cell r="F76">
            <v>19.843404723442401</v>
          </cell>
        </row>
        <row r="77">
          <cell r="C77" t="str">
            <v>HTI</v>
          </cell>
          <cell r="D77" t="str">
            <v>Haiti</v>
          </cell>
          <cell r="E77">
            <v>21.534604317226901</v>
          </cell>
          <cell r="F77">
            <v>1.11142509183075</v>
          </cell>
        </row>
        <row r="78">
          <cell r="C78" t="str">
            <v>HUN</v>
          </cell>
          <cell r="D78" t="str">
            <v>Hungary</v>
          </cell>
          <cell r="E78">
            <v>81.3063975850894</v>
          </cell>
          <cell r="F78">
            <v>37.165693134977602</v>
          </cell>
        </row>
        <row r="79">
          <cell r="C79" t="str">
            <v>IDN</v>
          </cell>
          <cell r="D79" t="str">
            <v>Indonesia</v>
          </cell>
          <cell r="E79">
            <v>67.931171890000002</v>
          </cell>
          <cell r="F79">
            <v>6.1029921814287604</v>
          </cell>
        </row>
        <row r="80">
          <cell r="C80" t="str">
            <v>IND</v>
          </cell>
          <cell r="D80" t="str">
            <v>India</v>
          </cell>
          <cell r="E80">
            <v>95.632389731105405</v>
          </cell>
          <cell r="F80">
            <v>8.1172227905547008</v>
          </cell>
        </row>
        <row r="81">
          <cell r="C81" t="str">
            <v>IRL</v>
          </cell>
          <cell r="D81" t="str">
            <v>Ireland</v>
          </cell>
        </row>
        <row r="82">
          <cell r="C82" t="str">
            <v>IRN</v>
          </cell>
          <cell r="D82" t="str">
            <v>Iran, Islamic Rep.</v>
          </cell>
        </row>
        <row r="83">
          <cell r="C83" t="str">
            <v>IRQ</v>
          </cell>
          <cell r="D83" t="str">
            <v>Iraq</v>
          </cell>
          <cell r="E83">
            <v>86.124347733659903</v>
          </cell>
          <cell r="F83">
            <v>3.4455671303707698</v>
          </cell>
        </row>
        <row r="84">
          <cell r="C84" t="str">
            <v>ISL</v>
          </cell>
          <cell r="D84" t="str">
            <v>Iceland</v>
          </cell>
        </row>
        <row r="85">
          <cell r="C85" t="str">
            <v>ISR</v>
          </cell>
          <cell r="D85" t="str">
            <v>Israel</v>
          </cell>
        </row>
        <row r="86">
          <cell r="C86" t="str">
            <v>ITA</v>
          </cell>
          <cell r="D86" t="str">
            <v>Italy</v>
          </cell>
        </row>
        <row r="87">
          <cell r="C87" t="str">
            <v>JAM</v>
          </cell>
          <cell r="D87" t="str">
            <v>Jamaica</v>
          </cell>
          <cell r="E87">
            <v>70.545552259999894</v>
          </cell>
          <cell r="F87">
            <v>5.3071195030484599</v>
          </cell>
        </row>
        <row r="88">
          <cell r="C88" t="str">
            <v>JOR</v>
          </cell>
          <cell r="D88" t="str">
            <v>Jordan</v>
          </cell>
          <cell r="E88">
            <v>83.306346150857706</v>
          </cell>
          <cell r="F88">
            <v>6.89040542881754</v>
          </cell>
        </row>
        <row r="89">
          <cell r="C89" t="str">
            <v>JPN</v>
          </cell>
          <cell r="D89" t="str">
            <v>Japan</v>
          </cell>
        </row>
        <row r="90">
          <cell r="C90" t="str">
            <v>KAZ</v>
          </cell>
          <cell r="D90" t="str">
            <v>Kazakhstan</v>
          </cell>
          <cell r="E90">
            <v>36.187235256498901</v>
          </cell>
          <cell r="F90">
            <v>15.3838868119902</v>
          </cell>
        </row>
        <row r="91">
          <cell r="C91" t="str">
            <v>KEN</v>
          </cell>
          <cell r="D91" t="str">
            <v>Kenya</v>
          </cell>
          <cell r="E91">
            <v>34.506549696752003</v>
          </cell>
          <cell r="F91">
            <v>9.9044642198498494</v>
          </cell>
        </row>
        <row r="92">
          <cell r="C92" t="str">
            <v>KGZ</v>
          </cell>
          <cell r="D92" t="str">
            <v>Kyrgyz Republic</v>
          </cell>
          <cell r="E92">
            <v>13.2933685995687</v>
          </cell>
          <cell r="F92">
            <v>17.609786693579899</v>
          </cell>
        </row>
        <row r="93">
          <cell r="C93" t="str">
            <v>KHM</v>
          </cell>
          <cell r="D93" t="str">
            <v>Cambodia</v>
          </cell>
        </row>
        <row r="94">
          <cell r="C94" t="str">
            <v>KIR</v>
          </cell>
          <cell r="D94" t="str">
            <v>Kiribati</v>
          </cell>
          <cell r="E94">
            <v>4.8402372651822896</v>
          </cell>
          <cell r="F94">
            <v>8.89532820133158</v>
          </cell>
        </row>
        <row r="95">
          <cell r="C95" t="str">
            <v>KNA</v>
          </cell>
          <cell r="D95" t="str">
            <v>St. Kitts &amp; Nevis</v>
          </cell>
        </row>
        <row r="96">
          <cell r="C96" t="str">
            <v>KOR</v>
          </cell>
          <cell r="D96" t="str">
            <v>Korea, Rep.</v>
          </cell>
        </row>
        <row r="97">
          <cell r="C97" t="str">
            <v>KWT</v>
          </cell>
          <cell r="D97" t="str">
            <v>Kuwait</v>
          </cell>
        </row>
        <row r="98">
          <cell r="C98" t="str">
            <v>LAO</v>
          </cell>
          <cell r="D98" t="str">
            <v>Lao PDR</v>
          </cell>
        </row>
        <row r="99">
          <cell r="C99" t="str">
            <v>LBN</v>
          </cell>
          <cell r="D99" t="str">
            <v>Lebanon</v>
          </cell>
          <cell r="E99">
            <v>3.1531950978480801</v>
          </cell>
        </row>
        <row r="100">
          <cell r="C100" t="str">
            <v>LBR</v>
          </cell>
          <cell r="D100" t="str">
            <v>Liberia</v>
          </cell>
          <cell r="E100">
            <v>19.498018040000002</v>
          </cell>
          <cell r="F100">
            <v>4.9475924340909501</v>
          </cell>
        </row>
        <row r="101">
          <cell r="C101" t="str">
            <v>LBY</v>
          </cell>
          <cell r="D101" t="str">
            <v>Libya</v>
          </cell>
        </row>
        <row r="102">
          <cell r="C102" t="str">
            <v>LCA</v>
          </cell>
          <cell r="D102" t="str">
            <v>St. Lucia</v>
          </cell>
        </row>
        <row r="103">
          <cell r="C103" t="str">
            <v>LKA</v>
          </cell>
          <cell r="D103" t="str">
            <v>Sri Lanka</v>
          </cell>
          <cell r="E103">
            <v>48.278840715688901</v>
          </cell>
          <cell r="F103">
            <v>10.475137251568301</v>
          </cell>
        </row>
        <row r="104">
          <cell r="C104" t="str">
            <v>LSO</v>
          </cell>
          <cell r="D104" t="str">
            <v>Lesotho</v>
          </cell>
          <cell r="E104">
            <v>88.931848950000003</v>
          </cell>
          <cell r="F104">
            <v>32.240872142194299</v>
          </cell>
        </row>
        <row r="105">
          <cell r="C105" t="str">
            <v>LTU</v>
          </cell>
          <cell r="D105" t="str">
            <v>Lithuania</v>
          </cell>
          <cell r="E105">
            <v>68.0941454499999</v>
          </cell>
          <cell r="F105">
            <v>18.593456500126202</v>
          </cell>
        </row>
        <row r="106">
          <cell r="C106" t="str">
            <v>LUX</v>
          </cell>
          <cell r="D106" t="str">
            <v>Luxembourg</v>
          </cell>
        </row>
        <row r="107">
          <cell r="C107" t="str">
            <v>LVA</v>
          </cell>
          <cell r="D107" t="str">
            <v>Latvia</v>
          </cell>
          <cell r="E107">
            <v>67.166369591379905</v>
          </cell>
          <cell r="F107">
            <v>14.849560941398201</v>
          </cell>
        </row>
        <row r="108">
          <cell r="C108" t="str">
            <v>MAC</v>
          </cell>
          <cell r="D108" t="str">
            <v>Macao SAR, China</v>
          </cell>
        </row>
        <row r="109">
          <cell r="C109" t="str">
            <v>MAR</v>
          </cell>
          <cell r="D109" t="str">
            <v>Morocco</v>
          </cell>
          <cell r="E109">
            <v>50.107118868519102</v>
          </cell>
        </row>
        <row r="110">
          <cell r="C110" t="str">
            <v>MDA</v>
          </cell>
          <cell r="D110" t="str">
            <v>Moldova</v>
          </cell>
          <cell r="E110">
            <v>50.043965129999897</v>
          </cell>
          <cell r="F110">
            <v>21.585790166807701</v>
          </cell>
        </row>
        <row r="111">
          <cell r="C111" t="str">
            <v>MDG</v>
          </cell>
          <cell r="D111" t="str">
            <v>Madagascar</v>
          </cell>
        </row>
        <row r="112">
          <cell r="C112" t="str">
            <v>MDV</v>
          </cell>
          <cell r="D112" t="str">
            <v>Maldives</v>
          </cell>
          <cell r="E112">
            <v>31.231965670111801</v>
          </cell>
          <cell r="F112">
            <v>18.126022407244498</v>
          </cell>
        </row>
        <row r="113">
          <cell r="C113" t="str">
            <v>MEX</v>
          </cell>
          <cell r="D113" t="str">
            <v>Mexico</v>
          </cell>
          <cell r="E113">
            <v>49.662161001124304</v>
          </cell>
          <cell r="F113">
            <v>19.508352997646199</v>
          </cell>
        </row>
        <row r="114">
          <cell r="C114" t="str">
            <v>MHL</v>
          </cell>
          <cell r="D114" t="str">
            <v>Marshall Islands</v>
          </cell>
        </row>
        <row r="115">
          <cell r="C115" t="str">
            <v>MKD</v>
          </cell>
          <cell r="D115" t="str">
            <v>North Macedonia</v>
          </cell>
        </row>
        <row r="116">
          <cell r="C116" t="str">
            <v>MLI</v>
          </cell>
          <cell r="D116" t="str">
            <v>Mali</v>
          </cell>
        </row>
        <row r="117">
          <cell r="C117" t="str">
            <v>MLT</v>
          </cell>
          <cell r="D117" t="str">
            <v>Malta</v>
          </cell>
        </row>
        <row r="118">
          <cell r="C118" t="str">
            <v>MMR</v>
          </cell>
          <cell r="D118" t="str">
            <v>Myanmar</v>
          </cell>
          <cell r="E118">
            <v>10.176025838720999</v>
          </cell>
          <cell r="F118">
            <v>10.347185580392701</v>
          </cell>
        </row>
        <row r="119">
          <cell r="C119" t="str">
            <v>MNE</v>
          </cell>
          <cell r="D119" t="str">
            <v>Montenegro</v>
          </cell>
          <cell r="E119">
            <v>22.647696931478698</v>
          </cell>
          <cell r="F119">
            <v>27.9826359342694</v>
          </cell>
        </row>
        <row r="120">
          <cell r="C120" t="str">
            <v>MNG</v>
          </cell>
          <cell r="D120" t="str">
            <v>Mongolia</v>
          </cell>
          <cell r="E120">
            <v>96.7684347</v>
          </cell>
          <cell r="F120">
            <v>11.974755160255601</v>
          </cell>
        </row>
        <row r="121">
          <cell r="C121" t="str">
            <v>MOZ</v>
          </cell>
          <cell r="D121" t="str">
            <v>Mozambique</v>
          </cell>
          <cell r="E121">
            <v>1.567712746</v>
          </cell>
        </row>
        <row r="122">
          <cell r="C122" t="str">
            <v>MRT</v>
          </cell>
          <cell r="D122" t="str">
            <v>Mauritania</v>
          </cell>
          <cell r="E122">
            <v>47.460808402588199</v>
          </cell>
          <cell r="F122">
            <v>56.650805308427302</v>
          </cell>
        </row>
        <row r="123">
          <cell r="C123" t="str">
            <v>MUS</v>
          </cell>
          <cell r="D123" t="str">
            <v>Mauritius</v>
          </cell>
          <cell r="E123">
            <v>49.019269940000001</v>
          </cell>
          <cell r="F123">
            <v>49.184679599257997</v>
          </cell>
        </row>
        <row r="124">
          <cell r="C124" t="str">
            <v>MWI</v>
          </cell>
          <cell r="D124" t="str">
            <v>Malawi</v>
          </cell>
          <cell r="E124">
            <v>49.503224264367901</v>
          </cell>
          <cell r="F124">
            <v>5.9293416569994104</v>
          </cell>
        </row>
        <row r="125">
          <cell r="C125" t="str">
            <v>MYS</v>
          </cell>
          <cell r="D125" t="str">
            <v>Malaysia</v>
          </cell>
          <cell r="E125">
            <v>97.642042638673104</v>
          </cell>
          <cell r="F125">
            <v>7.7687409783766599</v>
          </cell>
        </row>
        <row r="126">
          <cell r="C126" t="str">
            <v>NAM</v>
          </cell>
          <cell r="D126" t="str">
            <v>Namibia</v>
          </cell>
          <cell r="E126">
            <v>50.050612450000003</v>
          </cell>
          <cell r="F126">
            <v>42.4462724400016</v>
          </cell>
        </row>
        <row r="127">
          <cell r="C127" t="str">
            <v>NCL</v>
          </cell>
          <cell r="D127" t="str">
            <v>New Caledonia</v>
          </cell>
        </row>
        <row r="128">
          <cell r="C128" t="str">
            <v>NER</v>
          </cell>
          <cell r="D128" t="str">
            <v>Niger</v>
          </cell>
          <cell r="E128">
            <v>15.514478259659599</v>
          </cell>
          <cell r="F128">
            <v>3.5261842354355801</v>
          </cell>
        </row>
        <row r="129">
          <cell r="C129" t="str">
            <v>NGA</v>
          </cell>
          <cell r="D129" t="str">
            <v>Nigeria</v>
          </cell>
          <cell r="E129">
            <v>27.46130226</v>
          </cell>
          <cell r="F129">
            <v>2.6230500480188499</v>
          </cell>
        </row>
        <row r="130">
          <cell r="C130" t="str">
            <v>NIC</v>
          </cell>
          <cell r="D130" t="str">
            <v>Nicaragua</v>
          </cell>
          <cell r="E130">
            <v>74.290190282891302</v>
          </cell>
          <cell r="F130">
            <v>14.276324251094699</v>
          </cell>
        </row>
        <row r="131">
          <cell r="C131" t="str">
            <v>NLD</v>
          </cell>
          <cell r="D131" t="str">
            <v>Netherlands</v>
          </cell>
        </row>
        <row r="132">
          <cell r="C132" t="str">
            <v>NOR</v>
          </cell>
          <cell r="D132" t="str">
            <v>Norway</v>
          </cell>
        </row>
        <row r="133">
          <cell r="C133" t="str">
            <v>NPL</v>
          </cell>
          <cell r="D133" t="str">
            <v>Nepal</v>
          </cell>
          <cell r="E133">
            <v>48.945499857334802</v>
          </cell>
          <cell r="F133">
            <v>3.5989027796195598</v>
          </cell>
        </row>
        <row r="134">
          <cell r="C134" t="str">
            <v>NZL</v>
          </cell>
          <cell r="D134" t="str">
            <v>New Zealand</v>
          </cell>
        </row>
        <row r="135">
          <cell r="C135" t="str">
            <v>OMN</v>
          </cell>
          <cell r="D135" t="str">
            <v>Oman</v>
          </cell>
        </row>
        <row r="136">
          <cell r="C136" t="str">
            <v>PAK</v>
          </cell>
          <cell r="D136" t="str">
            <v>Pakistan</v>
          </cell>
          <cell r="E136">
            <v>20.536719089999899</v>
          </cell>
          <cell r="F136">
            <v>6.08182168647369</v>
          </cell>
        </row>
        <row r="137">
          <cell r="C137" t="str">
            <v>PAN</v>
          </cell>
          <cell r="D137" t="str">
            <v>Panama</v>
          </cell>
          <cell r="E137">
            <v>89.177582520000001</v>
          </cell>
          <cell r="F137">
            <v>26.604664990687699</v>
          </cell>
        </row>
        <row r="138">
          <cell r="C138" t="str">
            <v>PER</v>
          </cell>
          <cell r="D138" t="str">
            <v>Peru</v>
          </cell>
          <cell r="E138">
            <v>89.218567176179604</v>
          </cell>
          <cell r="F138">
            <v>16.812988364633998</v>
          </cell>
        </row>
        <row r="139">
          <cell r="C139" t="str">
            <v>PHL</v>
          </cell>
          <cell r="D139" t="str">
            <v>Philippines</v>
          </cell>
          <cell r="E139">
            <v>62.123381885560697</v>
          </cell>
          <cell r="F139">
            <v>8.8471953962302194</v>
          </cell>
        </row>
        <row r="140">
          <cell r="C140" t="str">
            <v>PLW</v>
          </cell>
          <cell r="D140" t="str">
            <v>Palau</v>
          </cell>
          <cell r="E140">
            <v>8.6676876983301305</v>
          </cell>
          <cell r="F140">
            <v>8.27653593910442</v>
          </cell>
        </row>
        <row r="141">
          <cell r="C141" t="str">
            <v>PNG</v>
          </cell>
          <cell r="D141" t="str">
            <v>Papua New Guinea</v>
          </cell>
          <cell r="E141">
            <v>1.92010438699116</v>
          </cell>
          <cell r="F141">
            <v>0.17497225281217099</v>
          </cell>
        </row>
        <row r="142">
          <cell r="C142" t="str">
            <v>POL</v>
          </cell>
          <cell r="D142" t="str">
            <v>Poland</v>
          </cell>
          <cell r="E142">
            <v>50.702740259999899</v>
          </cell>
          <cell r="F142">
            <v>32.702537173910699</v>
          </cell>
        </row>
        <row r="143">
          <cell r="C143" t="str">
            <v>PRK</v>
          </cell>
          <cell r="D143" t="str">
            <v>Korea, Dem. People's Rep.</v>
          </cell>
        </row>
        <row r="144">
          <cell r="C144" t="str">
            <v>PRT</v>
          </cell>
          <cell r="D144" t="str">
            <v>Portugal</v>
          </cell>
        </row>
        <row r="145">
          <cell r="C145" t="str">
            <v>PRY</v>
          </cell>
          <cell r="D145" t="str">
            <v>Paraguay</v>
          </cell>
          <cell r="E145">
            <v>86.821597954831503</v>
          </cell>
          <cell r="F145">
            <v>18.273458075270899</v>
          </cell>
        </row>
        <row r="146">
          <cell r="C146" t="str">
            <v>PSE</v>
          </cell>
          <cell r="D146" t="str">
            <v>West Bank &amp; Gaza</v>
          </cell>
          <cell r="E146">
            <v>45.8789143754883</v>
          </cell>
          <cell r="F146">
            <v>2.8244641214735902</v>
          </cell>
        </row>
        <row r="147">
          <cell r="C147" t="str">
            <v>PYF</v>
          </cell>
          <cell r="D147" t="str">
            <v>French Polynesia</v>
          </cell>
        </row>
        <row r="148">
          <cell r="C148" t="str">
            <v>QAT</v>
          </cell>
          <cell r="D148" t="str">
            <v>Qatar</v>
          </cell>
        </row>
        <row r="149">
          <cell r="C149" t="str">
            <v>ROU</v>
          </cell>
          <cell r="D149" t="str">
            <v>Romania</v>
          </cell>
          <cell r="E149">
            <v>81.926508940000005</v>
          </cell>
          <cell r="F149">
            <v>26.406503410072101</v>
          </cell>
        </row>
        <row r="150">
          <cell r="C150" t="str">
            <v>RUS</v>
          </cell>
          <cell r="D150" t="str">
            <v>Russian Federation</v>
          </cell>
          <cell r="E150">
            <v>78.549999189999895</v>
          </cell>
          <cell r="F150">
            <v>10.6714560885964</v>
          </cell>
        </row>
        <row r="151">
          <cell r="C151" t="str">
            <v>RWA</v>
          </cell>
          <cell r="D151" t="str">
            <v>Rwanda</v>
          </cell>
          <cell r="E151">
            <v>20.05346656</v>
          </cell>
          <cell r="F151">
            <v>9.9395461557969895</v>
          </cell>
        </row>
        <row r="152">
          <cell r="C152" t="str">
            <v>SAU</v>
          </cell>
          <cell r="D152" t="str">
            <v>Saudi Arabia</v>
          </cell>
        </row>
        <row r="153">
          <cell r="C153" t="str">
            <v>SDN</v>
          </cell>
          <cell r="D153" t="str">
            <v>Sudan</v>
          </cell>
          <cell r="E153">
            <v>13.1009506883008</v>
          </cell>
          <cell r="F153">
            <v>1.0747059124051099</v>
          </cell>
        </row>
        <row r="154">
          <cell r="C154" t="str">
            <v>SEN</v>
          </cell>
          <cell r="D154" t="str">
            <v>Senegal</v>
          </cell>
          <cell r="E154">
            <v>5.14609945736846</v>
          </cell>
          <cell r="F154">
            <v>6.9565896547717703</v>
          </cell>
        </row>
        <row r="155">
          <cell r="C155" t="str">
            <v>SGP</v>
          </cell>
          <cell r="D155" t="str">
            <v>Singapore</v>
          </cell>
        </row>
        <row r="156">
          <cell r="C156" t="str">
            <v>SLB</v>
          </cell>
          <cell r="D156" t="str">
            <v>Solomon Islands</v>
          </cell>
          <cell r="E156">
            <v>1.1141633798895501</v>
          </cell>
          <cell r="F156">
            <v>25.5433239448306</v>
          </cell>
        </row>
        <row r="157">
          <cell r="C157" t="str">
            <v>SLE</v>
          </cell>
          <cell r="D157" t="str">
            <v>Sierra Leone</v>
          </cell>
          <cell r="E157">
            <v>22.221935292182799</v>
          </cell>
        </row>
        <row r="158">
          <cell r="C158" t="str">
            <v>SLV</v>
          </cell>
          <cell r="D158" t="str">
            <v>El Salvador</v>
          </cell>
          <cell r="E158">
            <v>91.453678030000006</v>
          </cell>
          <cell r="F158">
            <v>9.3761945023635498</v>
          </cell>
        </row>
        <row r="159">
          <cell r="C159" t="str">
            <v>SOM</v>
          </cell>
          <cell r="D159" t="str">
            <v>Somalia</v>
          </cell>
        </row>
        <row r="160">
          <cell r="C160" t="str">
            <v>SRB</v>
          </cell>
          <cell r="D160" t="str">
            <v>Serbia</v>
          </cell>
          <cell r="E160">
            <v>29.538873067174599</v>
          </cell>
          <cell r="F160">
            <v>31.326379961615999</v>
          </cell>
        </row>
        <row r="161">
          <cell r="C161" t="str">
            <v>SSD</v>
          </cell>
          <cell r="D161" t="str">
            <v>South Sudan</v>
          </cell>
          <cell r="E161">
            <v>3.3670658990436499</v>
          </cell>
          <cell r="F161">
            <v>3.8473117846427201</v>
          </cell>
        </row>
        <row r="162">
          <cell r="C162" t="str">
            <v>STP</v>
          </cell>
          <cell r="D162" t="str">
            <v>Sao Tome &amp; Principe</v>
          </cell>
        </row>
        <row r="163">
          <cell r="C163" t="str">
            <v>SUR</v>
          </cell>
          <cell r="D163" t="str">
            <v>Suriname</v>
          </cell>
        </row>
        <row r="164">
          <cell r="C164" t="str">
            <v>SVK</v>
          </cell>
          <cell r="D164" t="str">
            <v>Slovak Republic</v>
          </cell>
          <cell r="E164">
            <v>95.613635870002796</v>
          </cell>
          <cell r="F164">
            <v>14.4490108073214</v>
          </cell>
        </row>
        <row r="165">
          <cell r="C165" t="str">
            <v>SVN</v>
          </cell>
          <cell r="D165" t="str">
            <v>Slovenia</v>
          </cell>
        </row>
        <row r="166">
          <cell r="C166" t="str">
            <v>SWE</v>
          </cell>
          <cell r="D166" t="str">
            <v>Sweden</v>
          </cell>
        </row>
        <row r="167">
          <cell r="C167" t="str">
            <v>SWZ</v>
          </cell>
          <cell r="D167" t="str">
            <v>Eswatini</v>
          </cell>
          <cell r="E167">
            <v>96.747067009999896</v>
          </cell>
          <cell r="F167">
            <v>13.118163908257699</v>
          </cell>
        </row>
        <row r="168">
          <cell r="C168" t="str">
            <v>SYC</v>
          </cell>
          <cell r="D168" t="str">
            <v>Seychelles</v>
          </cell>
        </row>
        <row r="169">
          <cell r="C169" t="str">
            <v>SYR</v>
          </cell>
          <cell r="D169" t="str">
            <v>Syrian Arab Republic</v>
          </cell>
        </row>
        <row r="170">
          <cell r="C170" t="str">
            <v>TCD</v>
          </cell>
          <cell r="D170" t="str">
            <v>Chad</v>
          </cell>
          <cell r="E170">
            <v>8.7235093834349103E-2</v>
          </cell>
          <cell r="F170">
            <v>23.176905675822901</v>
          </cell>
        </row>
        <row r="171">
          <cell r="C171" t="str">
            <v>TGO</v>
          </cell>
          <cell r="D171" t="str">
            <v>Togo</v>
          </cell>
        </row>
        <row r="172">
          <cell r="C172" t="str">
            <v>THA</v>
          </cell>
          <cell r="D172" t="str">
            <v>Thailand</v>
          </cell>
          <cell r="E172">
            <v>93.4845993208355</v>
          </cell>
          <cell r="F172">
            <v>14.053459644667599</v>
          </cell>
        </row>
        <row r="173">
          <cell r="C173" t="str">
            <v>TJK</v>
          </cell>
          <cell r="D173" t="str">
            <v>Tajikistan</v>
          </cell>
          <cell r="E173">
            <v>13.0426818538478</v>
          </cell>
          <cell r="F173">
            <v>1.26193207609631</v>
          </cell>
        </row>
        <row r="174">
          <cell r="C174" t="str">
            <v>TKM</v>
          </cell>
          <cell r="D174" t="str">
            <v>Turkmenistan</v>
          </cell>
        </row>
        <row r="175">
          <cell r="C175" t="str">
            <v>TLS</v>
          </cell>
          <cell r="D175" t="str">
            <v>Timor-Leste</v>
          </cell>
          <cell r="E175">
            <v>41.3972437968796</v>
          </cell>
          <cell r="F175">
            <v>3.7228685538277402</v>
          </cell>
        </row>
        <row r="176">
          <cell r="C176" t="str">
            <v>TON</v>
          </cell>
          <cell r="D176" t="str">
            <v>Tonga</v>
          </cell>
        </row>
        <row r="177">
          <cell r="C177" t="str">
            <v>TTO</v>
          </cell>
          <cell r="D177" t="str">
            <v>Trinidad &amp; Tobago</v>
          </cell>
        </row>
        <row r="178">
          <cell r="C178" t="str">
            <v>TUN</v>
          </cell>
          <cell r="D178" t="str">
            <v>Tunisia</v>
          </cell>
          <cell r="E178">
            <v>19.806473719118099</v>
          </cell>
          <cell r="F178">
            <v>17.989658310725499</v>
          </cell>
        </row>
        <row r="179">
          <cell r="C179" t="str">
            <v>TUR</v>
          </cell>
          <cell r="D179" t="str">
            <v>Turkey</v>
          </cell>
          <cell r="E179">
            <v>40.278533009999897</v>
          </cell>
          <cell r="F179">
            <v>8.9439958781289093</v>
          </cell>
        </row>
        <row r="180">
          <cell r="C180" t="str">
            <v>TUV</v>
          </cell>
          <cell r="D180" t="str">
            <v>Tuvalu</v>
          </cell>
        </row>
        <row r="181">
          <cell r="C181" t="str">
            <v>TZA</v>
          </cell>
          <cell r="D181" t="str">
            <v>Tanzania</v>
          </cell>
          <cell r="E181">
            <v>8.6708282064576991</v>
          </cell>
          <cell r="F181">
            <v>5.8165551454720896</v>
          </cell>
        </row>
        <row r="182">
          <cell r="C182" t="str">
            <v>UGA</v>
          </cell>
          <cell r="D182" t="str">
            <v>Uganda</v>
          </cell>
          <cell r="E182">
            <v>0.45552166820275097</v>
          </cell>
          <cell r="F182">
            <v>11.9877269925758</v>
          </cell>
        </row>
        <row r="183">
          <cell r="C183" t="str">
            <v>UKR</v>
          </cell>
          <cell r="D183" t="str">
            <v>Ukraine</v>
          </cell>
          <cell r="E183">
            <v>39.736676619999898</v>
          </cell>
          <cell r="F183">
            <v>19.6540641369835</v>
          </cell>
        </row>
        <row r="184">
          <cell r="C184" t="str">
            <v>URY</v>
          </cell>
          <cell r="D184" t="str">
            <v>Uruguay</v>
          </cell>
          <cell r="E184">
            <v>89.955791160000004</v>
          </cell>
          <cell r="F184">
            <v>10.360328216252</v>
          </cell>
        </row>
        <row r="185">
          <cell r="C185" t="str">
            <v>USA</v>
          </cell>
          <cell r="D185" t="str">
            <v>United States</v>
          </cell>
        </row>
        <row r="186">
          <cell r="C186" t="str">
            <v>UZB</v>
          </cell>
          <cell r="D186" t="str">
            <v>Uzbekistan</v>
          </cell>
          <cell r="E186">
            <v>10.3497623847559</v>
          </cell>
          <cell r="F186">
            <v>35.952807035114297</v>
          </cell>
        </row>
        <row r="187">
          <cell r="C187" t="str">
            <v>VCT</v>
          </cell>
          <cell r="D187" t="str">
            <v>St. Vincent &amp; the Grenadines</v>
          </cell>
        </row>
        <row r="188">
          <cell r="C188" t="str">
            <v>VEN</v>
          </cell>
          <cell r="D188" t="str">
            <v>Venezuela, RB</v>
          </cell>
          <cell r="E188">
            <v>4.9959505932957704</v>
          </cell>
        </row>
        <row r="189">
          <cell r="C189" t="str">
            <v>VNM</v>
          </cell>
          <cell r="D189" t="str">
            <v>Vietnam</v>
          </cell>
          <cell r="E189">
            <v>48.386577405282203</v>
          </cell>
          <cell r="F189">
            <v>4.6356247328190996</v>
          </cell>
        </row>
        <row r="190">
          <cell r="C190" t="str">
            <v>VUT</v>
          </cell>
          <cell r="D190" t="str">
            <v>Vanuatu</v>
          </cell>
        </row>
        <row r="191">
          <cell r="C191" t="str">
            <v>WSM</v>
          </cell>
          <cell r="D191" t="str">
            <v>Samoa</v>
          </cell>
        </row>
        <row r="192">
          <cell r="C192" t="str">
            <v>XKX</v>
          </cell>
          <cell r="D192" t="str">
            <v>Kosovo</v>
          </cell>
          <cell r="E192">
            <v>35.425446980362501</v>
          </cell>
          <cell r="F192">
            <v>22.945765265159601</v>
          </cell>
        </row>
        <row r="193">
          <cell r="C193" t="str">
            <v>YEM</v>
          </cell>
          <cell r="D193" t="str">
            <v>Yemen, Rep.</v>
          </cell>
          <cell r="E193">
            <v>16.347642329837299</v>
          </cell>
          <cell r="F193">
            <v>6.47035625974332</v>
          </cell>
        </row>
        <row r="194">
          <cell r="C194" t="str">
            <v>ZAF</v>
          </cell>
          <cell r="D194" t="str">
            <v>South Africa</v>
          </cell>
          <cell r="E194">
            <v>96.060186357902893</v>
          </cell>
          <cell r="F194">
            <v>113.990327456439</v>
          </cell>
        </row>
        <row r="195">
          <cell r="C195" t="str">
            <v>ZMB</v>
          </cell>
          <cell r="D195" t="str">
            <v>Zambia</v>
          </cell>
          <cell r="E195">
            <v>0.61980419162716505</v>
          </cell>
          <cell r="F195">
            <v>2.1907372266090301</v>
          </cell>
        </row>
        <row r="196">
          <cell r="C196" t="str">
            <v>ZWE</v>
          </cell>
          <cell r="D196" t="str">
            <v>Zimbabwe</v>
          </cell>
          <cell r="E196">
            <v>58.957488589999897</v>
          </cell>
          <cell r="F196">
            <v>70.026093426595907</v>
          </cell>
        </row>
      </sheetData>
      <sheetData sheetId="8">
        <row r="1">
          <cell r="D1" t="str">
            <v>cd</v>
          </cell>
          <cell r="E1" t="str">
            <v>cn</v>
          </cell>
          <cell r="F1">
            <v>2020</v>
          </cell>
        </row>
        <row r="2">
          <cell r="D2" t="str">
            <v>AFG</v>
          </cell>
          <cell r="E2" t="str">
            <v>Afghanistan</v>
          </cell>
          <cell r="F2">
            <v>55.408489227294901</v>
          </cell>
        </row>
        <row r="3">
          <cell r="D3" t="str">
            <v>ALB</v>
          </cell>
          <cell r="E3" t="str">
            <v>Albania</v>
          </cell>
          <cell r="F3">
            <v>16.744419097900298</v>
          </cell>
        </row>
        <row r="4">
          <cell r="D4" t="str">
            <v>DZA</v>
          </cell>
          <cell r="E4" t="str">
            <v>Algeria</v>
          </cell>
          <cell r="F4">
            <v>6.33451128005981</v>
          </cell>
        </row>
        <row r="5">
          <cell r="D5" t="str">
            <v>ARG</v>
          </cell>
          <cell r="E5" t="str">
            <v>Argentina</v>
          </cell>
          <cell r="F5">
            <v>38.768638610839801</v>
          </cell>
        </row>
        <row r="6">
          <cell r="D6" t="str">
            <v>ARM</v>
          </cell>
          <cell r="E6" t="str">
            <v>Armenia</v>
          </cell>
          <cell r="F6">
            <v>23.8424167633056</v>
          </cell>
        </row>
        <row r="7">
          <cell r="D7" t="str">
            <v>AZE</v>
          </cell>
          <cell r="E7" t="str">
            <v>Azerbaijan</v>
          </cell>
          <cell r="F7">
            <v>6.7545099258422798</v>
          </cell>
        </row>
        <row r="8">
          <cell r="D8" t="str">
            <v>BGD</v>
          </cell>
          <cell r="E8" t="str">
            <v>Bangladesh</v>
          </cell>
          <cell r="F8">
            <v>26.67280960083</v>
          </cell>
        </row>
        <row r="9">
          <cell r="D9" t="str">
            <v>BLR</v>
          </cell>
          <cell r="E9" t="str">
            <v>Belarus</v>
          </cell>
          <cell r="F9">
            <v>1.5271508693695</v>
          </cell>
        </row>
        <row r="10">
          <cell r="D10" t="str">
            <v>BEN</v>
          </cell>
          <cell r="E10" t="str">
            <v>Benin</v>
          </cell>
          <cell r="F10">
            <v>44.205089569091797</v>
          </cell>
        </row>
        <row r="11">
          <cell r="D11" t="str">
            <v>BTN</v>
          </cell>
          <cell r="E11" t="str">
            <v>Bhutan</v>
          </cell>
          <cell r="F11">
            <v>10.435752868652299</v>
          </cell>
        </row>
        <row r="12">
          <cell r="D12" t="str">
            <v>BOL</v>
          </cell>
          <cell r="E12" t="str">
            <v>Bolivia</v>
          </cell>
          <cell r="F12">
            <v>39.891414642333899</v>
          </cell>
        </row>
        <row r="13">
          <cell r="D13" t="str">
            <v>BIH</v>
          </cell>
          <cell r="E13" t="str">
            <v>Bosnia &amp; Herzegovina</v>
          </cell>
          <cell r="F13">
            <v>10.687991142272899</v>
          </cell>
        </row>
        <row r="14">
          <cell r="D14" t="str">
            <v>BWA</v>
          </cell>
          <cell r="E14" t="str">
            <v>Botswana</v>
          </cell>
          <cell r="F14">
            <v>22.592298507690401</v>
          </cell>
        </row>
        <row r="15">
          <cell r="D15" t="str">
            <v>BRA</v>
          </cell>
          <cell r="E15" t="str">
            <v>Brazil</v>
          </cell>
          <cell r="F15">
            <v>31.243974685668899</v>
          </cell>
        </row>
        <row r="16">
          <cell r="D16" t="str">
            <v>BGR</v>
          </cell>
          <cell r="E16" t="str">
            <v>Bulgaria</v>
          </cell>
          <cell r="F16">
            <v>24.707798004150298</v>
          </cell>
        </row>
        <row r="17">
          <cell r="D17" t="str">
            <v>BFA</v>
          </cell>
          <cell r="E17" t="str">
            <v>Burkina Faso</v>
          </cell>
          <cell r="F17">
            <v>42.121994018554602</v>
          </cell>
        </row>
        <row r="18">
          <cell r="D18" t="str">
            <v>BDI</v>
          </cell>
          <cell r="E18" t="str">
            <v>Burundi</v>
          </cell>
          <cell r="F18">
            <v>65.768814086914006</v>
          </cell>
        </row>
        <row r="19">
          <cell r="D19" t="str">
            <v>CPV</v>
          </cell>
          <cell r="E19" t="str">
            <v>Cabo Verde</v>
          </cell>
          <cell r="F19">
            <v>38.457668304443303</v>
          </cell>
        </row>
        <row r="20">
          <cell r="D20" t="str">
            <v>KHM</v>
          </cell>
          <cell r="E20" t="str">
            <v>Cambodia</v>
          </cell>
          <cell r="F20">
            <v>20.909458160400298</v>
          </cell>
        </row>
        <row r="21">
          <cell r="D21" t="str">
            <v>CMR</v>
          </cell>
          <cell r="E21" t="str">
            <v>Cameroon</v>
          </cell>
          <cell r="F21">
            <v>45.882713317871001</v>
          </cell>
        </row>
        <row r="22">
          <cell r="D22" t="str">
            <v>TCD</v>
          </cell>
          <cell r="E22" t="str">
            <v>Chad</v>
          </cell>
          <cell r="F22">
            <v>45.909053802490199</v>
          </cell>
        </row>
        <row r="23">
          <cell r="D23" t="str">
            <v>CHL</v>
          </cell>
          <cell r="E23" t="str">
            <v>Chile</v>
          </cell>
          <cell r="F23">
            <v>16.208501815795898</v>
          </cell>
        </row>
        <row r="24">
          <cell r="D24" t="str">
            <v>CHN</v>
          </cell>
          <cell r="E24" t="str">
            <v>China</v>
          </cell>
          <cell r="F24">
            <v>1.8301556110382</v>
          </cell>
        </row>
        <row r="25">
          <cell r="D25" t="str">
            <v>COL</v>
          </cell>
          <cell r="E25" t="str">
            <v>Colombia</v>
          </cell>
          <cell r="F25">
            <v>33.258010864257798</v>
          </cell>
        </row>
        <row r="26">
          <cell r="D26" t="str">
            <v>COM</v>
          </cell>
          <cell r="E26" t="str">
            <v>Comoros</v>
          </cell>
          <cell r="F26">
            <v>48.072731018066399</v>
          </cell>
        </row>
        <row r="27">
          <cell r="D27" t="str">
            <v>COG</v>
          </cell>
          <cell r="E27" t="str">
            <v>Congo, Rep.</v>
          </cell>
          <cell r="F27">
            <v>43.876091003417898</v>
          </cell>
        </row>
        <row r="28">
          <cell r="D28" t="str">
            <v>CRI</v>
          </cell>
          <cell r="E28" t="str">
            <v>Costa Rica</v>
          </cell>
          <cell r="F28">
            <v>29.748498916625898</v>
          </cell>
        </row>
        <row r="29">
          <cell r="D29" t="str">
            <v>HRV</v>
          </cell>
          <cell r="E29" t="str">
            <v>Croatia</v>
          </cell>
          <cell r="F29">
            <v>20.7913703918457</v>
          </cell>
        </row>
        <row r="30">
          <cell r="D30" t="str">
            <v>CIV</v>
          </cell>
          <cell r="E30" t="str">
            <v>Cote d'Ivoire</v>
          </cell>
          <cell r="F30">
            <v>50.151477813720703</v>
          </cell>
        </row>
        <row r="31">
          <cell r="D31" t="str">
            <v>COD</v>
          </cell>
          <cell r="E31" t="str">
            <v>Congo, Dem. Rep.</v>
          </cell>
          <cell r="F31">
            <v>64.289901733398395</v>
          </cell>
        </row>
        <row r="32">
          <cell r="D32" t="str">
            <v>DJI</v>
          </cell>
          <cell r="E32" t="str">
            <v>Djibouti</v>
          </cell>
          <cell r="F32">
            <v>22.295270919799801</v>
          </cell>
        </row>
        <row r="33">
          <cell r="D33" t="str">
            <v>DOM</v>
          </cell>
          <cell r="E33" t="str">
            <v>Dominican Republic</v>
          </cell>
          <cell r="F33">
            <v>20.5836181640625</v>
          </cell>
        </row>
        <row r="34">
          <cell r="D34" t="str">
            <v>ECU</v>
          </cell>
          <cell r="E34" t="str">
            <v>Ecuador</v>
          </cell>
          <cell r="F34">
            <v>30.900938034057599</v>
          </cell>
        </row>
        <row r="35">
          <cell r="D35" t="str">
            <v>EGY</v>
          </cell>
          <cell r="E35" t="str">
            <v>Egypt, Arab Rep.</v>
          </cell>
          <cell r="F35">
            <v>33.887355804443303</v>
          </cell>
        </row>
        <row r="36">
          <cell r="D36" t="str">
            <v>SLV</v>
          </cell>
          <cell r="E36" t="str">
            <v>El Salvador</v>
          </cell>
          <cell r="F36">
            <v>34.941337585449197</v>
          </cell>
        </row>
        <row r="37">
          <cell r="D37" t="str">
            <v>SWZ</v>
          </cell>
          <cell r="E37" t="str">
            <v>Eswatini</v>
          </cell>
          <cell r="F37">
            <v>74.324020385742102</v>
          </cell>
        </row>
        <row r="38">
          <cell r="D38" t="str">
            <v>ETH</v>
          </cell>
          <cell r="E38" t="str">
            <v>Ethiopia</v>
          </cell>
          <cell r="F38">
            <v>25.722417831420898</v>
          </cell>
        </row>
        <row r="39">
          <cell r="D39" t="str">
            <v>FJI</v>
          </cell>
          <cell r="E39" t="str">
            <v>Fiji</v>
          </cell>
          <cell r="F39">
            <v>34.832221984863203</v>
          </cell>
        </row>
        <row r="40">
          <cell r="D40" t="str">
            <v>GAB</v>
          </cell>
          <cell r="E40" t="str">
            <v>Gabon</v>
          </cell>
          <cell r="F40">
            <v>34.876747131347599</v>
          </cell>
        </row>
        <row r="41">
          <cell r="D41" t="str">
            <v>GMB</v>
          </cell>
          <cell r="E41" t="str">
            <v>Gambia, The</v>
          </cell>
          <cell r="F41">
            <v>54.655368804931598</v>
          </cell>
        </row>
        <row r="42">
          <cell r="D42" t="str">
            <v>GEO</v>
          </cell>
          <cell r="E42" t="str">
            <v>Georgia</v>
          </cell>
          <cell r="F42">
            <v>14.0597715377807</v>
          </cell>
        </row>
        <row r="43">
          <cell r="D43" t="str">
            <v>GHA</v>
          </cell>
          <cell r="E43" t="str">
            <v>Ghana</v>
          </cell>
          <cell r="F43">
            <v>26.847610473632798</v>
          </cell>
        </row>
        <row r="44">
          <cell r="D44" t="str">
            <v>GTM</v>
          </cell>
          <cell r="E44" t="str">
            <v>Guatemala</v>
          </cell>
          <cell r="F44">
            <v>66.078598022460895</v>
          </cell>
        </row>
        <row r="45">
          <cell r="D45" t="str">
            <v>GIN</v>
          </cell>
          <cell r="E45" t="str">
            <v>Guinea</v>
          </cell>
          <cell r="F45">
            <v>57.366741180419901</v>
          </cell>
        </row>
        <row r="46">
          <cell r="D46" t="str">
            <v>GNB</v>
          </cell>
          <cell r="E46" t="str">
            <v>Guinea-Bissau</v>
          </cell>
          <cell r="F46">
            <v>72.290733337402301</v>
          </cell>
        </row>
        <row r="47">
          <cell r="D47" t="str">
            <v>HTI</v>
          </cell>
          <cell r="E47" t="str">
            <v>Haiti</v>
          </cell>
          <cell r="F47">
            <v>63.682441711425703</v>
          </cell>
        </row>
        <row r="48">
          <cell r="D48" t="str">
            <v>HND</v>
          </cell>
          <cell r="E48" t="str">
            <v>Honduras</v>
          </cell>
          <cell r="F48">
            <v>53.4012031555175</v>
          </cell>
        </row>
        <row r="49">
          <cell r="D49" t="str">
            <v>IND</v>
          </cell>
          <cell r="E49" t="str">
            <v>India</v>
          </cell>
          <cell r="F49">
            <v>27.430360794067301</v>
          </cell>
        </row>
        <row r="50">
          <cell r="D50" t="str">
            <v>IDN</v>
          </cell>
          <cell r="E50" t="str">
            <v>Indonesia</v>
          </cell>
          <cell r="F50">
            <v>10.550309181213301</v>
          </cell>
        </row>
        <row r="51">
          <cell r="D51" t="str">
            <v>IRQ</v>
          </cell>
          <cell r="E51" t="str">
            <v>Iraq</v>
          </cell>
          <cell r="F51">
            <v>23.2272338867187</v>
          </cell>
        </row>
        <row r="52">
          <cell r="D52" t="str">
            <v>JAM</v>
          </cell>
          <cell r="E52" t="str">
            <v>Jamaica</v>
          </cell>
          <cell r="F52">
            <v>20.3647861480712</v>
          </cell>
        </row>
        <row r="53">
          <cell r="D53" t="str">
            <v>JOR</v>
          </cell>
          <cell r="E53" t="str">
            <v>Jordan</v>
          </cell>
          <cell r="F53">
            <v>16.061487197875898</v>
          </cell>
        </row>
        <row r="54">
          <cell r="D54" t="str">
            <v>KAZ</v>
          </cell>
          <cell r="E54" t="str">
            <v>Kazakhstan</v>
          </cell>
          <cell r="F54">
            <v>2.8671360015869101</v>
          </cell>
        </row>
        <row r="55">
          <cell r="D55" t="str">
            <v>KEN</v>
          </cell>
          <cell r="E55" t="str">
            <v>Kenya</v>
          </cell>
          <cell r="F55">
            <v>41.43208694458</v>
          </cell>
        </row>
        <row r="56">
          <cell r="D56" t="str">
            <v>XKX</v>
          </cell>
          <cell r="E56" t="str">
            <v>Kosovo</v>
          </cell>
          <cell r="F56">
            <v>20.894224166870099</v>
          </cell>
        </row>
        <row r="57">
          <cell r="D57" t="str">
            <v>KGZ</v>
          </cell>
          <cell r="E57" t="str">
            <v>Kyrgyz Republic</v>
          </cell>
          <cell r="F57">
            <v>29.2641792297363</v>
          </cell>
        </row>
        <row r="58">
          <cell r="D58" t="str">
            <v>LAO</v>
          </cell>
          <cell r="E58" t="str">
            <v>Lao PDR</v>
          </cell>
          <cell r="F58">
            <v>31.957309722900298</v>
          </cell>
        </row>
        <row r="59">
          <cell r="D59" t="str">
            <v>LBN</v>
          </cell>
          <cell r="E59" t="str">
            <v>Lebanon</v>
          </cell>
          <cell r="F59">
            <v>32.388740539550703</v>
          </cell>
        </row>
        <row r="60">
          <cell r="D60" t="str">
            <v>LSO</v>
          </cell>
          <cell r="E60" t="str">
            <v>Lesotho</v>
          </cell>
          <cell r="F60">
            <v>57.215000152587798</v>
          </cell>
        </row>
        <row r="61">
          <cell r="D61" t="str">
            <v>LBR</v>
          </cell>
          <cell r="E61" t="str">
            <v>Liberia</v>
          </cell>
          <cell r="F61">
            <v>52.7991523742675</v>
          </cell>
        </row>
        <row r="62">
          <cell r="D62" t="str">
            <v>MDG</v>
          </cell>
          <cell r="E62" t="str">
            <v>Madagascar</v>
          </cell>
          <cell r="F62">
            <v>73.923194885253906</v>
          </cell>
        </row>
        <row r="63">
          <cell r="D63" t="str">
            <v>MWI</v>
          </cell>
          <cell r="E63" t="str">
            <v>Malawi</v>
          </cell>
          <cell r="F63">
            <v>53.537136077880803</v>
          </cell>
        </row>
        <row r="64">
          <cell r="D64" t="str">
            <v>MYS</v>
          </cell>
          <cell r="E64" t="str">
            <v>Malaysia</v>
          </cell>
          <cell r="F64">
            <v>0.43062484264373702</v>
          </cell>
        </row>
        <row r="65">
          <cell r="D65" t="str">
            <v>MDV</v>
          </cell>
          <cell r="E65" t="str">
            <v>Maldives</v>
          </cell>
          <cell r="F65">
            <v>8.6882658004760707</v>
          </cell>
        </row>
        <row r="66">
          <cell r="D66" t="str">
            <v>MLI</v>
          </cell>
          <cell r="E66" t="str">
            <v>Mali</v>
          </cell>
          <cell r="F66">
            <v>41.88525390625</v>
          </cell>
        </row>
        <row r="67">
          <cell r="D67" t="str">
            <v>MRT</v>
          </cell>
          <cell r="E67" t="str">
            <v>Mauritania</v>
          </cell>
          <cell r="F67">
            <v>37.464229583740199</v>
          </cell>
        </row>
        <row r="68">
          <cell r="D68" t="str">
            <v>MUS</v>
          </cell>
          <cell r="E68" t="str">
            <v>Mauritius</v>
          </cell>
          <cell r="F68">
            <v>11.4950199127197</v>
          </cell>
        </row>
        <row r="69">
          <cell r="D69" t="str">
            <v>MEX</v>
          </cell>
          <cell r="E69" t="str">
            <v>Mexico</v>
          </cell>
          <cell r="F69">
            <v>50.174766540527301</v>
          </cell>
        </row>
        <row r="70">
          <cell r="D70" t="str">
            <v>FSM</v>
          </cell>
          <cell r="E70" t="str">
            <v>Micronesia, Fed. States</v>
          </cell>
          <cell r="F70">
            <v>46.7500190734863</v>
          </cell>
        </row>
        <row r="71">
          <cell r="D71" t="str">
            <v>MNG</v>
          </cell>
          <cell r="E71" t="str">
            <v>Mongolia</v>
          </cell>
          <cell r="F71">
            <v>28.646686553955</v>
          </cell>
        </row>
        <row r="72">
          <cell r="D72" t="str">
            <v>MNE</v>
          </cell>
          <cell r="E72" t="str">
            <v>Montenegro</v>
          </cell>
          <cell r="F72">
            <v>21.6485786437988</v>
          </cell>
        </row>
        <row r="73">
          <cell r="D73" t="str">
            <v>MAR</v>
          </cell>
          <cell r="E73" t="str">
            <v>Morocco</v>
          </cell>
          <cell r="F73">
            <v>5.0824398994445801</v>
          </cell>
        </row>
        <row r="74">
          <cell r="D74" t="str">
            <v>MOZ</v>
          </cell>
          <cell r="E74" t="str">
            <v>Mozambique</v>
          </cell>
          <cell r="F74">
            <v>47.823207855224602</v>
          </cell>
        </row>
        <row r="75">
          <cell r="D75" t="str">
            <v>MMR</v>
          </cell>
          <cell r="E75" t="str">
            <v>Myanmar</v>
          </cell>
          <cell r="F75">
            <v>31.287940979003899</v>
          </cell>
        </row>
        <row r="76">
          <cell r="D76" t="str">
            <v>NAM</v>
          </cell>
          <cell r="E76" t="str">
            <v>Namibia</v>
          </cell>
          <cell r="F76">
            <v>21.516294479370099</v>
          </cell>
        </row>
        <row r="77">
          <cell r="D77" t="str">
            <v>NPL</v>
          </cell>
          <cell r="E77" t="str">
            <v>Nepal</v>
          </cell>
          <cell r="F77">
            <v>29.7550048828125</v>
          </cell>
        </row>
        <row r="78">
          <cell r="D78" t="str">
            <v>NIC</v>
          </cell>
          <cell r="E78" t="str">
            <v>Nicaragua</v>
          </cell>
          <cell r="F78">
            <v>29.2595825195312</v>
          </cell>
        </row>
        <row r="79">
          <cell r="D79" t="str">
            <v>NER</v>
          </cell>
          <cell r="E79" t="str">
            <v>Niger</v>
          </cell>
          <cell r="F79">
            <v>45.669380187988203</v>
          </cell>
        </row>
        <row r="80">
          <cell r="D80" t="str">
            <v>NGA</v>
          </cell>
          <cell r="E80" t="str">
            <v>Nigeria</v>
          </cell>
          <cell r="F80">
            <v>48.7869262695312</v>
          </cell>
        </row>
        <row r="81">
          <cell r="D81" t="str">
            <v>MKD</v>
          </cell>
          <cell r="E81" t="str">
            <v>North Macedonia</v>
          </cell>
          <cell r="F81">
            <v>22.223638534545898</v>
          </cell>
        </row>
        <row r="82">
          <cell r="D82" t="str">
            <v>PAK</v>
          </cell>
          <cell r="E82" t="str">
            <v>Pakistan</v>
          </cell>
          <cell r="F82">
            <v>27.686067581176701</v>
          </cell>
        </row>
        <row r="83">
          <cell r="D83" t="str">
            <v>PAN</v>
          </cell>
          <cell r="E83" t="str">
            <v>Panama</v>
          </cell>
          <cell r="F83">
            <v>34.509525299072202</v>
          </cell>
        </row>
        <row r="84">
          <cell r="D84" t="str">
            <v>PNG</v>
          </cell>
          <cell r="E84" t="str">
            <v>Papua New Guinea</v>
          </cell>
          <cell r="F84">
            <v>41.374111175537102</v>
          </cell>
        </row>
        <row r="85">
          <cell r="D85" t="str">
            <v>PRY</v>
          </cell>
          <cell r="E85" t="str">
            <v>Paraguay</v>
          </cell>
          <cell r="F85">
            <v>30.337833404541001</v>
          </cell>
        </row>
        <row r="86">
          <cell r="D86" t="str">
            <v>PER</v>
          </cell>
          <cell r="E86" t="str">
            <v>Peru</v>
          </cell>
          <cell r="F86">
            <v>25.150108337402301</v>
          </cell>
        </row>
        <row r="87">
          <cell r="D87" t="str">
            <v>PHL</v>
          </cell>
          <cell r="E87" t="str">
            <v>Philippines</v>
          </cell>
          <cell r="F87">
            <v>27.3897800445556</v>
          </cell>
        </row>
        <row r="88">
          <cell r="D88" t="str">
            <v>MDA</v>
          </cell>
          <cell r="E88" t="str">
            <v>Moldova</v>
          </cell>
          <cell r="F88">
            <v>4.57753181457519</v>
          </cell>
        </row>
        <row r="89">
          <cell r="D89" t="str">
            <v>ROU</v>
          </cell>
          <cell r="E89" t="str">
            <v>Romania</v>
          </cell>
          <cell r="F89">
            <v>25.362703323364201</v>
          </cell>
        </row>
        <row r="90">
          <cell r="D90" t="str">
            <v>RUS</v>
          </cell>
          <cell r="E90" t="str">
            <v>Russian Federation</v>
          </cell>
          <cell r="F90">
            <v>14.529766082763601</v>
          </cell>
        </row>
        <row r="91">
          <cell r="D91" t="str">
            <v>RWA</v>
          </cell>
          <cell r="E91" t="str">
            <v>Rwanda</v>
          </cell>
          <cell r="F91">
            <v>39.437637329101499</v>
          </cell>
        </row>
        <row r="92">
          <cell r="D92" t="str">
            <v>LCA</v>
          </cell>
          <cell r="E92" t="str">
            <v>St. Lucia</v>
          </cell>
          <cell r="F92">
            <v>25.657676696777301</v>
          </cell>
        </row>
        <row r="93">
          <cell r="D93" t="str">
            <v>WSM</v>
          </cell>
          <cell r="E93" t="str">
            <v>Samoa</v>
          </cell>
          <cell r="F93">
            <v>21.159971237182599</v>
          </cell>
        </row>
        <row r="94">
          <cell r="D94" t="str">
            <v>STP</v>
          </cell>
          <cell r="E94" t="str">
            <v>Sao Tome &amp; Principe</v>
          </cell>
          <cell r="F94">
            <v>63.725395202636697</v>
          </cell>
        </row>
        <row r="95">
          <cell r="D95" t="str">
            <v>SEN</v>
          </cell>
          <cell r="E95" t="str">
            <v>Senegal</v>
          </cell>
          <cell r="F95">
            <v>51.716949462890597</v>
          </cell>
        </row>
        <row r="96">
          <cell r="D96" t="str">
            <v>SRB</v>
          </cell>
          <cell r="E96" t="str">
            <v>Serbia</v>
          </cell>
          <cell r="F96">
            <v>15.771257400512599</v>
          </cell>
        </row>
        <row r="97">
          <cell r="D97" t="str">
            <v>SYC</v>
          </cell>
          <cell r="E97" t="str">
            <v>Seychelles</v>
          </cell>
          <cell r="F97">
            <v>42.020641326904297</v>
          </cell>
        </row>
        <row r="98">
          <cell r="D98" t="str">
            <v>SLE</v>
          </cell>
          <cell r="E98" t="str">
            <v>Sierra Leone</v>
          </cell>
          <cell r="F98">
            <v>53.342063903808501</v>
          </cell>
        </row>
        <row r="99">
          <cell r="D99" t="str">
            <v>SLB</v>
          </cell>
          <cell r="E99" t="str">
            <v>Solomon Islands</v>
          </cell>
          <cell r="F99">
            <v>15.9839096069335</v>
          </cell>
        </row>
        <row r="100">
          <cell r="D100" t="str">
            <v>ZAF</v>
          </cell>
          <cell r="E100" t="str">
            <v>South Africa</v>
          </cell>
          <cell r="F100">
            <v>61.1739692687988</v>
          </cell>
        </row>
        <row r="101">
          <cell r="D101" t="str">
            <v>SSD</v>
          </cell>
          <cell r="E101" t="str">
            <v>South Sudan</v>
          </cell>
          <cell r="F101">
            <v>84.604171752929602</v>
          </cell>
        </row>
        <row r="102">
          <cell r="D102" t="str">
            <v>LKA</v>
          </cell>
          <cell r="E102" t="str">
            <v>Sri Lanka</v>
          </cell>
          <cell r="F102">
            <v>5.2178764343261701</v>
          </cell>
        </row>
        <row r="103">
          <cell r="D103" t="str">
            <v>PSE</v>
          </cell>
          <cell r="E103" t="str">
            <v>West Bank &amp; Gaza</v>
          </cell>
          <cell r="F103">
            <v>33.450740814208899</v>
          </cell>
        </row>
        <row r="104">
          <cell r="D104" t="str">
            <v>SDN</v>
          </cell>
          <cell r="E104" t="str">
            <v>Sudan</v>
          </cell>
          <cell r="F104">
            <v>48.988456726074197</v>
          </cell>
        </row>
        <row r="105">
          <cell r="D105" t="str">
            <v>TJK</v>
          </cell>
          <cell r="E105" t="str">
            <v>Tajikistan</v>
          </cell>
          <cell r="F105">
            <v>29.233221054077099</v>
          </cell>
        </row>
        <row r="106">
          <cell r="D106" t="str">
            <v>THA</v>
          </cell>
          <cell r="E106" t="str">
            <v>Thailand</v>
          </cell>
          <cell r="F106">
            <v>10.657964706420801</v>
          </cell>
        </row>
        <row r="107">
          <cell r="D107" t="str">
            <v>TLS</v>
          </cell>
          <cell r="E107" t="str">
            <v>Timor-Leste</v>
          </cell>
          <cell r="F107">
            <v>42.6446533203125</v>
          </cell>
        </row>
        <row r="108">
          <cell r="D108" t="str">
            <v>TGO</v>
          </cell>
          <cell r="E108" t="str">
            <v>Togo</v>
          </cell>
          <cell r="F108">
            <v>59.781177520751903</v>
          </cell>
        </row>
        <row r="109">
          <cell r="D109" t="str">
            <v>TON</v>
          </cell>
          <cell r="E109" t="str">
            <v>Tonga</v>
          </cell>
          <cell r="F109">
            <v>23.349412918090799</v>
          </cell>
        </row>
        <row r="110">
          <cell r="D110" t="str">
            <v>TUN</v>
          </cell>
          <cell r="E110" t="str">
            <v>Tunisia</v>
          </cell>
          <cell r="F110">
            <v>15.196474075317299</v>
          </cell>
        </row>
        <row r="111">
          <cell r="D111" t="str">
            <v>TUV</v>
          </cell>
          <cell r="E111" t="str">
            <v>Tuvalu</v>
          </cell>
          <cell r="F111">
            <v>27.131175994873001</v>
          </cell>
        </row>
        <row r="112">
          <cell r="D112" t="str">
            <v>TUR</v>
          </cell>
          <cell r="E112" t="str">
            <v>Turkey</v>
          </cell>
          <cell r="F112">
            <v>16.893285751342699</v>
          </cell>
        </row>
        <row r="113">
          <cell r="D113" t="str">
            <v>UGA</v>
          </cell>
          <cell r="E113" t="str">
            <v>Uganda</v>
          </cell>
          <cell r="F113">
            <v>22.9062385559082</v>
          </cell>
        </row>
        <row r="114">
          <cell r="D114" t="str">
            <v>UKR</v>
          </cell>
          <cell r="E114" t="str">
            <v>Ukraine</v>
          </cell>
          <cell r="F114">
            <v>0.83242195844650202</v>
          </cell>
        </row>
        <row r="115">
          <cell r="D115" t="str">
            <v>TZA</v>
          </cell>
          <cell r="E115" t="str">
            <v>Tanzania</v>
          </cell>
          <cell r="F115">
            <v>29.241392135620099</v>
          </cell>
        </row>
        <row r="116">
          <cell r="D116" t="str">
            <v>URY</v>
          </cell>
          <cell r="E116" t="str">
            <v>Uruguay</v>
          </cell>
          <cell r="F116">
            <v>13.7665586471557</v>
          </cell>
        </row>
        <row r="117">
          <cell r="D117" t="str">
            <v>UZB</v>
          </cell>
          <cell r="E117" t="str">
            <v>Uzbekistan</v>
          </cell>
          <cell r="F117">
            <v>11.8070888519287</v>
          </cell>
        </row>
        <row r="118">
          <cell r="D118" t="str">
            <v>VUT</v>
          </cell>
          <cell r="E118" t="str">
            <v>Vanuatu</v>
          </cell>
          <cell r="F118">
            <v>15.9839096069335</v>
          </cell>
        </row>
        <row r="119">
          <cell r="D119" t="str">
            <v>VEN</v>
          </cell>
          <cell r="E119" t="str">
            <v>Venezuela, RB</v>
          </cell>
          <cell r="F119">
            <v>39.951370239257798</v>
          </cell>
        </row>
        <row r="120">
          <cell r="D120" t="str">
            <v>VNM</v>
          </cell>
          <cell r="E120" t="str">
            <v>Vietnam</v>
          </cell>
          <cell r="F120">
            <v>8.5065584182739205</v>
          </cell>
        </row>
        <row r="121">
          <cell r="D121" t="str">
            <v>YEM</v>
          </cell>
          <cell r="E121" t="str">
            <v>Yemen, Rep.</v>
          </cell>
          <cell r="F121">
            <v>51.496940612792898</v>
          </cell>
        </row>
        <row r="122">
          <cell r="D122" t="str">
            <v>ZMB</v>
          </cell>
          <cell r="E122" t="str">
            <v>Zambia</v>
          </cell>
          <cell r="F122">
            <v>58.207916259765597</v>
          </cell>
        </row>
        <row r="123">
          <cell r="D123" t="str">
            <v>ZWE</v>
          </cell>
          <cell r="E123" t="str">
            <v>Zimbabwe</v>
          </cell>
          <cell r="F123">
            <v>75.973846435546804</v>
          </cell>
        </row>
      </sheetData>
      <sheetData sheetId="9">
        <row r="1">
          <cell r="C1" t="str">
            <v>cd</v>
          </cell>
          <cell r="D1" t="str">
            <v>cn</v>
          </cell>
          <cell r="E1" t="str">
            <v>PPP1.90</v>
          </cell>
          <cell r="F1" t="str">
            <v>PPP3.20</v>
          </cell>
          <cell r="G1" t="str">
            <v>PPP5.50</v>
          </cell>
        </row>
        <row r="2">
          <cell r="C2" t="str">
            <v>AGO</v>
          </cell>
          <cell r="D2" t="str">
            <v>Angola</v>
          </cell>
          <cell r="E2">
            <v>50.2</v>
          </cell>
          <cell r="F2">
            <v>73</v>
          </cell>
          <cell r="G2">
            <v>89.7</v>
          </cell>
        </row>
        <row r="3">
          <cell r="C3" t="str">
            <v>ALB</v>
          </cell>
          <cell r="D3" t="str">
            <v>Albania</v>
          </cell>
          <cell r="E3">
            <v>3.1</v>
          </cell>
          <cell r="F3">
            <v>15.3</v>
          </cell>
          <cell r="G3">
            <v>49.4</v>
          </cell>
        </row>
        <row r="4">
          <cell r="C4" t="str">
            <v>ARG</v>
          </cell>
          <cell r="D4" t="str">
            <v>Argentina</v>
          </cell>
          <cell r="E4">
            <v>1.8</v>
          </cell>
          <cell r="F4">
            <v>6</v>
          </cell>
          <cell r="G4">
            <v>16.8</v>
          </cell>
        </row>
        <row r="5">
          <cell r="C5" t="str">
            <v>ARM</v>
          </cell>
          <cell r="D5" t="str">
            <v>Armenia</v>
          </cell>
          <cell r="E5">
            <v>3.2</v>
          </cell>
          <cell r="F5">
            <v>20.2</v>
          </cell>
          <cell r="G5">
            <v>62.5</v>
          </cell>
        </row>
        <row r="6">
          <cell r="C6" t="str">
            <v>AZE</v>
          </cell>
          <cell r="D6" t="str">
            <v>Azerbaijan</v>
          </cell>
          <cell r="E6">
            <v>0</v>
          </cell>
          <cell r="F6">
            <v>0</v>
          </cell>
          <cell r="G6">
            <v>0</v>
          </cell>
        </row>
        <row r="7">
          <cell r="C7" t="str">
            <v>BDI</v>
          </cell>
          <cell r="D7" t="str">
            <v>Burundi</v>
          </cell>
          <cell r="E7">
            <v>81.2</v>
          </cell>
          <cell r="F7">
            <v>94.2</v>
          </cell>
          <cell r="G7">
            <v>98.6</v>
          </cell>
        </row>
        <row r="8">
          <cell r="C8" t="str">
            <v>BEN</v>
          </cell>
          <cell r="D8" t="str">
            <v>Benin</v>
          </cell>
          <cell r="E8">
            <v>52.1</v>
          </cell>
          <cell r="F8">
            <v>78.2</v>
          </cell>
          <cell r="G8">
            <v>92.7</v>
          </cell>
        </row>
        <row r="9">
          <cell r="C9" t="str">
            <v>BFA</v>
          </cell>
          <cell r="D9" t="str">
            <v>Burkina Faso</v>
          </cell>
          <cell r="E9">
            <v>42.1</v>
          </cell>
          <cell r="F9">
            <v>77.7</v>
          </cell>
          <cell r="G9">
            <v>93.8</v>
          </cell>
        </row>
        <row r="10">
          <cell r="C10" t="str">
            <v>BGD</v>
          </cell>
          <cell r="D10" t="str">
            <v>Bangladesh</v>
          </cell>
          <cell r="E10">
            <v>12.5</v>
          </cell>
          <cell r="F10">
            <v>51</v>
          </cell>
          <cell r="G10">
            <v>84.5</v>
          </cell>
        </row>
        <row r="11">
          <cell r="C11" t="str">
            <v>BGR</v>
          </cell>
          <cell r="D11" t="str">
            <v>Bulgaria</v>
          </cell>
          <cell r="E11">
            <v>3.3</v>
          </cell>
          <cell r="F11">
            <v>7.3</v>
          </cell>
          <cell r="G11">
            <v>16.100000000000001</v>
          </cell>
        </row>
        <row r="12">
          <cell r="C12" t="str">
            <v>BIH</v>
          </cell>
          <cell r="D12" t="str">
            <v>Bosnia &amp; Herzegovina</v>
          </cell>
          <cell r="E12">
            <v>0.1</v>
          </cell>
          <cell r="F12">
            <v>0.6</v>
          </cell>
          <cell r="G12">
            <v>4.2</v>
          </cell>
        </row>
        <row r="13">
          <cell r="C13" t="str">
            <v>BLR</v>
          </cell>
          <cell r="D13" t="str">
            <v>Belarus</v>
          </cell>
          <cell r="E13">
            <v>0</v>
          </cell>
          <cell r="F13">
            <v>0</v>
          </cell>
          <cell r="G13">
            <v>1</v>
          </cell>
        </row>
        <row r="14">
          <cell r="C14" t="str">
            <v>BLZ</v>
          </cell>
          <cell r="D14" t="str">
            <v>Belize</v>
          </cell>
          <cell r="E14">
            <v>16.600000000000001</v>
          </cell>
          <cell r="F14">
            <v>33.799999999999997</v>
          </cell>
          <cell r="G14">
            <v>61</v>
          </cell>
        </row>
        <row r="15">
          <cell r="C15" t="str">
            <v>BOL</v>
          </cell>
          <cell r="D15" t="str">
            <v>Bolivia</v>
          </cell>
          <cell r="E15">
            <v>7</v>
          </cell>
          <cell r="F15">
            <v>15.2</v>
          </cell>
          <cell r="G15">
            <v>31.5</v>
          </cell>
        </row>
        <row r="16">
          <cell r="C16" t="str">
            <v>BRA</v>
          </cell>
          <cell r="D16" t="str">
            <v>Brazil</v>
          </cell>
          <cell r="E16">
            <v>8.1</v>
          </cell>
          <cell r="F16">
            <v>16.7</v>
          </cell>
          <cell r="G16">
            <v>34.799999999999997</v>
          </cell>
        </row>
        <row r="17">
          <cell r="C17" t="str">
            <v>BTN</v>
          </cell>
          <cell r="D17" t="str">
            <v>Bhutan</v>
          </cell>
          <cell r="E17">
            <v>1.9</v>
          </cell>
          <cell r="F17">
            <v>13.8</v>
          </cell>
          <cell r="G17">
            <v>42.8</v>
          </cell>
        </row>
        <row r="18">
          <cell r="C18" t="str">
            <v>BWA</v>
          </cell>
          <cell r="D18" t="str">
            <v>Botswana</v>
          </cell>
          <cell r="E18">
            <v>19.899999999999999</v>
          </cell>
          <cell r="F18">
            <v>47.3</v>
          </cell>
          <cell r="G18">
            <v>71.099999999999994</v>
          </cell>
        </row>
        <row r="19">
          <cell r="C19" t="str">
            <v>CAF</v>
          </cell>
          <cell r="D19" t="str">
            <v>Central African Rep.</v>
          </cell>
          <cell r="E19">
            <v>76.7</v>
          </cell>
          <cell r="F19">
            <v>89.6</v>
          </cell>
          <cell r="G19">
            <v>95.8</v>
          </cell>
        </row>
        <row r="20">
          <cell r="C20" t="str">
            <v>CHN</v>
          </cell>
          <cell r="D20" t="str">
            <v>China</v>
          </cell>
          <cell r="E20">
            <v>5.9</v>
          </cell>
          <cell r="F20">
            <v>20.6</v>
          </cell>
          <cell r="G20">
            <v>46.9</v>
          </cell>
        </row>
        <row r="21">
          <cell r="C21" t="str">
            <v>CIV</v>
          </cell>
          <cell r="D21" t="str">
            <v>Cote d'Ivoire</v>
          </cell>
          <cell r="E21">
            <v>29.8</v>
          </cell>
          <cell r="F21">
            <v>61.9</v>
          </cell>
          <cell r="G21">
            <v>86.9</v>
          </cell>
        </row>
        <row r="22">
          <cell r="C22" t="str">
            <v>CMR</v>
          </cell>
          <cell r="D22" t="str">
            <v>Cameroon</v>
          </cell>
          <cell r="E22">
            <v>27.2</v>
          </cell>
          <cell r="F22">
            <v>50.5</v>
          </cell>
          <cell r="G22">
            <v>74.8</v>
          </cell>
        </row>
        <row r="23">
          <cell r="C23" t="str">
            <v>COD</v>
          </cell>
          <cell r="D23" t="str">
            <v>Congo, Dem. Rep.</v>
          </cell>
          <cell r="E23">
            <v>76.599999999999994</v>
          </cell>
          <cell r="F23">
            <v>91.9</v>
          </cell>
          <cell r="G23">
            <v>98.2</v>
          </cell>
        </row>
        <row r="24">
          <cell r="C24" t="str">
            <v>COG</v>
          </cell>
          <cell r="D24" t="str">
            <v>Congo, Rep.</v>
          </cell>
          <cell r="E24">
            <v>45.8</v>
          </cell>
          <cell r="F24">
            <v>70.3</v>
          </cell>
          <cell r="G24">
            <v>87.3</v>
          </cell>
        </row>
        <row r="25">
          <cell r="C25" t="str">
            <v>COL</v>
          </cell>
          <cell r="D25" t="str">
            <v>Colombia</v>
          </cell>
          <cell r="E25">
            <v>6.7</v>
          </cell>
          <cell r="F25">
            <v>17.3</v>
          </cell>
          <cell r="G25">
            <v>40.9</v>
          </cell>
        </row>
        <row r="26">
          <cell r="C26" t="str">
            <v>COM</v>
          </cell>
          <cell r="D26" t="str">
            <v>Comoros</v>
          </cell>
          <cell r="E26">
            <v>22.1</v>
          </cell>
          <cell r="F26">
            <v>44.8</v>
          </cell>
          <cell r="G26">
            <v>68.900000000000006</v>
          </cell>
        </row>
        <row r="27">
          <cell r="C27" t="str">
            <v>CPV</v>
          </cell>
          <cell r="D27" t="str">
            <v>Cabo Verde</v>
          </cell>
          <cell r="E27">
            <v>4.0999999999999996</v>
          </cell>
          <cell r="F27">
            <v>17.3</v>
          </cell>
          <cell r="G27">
            <v>45</v>
          </cell>
        </row>
        <row r="28">
          <cell r="C28" t="str">
            <v>CRI</v>
          </cell>
          <cell r="D28" t="str">
            <v>Costa Rica</v>
          </cell>
          <cell r="E28">
            <v>3</v>
          </cell>
          <cell r="F28">
            <v>7.1</v>
          </cell>
          <cell r="G28">
            <v>20.3</v>
          </cell>
        </row>
        <row r="29">
          <cell r="C29" t="str">
            <v>DJI</v>
          </cell>
          <cell r="D29" t="str">
            <v>Djibouti</v>
          </cell>
          <cell r="E29">
            <v>21.9</v>
          </cell>
          <cell r="F29">
            <v>46.7</v>
          </cell>
          <cell r="G29">
            <v>78.099999999999994</v>
          </cell>
        </row>
        <row r="30">
          <cell r="C30" t="str">
            <v>DOM</v>
          </cell>
          <cell r="D30" t="str">
            <v>Dominican Republic</v>
          </cell>
          <cell r="E30">
            <v>1</v>
          </cell>
          <cell r="F30">
            <v>5.6</v>
          </cell>
          <cell r="G30">
            <v>25.7</v>
          </cell>
        </row>
        <row r="31">
          <cell r="C31" t="str">
            <v>ECU</v>
          </cell>
          <cell r="D31" t="str">
            <v>Ecuador</v>
          </cell>
          <cell r="E31">
            <v>4.9000000000000004</v>
          </cell>
          <cell r="F31">
            <v>14.7</v>
          </cell>
          <cell r="G31">
            <v>34.5</v>
          </cell>
        </row>
        <row r="32">
          <cell r="C32" t="str">
            <v>EGY</v>
          </cell>
          <cell r="D32" t="str">
            <v>Egypt, Arab Rep.</v>
          </cell>
          <cell r="E32">
            <v>5.8</v>
          </cell>
          <cell r="F32">
            <v>39.4</v>
          </cell>
          <cell r="G32">
            <v>84</v>
          </cell>
        </row>
        <row r="33">
          <cell r="C33" t="str">
            <v>ETH</v>
          </cell>
          <cell r="D33" t="str">
            <v>Ethiopia</v>
          </cell>
          <cell r="E33">
            <v>26.1</v>
          </cell>
          <cell r="F33">
            <v>64.900000000000006</v>
          </cell>
          <cell r="G33">
            <v>91.9</v>
          </cell>
        </row>
        <row r="34">
          <cell r="C34" t="str">
            <v>FJI</v>
          </cell>
          <cell r="D34" t="str">
            <v>Fiji</v>
          </cell>
          <cell r="E34">
            <v>0.9</v>
          </cell>
          <cell r="F34">
            <v>11.1</v>
          </cell>
          <cell r="G34">
            <v>46.9</v>
          </cell>
        </row>
        <row r="35">
          <cell r="C35" t="str">
            <v>FSM</v>
          </cell>
          <cell r="D35" t="str">
            <v>Micronesia, Fed. States</v>
          </cell>
          <cell r="E35">
            <v>16.8</v>
          </cell>
          <cell r="F35">
            <v>42.5</v>
          </cell>
          <cell r="G35">
            <v>72.8</v>
          </cell>
        </row>
        <row r="36">
          <cell r="C36" t="str">
            <v>GAB</v>
          </cell>
          <cell r="D36" t="str">
            <v>Gabon</v>
          </cell>
          <cell r="E36">
            <v>4.5999999999999996</v>
          </cell>
          <cell r="F36">
            <v>14.9</v>
          </cell>
          <cell r="G36">
            <v>40.5</v>
          </cell>
        </row>
        <row r="37">
          <cell r="C37" t="str">
            <v>GEO</v>
          </cell>
          <cell r="D37" t="str">
            <v>Georgia</v>
          </cell>
          <cell r="E37">
            <v>7.9</v>
          </cell>
          <cell r="F37">
            <v>24.6</v>
          </cell>
          <cell r="G37">
            <v>55.6</v>
          </cell>
        </row>
        <row r="38">
          <cell r="C38" t="str">
            <v>GHA</v>
          </cell>
          <cell r="D38" t="str">
            <v>Ghana</v>
          </cell>
          <cell r="E38">
            <v>15.4</v>
          </cell>
          <cell r="F38">
            <v>34.299999999999997</v>
          </cell>
          <cell r="G38">
            <v>62.7</v>
          </cell>
        </row>
        <row r="39">
          <cell r="C39" t="str">
            <v>GIN</v>
          </cell>
          <cell r="D39" t="str">
            <v>Guinea</v>
          </cell>
          <cell r="E39">
            <v>26.6</v>
          </cell>
          <cell r="F39">
            <v>62.1</v>
          </cell>
          <cell r="G39">
            <v>89.3</v>
          </cell>
        </row>
        <row r="40">
          <cell r="C40" t="str">
            <v>GMB</v>
          </cell>
          <cell r="D40" t="str">
            <v>Gambia, The</v>
          </cell>
          <cell r="E40">
            <v>11.8</v>
          </cell>
          <cell r="F40">
            <v>41.9</v>
          </cell>
          <cell r="G40">
            <v>77</v>
          </cell>
        </row>
        <row r="41">
          <cell r="C41" t="str">
            <v>GNB</v>
          </cell>
          <cell r="D41" t="str">
            <v>Guinea-Bissau</v>
          </cell>
          <cell r="E41">
            <v>65.099999999999994</v>
          </cell>
          <cell r="F41">
            <v>84</v>
          </cell>
          <cell r="G41">
            <v>92.9</v>
          </cell>
        </row>
        <row r="42">
          <cell r="C42" t="str">
            <v>GTM</v>
          </cell>
          <cell r="D42" t="str">
            <v>Guatemala</v>
          </cell>
          <cell r="E42">
            <v>9.1999999999999993</v>
          </cell>
          <cell r="F42">
            <v>27</v>
          </cell>
          <cell r="G42">
            <v>53.6</v>
          </cell>
        </row>
        <row r="43">
          <cell r="C43" t="str">
            <v>HND</v>
          </cell>
          <cell r="D43" t="str">
            <v>Honduras</v>
          </cell>
          <cell r="E43">
            <v>21.6</v>
          </cell>
          <cell r="F43">
            <v>38.1</v>
          </cell>
          <cell r="G43">
            <v>60.6</v>
          </cell>
        </row>
        <row r="44">
          <cell r="C44" t="str">
            <v>HTI</v>
          </cell>
          <cell r="D44" t="str">
            <v>Haiti</v>
          </cell>
          <cell r="E44">
            <v>30.7</v>
          </cell>
          <cell r="F44">
            <v>58.8</v>
          </cell>
          <cell r="G44">
            <v>85</v>
          </cell>
        </row>
        <row r="45">
          <cell r="C45" t="str">
            <v>IDN</v>
          </cell>
          <cell r="D45" t="str">
            <v>Indonesia</v>
          </cell>
          <cell r="E45">
            <v>6.7</v>
          </cell>
          <cell r="F45">
            <v>33.799999999999997</v>
          </cell>
          <cell r="G45">
            <v>66.5</v>
          </cell>
        </row>
        <row r="46">
          <cell r="C46" t="str">
            <v>IND</v>
          </cell>
          <cell r="D46" t="str">
            <v>India</v>
          </cell>
          <cell r="E46">
            <v>11.7</v>
          </cell>
          <cell r="F46">
            <v>49.9</v>
          </cell>
          <cell r="G46">
            <v>84.1</v>
          </cell>
        </row>
        <row r="47">
          <cell r="C47" t="str">
            <v>IRN</v>
          </cell>
          <cell r="D47" t="str">
            <v>Iran, Islamic Rep.</v>
          </cell>
          <cell r="E47">
            <v>0.6</v>
          </cell>
          <cell r="F47">
            <v>4.7</v>
          </cell>
          <cell r="G47">
            <v>18.7</v>
          </cell>
        </row>
        <row r="48">
          <cell r="C48" t="str">
            <v>IRQ</v>
          </cell>
          <cell r="D48" t="str">
            <v>Iraq</v>
          </cell>
          <cell r="E48">
            <v>2.2000000000000002</v>
          </cell>
          <cell r="F48">
            <v>18.5</v>
          </cell>
          <cell r="G48">
            <v>59.7</v>
          </cell>
        </row>
        <row r="49">
          <cell r="C49" t="str">
            <v>JOR</v>
          </cell>
          <cell r="D49" t="str">
            <v>Jordan</v>
          </cell>
          <cell r="E49">
            <v>0.4</v>
          </cell>
          <cell r="F49">
            <v>4.4000000000000004</v>
          </cell>
          <cell r="G49">
            <v>31.8</v>
          </cell>
        </row>
        <row r="50">
          <cell r="C50" t="str">
            <v>KAZ</v>
          </cell>
          <cell r="D50" t="str">
            <v>Kazakhstan</v>
          </cell>
          <cell r="E50">
            <v>0.1</v>
          </cell>
          <cell r="F50">
            <v>0.7</v>
          </cell>
          <cell r="G50">
            <v>12.4</v>
          </cell>
        </row>
        <row r="51">
          <cell r="C51" t="str">
            <v>KEN</v>
          </cell>
          <cell r="D51" t="str">
            <v>Kenya</v>
          </cell>
          <cell r="E51">
            <v>41.5</v>
          </cell>
          <cell r="F51">
            <v>72.900000000000006</v>
          </cell>
          <cell r="G51">
            <v>92.2</v>
          </cell>
        </row>
        <row r="52">
          <cell r="C52" t="str">
            <v>KGZ</v>
          </cell>
          <cell r="D52" t="str">
            <v>Kyrgyz Republic</v>
          </cell>
          <cell r="E52">
            <v>1.4</v>
          </cell>
          <cell r="F52">
            <v>20.7</v>
          </cell>
          <cell r="G52">
            <v>71.400000000000006</v>
          </cell>
        </row>
        <row r="53">
          <cell r="C53" t="str">
            <v>KIR</v>
          </cell>
          <cell r="D53" t="str">
            <v>Kiribati</v>
          </cell>
          <cell r="E53">
            <v>12.5</v>
          </cell>
          <cell r="F53">
            <v>34.4</v>
          </cell>
          <cell r="G53">
            <v>68.900000000000006</v>
          </cell>
        </row>
        <row r="54">
          <cell r="C54" t="str">
            <v>LAO</v>
          </cell>
          <cell r="D54" t="str">
            <v>Lao PDR</v>
          </cell>
          <cell r="E54">
            <v>12.7</v>
          </cell>
          <cell r="F54">
            <v>45.3</v>
          </cell>
          <cell r="G54">
            <v>80.2</v>
          </cell>
        </row>
        <row r="55">
          <cell r="C55" t="str">
            <v>LBN</v>
          </cell>
          <cell r="D55" t="str">
            <v>Lebanon</v>
          </cell>
          <cell r="E55">
            <v>0</v>
          </cell>
          <cell r="F55">
            <v>0.2</v>
          </cell>
          <cell r="G55">
            <v>2.9</v>
          </cell>
        </row>
        <row r="56">
          <cell r="C56" t="str">
            <v>LBR</v>
          </cell>
          <cell r="D56" t="str">
            <v>Liberia</v>
          </cell>
          <cell r="E56">
            <v>45.5</v>
          </cell>
          <cell r="F56">
            <v>77.599999999999994</v>
          </cell>
          <cell r="G56">
            <v>94.9</v>
          </cell>
        </row>
        <row r="57">
          <cell r="C57" t="str">
            <v>LKA</v>
          </cell>
          <cell r="D57" t="str">
            <v>Sri Lanka</v>
          </cell>
          <cell r="E57">
            <v>1.1000000000000001</v>
          </cell>
          <cell r="F57">
            <v>12.4</v>
          </cell>
          <cell r="G57">
            <v>45.6</v>
          </cell>
        </row>
        <row r="58">
          <cell r="C58" t="str">
            <v>LSO</v>
          </cell>
          <cell r="D58" t="str">
            <v>Lesotho</v>
          </cell>
          <cell r="E58">
            <v>31.8</v>
          </cell>
          <cell r="F58">
            <v>56.1</v>
          </cell>
          <cell r="G58">
            <v>79.7</v>
          </cell>
        </row>
        <row r="59">
          <cell r="C59" t="str">
            <v>MAR</v>
          </cell>
          <cell r="D59" t="str">
            <v>Morocco</v>
          </cell>
          <cell r="E59">
            <v>1</v>
          </cell>
          <cell r="F59">
            <v>7.9</v>
          </cell>
          <cell r="G59">
            <v>33.200000000000003</v>
          </cell>
        </row>
        <row r="60">
          <cell r="C60" t="str">
            <v>MDA</v>
          </cell>
          <cell r="D60" t="str">
            <v>Moldova</v>
          </cell>
          <cell r="E60">
            <v>0</v>
          </cell>
          <cell r="F60">
            <v>2.5</v>
          </cell>
          <cell r="G60">
            <v>25.7</v>
          </cell>
        </row>
        <row r="61">
          <cell r="C61" t="str">
            <v>MDG</v>
          </cell>
          <cell r="D61" t="str">
            <v>Madagascar</v>
          </cell>
          <cell r="E61">
            <v>82.9</v>
          </cell>
          <cell r="F61">
            <v>93.9</v>
          </cell>
          <cell r="G61">
            <v>98.5</v>
          </cell>
        </row>
        <row r="62">
          <cell r="C62" t="str">
            <v>MDV</v>
          </cell>
          <cell r="D62" t="str">
            <v>Maldives</v>
          </cell>
          <cell r="E62">
            <v>0</v>
          </cell>
          <cell r="F62">
            <v>0.7</v>
          </cell>
          <cell r="G62">
            <v>7.8</v>
          </cell>
        </row>
        <row r="63">
          <cell r="C63" t="str">
            <v>MEX</v>
          </cell>
          <cell r="D63" t="str">
            <v>Mexico</v>
          </cell>
          <cell r="E63">
            <v>2.7</v>
          </cell>
          <cell r="F63">
            <v>10.1</v>
          </cell>
          <cell r="G63">
            <v>33.299999999999997</v>
          </cell>
        </row>
        <row r="64">
          <cell r="C64" t="str">
            <v>MKD</v>
          </cell>
          <cell r="D64" t="str">
            <v>North Macedonia</v>
          </cell>
          <cell r="E64">
            <v>7.2</v>
          </cell>
          <cell r="F64">
            <v>15.9</v>
          </cell>
          <cell r="G64">
            <v>30.7</v>
          </cell>
        </row>
        <row r="65">
          <cell r="C65" t="str">
            <v>MLI</v>
          </cell>
          <cell r="D65" t="str">
            <v>Mali</v>
          </cell>
          <cell r="E65">
            <v>45.3</v>
          </cell>
          <cell r="F65">
            <v>77.8</v>
          </cell>
          <cell r="G65">
            <v>94.8</v>
          </cell>
        </row>
        <row r="66">
          <cell r="C66" t="str">
            <v>MMR</v>
          </cell>
          <cell r="D66" t="str">
            <v>Myanmar</v>
          </cell>
          <cell r="E66">
            <v>6.4</v>
          </cell>
          <cell r="F66">
            <v>30.3</v>
          </cell>
          <cell r="G66">
            <v>68.7</v>
          </cell>
        </row>
        <row r="67">
          <cell r="C67" t="str">
            <v>MNE</v>
          </cell>
          <cell r="D67" t="str">
            <v>Montenegro</v>
          </cell>
          <cell r="E67">
            <v>1.9</v>
          </cell>
          <cell r="F67">
            <v>10.9</v>
          </cell>
          <cell r="G67">
            <v>26.3</v>
          </cell>
        </row>
        <row r="68">
          <cell r="C68" t="str">
            <v>MNG</v>
          </cell>
          <cell r="D68" t="str">
            <v>Mongolia</v>
          </cell>
          <cell r="E68">
            <v>0.7</v>
          </cell>
          <cell r="F68">
            <v>8.8000000000000007</v>
          </cell>
          <cell r="G68">
            <v>38.799999999999997</v>
          </cell>
        </row>
        <row r="69">
          <cell r="C69" t="str">
            <v>MOZ</v>
          </cell>
          <cell r="D69" t="str">
            <v>Mozambique</v>
          </cell>
          <cell r="E69">
            <v>66</v>
          </cell>
          <cell r="F69">
            <v>84.7</v>
          </cell>
          <cell r="G69">
            <v>93.9</v>
          </cell>
        </row>
        <row r="70">
          <cell r="C70" t="str">
            <v>MRT</v>
          </cell>
          <cell r="D70" t="str">
            <v>Mauritania</v>
          </cell>
          <cell r="E70">
            <v>7.5</v>
          </cell>
          <cell r="F70">
            <v>29.3</v>
          </cell>
          <cell r="G70">
            <v>66.5</v>
          </cell>
        </row>
        <row r="71">
          <cell r="C71" t="str">
            <v>MWI</v>
          </cell>
          <cell r="D71" t="str">
            <v>Malawi</v>
          </cell>
          <cell r="E71">
            <v>74.900000000000006</v>
          </cell>
          <cell r="F71">
            <v>92.2</v>
          </cell>
          <cell r="G71">
            <v>98</v>
          </cell>
        </row>
        <row r="72">
          <cell r="C72" t="str">
            <v>MYS</v>
          </cell>
          <cell r="D72" t="str">
            <v>Malaysia</v>
          </cell>
          <cell r="E72">
            <v>0</v>
          </cell>
          <cell r="F72">
            <v>0.2</v>
          </cell>
          <cell r="G72">
            <v>3.4</v>
          </cell>
        </row>
        <row r="73">
          <cell r="C73" t="str">
            <v>NAM</v>
          </cell>
          <cell r="D73" t="str">
            <v>Namibia</v>
          </cell>
          <cell r="E73">
            <v>18.7</v>
          </cell>
          <cell r="F73">
            <v>38.4</v>
          </cell>
          <cell r="G73">
            <v>61.4</v>
          </cell>
        </row>
        <row r="74">
          <cell r="C74" t="str">
            <v>NER</v>
          </cell>
          <cell r="D74" t="str">
            <v>Niger</v>
          </cell>
          <cell r="E74">
            <v>47.5</v>
          </cell>
          <cell r="F74">
            <v>78.900000000000006</v>
          </cell>
          <cell r="G74">
            <v>94.8</v>
          </cell>
        </row>
        <row r="75">
          <cell r="C75" t="str">
            <v>NGA</v>
          </cell>
          <cell r="D75" t="str">
            <v>Nigeria</v>
          </cell>
          <cell r="E75">
            <v>45.9</v>
          </cell>
          <cell r="F75">
            <v>78.3</v>
          </cell>
          <cell r="G75">
            <v>95.5</v>
          </cell>
        </row>
        <row r="76">
          <cell r="C76" t="str">
            <v>NIC</v>
          </cell>
          <cell r="D76" t="str">
            <v>Nicaragua</v>
          </cell>
          <cell r="E76">
            <v>2.2000000000000002</v>
          </cell>
          <cell r="F76">
            <v>10.8</v>
          </cell>
          <cell r="G76">
            <v>36.6</v>
          </cell>
        </row>
        <row r="77">
          <cell r="C77" t="str">
            <v>NPL</v>
          </cell>
          <cell r="D77" t="str">
            <v>Nepal</v>
          </cell>
          <cell r="E77">
            <v>8.6999999999999993</v>
          </cell>
          <cell r="F77">
            <v>43.8</v>
          </cell>
          <cell r="G77">
            <v>79.7</v>
          </cell>
        </row>
        <row r="78">
          <cell r="C78" t="str">
            <v>PAK</v>
          </cell>
          <cell r="D78" t="str">
            <v>Pakistan</v>
          </cell>
          <cell r="E78">
            <v>2.4</v>
          </cell>
          <cell r="F78">
            <v>31.5</v>
          </cell>
          <cell r="G78">
            <v>75.099999999999994</v>
          </cell>
        </row>
        <row r="79">
          <cell r="C79" t="str">
            <v>PER</v>
          </cell>
          <cell r="D79" t="str">
            <v>Peru</v>
          </cell>
          <cell r="E79">
            <v>4.5</v>
          </cell>
          <cell r="F79">
            <v>13.3</v>
          </cell>
          <cell r="G79">
            <v>31.8</v>
          </cell>
        </row>
        <row r="80">
          <cell r="C80" t="str">
            <v>PHL</v>
          </cell>
          <cell r="D80" t="str">
            <v>Philippines</v>
          </cell>
          <cell r="E80">
            <v>7.3</v>
          </cell>
          <cell r="F80">
            <v>30.8</v>
          </cell>
          <cell r="G80">
            <v>63.2</v>
          </cell>
        </row>
        <row r="81">
          <cell r="C81" t="str">
            <v>PNG</v>
          </cell>
          <cell r="D81" t="str">
            <v>Papua New Guinea</v>
          </cell>
          <cell r="E81">
            <v>28.2</v>
          </cell>
          <cell r="F81">
            <v>52.8</v>
          </cell>
          <cell r="G81">
            <v>79.900000000000006</v>
          </cell>
        </row>
        <row r="82">
          <cell r="C82" t="str">
            <v>PRY</v>
          </cell>
          <cell r="D82" t="str">
            <v>Paraguay</v>
          </cell>
          <cell r="E82">
            <v>2.7</v>
          </cell>
          <cell r="F82">
            <v>9.5</v>
          </cell>
          <cell r="G82">
            <v>25</v>
          </cell>
        </row>
        <row r="83">
          <cell r="C83" t="str">
            <v>PSE</v>
          </cell>
          <cell r="D83" t="str">
            <v>West Bank &amp; Gaza</v>
          </cell>
          <cell r="E83">
            <v>1.4</v>
          </cell>
          <cell r="F83">
            <v>7.4</v>
          </cell>
          <cell r="G83">
            <v>29.8</v>
          </cell>
        </row>
        <row r="84">
          <cell r="C84" t="str">
            <v>RUS</v>
          </cell>
          <cell r="D84" t="str">
            <v>Russian Federation</v>
          </cell>
          <cell r="E84">
            <v>0.1</v>
          </cell>
          <cell r="F84">
            <v>0.5</v>
          </cell>
          <cell r="G84">
            <v>4.3</v>
          </cell>
        </row>
        <row r="85">
          <cell r="C85" t="str">
            <v>RWA</v>
          </cell>
          <cell r="D85" t="str">
            <v>Rwanda</v>
          </cell>
          <cell r="E85">
            <v>59.9</v>
          </cell>
          <cell r="F85">
            <v>83.7</v>
          </cell>
          <cell r="G85">
            <v>94</v>
          </cell>
        </row>
        <row r="86">
          <cell r="C86" t="str">
            <v>SDN</v>
          </cell>
          <cell r="D86" t="str">
            <v>Sudan</v>
          </cell>
          <cell r="E86">
            <v>9.9</v>
          </cell>
          <cell r="F86">
            <v>32.1</v>
          </cell>
          <cell r="G86">
            <v>66.3</v>
          </cell>
        </row>
        <row r="87">
          <cell r="C87" t="str">
            <v>SEN</v>
          </cell>
          <cell r="D87" t="str">
            <v>Senegal</v>
          </cell>
          <cell r="E87">
            <v>34.1</v>
          </cell>
          <cell r="F87">
            <v>64.599999999999994</v>
          </cell>
          <cell r="G87">
            <v>87.9</v>
          </cell>
        </row>
        <row r="88">
          <cell r="C88" t="str">
            <v>SLB</v>
          </cell>
          <cell r="D88" t="str">
            <v>Solomon Islands</v>
          </cell>
          <cell r="E88">
            <v>28.7</v>
          </cell>
          <cell r="F88">
            <v>64.099999999999994</v>
          </cell>
          <cell r="G88">
            <v>88</v>
          </cell>
        </row>
        <row r="89">
          <cell r="C89" t="str">
            <v>SLE</v>
          </cell>
          <cell r="D89" t="str">
            <v>Sierra Leone</v>
          </cell>
          <cell r="E89">
            <v>46.1</v>
          </cell>
          <cell r="F89">
            <v>79.900000000000006</v>
          </cell>
          <cell r="G89">
            <v>95.1</v>
          </cell>
        </row>
        <row r="90">
          <cell r="C90" t="str">
            <v>SLV</v>
          </cell>
          <cell r="D90" t="str">
            <v>El Salvador</v>
          </cell>
          <cell r="E90">
            <v>2.2999999999999998</v>
          </cell>
          <cell r="F90">
            <v>11.9</v>
          </cell>
          <cell r="G90">
            <v>36.799999999999997</v>
          </cell>
        </row>
        <row r="91">
          <cell r="C91" t="str">
            <v>SRB</v>
          </cell>
          <cell r="D91" t="str">
            <v>Serbia</v>
          </cell>
          <cell r="E91">
            <v>0.1</v>
          </cell>
          <cell r="F91">
            <v>1.8</v>
          </cell>
          <cell r="G91">
            <v>11.3</v>
          </cell>
        </row>
        <row r="92">
          <cell r="C92" t="str">
            <v>SSD</v>
          </cell>
          <cell r="D92" t="str">
            <v>South Sudan</v>
          </cell>
          <cell r="E92">
            <v>86.3</v>
          </cell>
          <cell r="F92">
            <v>95.9</v>
          </cell>
          <cell r="G92">
            <v>99.4</v>
          </cell>
        </row>
        <row r="93">
          <cell r="C93" t="str">
            <v>STP</v>
          </cell>
          <cell r="D93" t="str">
            <v>Sao Tome &amp; Principe</v>
          </cell>
          <cell r="E93">
            <v>37.799999999999997</v>
          </cell>
          <cell r="F93">
            <v>68.5</v>
          </cell>
          <cell r="G93">
            <v>89.4</v>
          </cell>
        </row>
        <row r="94">
          <cell r="C94" t="str">
            <v>SWZ</v>
          </cell>
          <cell r="D94" t="str">
            <v>Eswatini</v>
          </cell>
          <cell r="E94">
            <v>34.5</v>
          </cell>
          <cell r="F94">
            <v>60.4</v>
          </cell>
          <cell r="G94">
            <v>79.3</v>
          </cell>
        </row>
        <row r="95">
          <cell r="C95" t="str">
            <v>SYR</v>
          </cell>
          <cell r="D95" t="str">
            <v>Syrian Arab Republic</v>
          </cell>
          <cell r="E95">
            <v>1.6</v>
          </cell>
          <cell r="F95">
            <v>15.5</v>
          </cell>
          <cell r="G95">
            <v>50.8</v>
          </cell>
        </row>
        <row r="96">
          <cell r="C96" t="str">
            <v>TCD</v>
          </cell>
          <cell r="D96" t="str">
            <v>Chad</v>
          </cell>
          <cell r="E96">
            <v>43.3</v>
          </cell>
          <cell r="F96">
            <v>71</v>
          </cell>
          <cell r="G96">
            <v>89.5</v>
          </cell>
        </row>
        <row r="97">
          <cell r="C97" t="str">
            <v>TGO</v>
          </cell>
          <cell r="D97" t="str">
            <v>Togo</v>
          </cell>
          <cell r="E97">
            <v>52.4</v>
          </cell>
          <cell r="F97">
            <v>77.400000000000006</v>
          </cell>
          <cell r="G97">
            <v>92.8</v>
          </cell>
        </row>
        <row r="98">
          <cell r="C98" t="str">
            <v>THA</v>
          </cell>
          <cell r="D98" t="str">
            <v>Thailand</v>
          </cell>
          <cell r="E98">
            <v>0.1</v>
          </cell>
          <cell r="F98">
            <v>0.9</v>
          </cell>
          <cell r="G98">
            <v>12.2</v>
          </cell>
        </row>
        <row r="99">
          <cell r="C99" t="str">
            <v>TJK</v>
          </cell>
          <cell r="D99" t="str">
            <v>Tajikistan</v>
          </cell>
          <cell r="E99">
            <v>3.7</v>
          </cell>
          <cell r="F99">
            <v>17.399999999999999</v>
          </cell>
          <cell r="G99">
            <v>50</v>
          </cell>
        </row>
        <row r="100">
          <cell r="C100" t="str">
            <v>TLS</v>
          </cell>
          <cell r="D100" t="str">
            <v>Timor-Leste</v>
          </cell>
          <cell r="E100">
            <v>28</v>
          </cell>
          <cell r="F100">
            <v>74.7</v>
          </cell>
          <cell r="G100">
            <v>95.3</v>
          </cell>
        </row>
        <row r="101">
          <cell r="C101" t="str">
            <v>TON</v>
          </cell>
          <cell r="D101" t="str">
            <v>Tonga</v>
          </cell>
          <cell r="E101">
            <v>1</v>
          </cell>
          <cell r="F101">
            <v>9.8000000000000007</v>
          </cell>
          <cell r="G101">
            <v>34.6</v>
          </cell>
        </row>
        <row r="102">
          <cell r="C102" t="str">
            <v>TUN</v>
          </cell>
          <cell r="D102" t="str">
            <v>Tunisia</v>
          </cell>
          <cell r="E102">
            <v>0.5</v>
          </cell>
          <cell r="F102">
            <v>4.9000000000000004</v>
          </cell>
          <cell r="G102">
            <v>23.5</v>
          </cell>
        </row>
        <row r="103">
          <cell r="C103" t="str">
            <v>TUR</v>
          </cell>
          <cell r="D103" t="str">
            <v>Turkey</v>
          </cell>
          <cell r="E103">
            <v>0.2</v>
          </cell>
          <cell r="F103">
            <v>2.8</v>
          </cell>
          <cell r="G103">
            <v>16</v>
          </cell>
        </row>
        <row r="104">
          <cell r="C104" t="str">
            <v>TUV</v>
          </cell>
          <cell r="D104" t="str">
            <v>Tuvalu</v>
          </cell>
          <cell r="E104">
            <v>0.5</v>
          </cell>
          <cell r="F104">
            <v>11.7</v>
          </cell>
          <cell r="G104">
            <v>39.299999999999997</v>
          </cell>
        </row>
        <row r="105">
          <cell r="C105" t="str">
            <v>TZA</v>
          </cell>
          <cell r="D105" t="str">
            <v>Tanzania</v>
          </cell>
          <cell r="E105">
            <v>57.5</v>
          </cell>
          <cell r="F105">
            <v>83.3</v>
          </cell>
          <cell r="G105">
            <v>95.2</v>
          </cell>
        </row>
        <row r="106">
          <cell r="C106" t="str">
            <v>UGA</v>
          </cell>
          <cell r="D106" t="str">
            <v>Uganda</v>
          </cell>
          <cell r="E106">
            <v>47.6</v>
          </cell>
          <cell r="F106">
            <v>76.400000000000006</v>
          </cell>
          <cell r="G106">
            <v>92.1</v>
          </cell>
        </row>
        <row r="107">
          <cell r="C107" t="str">
            <v>UZB</v>
          </cell>
          <cell r="D107" t="str">
            <v>Uzbekistan</v>
          </cell>
          <cell r="E107">
            <v>68.599999999999994</v>
          </cell>
          <cell r="F107">
            <v>90.4</v>
          </cell>
          <cell r="G107">
            <v>97.7</v>
          </cell>
        </row>
        <row r="108">
          <cell r="C108" t="str">
            <v>VEN</v>
          </cell>
          <cell r="D108" t="str">
            <v>Venezuela, RB</v>
          </cell>
          <cell r="E108">
            <v>11.7</v>
          </cell>
          <cell r="F108">
            <v>22.3</v>
          </cell>
          <cell r="G108">
            <v>44.9</v>
          </cell>
        </row>
        <row r="109">
          <cell r="C109" t="str">
            <v>VNM</v>
          </cell>
          <cell r="D109" t="str">
            <v>Vietnam</v>
          </cell>
          <cell r="E109">
            <v>2.8</v>
          </cell>
          <cell r="F109">
            <v>11</v>
          </cell>
          <cell r="G109">
            <v>32.5</v>
          </cell>
        </row>
        <row r="110">
          <cell r="C110" t="str">
            <v>VUT</v>
          </cell>
          <cell r="D110" t="str">
            <v>Vanuatu</v>
          </cell>
          <cell r="E110">
            <v>17.3</v>
          </cell>
          <cell r="F110">
            <v>46.8</v>
          </cell>
          <cell r="G110">
            <v>78.900000000000006</v>
          </cell>
        </row>
        <row r="111">
          <cell r="C111" t="str">
            <v>WSM</v>
          </cell>
          <cell r="D111" t="str">
            <v>Samoa</v>
          </cell>
          <cell r="E111">
            <v>0.8</v>
          </cell>
          <cell r="F111">
            <v>10.3</v>
          </cell>
          <cell r="G111">
            <v>39.700000000000003</v>
          </cell>
        </row>
        <row r="112">
          <cell r="C112" t="str">
            <v>XKX</v>
          </cell>
          <cell r="D112" t="str">
            <v>Kosovo</v>
          </cell>
          <cell r="E112">
            <v>0.3</v>
          </cell>
          <cell r="F112">
            <v>4.4000000000000004</v>
          </cell>
          <cell r="G112">
            <v>28.1</v>
          </cell>
        </row>
        <row r="113">
          <cell r="C113" t="str">
            <v>YEM</v>
          </cell>
          <cell r="D113" t="str">
            <v>Yemen, Rep.</v>
          </cell>
          <cell r="E113">
            <v>56.6</v>
          </cell>
          <cell r="F113">
            <v>84.2</v>
          </cell>
          <cell r="G113">
            <v>95.3</v>
          </cell>
        </row>
        <row r="114">
          <cell r="C114" t="str">
            <v>ZAF</v>
          </cell>
          <cell r="D114" t="str">
            <v>South Africa</v>
          </cell>
          <cell r="E114">
            <v>26.2</v>
          </cell>
          <cell r="F114">
            <v>49</v>
          </cell>
          <cell r="G114">
            <v>68.900000000000006</v>
          </cell>
        </row>
        <row r="115">
          <cell r="C115" t="str">
            <v>ZMB</v>
          </cell>
          <cell r="D115" t="str">
            <v>Zambia</v>
          </cell>
          <cell r="E115">
            <v>62.3</v>
          </cell>
          <cell r="F115">
            <v>78.8</v>
          </cell>
          <cell r="G115">
            <v>90.3</v>
          </cell>
        </row>
      </sheetData>
      <sheetData sheetId="10">
        <row r="13">
          <cell r="C13" t="str">
            <v>AUS</v>
          </cell>
          <cell r="D13" t="str">
            <v>Australia</v>
          </cell>
          <cell r="F13" t="str">
            <v>Age group 0-17: Poverty rate after taxes and transfers</v>
          </cell>
          <cell r="G13" t="str">
            <v>Ratio</v>
          </cell>
          <cell r="H13">
            <v>0.125</v>
          </cell>
          <cell r="J13">
            <v>0.13300000000000001</v>
          </cell>
          <cell r="L13">
            <v>0.13300000000000001</v>
          </cell>
          <cell r="M13">
            <v>0.13300000000000001</v>
          </cell>
          <cell r="N13">
            <v>13.3</v>
          </cell>
        </row>
        <row r="14">
          <cell r="C14" t="str">
            <v>AUT</v>
          </cell>
          <cell r="D14" t="str">
            <v>Austria</v>
          </cell>
          <cell r="F14" t="str">
            <v>Age group 0-17: Poverty rate after taxes and transfers</v>
          </cell>
          <cell r="G14" t="str">
            <v>Ratio</v>
          </cell>
          <cell r="H14">
            <v>0.115</v>
          </cell>
          <cell r="I14">
            <v>0.115</v>
          </cell>
          <cell r="J14">
            <v>9.6000000000000002E-2</v>
          </cell>
          <cell r="K14">
            <v>0.13</v>
          </cell>
          <cell r="M14">
            <v>0.13</v>
          </cell>
          <cell r="N14">
            <v>13</v>
          </cell>
        </row>
        <row r="15">
          <cell r="C15" t="str">
            <v>BEL</v>
          </cell>
          <cell r="D15" t="str">
            <v>Belgium</v>
          </cell>
          <cell r="F15" t="str">
            <v>Age group 0-17: Poverty rate after taxes and transfers</v>
          </cell>
          <cell r="G15" t="str">
            <v>Ratio</v>
          </cell>
          <cell r="J15">
            <v>9.1999999999999998E-2</v>
          </cell>
          <cell r="K15">
            <v>8.5000000000000006E-2</v>
          </cell>
          <cell r="M15">
            <v>8.5000000000000006E-2</v>
          </cell>
          <cell r="N15">
            <v>8.5</v>
          </cell>
        </row>
        <row r="16">
          <cell r="C16" t="str">
            <v>CAN</v>
          </cell>
          <cell r="D16" t="str">
            <v>Canada</v>
          </cell>
          <cell r="F16" t="str">
            <v>Age group 0-17: Poverty rate after taxes and transfers</v>
          </cell>
          <cell r="G16" t="str">
            <v>Ratio</v>
          </cell>
          <cell r="H16">
            <v>0.14099999999999999</v>
          </cell>
          <cell r="I16">
            <v>0.114</v>
          </cell>
          <cell r="J16">
            <v>0.114</v>
          </cell>
          <cell r="K16">
            <v>0.109</v>
          </cell>
          <cell r="L16">
            <v>7.2999999999999995E-2</v>
          </cell>
          <cell r="M16">
            <v>7.2999999999999995E-2</v>
          </cell>
          <cell r="N16">
            <v>7.3</v>
          </cell>
        </row>
        <row r="17">
          <cell r="C17" t="str">
            <v>CZE</v>
          </cell>
          <cell r="D17" t="str">
            <v>Czech Republic</v>
          </cell>
          <cell r="F17" t="str">
            <v>Age group 0-17: Poverty rate after taxes and transfers</v>
          </cell>
          <cell r="G17" t="str">
            <v>Ratio</v>
          </cell>
          <cell r="H17">
            <v>8.5000000000000006E-2</v>
          </cell>
          <cell r="I17">
            <v>6.8000000000000005E-2</v>
          </cell>
          <cell r="J17">
            <v>6.4000000000000001E-2</v>
          </cell>
          <cell r="K17">
            <v>7.0999999999999994E-2</v>
          </cell>
          <cell r="M17">
            <v>7.0999999999999994E-2</v>
          </cell>
          <cell r="N17">
            <v>7.1</v>
          </cell>
        </row>
        <row r="18">
          <cell r="C18" t="str">
            <v>DNK</v>
          </cell>
          <cell r="D18" t="str">
            <v>Denmark</v>
          </cell>
          <cell r="F18" t="str">
            <v>Age group 0-17: Poverty rate after taxes and transfers</v>
          </cell>
          <cell r="G18" t="str">
            <v>Ratio</v>
          </cell>
          <cell r="H18">
            <v>3.6999999999999998E-2</v>
          </cell>
          <cell r="I18">
            <v>4.7E-2</v>
          </cell>
          <cell r="J18">
            <v>4.9000000000000002E-2</v>
          </cell>
          <cell r="K18">
            <v>4.8000000000000001E-2</v>
          </cell>
          <cell r="M18">
            <v>4.8000000000000001E-2</v>
          </cell>
          <cell r="N18">
            <v>4.8</v>
          </cell>
        </row>
        <row r="19">
          <cell r="C19" t="str">
            <v>EST</v>
          </cell>
          <cell r="D19" t="str">
            <v>Estonia</v>
          </cell>
          <cell r="F19" t="str">
            <v>Age group 0-17: Poverty rate after taxes and transfers</v>
          </cell>
          <cell r="G19" t="str">
            <v>Ratio</v>
          </cell>
          <cell r="H19">
            <v>9.8000000000000004E-2</v>
          </cell>
          <cell r="I19">
            <v>9.8000000000000004E-2</v>
          </cell>
          <cell r="J19">
            <v>0.10299999999999999</v>
          </cell>
          <cell r="K19">
            <v>8.6999999999999994E-2</v>
          </cell>
          <cell r="M19">
            <v>8.6999999999999994E-2</v>
          </cell>
          <cell r="N19">
            <v>8.6999999999999993</v>
          </cell>
        </row>
        <row r="20">
          <cell r="C20" t="str">
            <v>FIN</v>
          </cell>
          <cell r="D20" t="str">
            <v>Finland</v>
          </cell>
          <cell r="F20" t="str">
            <v>Age group 0-17: Poverty rate after taxes and transfers</v>
          </cell>
          <cell r="G20" t="str">
            <v>Ratio</v>
          </cell>
          <cell r="H20">
            <v>3.3000000000000002E-2</v>
          </cell>
          <cell r="I20">
            <v>3.5999999999999997E-2</v>
          </cell>
          <cell r="J20">
            <v>3.5000000000000003E-2</v>
          </cell>
          <cell r="K20">
            <v>3.6999999999999998E-2</v>
          </cell>
          <cell r="L20">
            <v>2.4E-2</v>
          </cell>
          <cell r="M20">
            <v>2.4E-2</v>
          </cell>
          <cell r="N20">
            <v>2.4</v>
          </cell>
        </row>
        <row r="21">
          <cell r="C21" t="str">
            <v>FRA</v>
          </cell>
          <cell r="D21" t="str">
            <v>France</v>
          </cell>
          <cell r="F21" t="str">
            <v>Age group 0-17: Poverty rate after taxes and transfers</v>
          </cell>
          <cell r="G21" t="str">
            <v>Ratio</v>
          </cell>
          <cell r="H21">
            <v>0.115</v>
          </cell>
          <cell r="I21">
            <v>0.112</v>
          </cell>
          <cell r="J21">
            <v>0.11700000000000001</v>
          </cell>
          <cell r="K21">
            <v>0.11700000000000001</v>
          </cell>
          <cell r="M21">
            <v>0.11700000000000001</v>
          </cell>
          <cell r="N21">
            <v>11.700000000000001</v>
          </cell>
        </row>
        <row r="22">
          <cell r="C22" t="str">
            <v>DEU</v>
          </cell>
          <cell r="D22" t="str">
            <v>Germany</v>
          </cell>
          <cell r="F22" t="str">
            <v>Age group 0-17: Poverty rate after taxes and transfers</v>
          </cell>
          <cell r="G22" t="str">
            <v>Ratio</v>
          </cell>
          <cell r="H22">
            <v>0.123</v>
          </cell>
          <cell r="I22">
            <v>0.113</v>
          </cell>
          <cell r="J22">
            <v>0.111</v>
          </cell>
          <cell r="K22">
            <v>0.11700000000000001</v>
          </cell>
          <cell r="M22">
            <v>0.11700000000000001</v>
          </cell>
          <cell r="N22">
            <v>11.700000000000001</v>
          </cell>
        </row>
        <row r="23">
          <cell r="C23" t="str">
            <v>GRC</v>
          </cell>
          <cell r="D23" t="str">
            <v>Greece</v>
          </cell>
          <cell r="F23" t="str">
            <v>Age group 0-17: Poverty rate after taxes and transfers</v>
          </cell>
          <cell r="G23" t="str">
            <v>Ratio</v>
          </cell>
          <cell r="H23">
            <v>0.17599999999999999</v>
          </cell>
          <cell r="I23">
            <v>0.159</v>
          </cell>
          <cell r="J23">
            <v>0.13900000000000001</v>
          </cell>
          <cell r="K23">
            <v>0.14399999999999999</v>
          </cell>
          <cell r="M23">
            <v>0.14399999999999999</v>
          </cell>
          <cell r="N23">
            <v>14.399999999999999</v>
          </cell>
        </row>
        <row r="24">
          <cell r="C24" t="str">
            <v>HUN</v>
          </cell>
          <cell r="D24" t="str">
            <v>Hungary</v>
          </cell>
          <cell r="F24" t="str">
            <v>Age group 0-17: Poverty rate after taxes and transfers</v>
          </cell>
          <cell r="G24" t="str">
            <v>Ratio</v>
          </cell>
          <cell r="H24">
            <v>7.9000000000000001E-2</v>
          </cell>
          <cell r="I24">
            <v>9.9000000000000005E-2</v>
          </cell>
          <cell r="J24">
            <v>8.5999999999999993E-2</v>
          </cell>
          <cell r="K24">
            <v>8.4000000000000005E-2</v>
          </cell>
          <cell r="M24">
            <v>8.4000000000000005E-2</v>
          </cell>
          <cell r="N24">
            <v>8.4</v>
          </cell>
        </row>
        <row r="25">
          <cell r="C25" t="str">
            <v>ISL</v>
          </cell>
          <cell r="D25" t="str">
            <v>Iceland</v>
          </cell>
          <cell r="F25" t="str">
            <v>Age group 0-17: Poverty rate after taxes and transfers</v>
          </cell>
          <cell r="G25" t="str">
            <v>Ratio</v>
          </cell>
          <cell r="H25">
            <v>6.5000000000000002E-2</v>
          </cell>
          <cell r="I25">
            <v>5.3999999999999999E-2</v>
          </cell>
          <cell r="M25">
            <v>5.3999999999999999E-2</v>
          </cell>
          <cell r="N25">
            <v>5.4</v>
          </cell>
        </row>
        <row r="26">
          <cell r="C26" t="str">
            <v>IRL</v>
          </cell>
          <cell r="D26" t="str">
            <v>Ireland</v>
          </cell>
          <cell r="F26" t="str">
            <v>Age group 0-17: Poverty rate after taxes and transfers</v>
          </cell>
          <cell r="G26" t="str">
            <v>Ratio</v>
          </cell>
          <cell r="H26">
            <v>0.1</v>
          </cell>
          <cell r="I26">
            <v>8.5999999999999993E-2</v>
          </cell>
          <cell r="J26">
            <v>0.08</v>
          </cell>
          <cell r="M26">
            <v>0.08</v>
          </cell>
          <cell r="N26">
            <v>8</v>
          </cell>
        </row>
        <row r="27">
          <cell r="C27" t="str">
            <v>ISR</v>
          </cell>
          <cell r="D27" t="str">
            <v>Israel</v>
          </cell>
          <cell r="F27" t="str">
            <v>Age group 0-17: Poverty rate after taxes and transfers</v>
          </cell>
          <cell r="G27" t="str">
            <v>Ratio</v>
          </cell>
          <cell r="H27">
            <v>0.23200000000000001</v>
          </cell>
          <cell r="I27">
            <v>0.23699999999999999</v>
          </cell>
          <cell r="J27">
            <v>0.222</v>
          </cell>
          <cell r="K27">
            <v>0.22</v>
          </cell>
          <cell r="M27">
            <v>0.22</v>
          </cell>
          <cell r="N27">
            <v>22</v>
          </cell>
        </row>
        <row r="28">
          <cell r="C28" t="str">
            <v>ITA</v>
          </cell>
          <cell r="D28" t="str">
            <v>Italy</v>
          </cell>
          <cell r="F28" t="str">
            <v>Age group 0-17: Poverty rate after taxes and transfers</v>
          </cell>
          <cell r="G28" t="str">
            <v>Ratio</v>
          </cell>
          <cell r="H28">
            <v>0.17299999999999999</v>
          </cell>
          <cell r="I28">
            <v>0.187</v>
          </cell>
          <cell r="J28">
            <v>0.18</v>
          </cell>
          <cell r="M28">
            <v>0.18</v>
          </cell>
          <cell r="N28">
            <v>18</v>
          </cell>
        </row>
        <row r="29">
          <cell r="C29" t="str">
            <v>JPN</v>
          </cell>
          <cell r="D29" t="str">
            <v>Japan</v>
          </cell>
          <cell r="F29" t="str">
            <v>Age group 0-17: Poverty rate after taxes and transfers</v>
          </cell>
          <cell r="G29" t="str">
            <v>Ratio</v>
          </cell>
          <cell r="J29">
            <v>0.14000000000000001</v>
          </cell>
          <cell r="M29">
            <v>0.14000000000000001</v>
          </cell>
          <cell r="N29">
            <v>14.000000000000002</v>
          </cell>
        </row>
        <row r="30">
          <cell r="C30" t="str">
            <v>KOR</v>
          </cell>
          <cell r="D30" t="str">
            <v>Korea, Rep.</v>
          </cell>
          <cell r="F30" t="str">
            <v>Age group 0-17: Poverty rate after taxes and transfers</v>
          </cell>
          <cell r="G30" t="str">
            <v>Ratio</v>
          </cell>
          <cell r="H30">
            <v>0.152</v>
          </cell>
          <cell r="I30">
            <v>0.14199999999999999</v>
          </cell>
          <cell r="J30">
            <v>0.123</v>
          </cell>
          <cell r="K30">
            <v>0.106</v>
          </cell>
          <cell r="L30">
            <v>9.8000000000000004E-2</v>
          </cell>
          <cell r="M30">
            <v>9.8000000000000004E-2</v>
          </cell>
          <cell r="N30">
            <v>9.8000000000000007</v>
          </cell>
        </row>
        <row r="31">
          <cell r="C31" t="str">
            <v>LVA</v>
          </cell>
          <cell r="D31" t="str">
            <v>Latvia</v>
          </cell>
          <cell r="F31" t="str">
            <v>Age group 0-17: Poverty rate after taxes and transfers</v>
          </cell>
          <cell r="G31" t="str">
            <v>Ratio</v>
          </cell>
          <cell r="H31">
            <v>0.13</v>
          </cell>
          <cell r="I31">
            <v>0.111</v>
          </cell>
          <cell r="J31">
            <v>0.105</v>
          </cell>
          <cell r="K31">
            <v>0.10199999999999999</v>
          </cell>
          <cell r="L31">
            <v>0.106</v>
          </cell>
          <cell r="M31">
            <v>0.106</v>
          </cell>
          <cell r="N31">
            <v>10.6</v>
          </cell>
        </row>
        <row r="32">
          <cell r="C32" t="str">
            <v>LTU</v>
          </cell>
          <cell r="D32" t="str">
            <v>Lithuania</v>
          </cell>
          <cell r="F32" t="str">
            <v>Age group 0-17: Poverty rate after taxes and transfers</v>
          </cell>
          <cell r="G32" t="str">
            <v>Ratio</v>
          </cell>
          <cell r="H32">
            <v>0.17699999999999999</v>
          </cell>
          <cell r="I32">
            <v>0.184</v>
          </cell>
          <cell r="J32">
            <v>0.16500000000000001</v>
          </cell>
          <cell r="K32">
            <v>0.14899999999999999</v>
          </cell>
          <cell r="M32">
            <v>0.14899999999999999</v>
          </cell>
          <cell r="N32">
            <v>14.899999999999999</v>
          </cell>
        </row>
        <row r="33">
          <cell r="C33" t="str">
            <v>LUX</v>
          </cell>
          <cell r="D33" t="str">
            <v>Luxembourg</v>
          </cell>
          <cell r="F33" t="str">
            <v>Age group 0-17: Poverty rate after taxes and transfers</v>
          </cell>
          <cell r="G33" t="str">
            <v>Ratio</v>
          </cell>
          <cell r="H33">
            <v>0.13200000000000001</v>
          </cell>
          <cell r="I33">
            <v>0.13900000000000001</v>
          </cell>
          <cell r="J33">
            <v>0.16</v>
          </cell>
          <cell r="K33">
            <v>0.153</v>
          </cell>
          <cell r="M33">
            <v>0.153</v>
          </cell>
          <cell r="N33">
            <v>15.299999999999999</v>
          </cell>
        </row>
        <row r="34">
          <cell r="C34" t="str">
            <v>NLD</v>
          </cell>
          <cell r="D34" t="str">
            <v>Netherlands</v>
          </cell>
          <cell r="F34" t="str">
            <v>Age group 0-17: Poverty rate after taxes and transfers</v>
          </cell>
          <cell r="G34" t="str">
            <v>Ratio</v>
          </cell>
          <cell r="H34">
            <v>0.10299999999999999</v>
          </cell>
          <cell r="I34">
            <v>9.9000000000000005E-2</v>
          </cell>
          <cell r="J34">
            <v>9.9000000000000005E-2</v>
          </cell>
          <cell r="K34">
            <v>0.10100000000000001</v>
          </cell>
          <cell r="L34">
            <v>0.104</v>
          </cell>
          <cell r="M34">
            <v>0.104</v>
          </cell>
          <cell r="N34">
            <v>10.4</v>
          </cell>
        </row>
        <row r="35">
          <cell r="C35" t="str">
            <v>NZL</v>
          </cell>
          <cell r="D35" t="str">
            <v>New Zealand</v>
          </cell>
          <cell r="F35" t="str">
            <v>Age group 0-17: Poverty rate after taxes and transfers</v>
          </cell>
          <cell r="G35" t="str">
            <v>Ratio</v>
          </cell>
          <cell r="H35">
            <v>0.158</v>
          </cell>
          <cell r="I35">
            <v>0.17599999999999999</v>
          </cell>
          <cell r="J35">
            <v>0.14899999999999999</v>
          </cell>
          <cell r="K35">
            <v>0.14299999999999999</v>
          </cell>
          <cell r="L35">
            <v>0.14799999999999999</v>
          </cell>
          <cell r="M35">
            <v>0.14799999999999999</v>
          </cell>
          <cell r="N35">
            <v>14.799999999999999</v>
          </cell>
        </row>
        <row r="36">
          <cell r="C36" t="str">
            <v>NOR</v>
          </cell>
          <cell r="D36" t="str">
            <v>Norway</v>
          </cell>
          <cell r="F36" t="str">
            <v>Age group 0-17: Poverty rate after taxes and transfers</v>
          </cell>
          <cell r="G36" t="str">
            <v>Ratio</v>
          </cell>
          <cell r="H36">
            <v>7.6999999999999999E-2</v>
          </cell>
          <cell r="I36">
            <v>0.08</v>
          </cell>
          <cell r="J36">
            <v>8.1000000000000003E-2</v>
          </cell>
          <cell r="K36">
            <v>7.9000000000000001E-2</v>
          </cell>
          <cell r="L36">
            <v>7.5999999999999998E-2</v>
          </cell>
          <cell r="M36">
            <v>7.5999999999999998E-2</v>
          </cell>
          <cell r="N36">
            <v>7.6</v>
          </cell>
        </row>
        <row r="37">
          <cell r="C37" t="str">
            <v>POL</v>
          </cell>
          <cell r="D37" t="str">
            <v>Poland</v>
          </cell>
          <cell r="F37" t="str">
            <v>Age group 0-17: Poverty rate after taxes and transfers</v>
          </cell>
          <cell r="G37" t="str">
            <v>Ratio</v>
          </cell>
          <cell r="H37">
            <v>9.2999999999999999E-2</v>
          </cell>
          <cell r="I37">
            <v>6.8000000000000005E-2</v>
          </cell>
          <cell r="J37">
            <v>7.3999999999999996E-2</v>
          </cell>
          <cell r="M37">
            <v>7.3999999999999996E-2</v>
          </cell>
          <cell r="N37">
            <v>7.3999999999999995</v>
          </cell>
        </row>
        <row r="38">
          <cell r="C38" t="str">
            <v>PRT</v>
          </cell>
          <cell r="D38" t="str">
            <v>Portugal</v>
          </cell>
          <cell r="F38" t="str">
            <v>Age group 0-17: Poverty rate after taxes and transfers</v>
          </cell>
          <cell r="G38" t="str">
            <v>Ratio</v>
          </cell>
          <cell r="H38">
            <v>0.155</v>
          </cell>
          <cell r="I38">
            <v>0.122</v>
          </cell>
          <cell r="J38">
            <v>0.122</v>
          </cell>
          <cell r="K38">
            <v>0.13100000000000001</v>
          </cell>
          <cell r="M38">
            <v>0.13100000000000001</v>
          </cell>
          <cell r="N38">
            <v>13.100000000000001</v>
          </cell>
        </row>
        <row r="39">
          <cell r="C39" t="str">
            <v>SVK</v>
          </cell>
          <cell r="D39" t="str">
            <v>Slovak Republic</v>
          </cell>
          <cell r="F39" t="str">
            <v>Age group 0-17: Poverty rate after taxes and transfers</v>
          </cell>
          <cell r="G39" t="str">
            <v>Ratio</v>
          </cell>
          <cell r="H39">
            <v>0.13900000000000001</v>
          </cell>
          <cell r="I39">
            <v>0.11799999999999999</v>
          </cell>
          <cell r="J39">
            <v>0.124</v>
          </cell>
          <cell r="K39">
            <v>0.124</v>
          </cell>
          <cell r="M39">
            <v>0.124</v>
          </cell>
          <cell r="N39">
            <v>12.4</v>
          </cell>
        </row>
        <row r="40">
          <cell r="C40" t="str">
            <v>SVN</v>
          </cell>
          <cell r="D40" t="str">
            <v>Slovenia</v>
          </cell>
          <cell r="F40" t="str">
            <v>Age group 0-17: Poverty rate after taxes and transfers</v>
          </cell>
          <cell r="G40" t="str">
            <v>Ratio</v>
          </cell>
          <cell r="H40">
            <v>7.0999999999999994E-2</v>
          </cell>
          <cell r="I40">
            <v>6.4000000000000001E-2</v>
          </cell>
          <cell r="J40">
            <v>5.8999999999999997E-2</v>
          </cell>
          <cell r="K40">
            <v>5.6000000000000001E-2</v>
          </cell>
          <cell r="M40">
            <v>5.6000000000000001E-2</v>
          </cell>
          <cell r="N40">
            <v>5.6000000000000005</v>
          </cell>
        </row>
        <row r="41">
          <cell r="C41" t="str">
            <v>ESP</v>
          </cell>
          <cell r="D41" t="str">
            <v>Spain</v>
          </cell>
          <cell r="F41" t="str">
            <v>Age group 0-17: Poverty rate after taxes and transfers</v>
          </cell>
          <cell r="G41" t="str">
            <v>Ratio</v>
          </cell>
          <cell r="H41">
            <v>0.22</v>
          </cell>
          <cell r="I41">
            <v>0.19600000000000001</v>
          </cell>
          <cell r="J41">
            <v>0.193</v>
          </cell>
          <cell r="K41">
            <v>0.20899999999999999</v>
          </cell>
          <cell r="M41">
            <v>0.20899999999999999</v>
          </cell>
          <cell r="N41">
            <v>20.9</v>
          </cell>
        </row>
        <row r="42">
          <cell r="C42" t="str">
            <v>SWE</v>
          </cell>
          <cell r="D42" t="str">
            <v>Sweden</v>
          </cell>
          <cell r="F42" t="str">
            <v>Age group 0-17: Poverty rate after taxes and transfers</v>
          </cell>
          <cell r="G42" t="str">
            <v>Ratio</v>
          </cell>
          <cell r="H42">
            <v>8.5000000000000006E-2</v>
          </cell>
          <cell r="I42">
            <v>9.2999999999999999E-2</v>
          </cell>
          <cell r="J42">
            <v>8.7999999999999995E-2</v>
          </cell>
          <cell r="K42">
            <v>9.2999999999999999E-2</v>
          </cell>
          <cell r="L42">
            <v>8.7999999999999995E-2</v>
          </cell>
          <cell r="M42">
            <v>8.7999999999999995E-2</v>
          </cell>
          <cell r="N42">
            <v>8.7999999999999989</v>
          </cell>
        </row>
        <row r="43">
          <cell r="C43" t="str">
            <v>CHE</v>
          </cell>
          <cell r="D43" t="str">
            <v>Switzerland</v>
          </cell>
          <cell r="F43" t="str">
            <v>Age group 0-17: Poverty rate after taxes and transfers</v>
          </cell>
          <cell r="G43" t="str">
            <v>Ratio</v>
          </cell>
          <cell r="H43">
            <v>0.109</v>
          </cell>
          <cell r="I43">
            <v>0.12</v>
          </cell>
          <cell r="J43">
            <v>0.108</v>
          </cell>
          <cell r="K43">
            <v>0.114</v>
          </cell>
          <cell r="M43">
            <v>0.114</v>
          </cell>
          <cell r="N43">
            <v>11.4</v>
          </cell>
        </row>
        <row r="44">
          <cell r="C44" t="str">
            <v>GBR</v>
          </cell>
          <cell r="D44" t="str">
            <v>United Kingdom</v>
          </cell>
          <cell r="F44" t="str">
            <v>Age group 0-17: Poverty rate after taxes and transfers</v>
          </cell>
          <cell r="G44" t="str">
            <v>Ratio</v>
          </cell>
          <cell r="H44">
            <v>0.11799999999999999</v>
          </cell>
          <cell r="I44">
            <v>0.129</v>
          </cell>
          <cell r="J44">
            <v>0.124</v>
          </cell>
          <cell r="K44">
            <v>0.14099999999999999</v>
          </cell>
          <cell r="L44">
            <v>0.11899999999999999</v>
          </cell>
          <cell r="M44">
            <v>0.11899999999999999</v>
          </cell>
          <cell r="N44">
            <v>11.899999999999999</v>
          </cell>
        </row>
        <row r="45">
          <cell r="C45" t="str">
            <v>USA</v>
          </cell>
          <cell r="D45" t="str">
            <v>United States</v>
          </cell>
          <cell r="F45" t="str">
            <v>Age group 0-17: Poverty rate after taxes and transfers</v>
          </cell>
          <cell r="G45" t="str">
            <v>Ratio</v>
          </cell>
          <cell r="H45">
            <v>0.20899999999999999</v>
          </cell>
          <cell r="I45">
            <v>0.21199999999999999</v>
          </cell>
          <cell r="J45">
            <v>0.21099999999999999</v>
          </cell>
          <cell r="K45">
            <v>0.21</v>
          </cell>
          <cell r="L45">
            <v>0.188</v>
          </cell>
          <cell r="M45">
            <v>0.13700000000000001</v>
          </cell>
          <cell r="N45">
            <v>13.700000000000001</v>
          </cell>
        </row>
      </sheetData>
      <sheetData sheetId="11">
        <row r="1">
          <cell r="D1" t="str">
            <v>cd</v>
          </cell>
          <cell r="E1" t="str">
            <v>cn</v>
          </cell>
          <cell r="F1" t="str">
            <v>Data Source Years</v>
          </cell>
          <cell r="G1" t="str">
            <v>Data Source Year*</v>
          </cell>
          <cell r="H1" t="str">
            <v>Severe food poverty</v>
          </cell>
          <cell r="I1" t="str">
            <v>Moderate food poverty</v>
          </cell>
        </row>
        <row r="2">
          <cell r="D2" t="str">
            <v>AFG</v>
          </cell>
          <cell r="E2" t="str">
            <v>Afghanistan</v>
          </cell>
          <cell r="F2" t="str">
            <v>2015-16</v>
          </cell>
          <cell r="G2">
            <v>2015</v>
          </cell>
          <cell r="H2">
            <v>39.640709000000001</v>
          </cell>
          <cell r="I2">
            <v>38.300694</v>
          </cell>
        </row>
        <row r="3">
          <cell r="D3" t="str">
            <v>AGO</v>
          </cell>
          <cell r="E3" t="str">
            <v>Angola</v>
          </cell>
          <cell r="F3" t="str">
            <v>2015-16</v>
          </cell>
          <cell r="G3">
            <v>2015</v>
          </cell>
          <cell r="H3">
            <v>29.873497</v>
          </cell>
          <cell r="I3">
            <v>41.057270000000003</v>
          </cell>
        </row>
        <row r="4">
          <cell r="D4" t="str">
            <v>ALB</v>
          </cell>
          <cell r="E4" t="str">
            <v>Albania</v>
          </cell>
          <cell r="F4" t="str">
            <v>2017-18</v>
          </cell>
          <cell r="G4">
            <v>2017</v>
          </cell>
          <cell r="H4">
            <v>18.178034</v>
          </cell>
          <cell r="I4">
            <v>29.323456</v>
          </cell>
        </row>
        <row r="5">
          <cell r="D5" t="str">
            <v>ARM</v>
          </cell>
          <cell r="E5" t="str">
            <v>Armenia</v>
          </cell>
          <cell r="F5" t="str">
            <v>2015-16</v>
          </cell>
          <cell r="G5">
            <v>2016</v>
          </cell>
          <cell r="H5">
            <v>14.402813999999999</v>
          </cell>
          <cell r="I5">
            <v>49.288364000000001</v>
          </cell>
        </row>
        <row r="6">
          <cell r="D6" t="str">
            <v>AZE</v>
          </cell>
          <cell r="E6" t="str">
            <v>Azerbaijan</v>
          </cell>
          <cell r="F6">
            <v>2006</v>
          </cell>
          <cell r="G6">
            <v>2006</v>
          </cell>
          <cell r="H6">
            <v>23.821480000000001</v>
          </cell>
          <cell r="I6">
            <v>41.343814999999999</v>
          </cell>
        </row>
        <row r="7">
          <cell r="D7" t="str">
            <v>BDI</v>
          </cell>
          <cell r="E7" t="str">
            <v>Burundi</v>
          </cell>
          <cell r="F7" t="str">
            <v>2016-17</v>
          </cell>
          <cell r="G7">
            <v>2016</v>
          </cell>
          <cell r="H7">
            <v>17.938046</v>
          </cell>
          <cell r="I7">
            <v>63.575915999999999</v>
          </cell>
        </row>
        <row r="8">
          <cell r="D8" t="str">
            <v>BEN</v>
          </cell>
          <cell r="E8" t="str">
            <v>Benin</v>
          </cell>
          <cell r="F8" t="str">
            <v>2017-18</v>
          </cell>
          <cell r="G8">
            <v>2018</v>
          </cell>
          <cell r="H8">
            <v>44.117145999999998</v>
          </cell>
          <cell r="I8">
            <v>30.002768</v>
          </cell>
        </row>
        <row r="9">
          <cell r="D9" t="str">
            <v>BFA</v>
          </cell>
          <cell r="E9" t="str">
            <v>Burkina Faso</v>
          </cell>
          <cell r="F9">
            <v>2019</v>
          </cell>
          <cell r="G9">
            <v>2019</v>
          </cell>
          <cell r="H9">
            <v>22.806336999999999</v>
          </cell>
          <cell r="I9">
            <v>41.593024999999997</v>
          </cell>
        </row>
        <row r="10">
          <cell r="D10" t="str">
            <v>BGD</v>
          </cell>
          <cell r="E10" t="str">
            <v>Bangladesh</v>
          </cell>
          <cell r="F10">
            <v>2019</v>
          </cell>
          <cell r="G10">
            <v>2019</v>
          </cell>
          <cell r="H10">
            <v>19.924154000000001</v>
          </cell>
          <cell r="I10">
            <v>46.228439000000002</v>
          </cell>
        </row>
        <row r="11">
          <cell r="D11" t="str">
            <v>BLR</v>
          </cell>
          <cell r="E11" t="str">
            <v>Belarus</v>
          </cell>
          <cell r="F11">
            <v>2019</v>
          </cell>
          <cell r="G11">
            <v>2019</v>
          </cell>
          <cell r="H11">
            <v>1.1691468</v>
          </cell>
          <cell r="I11">
            <v>29.246244000000001</v>
          </cell>
        </row>
        <row r="12">
          <cell r="D12" t="str">
            <v>BLZ</v>
          </cell>
          <cell r="E12" t="str">
            <v>Belize</v>
          </cell>
          <cell r="F12" t="str">
            <v>2015-16</v>
          </cell>
          <cell r="G12">
            <v>2015</v>
          </cell>
          <cell r="H12">
            <v>9.8894844000000006</v>
          </cell>
          <cell r="I12">
            <v>32.280875999999999</v>
          </cell>
        </row>
        <row r="13">
          <cell r="D13" t="str">
            <v>BOL</v>
          </cell>
          <cell r="E13" t="str">
            <v>Bolivia</v>
          </cell>
          <cell r="F13">
            <v>2016</v>
          </cell>
          <cell r="G13">
            <v>2016</v>
          </cell>
          <cell r="H13">
            <v>6.6608114</v>
          </cell>
          <cell r="I13">
            <v>22.854816</v>
          </cell>
        </row>
        <row r="14">
          <cell r="D14" t="str">
            <v>BTN</v>
          </cell>
          <cell r="E14" t="str">
            <v>Bhutan</v>
          </cell>
          <cell r="F14">
            <v>2015</v>
          </cell>
          <cell r="G14">
            <v>2015</v>
          </cell>
          <cell r="H14">
            <v>47.342747000000003</v>
          </cell>
          <cell r="I14">
            <v>37.157074000000001</v>
          </cell>
        </row>
        <row r="15">
          <cell r="D15" t="str">
            <v>CAF</v>
          </cell>
          <cell r="E15" t="str">
            <v>Central African Rep.</v>
          </cell>
          <cell r="F15" t="str">
            <v>2010-11</v>
          </cell>
          <cell r="G15">
            <v>2010</v>
          </cell>
          <cell r="H15">
            <v>19.030951999999999</v>
          </cell>
          <cell r="I15">
            <v>54.368568000000003</v>
          </cell>
        </row>
        <row r="16">
          <cell r="D16" t="str">
            <v>CIV</v>
          </cell>
          <cell r="E16" t="str">
            <v>Cote d'Ivoire</v>
          </cell>
          <cell r="F16">
            <v>2016</v>
          </cell>
          <cell r="G16">
            <v>2016</v>
          </cell>
          <cell r="H16">
            <v>29.191314999999999</v>
          </cell>
          <cell r="I16">
            <v>48.130859000000001</v>
          </cell>
        </row>
        <row r="17">
          <cell r="D17" t="str">
            <v>CMR</v>
          </cell>
          <cell r="E17" t="str">
            <v>Cameroon</v>
          </cell>
          <cell r="F17" t="str">
            <v>2018-19</v>
          </cell>
          <cell r="G17">
            <v>2018</v>
          </cell>
          <cell r="H17">
            <v>27.697320999999999</v>
          </cell>
          <cell r="I17">
            <v>52.533047000000003</v>
          </cell>
        </row>
        <row r="18">
          <cell r="D18" t="str">
            <v>COD</v>
          </cell>
          <cell r="E18" t="str">
            <v>Congo, Dem. Rep.</v>
          </cell>
          <cell r="F18" t="str">
            <v>2017-18</v>
          </cell>
          <cell r="G18">
            <v>2017</v>
          </cell>
          <cell r="H18">
            <v>33.143676999999997</v>
          </cell>
          <cell r="I18">
            <v>51.631968999999998</v>
          </cell>
        </row>
        <row r="19">
          <cell r="D19" t="str">
            <v>COG</v>
          </cell>
          <cell r="E19" t="str">
            <v>Congo, Rep.</v>
          </cell>
          <cell r="F19" t="str">
            <v>2014-15</v>
          </cell>
          <cell r="G19">
            <v>2014</v>
          </cell>
          <cell r="H19">
            <v>34.707816999999999</v>
          </cell>
          <cell r="I19">
            <v>51.544708</v>
          </cell>
        </row>
        <row r="20">
          <cell r="D20" t="str">
            <v>COL</v>
          </cell>
          <cell r="E20" t="str">
            <v>Colombia</v>
          </cell>
          <cell r="F20" t="str">
            <v>2015-16</v>
          </cell>
          <cell r="G20">
            <v>2016</v>
          </cell>
          <cell r="H20">
            <v>7.2283483000000004</v>
          </cell>
          <cell r="I20">
            <v>24.136402</v>
          </cell>
        </row>
        <row r="21">
          <cell r="D21" t="str">
            <v>COM</v>
          </cell>
          <cell r="E21" t="str">
            <v>Comoros</v>
          </cell>
          <cell r="F21">
            <v>2012</v>
          </cell>
          <cell r="G21">
            <v>2012</v>
          </cell>
          <cell r="H21">
            <v>31.186640000000001</v>
          </cell>
          <cell r="I21">
            <v>47.287125000000003</v>
          </cell>
        </row>
        <row r="22">
          <cell r="D22" t="str">
            <v>CRI</v>
          </cell>
          <cell r="E22" t="str">
            <v>Costa Rica</v>
          </cell>
          <cell r="F22">
            <v>2018</v>
          </cell>
          <cell r="G22">
            <v>2018</v>
          </cell>
          <cell r="H22">
            <v>3.0040754999999999</v>
          </cell>
          <cell r="I22">
            <v>21.347649000000001</v>
          </cell>
        </row>
        <row r="23">
          <cell r="D23" t="str">
            <v>CUB</v>
          </cell>
          <cell r="E23" t="str">
            <v>Cuba</v>
          </cell>
          <cell r="F23">
            <v>2019</v>
          </cell>
          <cell r="G23">
            <v>2019</v>
          </cell>
          <cell r="H23">
            <v>9.4267596999999999</v>
          </cell>
          <cell r="I23">
            <v>32.647575000000003</v>
          </cell>
        </row>
        <row r="24">
          <cell r="D24" t="str">
            <v>DOM</v>
          </cell>
          <cell r="E24" t="str">
            <v>Dominican Republic</v>
          </cell>
          <cell r="F24">
            <v>2019</v>
          </cell>
          <cell r="G24">
            <v>2019</v>
          </cell>
          <cell r="H24">
            <v>7.8100243000000003</v>
          </cell>
          <cell r="I24">
            <v>26.418044999999999</v>
          </cell>
        </row>
        <row r="25">
          <cell r="D25" t="str">
            <v>DZA</v>
          </cell>
          <cell r="E25" t="str">
            <v>Algeria</v>
          </cell>
          <cell r="F25" t="str">
            <v>2018-19</v>
          </cell>
          <cell r="G25">
            <v>2019</v>
          </cell>
          <cell r="H25">
            <v>16.808662000000002</v>
          </cell>
          <cell r="I25">
            <v>43.835087000000001</v>
          </cell>
        </row>
        <row r="26">
          <cell r="D26" t="str">
            <v>ECU</v>
          </cell>
          <cell r="E26" t="str">
            <v>Ecuador</v>
          </cell>
          <cell r="F26" t="str">
            <v>2018-19</v>
          </cell>
          <cell r="G26">
            <v>2019</v>
          </cell>
          <cell r="H26">
            <v>23.080701999999999</v>
          </cell>
          <cell r="I26">
            <v>23.933592000000001</v>
          </cell>
        </row>
        <row r="27">
          <cell r="D27" t="str">
            <v>EGY</v>
          </cell>
          <cell r="E27" t="str">
            <v>Egypt, Arab Rep.</v>
          </cell>
          <cell r="F27">
            <v>2014</v>
          </cell>
          <cell r="G27">
            <v>2014</v>
          </cell>
          <cell r="H27">
            <v>26.394795999999999</v>
          </cell>
          <cell r="I27">
            <v>38.915089000000002</v>
          </cell>
        </row>
        <row r="28">
          <cell r="D28" t="str">
            <v>ETH</v>
          </cell>
          <cell r="E28" t="str">
            <v>Ethiopia</v>
          </cell>
          <cell r="F28">
            <v>2019</v>
          </cell>
          <cell r="G28">
            <v>2019</v>
          </cell>
          <cell r="H28">
            <v>46.011257000000001</v>
          </cell>
          <cell r="I28">
            <v>40.494312000000001</v>
          </cell>
        </row>
        <row r="29">
          <cell r="D29" t="str">
            <v>FJI</v>
          </cell>
          <cell r="E29" t="str">
            <v>Fiji</v>
          </cell>
          <cell r="F29">
            <v>2021</v>
          </cell>
          <cell r="G29">
            <v>2021</v>
          </cell>
          <cell r="H29">
            <v>7.8221822000000003</v>
          </cell>
          <cell r="I29">
            <v>33.021683000000003</v>
          </cell>
        </row>
        <row r="30">
          <cell r="D30" t="str">
            <v>GAB</v>
          </cell>
          <cell r="E30" t="str">
            <v>Gabon</v>
          </cell>
          <cell r="F30">
            <v>2012</v>
          </cell>
          <cell r="G30">
            <v>2012</v>
          </cell>
          <cell r="H30">
            <v>34.860816999999997</v>
          </cell>
          <cell r="I30">
            <v>47.312023000000003</v>
          </cell>
        </row>
        <row r="31">
          <cell r="D31" t="str">
            <v>GEO</v>
          </cell>
          <cell r="E31" t="str">
            <v>Georgia</v>
          </cell>
          <cell r="F31">
            <v>2018</v>
          </cell>
          <cell r="G31">
            <v>2018</v>
          </cell>
          <cell r="H31">
            <v>7.6013602999999996</v>
          </cell>
          <cell r="I31">
            <v>39.809123999999997</v>
          </cell>
        </row>
        <row r="32">
          <cell r="D32" t="str">
            <v>GHA</v>
          </cell>
          <cell r="E32" t="str">
            <v>Ghana</v>
          </cell>
          <cell r="F32" t="str">
            <v>2017-18</v>
          </cell>
          <cell r="G32">
            <v>2017</v>
          </cell>
          <cell r="H32">
            <v>31.411318000000001</v>
          </cell>
          <cell r="I32">
            <v>42.533805999999998</v>
          </cell>
        </row>
        <row r="33">
          <cell r="D33" t="str">
            <v>GIN</v>
          </cell>
          <cell r="E33" t="str">
            <v>Guinea</v>
          </cell>
          <cell r="F33">
            <v>2018</v>
          </cell>
          <cell r="G33">
            <v>2018</v>
          </cell>
          <cell r="H33">
            <v>54.311501</v>
          </cell>
          <cell r="I33">
            <v>31.878900999999999</v>
          </cell>
        </row>
        <row r="34">
          <cell r="D34" t="str">
            <v>GMB</v>
          </cell>
          <cell r="E34" t="str">
            <v>Gambia, The</v>
          </cell>
          <cell r="F34" t="str">
            <v>2019-20</v>
          </cell>
          <cell r="G34">
            <v>2020</v>
          </cell>
          <cell r="H34">
            <v>33.381008000000001</v>
          </cell>
          <cell r="I34">
            <v>43.789921</v>
          </cell>
        </row>
        <row r="35">
          <cell r="D35" t="str">
            <v>GNB</v>
          </cell>
          <cell r="E35" t="str">
            <v>Guinea-Bissau</v>
          </cell>
          <cell r="F35" t="str">
            <v>2018-19</v>
          </cell>
          <cell r="G35">
            <v>2019</v>
          </cell>
          <cell r="H35">
            <v>52.780513999999997</v>
          </cell>
          <cell r="I35">
            <v>39.130341000000001</v>
          </cell>
        </row>
        <row r="36">
          <cell r="D36" t="str">
            <v>GTM</v>
          </cell>
          <cell r="E36" t="str">
            <v>Guatemala</v>
          </cell>
          <cell r="F36" t="str">
            <v>2014-15</v>
          </cell>
          <cell r="G36">
            <v>2015</v>
          </cell>
          <cell r="H36">
            <v>9.3520640999999998</v>
          </cell>
          <cell r="I36">
            <v>31.331810000000001</v>
          </cell>
        </row>
        <row r="37">
          <cell r="D37" t="str">
            <v>GUY</v>
          </cell>
          <cell r="E37" t="str">
            <v>Guyana</v>
          </cell>
          <cell r="F37">
            <v>2014</v>
          </cell>
          <cell r="G37">
            <v>2014</v>
          </cell>
          <cell r="H37">
            <v>11.443429</v>
          </cell>
          <cell r="I37">
            <v>36.135860000000001</v>
          </cell>
        </row>
        <row r="38">
          <cell r="D38" t="str">
            <v>HND</v>
          </cell>
          <cell r="E38" t="str">
            <v>Honduras</v>
          </cell>
          <cell r="F38">
            <v>2019</v>
          </cell>
          <cell r="G38">
            <v>2019</v>
          </cell>
          <cell r="H38">
            <v>9.9301834000000007</v>
          </cell>
          <cell r="I38">
            <v>32.726688000000003</v>
          </cell>
        </row>
        <row r="39">
          <cell r="D39" t="str">
            <v>HTI</v>
          </cell>
          <cell r="E39" t="str">
            <v>Haiti</v>
          </cell>
          <cell r="F39" t="str">
            <v>2016-17</v>
          </cell>
          <cell r="G39">
            <v>2017</v>
          </cell>
          <cell r="H39">
            <v>31.576374000000001</v>
          </cell>
          <cell r="I39">
            <v>49.247303000000002</v>
          </cell>
        </row>
        <row r="40">
          <cell r="D40" t="str">
            <v>IDN</v>
          </cell>
          <cell r="E40" t="str">
            <v>Indonesia</v>
          </cell>
          <cell r="F40">
            <v>2017</v>
          </cell>
          <cell r="G40">
            <v>2017</v>
          </cell>
          <cell r="H40">
            <v>12.194307</v>
          </cell>
          <cell r="I40">
            <v>33.880370999999997</v>
          </cell>
        </row>
        <row r="41">
          <cell r="D41" t="str">
            <v>IND</v>
          </cell>
          <cell r="E41" t="str">
            <v>India</v>
          </cell>
          <cell r="F41" t="str">
            <v>2019-21</v>
          </cell>
          <cell r="G41">
            <v>2020</v>
          </cell>
          <cell r="H41">
            <v>40.253773000000002</v>
          </cell>
          <cell r="I41">
            <v>36.193362999999998</v>
          </cell>
        </row>
        <row r="42">
          <cell r="D42" t="str">
            <v>IRQ</v>
          </cell>
          <cell r="E42" t="str">
            <v>Iraq</v>
          </cell>
          <cell r="F42">
            <v>2018</v>
          </cell>
          <cell r="G42">
            <v>2018</v>
          </cell>
          <cell r="H42">
            <v>14.347421000000001</v>
          </cell>
          <cell r="I42">
            <v>41.070006999999997</v>
          </cell>
        </row>
        <row r="43">
          <cell r="D43" t="str">
            <v>JOR</v>
          </cell>
          <cell r="E43" t="str">
            <v>Jordan</v>
          </cell>
          <cell r="F43">
            <v>2019</v>
          </cell>
          <cell r="G43">
            <v>2019</v>
          </cell>
          <cell r="H43">
            <v>19.420079999999999</v>
          </cell>
          <cell r="I43">
            <v>42.489516999999999</v>
          </cell>
        </row>
        <row r="44">
          <cell r="D44" t="str">
            <v>KAZ</v>
          </cell>
          <cell r="E44" t="str">
            <v>Kazakhstan</v>
          </cell>
          <cell r="F44">
            <v>2015</v>
          </cell>
          <cell r="G44">
            <v>2015</v>
          </cell>
          <cell r="H44">
            <v>11.476426999999999</v>
          </cell>
          <cell r="I44">
            <v>39.542763000000001</v>
          </cell>
        </row>
        <row r="45">
          <cell r="D45" t="str">
            <v>KEN</v>
          </cell>
          <cell r="E45" t="str">
            <v>Kenya</v>
          </cell>
          <cell r="F45">
            <v>2014</v>
          </cell>
          <cell r="G45">
            <v>2014</v>
          </cell>
          <cell r="H45">
            <v>18.939823000000001</v>
          </cell>
          <cell r="I45">
            <v>44.751255</v>
          </cell>
        </row>
        <row r="46">
          <cell r="D46" t="str">
            <v>KGZ</v>
          </cell>
          <cell r="E46" t="str">
            <v>Kyrgyz Republic</v>
          </cell>
          <cell r="F46">
            <v>2018</v>
          </cell>
          <cell r="G46">
            <v>2018</v>
          </cell>
          <cell r="H46">
            <v>8.9573622000000004</v>
          </cell>
          <cell r="I46">
            <v>31.277231</v>
          </cell>
        </row>
        <row r="47">
          <cell r="D47" t="str">
            <v>KHM</v>
          </cell>
          <cell r="E47" t="str">
            <v>Cambodia</v>
          </cell>
          <cell r="F47">
            <v>2014</v>
          </cell>
          <cell r="G47">
            <v>2014</v>
          </cell>
          <cell r="H47">
            <v>15.547475</v>
          </cell>
          <cell r="I47">
            <v>44.026974000000003</v>
          </cell>
        </row>
        <row r="48">
          <cell r="D48" t="str">
            <v>KIR</v>
          </cell>
          <cell r="E48" t="str">
            <v>Kiribati</v>
          </cell>
          <cell r="F48" t="str">
            <v>2018-19</v>
          </cell>
          <cell r="G48">
            <v>2018</v>
          </cell>
          <cell r="H48">
            <v>34.474449</v>
          </cell>
          <cell r="I48">
            <v>56.223700999999998</v>
          </cell>
        </row>
        <row r="49">
          <cell r="D49" t="str">
            <v>LAO</v>
          </cell>
          <cell r="E49" t="str">
            <v>Lao PDR</v>
          </cell>
          <cell r="F49">
            <v>2017</v>
          </cell>
          <cell r="G49">
            <v>2017</v>
          </cell>
          <cell r="H49">
            <v>21.301615000000002</v>
          </cell>
          <cell r="I49">
            <v>43.000881</v>
          </cell>
        </row>
        <row r="50">
          <cell r="D50" t="str">
            <v>LBR</v>
          </cell>
          <cell r="E50" t="str">
            <v>Liberia</v>
          </cell>
          <cell r="F50" t="str">
            <v>2019-20</v>
          </cell>
          <cell r="G50">
            <v>2019</v>
          </cell>
          <cell r="H50">
            <v>42.530121000000001</v>
          </cell>
          <cell r="I50">
            <v>48.862450000000003</v>
          </cell>
        </row>
        <row r="51">
          <cell r="D51" t="str">
            <v>LKA</v>
          </cell>
          <cell r="E51" t="str">
            <v>Sri Lanka</v>
          </cell>
          <cell r="F51">
            <v>2016</v>
          </cell>
          <cell r="G51">
            <v>2016</v>
          </cell>
          <cell r="H51">
            <v>4.7949944000000002</v>
          </cell>
          <cell r="I51">
            <v>16.760335999999999</v>
          </cell>
        </row>
        <row r="52">
          <cell r="D52" t="str">
            <v>LSO</v>
          </cell>
          <cell r="E52" t="str">
            <v>Lesotho</v>
          </cell>
          <cell r="F52">
            <v>2018</v>
          </cell>
          <cell r="G52">
            <v>2018</v>
          </cell>
          <cell r="H52">
            <v>28.058647000000001</v>
          </cell>
          <cell r="I52">
            <v>55.246119999999998</v>
          </cell>
        </row>
        <row r="53">
          <cell r="D53" t="str">
            <v>MDA</v>
          </cell>
          <cell r="E53" t="str">
            <v>Moldova</v>
          </cell>
          <cell r="F53">
            <v>2005</v>
          </cell>
          <cell r="G53">
            <v>2005</v>
          </cell>
          <cell r="H53">
            <v>6.1653079999999996</v>
          </cell>
          <cell r="I53">
            <v>24.13007</v>
          </cell>
        </row>
        <row r="54">
          <cell r="D54" t="str">
            <v>MDG</v>
          </cell>
          <cell r="E54" t="str">
            <v>Madagascar</v>
          </cell>
          <cell r="F54">
            <v>2021</v>
          </cell>
          <cell r="G54">
            <v>2021</v>
          </cell>
          <cell r="H54">
            <v>24.42878</v>
          </cell>
          <cell r="I54">
            <v>49.571083000000002</v>
          </cell>
        </row>
        <row r="55">
          <cell r="D55" t="str">
            <v>MDV</v>
          </cell>
          <cell r="E55" t="str">
            <v>Maldives</v>
          </cell>
          <cell r="F55" t="str">
            <v>2016-17</v>
          </cell>
          <cell r="G55">
            <v>2017</v>
          </cell>
          <cell r="H55">
            <v>5.6484351000000004</v>
          </cell>
          <cell r="I55">
            <v>22.972501999999999</v>
          </cell>
        </row>
        <row r="56">
          <cell r="D56" t="str">
            <v>MEX</v>
          </cell>
          <cell r="E56" t="str">
            <v>Mexico</v>
          </cell>
          <cell r="F56">
            <v>2015</v>
          </cell>
          <cell r="G56">
            <v>2015</v>
          </cell>
          <cell r="H56">
            <v>8.7347354999999993</v>
          </cell>
          <cell r="I56">
            <v>31.821522000000002</v>
          </cell>
        </row>
        <row r="57">
          <cell r="D57" t="str">
            <v>MHL</v>
          </cell>
          <cell r="E57" t="str">
            <v>Marshall Islands</v>
          </cell>
          <cell r="F57">
            <v>2017</v>
          </cell>
          <cell r="G57">
            <v>2017</v>
          </cell>
          <cell r="H57">
            <v>29.409217999999999</v>
          </cell>
          <cell r="I57">
            <v>36.446269999999998</v>
          </cell>
        </row>
        <row r="58">
          <cell r="D58" t="str">
            <v>MKD</v>
          </cell>
          <cell r="E58" t="str">
            <v>North Macedonia</v>
          </cell>
          <cell r="F58" t="str">
            <v>2018-19</v>
          </cell>
          <cell r="G58">
            <v>2019</v>
          </cell>
          <cell r="H58">
            <v>10.932995</v>
          </cell>
          <cell r="I58">
            <v>34.874561</v>
          </cell>
        </row>
        <row r="59">
          <cell r="D59" t="str">
            <v>MLI</v>
          </cell>
          <cell r="E59" t="str">
            <v>Mali</v>
          </cell>
          <cell r="F59">
            <v>2021</v>
          </cell>
          <cell r="G59">
            <v>2021</v>
          </cell>
          <cell r="H59">
            <v>30.346594</v>
          </cell>
          <cell r="I59">
            <v>43.972442999999998</v>
          </cell>
        </row>
        <row r="60">
          <cell r="D60" t="str">
            <v>MMR</v>
          </cell>
          <cell r="E60" t="str">
            <v>Myanmar</v>
          </cell>
          <cell r="F60" t="str">
            <v>2015-16</v>
          </cell>
          <cell r="G60">
            <v>2016</v>
          </cell>
          <cell r="H60">
            <v>34.520144999999999</v>
          </cell>
          <cell r="I60">
            <v>44.150173000000002</v>
          </cell>
        </row>
        <row r="61">
          <cell r="D61" t="str">
            <v>MNE</v>
          </cell>
          <cell r="E61" t="str">
            <v>Montenegro</v>
          </cell>
          <cell r="F61" t="str">
            <v>2018-19</v>
          </cell>
          <cell r="G61">
            <v>2018</v>
          </cell>
          <cell r="H61">
            <v>7.9063720999999996</v>
          </cell>
          <cell r="I61">
            <v>26.070543000000001</v>
          </cell>
        </row>
        <row r="62">
          <cell r="D62" t="str">
            <v>MNG</v>
          </cell>
          <cell r="E62" t="str">
            <v>Mongolia</v>
          </cell>
          <cell r="F62">
            <v>2018</v>
          </cell>
          <cell r="G62">
            <v>2018</v>
          </cell>
          <cell r="H62">
            <v>9.7119923000000004</v>
          </cell>
          <cell r="I62">
            <v>51.077216999999997</v>
          </cell>
        </row>
        <row r="63">
          <cell r="D63" t="str">
            <v>MOZ</v>
          </cell>
          <cell r="E63" t="str">
            <v>Mozambique</v>
          </cell>
          <cell r="F63">
            <v>2011</v>
          </cell>
          <cell r="G63">
            <v>2011</v>
          </cell>
          <cell r="H63">
            <v>29.033177999999999</v>
          </cell>
          <cell r="I63">
            <v>42.927776000000001</v>
          </cell>
        </row>
        <row r="64">
          <cell r="D64" t="str">
            <v>MRT</v>
          </cell>
          <cell r="E64" t="str">
            <v>Mauritania</v>
          </cell>
          <cell r="F64" t="str">
            <v>2019-21</v>
          </cell>
          <cell r="G64">
            <v>2020</v>
          </cell>
          <cell r="H64">
            <v>38.245463999999998</v>
          </cell>
          <cell r="I64">
            <v>41.791350999999999</v>
          </cell>
        </row>
        <row r="65">
          <cell r="D65" t="str">
            <v>MWI</v>
          </cell>
          <cell r="E65" t="str">
            <v>Malawi</v>
          </cell>
          <cell r="F65" t="str">
            <v>2019-20</v>
          </cell>
          <cell r="G65">
            <v>2020</v>
          </cell>
          <cell r="H65">
            <v>25.520679000000001</v>
          </cell>
          <cell r="I65">
            <v>57.173805000000002</v>
          </cell>
        </row>
        <row r="66">
          <cell r="D66" t="str">
            <v>NAM</v>
          </cell>
          <cell r="E66" t="str">
            <v>Namibia</v>
          </cell>
          <cell r="F66">
            <v>2013</v>
          </cell>
          <cell r="G66">
            <v>2013</v>
          </cell>
          <cell r="H66">
            <v>40.468159</v>
          </cell>
          <cell r="I66">
            <v>34.641609000000003</v>
          </cell>
        </row>
        <row r="67">
          <cell r="D67" t="str">
            <v>NER</v>
          </cell>
          <cell r="E67" t="str">
            <v>Niger</v>
          </cell>
          <cell r="F67">
            <v>2019</v>
          </cell>
          <cell r="G67">
            <v>2019</v>
          </cell>
          <cell r="H67">
            <v>26.363813</v>
          </cell>
          <cell r="I67">
            <v>56.654404</v>
          </cell>
        </row>
        <row r="68">
          <cell r="D68" t="str">
            <v>NGA</v>
          </cell>
          <cell r="E68" t="str">
            <v>Nigeria</v>
          </cell>
          <cell r="F68">
            <v>2018</v>
          </cell>
          <cell r="G68">
            <v>2018</v>
          </cell>
          <cell r="H68">
            <v>32.956840999999997</v>
          </cell>
          <cell r="I68">
            <v>44.396210000000004</v>
          </cell>
        </row>
        <row r="69">
          <cell r="D69" t="str">
            <v>NPL</v>
          </cell>
          <cell r="E69" t="str">
            <v>Nepal</v>
          </cell>
          <cell r="F69">
            <v>2019</v>
          </cell>
          <cell r="G69">
            <v>2019</v>
          </cell>
          <cell r="H69">
            <v>17.389818000000002</v>
          </cell>
          <cell r="I69">
            <v>42.900635000000001</v>
          </cell>
        </row>
        <row r="70">
          <cell r="D70" t="str">
            <v>PAK</v>
          </cell>
          <cell r="E70" t="str">
            <v>Pakistan</v>
          </cell>
          <cell r="F70" t="str">
            <v>2017-18</v>
          </cell>
          <cell r="G70">
            <v>2018</v>
          </cell>
          <cell r="H70">
            <v>38.422072999999997</v>
          </cell>
          <cell r="I70">
            <v>46.605491999999998</v>
          </cell>
        </row>
        <row r="71">
          <cell r="D71" t="str">
            <v>PER</v>
          </cell>
          <cell r="E71" t="str">
            <v>Peru</v>
          </cell>
          <cell r="F71">
            <v>2021</v>
          </cell>
          <cell r="G71">
            <v>2021</v>
          </cell>
          <cell r="H71">
            <v>2.6878855000000001</v>
          </cell>
          <cell r="I71">
            <v>13.080731999999999</v>
          </cell>
        </row>
        <row r="72">
          <cell r="D72" t="str">
            <v>PHL</v>
          </cell>
          <cell r="E72" t="str">
            <v>Philippines</v>
          </cell>
          <cell r="F72">
            <v>2008</v>
          </cell>
          <cell r="G72">
            <v>2008</v>
          </cell>
          <cell r="H72">
            <v>12.061163000000001</v>
          </cell>
          <cell r="I72">
            <v>34.406489999999998</v>
          </cell>
        </row>
        <row r="73">
          <cell r="D73" t="str">
            <v>PNG</v>
          </cell>
          <cell r="E73" t="str">
            <v>Papua New Guinea</v>
          </cell>
          <cell r="F73" t="str">
            <v>2016-18</v>
          </cell>
          <cell r="G73">
            <v>2017</v>
          </cell>
          <cell r="H73">
            <v>25.970891999999999</v>
          </cell>
          <cell r="I73">
            <v>41.845505000000003</v>
          </cell>
        </row>
        <row r="74">
          <cell r="D74" t="str">
            <v>PRY</v>
          </cell>
          <cell r="E74" t="str">
            <v>Paraguay</v>
          </cell>
          <cell r="F74">
            <v>2016</v>
          </cell>
          <cell r="G74">
            <v>2016</v>
          </cell>
          <cell r="H74">
            <v>5.5888533999999996</v>
          </cell>
          <cell r="I74">
            <v>42.343639000000003</v>
          </cell>
        </row>
        <row r="75">
          <cell r="D75" t="str">
            <v>PSE</v>
          </cell>
          <cell r="E75" t="str">
            <v>West Bank &amp; Gaza</v>
          </cell>
          <cell r="F75" t="str">
            <v>2019-20</v>
          </cell>
          <cell r="G75">
            <v>2020</v>
          </cell>
          <cell r="H75">
            <v>12.892685999999999</v>
          </cell>
          <cell r="I75">
            <v>42.448990000000002</v>
          </cell>
        </row>
        <row r="76">
          <cell r="D76" t="str">
            <v>RWA</v>
          </cell>
          <cell r="E76" t="str">
            <v>Rwanda</v>
          </cell>
          <cell r="F76" t="str">
            <v>2019-20</v>
          </cell>
          <cell r="G76">
            <v>2020</v>
          </cell>
          <cell r="H76">
            <v>12.398978</v>
          </cell>
          <cell r="I76">
            <v>53.174393000000002</v>
          </cell>
        </row>
        <row r="77">
          <cell r="D77" t="str">
            <v>SDN</v>
          </cell>
          <cell r="E77" t="str">
            <v>Sudan</v>
          </cell>
          <cell r="F77">
            <v>2014</v>
          </cell>
          <cell r="G77">
            <v>2014</v>
          </cell>
          <cell r="H77">
            <v>33.785598999999998</v>
          </cell>
          <cell r="I77">
            <v>42.243178999999998</v>
          </cell>
        </row>
        <row r="78">
          <cell r="D78" t="str">
            <v>SEN</v>
          </cell>
          <cell r="E78" t="str">
            <v>Senegal</v>
          </cell>
          <cell r="F78">
            <v>2019</v>
          </cell>
          <cell r="G78">
            <v>2019</v>
          </cell>
          <cell r="H78">
            <v>37.328494999999997</v>
          </cell>
          <cell r="I78">
            <v>43.339378000000004</v>
          </cell>
        </row>
        <row r="79">
          <cell r="D79" t="str">
            <v>SLE</v>
          </cell>
          <cell r="E79" t="str">
            <v>Sierra Leone</v>
          </cell>
          <cell r="F79">
            <v>2021</v>
          </cell>
          <cell r="G79">
            <v>2021</v>
          </cell>
          <cell r="H79">
            <v>46.494819999999997</v>
          </cell>
          <cell r="I79">
            <v>29.152349000000001</v>
          </cell>
        </row>
        <row r="80">
          <cell r="D80" t="str">
            <v>SLV</v>
          </cell>
          <cell r="E80" t="str">
            <v>El Salvador</v>
          </cell>
          <cell r="F80">
            <v>2014</v>
          </cell>
          <cell r="G80">
            <v>2014</v>
          </cell>
          <cell r="H80">
            <v>4.7982249000000001</v>
          </cell>
          <cell r="I80">
            <v>22.350866</v>
          </cell>
        </row>
        <row r="81">
          <cell r="D81" t="str">
            <v>SOM</v>
          </cell>
          <cell r="E81" t="str">
            <v>Somalia</v>
          </cell>
          <cell r="F81" t="str">
            <v>2018-19</v>
          </cell>
          <cell r="G81">
            <v>2018</v>
          </cell>
          <cell r="H81">
            <v>63.080554999999997</v>
          </cell>
          <cell r="I81">
            <v>23.947044000000002</v>
          </cell>
        </row>
        <row r="82">
          <cell r="D82" t="str">
            <v>SRB</v>
          </cell>
          <cell r="E82" t="str">
            <v>Serbia</v>
          </cell>
          <cell r="F82">
            <v>2019</v>
          </cell>
          <cell r="G82">
            <v>2019</v>
          </cell>
          <cell r="H82">
            <v>1.6060257</v>
          </cell>
          <cell r="I82">
            <v>12.509152</v>
          </cell>
        </row>
        <row r="83">
          <cell r="D83" t="str">
            <v>STP</v>
          </cell>
          <cell r="E83" t="str">
            <v>Sao Tome &amp; Principe</v>
          </cell>
          <cell r="F83">
            <v>2019</v>
          </cell>
          <cell r="G83">
            <v>2019</v>
          </cell>
          <cell r="H83">
            <v>22.320596999999999</v>
          </cell>
          <cell r="I83">
            <v>45.410969000000001</v>
          </cell>
        </row>
        <row r="84">
          <cell r="D84" t="str">
            <v>SUR</v>
          </cell>
          <cell r="E84" t="str">
            <v>Suriname</v>
          </cell>
          <cell r="F84">
            <v>2018</v>
          </cell>
          <cell r="G84">
            <v>2018</v>
          </cell>
          <cell r="H84">
            <v>23.443773</v>
          </cell>
          <cell r="I84">
            <v>48.443877999999998</v>
          </cell>
        </row>
        <row r="85">
          <cell r="D85" t="str">
            <v>SWZ</v>
          </cell>
          <cell r="E85" t="str">
            <v>Eswatini</v>
          </cell>
          <cell r="F85">
            <v>2014</v>
          </cell>
          <cell r="G85">
            <v>2014</v>
          </cell>
          <cell r="H85">
            <v>11.449104999999999</v>
          </cell>
          <cell r="I85">
            <v>40.847983999999997</v>
          </cell>
        </row>
        <row r="86">
          <cell r="D86" t="str">
            <v>TCA</v>
          </cell>
          <cell r="E86" t="str">
            <v>Turks &amp; Caicos Islands</v>
          </cell>
          <cell r="F86" t="str">
            <v>2019-20</v>
          </cell>
          <cell r="G86">
            <v>2020</v>
          </cell>
          <cell r="H86">
            <v>21.469391000000002</v>
          </cell>
          <cell r="I86">
            <v>22.361507</v>
          </cell>
        </row>
        <row r="87">
          <cell r="D87" t="str">
            <v>TCD</v>
          </cell>
          <cell r="E87" t="str">
            <v>Chad</v>
          </cell>
          <cell r="F87">
            <v>2019</v>
          </cell>
          <cell r="G87">
            <v>2019</v>
          </cell>
          <cell r="H87">
            <v>41.642837999999998</v>
          </cell>
          <cell r="I87">
            <v>48.522575000000003</v>
          </cell>
        </row>
        <row r="88">
          <cell r="D88" t="str">
            <v>TGO</v>
          </cell>
          <cell r="E88" t="str">
            <v>Togo</v>
          </cell>
          <cell r="F88">
            <v>2017</v>
          </cell>
          <cell r="G88">
            <v>2017</v>
          </cell>
          <cell r="H88">
            <v>30.496804999999998</v>
          </cell>
          <cell r="I88">
            <v>50.895947</v>
          </cell>
        </row>
        <row r="89">
          <cell r="D89" t="str">
            <v>THA</v>
          </cell>
          <cell r="E89" t="str">
            <v>Thailand</v>
          </cell>
          <cell r="F89">
            <v>2019</v>
          </cell>
          <cell r="G89">
            <v>2019</v>
          </cell>
          <cell r="H89">
            <v>6.2650876000000002</v>
          </cell>
          <cell r="I89">
            <v>24.491779000000001</v>
          </cell>
        </row>
        <row r="90">
          <cell r="D90" t="str">
            <v>TJK</v>
          </cell>
          <cell r="E90" t="str">
            <v>Tajikistan</v>
          </cell>
          <cell r="F90">
            <v>2017</v>
          </cell>
          <cell r="G90">
            <v>2017</v>
          </cell>
          <cell r="H90">
            <v>33.978962000000003</v>
          </cell>
          <cell r="I90">
            <v>43.513508000000002</v>
          </cell>
        </row>
        <row r="91">
          <cell r="D91" t="str">
            <v>TKM</v>
          </cell>
          <cell r="E91" t="str">
            <v>Turkmenistan</v>
          </cell>
          <cell r="F91">
            <v>2019</v>
          </cell>
          <cell r="G91">
            <v>2019</v>
          </cell>
          <cell r="H91">
            <v>3.9835824999999998</v>
          </cell>
          <cell r="I91">
            <v>26.634315000000001</v>
          </cell>
        </row>
        <row r="92">
          <cell r="D92" t="str">
            <v>TLS</v>
          </cell>
          <cell r="E92" t="str">
            <v>Timor-Leste</v>
          </cell>
          <cell r="F92">
            <v>2020</v>
          </cell>
          <cell r="G92">
            <v>2020</v>
          </cell>
          <cell r="H92">
            <v>30.195114</v>
          </cell>
          <cell r="I92">
            <v>29.967806</v>
          </cell>
        </row>
        <row r="93">
          <cell r="D93" t="str">
            <v>TON</v>
          </cell>
          <cell r="E93" t="str">
            <v>Tonga</v>
          </cell>
          <cell r="F93">
            <v>2019</v>
          </cell>
          <cell r="G93">
            <v>2019</v>
          </cell>
          <cell r="H93">
            <v>12.755558000000001</v>
          </cell>
          <cell r="I93">
            <v>33.753059</v>
          </cell>
        </row>
        <row r="94">
          <cell r="D94" t="str">
            <v>TUN</v>
          </cell>
          <cell r="E94" t="str">
            <v>Tunisia</v>
          </cell>
          <cell r="F94">
            <v>2018</v>
          </cell>
          <cell r="G94">
            <v>2018</v>
          </cell>
          <cell r="H94">
            <v>8.4121951999999993</v>
          </cell>
          <cell r="I94">
            <v>28.426487000000002</v>
          </cell>
        </row>
        <row r="95">
          <cell r="D95" t="str">
            <v>TUV</v>
          </cell>
          <cell r="E95" t="str">
            <v>Tuvalu</v>
          </cell>
          <cell r="F95" t="str">
            <v>2019-20</v>
          </cell>
          <cell r="G95">
            <v>2019</v>
          </cell>
          <cell r="H95">
            <v>13.994946000000001</v>
          </cell>
          <cell r="I95">
            <v>56.718266</v>
          </cell>
        </row>
        <row r="96">
          <cell r="D96" t="str">
            <v>TZA</v>
          </cell>
          <cell r="E96" t="str">
            <v>Tanzania</v>
          </cell>
          <cell r="F96" t="str">
            <v>2015-16</v>
          </cell>
          <cell r="G96">
            <v>2015</v>
          </cell>
          <cell r="H96">
            <v>19.382349000000001</v>
          </cell>
          <cell r="I96">
            <v>59.139091000000001</v>
          </cell>
        </row>
        <row r="97">
          <cell r="D97" t="str">
            <v>UGA</v>
          </cell>
          <cell r="E97" t="str">
            <v>Uganda</v>
          </cell>
          <cell r="F97" t="str">
            <v>2019-20</v>
          </cell>
          <cell r="G97">
            <v>2020</v>
          </cell>
          <cell r="H97">
            <v>24.291346000000001</v>
          </cell>
          <cell r="I97">
            <v>62.141548</v>
          </cell>
        </row>
        <row r="98">
          <cell r="D98" t="str">
            <v>URY</v>
          </cell>
          <cell r="E98" t="str">
            <v>Uruguay</v>
          </cell>
          <cell r="F98">
            <v>2018</v>
          </cell>
          <cell r="G98">
            <v>2018</v>
          </cell>
          <cell r="H98">
            <v>5.7616987000000002</v>
          </cell>
          <cell r="I98">
            <v>24.426507999999998</v>
          </cell>
        </row>
        <row r="99">
          <cell r="D99" t="str">
            <v>UZB</v>
          </cell>
          <cell r="E99" t="str">
            <v>Uzbekistan</v>
          </cell>
          <cell r="F99">
            <v>2017</v>
          </cell>
          <cell r="G99">
            <v>2017</v>
          </cell>
          <cell r="H99">
            <v>35.013683</v>
          </cell>
          <cell r="I99">
            <v>41.732101</v>
          </cell>
        </row>
        <row r="100">
          <cell r="D100" t="str">
            <v>VNM</v>
          </cell>
          <cell r="E100" t="str">
            <v>Vietnam</v>
          </cell>
          <cell r="F100" t="str">
            <v>2020-21</v>
          </cell>
          <cell r="G100">
            <v>2020</v>
          </cell>
          <cell r="H100">
            <v>8.5223293000000009</v>
          </cell>
          <cell r="I100">
            <v>35.770995999999997</v>
          </cell>
        </row>
        <row r="101">
          <cell r="D101" t="str">
            <v>WSM</v>
          </cell>
          <cell r="E101" t="str">
            <v>Samoa</v>
          </cell>
          <cell r="F101" t="str">
            <v>2019-20</v>
          </cell>
          <cell r="G101">
            <v>2019</v>
          </cell>
          <cell r="H101">
            <v>22.646034</v>
          </cell>
          <cell r="I101">
            <v>57.306140999999997</v>
          </cell>
        </row>
        <row r="102">
          <cell r="D102" t="str">
            <v>YEM</v>
          </cell>
          <cell r="E102" t="str">
            <v>Yemen, Rep.</v>
          </cell>
          <cell r="F102">
            <v>2013</v>
          </cell>
          <cell r="G102">
            <v>2013</v>
          </cell>
          <cell r="H102">
            <v>30.154610000000002</v>
          </cell>
          <cell r="I102">
            <v>48.548031000000002</v>
          </cell>
        </row>
        <row r="103">
          <cell r="D103" t="str">
            <v>ZAF</v>
          </cell>
          <cell r="E103" t="str">
            <v>South Africa</v>
          </cell>
          <cell r="F103">
            <v>2016</v>
          </cell>
          <cell r="G103">
            <v>2016</v>
          </cell>
          <cell r="H103">
            <v>22.792245999999999</v>
          </cell>
          <cell r="I103">
            <v>37.302273</v>
          </cell>
        </row>
        <row r="104">
          <cell r="D104" t="str">
            <v>ZMB</v>
          </cell>
          <cell r="E104" t="str">
            <v>Zambia</v>
          </cell>
          <cell r="F104" t="str">
            <v>2018-19</v>
          </cell>
          <cell r="G104">
            <v>2018</v>
          </cell>
          <cell r="H104">
            <v>23.584185000000002</v>
          </cell>
          <cell r="I104">
            <v>53.19408</v>
          </cell>
        </row>
        <row r="105">
          <cell r="D105" t="str">
            <v>ZWE</v>
          </cell>
          <cell r="E105" t="str">
            <v>Zimbabwe</v>
          </cell>
          <cell r="F105">
            <v>2019</v>
          </cell>
          <cell r="G105">
            <v>2019</v>
          </cell>
          <cell r="H105">
            <v>25.062901</v>
          </cell>
          <cell r="I105">
            <v>58.218693000000002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C2A09-2784-43EF-810B-B8AA16B39F66}">
  <dimension ref="A1:V207"/>
  <sheetViews>
    <sheetView tabSelected="1" zoomScale="66" zoomScaleNormal="72" workbookViewId="0">
      <pane xSplit="1" ySplit="2" topLeftCell="D73" activePane="bottomRight" state="frozen"/>
      <selection pane="topRight" activeCell="B1" sqref="B1"/>
      <selection pane="bottomLeft" activeCell="A3" sqref="A3"/>
      <selection pane="bottomRight" activeCell="R3" sqref="R3"/>
    </sheetView>
  </sheetViews>
  <sheetFormatPr defaultRowHeight="14.25" x14ac:dyDescent="0.45"/>
  <cols>
    <col min="2" max="2" width="25.46484375" bestFit="1" customWidth="1"/>
    <col min="3" max="3" width="25.46484375" customWidth="1"/>
    <col min="4" max="4" width="30.53125" customWidth="1"/>
    <col min="5" max="10" width="13.796875" style="7" customWidth="1"/>
    <col min="11" max="11" width="13.796875" style="8" customWidth="1"/>
    <col min="12" max="15" width="13.796875" style="7" customWidth="1"/>
    <col min="16" max="16" width="17.19921875" style="7" customWidth="1"/>
    <col min="17" max="18" width="13.53125" style="21" customWidth="1"/>
    <col min="19" max="19" width="13.53125" style="22" customWidth="1"/>
    <col min="20" max="22" width="13.53125" style="7" customWidth="1"/>
  </cols>
  <sheetData>
    <row r="1" spans="1:22" s="11" customFormat="1" ht="21" x14ac:dyDescent="0.45">
      <c r="D1" s="12" t="s">
        <v>429</v>
      </c>
      <c r="E1" s="13" t="s">
        <v>0</v>
      </c>
      <c r="F1" s="13" t="s">
        <v>0</v>
      </c>
      <c r="G1" s="13" t="s">
        <v>0</v>
      </c>
      <c r="H1" s="13" t="s">
        <v>1</v>
      </c>
      <c r="I1" s="13" t="s">
        <v>2</v>
      </c>
      <c r="J1" s="13" t="s">
        <v>2</v>
      </c>
      <c r="K1" s="14" t="s">
        <v>3</v>
      </c>
      <c r="L1" s="13" t="s">
        <v>4</v>
      </c>
      <c r="M1" s="13" t="s">
        <v>5</v>
      </c>
      <c r="N1" s="13" t="s">
        <v>5</v>
      </c>
      <c r="O1" s="13" t="s">
        <v>5</v>
      </c>
      <c r="P1" s="13" t="s">
        <v>434</v>
      </c>
      <c r="Q1" s="17" t="s">
        <v>6</v>
      </c>
      <c r="R1" s="17" t="s">
        <v>6</v>
      </c>
      <c r="S1" s="18" t="s">
        <v>434</v>
      </c>
      <c r="T1" s="13" t="s">
        <v>7</v>
      </c>
      <c r="U1" s="13" t="s">
        <v>7</v>
      </c>
      <c r="V1" s="13" t="s">
        <v>7</v>
      </c>
    </row>
    <row r="2" spans="1:22" s="6" customFormat="1" ht="120" customHeight="1" x14ac:dyDescent="0.45">
      <c r="A2" s="1" t="s">
        <v>8</v>
      </c>
      <c r="B2" s="1" t="s">
        <v>9</v>
      </c>
      <c r="C2" s="1" t="s">
        <v>10</v>
      </c>
      <c r="D2" s="1" t="s">
        <v>11</v>
      </c>
      <c r="E2" s="15" t="s">
        <v>440</v>
      </c>
      <c r="F2" s="2" t="s">
        <v>12</v>
      </c>
      <c r="G2" s="15" t="s">
        <v>436</v>
      </c>
      <c r="H2" s="15" t="s">
        <v>437</v>
      </c>
      <c r="I2" s="3" t="s">
        <v>13</v>
      </c>
      <c r="J2" s="3" t="s">
        <v>14</v>
      </c>
      <c r="K2" s="16" t="s">
        <v>438</v>
      </c>
      <c r="L2" s="4" t="s">
        <v>430</v>
      </c>
      <c r="M2" s="4" t="s">
        <v>431</v>
      </c>
      <c r="N2" s="4" t="s">
        <v>432</v>
      </c>
      <c r="O2" s="4" t="s">
        <v>433</v>
      </c>
      <c r="P2" s="4" t="s">
        <v>435</v>
      </c>
      <c r="Q2" s="19" t="s">
        <v>441</v>
      </c>
      <c r="R2" s="19" t="s">
        <v>442</v>
      </c>
      <c r="S2" s="20" t="s">
        <v>439</v>
      </c>
      <c r="T2" s="5" t="s">
        <v>15</v>
      </c>
      <c r="U2" s="5" t="s">
        <v>16</v>
      </c>
      <c r="V2" s="5" t="s">
        <v>17</v>
      </c>
    </row>
    <row r="3" spans="1:22" x14ac:dyDescent="0.45">
      <c r="A3" t="s">
        <v>18</v>
      </c>
      <c r="B3" t="s">
        <v>19</v>
      </c>
      <c r="C3" t="str">
        <f>VLOOKUP($A3,[1]CLASS!$B$1:$D$219,2,FALSE)</f>
        <v>South Asia</v>
      </c>
      <c r="D3" t="str">
        <f>VLOOKUP($A3,[1]CLASS!$B$1:$D$219,3,FALSE)</f>
        <v>Low income</v>
      </c>
      <c r="E3" s="7">
        <f>VLOOKUP($A3,'[1]fiscal space'!$A$1:$F$203,3,FALSE)</f>
        <v>7.3970000000000002</v>
      </c>
      <c r="F3" s="7">
        <f>VLOOKUP($A3,'[1]fiscal space'!$A$1:$F$203,4,FALSE)</f>
        <v>-2.206</v>
      </c>
      <c r="G3" s="7">
        <f>VLOOKUP($A3,'[1]fiscal space'!$A$1:$F$203,6,FALSE)</f>
        <v>-2.2429999999999999</v>
      </c>
      <c r="H3" s="7" t="str">
        <f>VLOOKUP(A3,[1]stunting!$C$1:$F$203,4,FALSE)</f>
        <v>35.1</v>
      </c>
      <c r="I3" s="7">
        <f>VLOOKUP($A3,'[1]food poverty'!$D$1:$I$105,5,FALSE)</f>
        <v>39.640709000000001</v>
      </c>
      <c r="J3" s="7">
        <f>VLOOKUP($A3,'[1]food poverty'!$D$1:$I$105,6,FALSE)</f>
        <v>38.300694</v>
      </c>
      <c r="K3" s="8">
        <f>VLOOKUP(A3,'[1]child poverty_unicef'!$D$1:$F$123,3,FALSE)</f>
        <v>55.408489227294901</v>
      </c>
      <c r="P3" s="7">
        <f>O4</f>
        <v>49.4</v>
      </c>
      <c r="Q3" s="21">
        <f>VLOOKUP($A3,[1]ssn_aspire!$C$2:$F$196,3,FALSE)</f>
        <v>12.466565804260901</v>
      </c>
      <c r="R3" s="21">
        <f>VLOOKUP($A3,[1]ssn_aspire!$C$2:$F$196,4,FALSE)</f>
        <v>41.261846738385998</v>
      </c>
      <c r="S3" s="22">
        <f>((Q3/100)*(R3/100))*100</f>
        <v>5.1439352756941714</v>
      </c>
      <c r="T3" s="7">
        <f>VLOOKUP($A3,[1]sp_ilo!$C$1:$J$210,5,FALSE)</f>
        <v>7.5</v>
      </c>
      <c r="U3" s="7">
        <f>VLOOKUP($A3,[1]sp_ilo!$C$1:$J$210,7,FALSE)</f>
        <v>0.4</v>
      </c>
      <c r="V3" s="7">
        <f>VLOOKUP($A3,[1]sp_ilo!$C$1:$J$210,8,FALSE)</f>
        <v>5.9</v>
      </c>
    </row>
    <row r="4" spans="1:22" x14ac:dyDescent="0.45">
      <c r="A4" t="s">
        <v>20</v>
      </c>
      <c r="B4" t="s">
        <v>21</v>
      </c>
      <c r="C4" t="str">
        <f>VLOOKUP($A4,[1]CLASS!$B$1:$D$219,2,FALSE)</f>
        <v>Europe &amp; Central Asia</v>
      </c>
      <c r="D4" t="str">
        <f>VLOOKUP($A4,[1]CLASS!$B$1:$D$219,3,FALSE)</f>
        <v>Upper middle income</v>
      </c>
      <c r="E4" s="7">
        <f>VLOOKUP($A4,'[1]fiscal space'!$A$1:$F$203,3,FALSE)</f>
        <v>73.852999999999994</v>
      </c>
      <c r="F4" s="7">
        <f>VLOOKUP($A4,'[1]fiscal space'!$A$1:$F$203,4,FALSE)</f>
        <v>-2.62</v>
      </c>
      <c r="G4" s="7">
        <f>VLOOKUP($A4,'[1]fiscal space'!$A$1:$F$203,6,FALSE)</f>
        <v>-4.5149999999999997</v>
      </c>
      <c r="H4" s="7" t="str">
        <f>VLOOKUP(A4,[1]stunting!$C$1:$F$203,4,FALSE)</f>
        <v>9.6</v>
      </c>
      <c r="I4" s="7">
        <f>VLOOKUP($A4,'[1]food poverty'!$D$1:$I$105,5,FALSE)</f>
        <v>18.178034</v>
      </c>
      <c r="J4" s="7">
        <f>VLOOKUP($A4,'[1]food poverty'!$D$1:$I$105,6,FALSE)</f>
        <v>29.323456</v>
      </c>
      <c r="K4" s="8">
        <f>VLOOKUP(A4,'[1]child poverty_unicef'!$D$1:$F$123,3,FALSE)</f>
        <v>16.744419097900298</v>
      </c>
      <c r="M4" s="7">
        <f>VLOOKUP($A4,'[1]child poverty_PPPline_wb'!$C$1:$G$115,3,FALSE)</f>
        <v>3.1</v>
      </c>
      <c r="N4" s="7">
        <f>VLOOKUP($A4,'[1]child poverty_PPPline_wb'!$C$1:$G$115,4,FALSE)</f>
        <v>15.3</v>
      </c>
      <c r="O4" s="7">
        <f>VLOOKUP($A4,'[1]child poverty_PPPline_wb'!$C$1:$G$115,5,FALSE)</f>
        <v>49.4</v>
      </c>
      <c r="Q4" s="21">
        <f>VLOOKUP($A4,[1]ssn_aspire!$C$2:$F$196,3,FALSE)</f>
        <v>27.6707505484713</v>
      </c>
      <c r="R4" s="21">
        <f>VLOOKUP($A4,[1]ssn_aspire!$C$2:$F$196,4,FALSE)</f>
        <v>10.882909484247101</v>
      </c>
      <c r="S4" s="22">
        <f>((Q4/100)*(R4/100))*100</f>
        <v>3.0113827358019396</v>
      </c>
      <c r="T4" s="7">
        <f>VLOOKUP($A4,[1]sp_ilo!$C$1:$J$210,5,FALSE)</f>
        <v>77.599999999999994</v>
      </c>
    </row>
    <row r="5" spans="1:22" x14ac:dyDescent="0.45">
      <c r="A5" t="s">
        <v>22</v>
      </c>
      <c r="B5" t="s">
        <v>23</v>
      </c>
      <c r="C5" t="str">
        <f>VLOOKUP($A5,[1]CLASS!$B$1:$D$219,2,FALSE)</f>
        <v>Middle East &amp; North Africa</v>
      </c>
      <c r="D5" t="str">
        <f>VLOOKUP($A5,[1]CLASS!$B$1:$D$219,3,FALSE)</f>
        <v>Lower middle income</v>
      </c>
      <c r="E5" s="7">
        <f>VLOOKUP($A5,'[1]fiscal space'!$A$1:$F$203,3,FALSE)</f>
        <v>62.987000000000002</v>
      </c>
      <c r="F5" s="7">
        <f>VLOOKUP($A5,'[1]fiscal space'!$A$1:$F$203,4,FALSE)</f>
        <v>-7.069</v>
      </c>
      <c r="G5" s="7">
        <f>VLOOKUP($A5,'[1]fiscal space'!$A$1:$F$203,6,FALSE)</f>
        <v>-7.218</v>
      </c>
      <c r="H5" s="7" t="str">
        <f>VLOOKUP(A5,[1]stunting!$C$1:$F$203,4,FALSE)</f>
        <v>9.3</v>
      </c>
      <c r="I5" s="7">
        <f>VLOOKUP($A5,'[1]food poverty'!$D$1:$I$105,5,FALSE)</f>
        <v>16.808662000000002</v>
      </c>
      <c r="J5" s="7">
        <f>VLOOKUP($A5,'[1]food poverty'!$D$1:$I$105,6,FALSE)</f>
        <v>43.835087000000001</v>
      </c>
      <c r="K5" s="8">
        <f>VLOOKUP(A5,'[1]child poverty_unicef'!$D$1:$F$123,3,FALSE)</f>
        <v>6.33451128005981</v>
      </c>
    </row>
    <row r="6" spans="1:22" x14ac:dyDescent="0.45">
      <c r="A6" t="s">
        <v>24</v>
      </c>
      <c r="B6" t="s">
        <v>25</v>
      </c>
      <c r="C6" t="str">
        <f>VLOOKUP($A6,[1]CLASS!$B$1:$D$219,2,FALSE)</f>
        <v>Europe &amp; Central Asia</v>
      </c>
      <c r="D6" t="str">
        <f>VLOOKUP($A6,[1]CLASS!$B$1:$D$219,3,FALSE)</f>
        <v>High income</v>
      </c>
      <c r="E6" s="7">
        <f>VLOOKUP($A6,'[1]fiscal space'!$A$1:$F$203,3,FALSE)</f>
        <v>48.506999999999998</v>
      </c>
      <c r="G6" s="7">
        <f>VLOOKUP($A6,'[1]fiscal space'!$A$1:$F$203,6,FALSE)</f>
        <v>-2.3010000000000002</v>
      </c>
    </row>
    <row r="7" spans="1:22" x14ac:dyDescent="0.45">
      <c r="A7" t="s">
        <v>26</v>
      </c>
      <c r="B7" t="s">
        <v>27</v>
      </c>
      <c r="C7" t="str">
        <f>VLOOKUP($A7,[1]CLASS!$B$1:$D$219,2,FALSE)</f>
        <v>Sub-Saharan Africa</v>
      </c>
      <c r="D7" t="str">
        <f>VLOOKUP($A7,[1]CLASS!$B$1:$D$219,3,FALSE)</f>
        <v>Lower middle income</v>
      </c>
      <c r="E7" s="7">
        <f>VLOOKUP($A7,'[1]fiscal space'!$A$1:$F$203,3,FALSE)</f>
        <v>86.411000000000001</v>
      </c>
      <c r="F7" s="7">
        <f>VLOOKUP($A7,'[1]fiscal space'!$A$1:$F$203,4,FALSE)</f>
        <v>8.9169999999999998</v>
      </c>
      <c r="G7" s="7">
        <f>VLOOKUP($A7,'[1]fiscal space'!$A$1:$F$203,6,FALSE)</f>
        <v>3.7679999999999998</v>
      </c>
      <c r="H7" s="7" t="str">
        <f>VLOOKUP(A7,[1]stunting!$C$1:$F$203,4,FALSE)</f>
        <v>37.7</v>
      </c>
      <c r="I7" s="7">
        <f>VLOOKUP($A7,'[1]food poverty'!$D$1:$I$105,5,FALSE)</f>
        <v>29.873497</v>
      </c>
      <c r="J7" s="7">
        <f>VLOOKUP($A7,'[1]food poverty'!$D$1:$I$105,6,FALSE)</f>
        <v>41.057270000000003</v>
      </c>
      <c r="M7" s="7">
        <f>VLOOKUP($A7,'[1]child poverty_PPPline_wb'!$C$1:$G$115,3,FALSE)</f>
        <v>50.2</v>
      </c>
      <c r="N7" s="7">
        <f>VLOOKUP($A7,'[1]child poverty_PPPline_wb'!$C$1:$G$115,4,FALSE)</f>
        <v>73</v>
      </c>
      <c r="O7" s="7">
        <f>VLOOKUP($A7,'[1]child poverty_PPPline_wb'!$C$1:$G$115,5,FALSE)</f>
        <v>89.7</v>
      </c>
      <c r="P7" s="7">
        <f>N7</f>
        <v>73</v>
      </c>
      <c r="T7" s="7">
        <f>VLOOKUP($A7,[1]sp_ilo!$C$1:$J$210,5,FALSE)</f>
        <v>10.5</v>
      </c>
      <c r="V7" s="7">
        <f>VLOOKUP($A7,[1]sp_ilo!$C$1:$J$210,8,FALSE)</f>
        <v>5.0999999999999996</v>
      </c>
    </row>
    <row r="8" spans="1:22" x14ac:dyDescent="0.45">
      <c r="A8" t="s">
        <v>28</v>
      </c>
      <c r="B8" t="s">
        <v>29</v>
      </c>
      <c r="C8" t="str">
        <f>VLOOKUP($A8,[1]CLASS!$B$1:$D$219,2,FALSE)</f>
        <v>Latin America &amp; Caribbean</v>
      </c>
      <c r="D8" t="str">
        <f>VLOOKUP($A8,[1]CLASS!$B$1:$D$219,3,FALSE)</f>
        <v>High income</v>
      </c>
      <c r="E8" s="7">
        <f>VLOOKUP($A8,'[1]fiscal space'!$A$1:$F$203,3,FALSE)</f>
        <v>101.373</v>
      </c>
      <c r="F8" s="7">
        <f>VLOOKUP($A8,'[1]fiscal space'!$A$1:$F$203,4,FALSE)</f>
        <v>-1.643</v>
      </c>
      <c r="G8" s="7">
        <f>VLOOKUP($A8,'[1]fiscal space'!$A$1:$F$203,6,FALSE)</f>
        <v>-4.4249999999999998</v>
      </c>
      <c r="V8" s="7">
        <f>VLOOKUP($A8,[1]sp_ilo!$C$1:$J$210,8,FALSE)</f>
        <v>3.9</v>
      </c>
    </row>
    <row r="9" spans="1:22" x14ac:dyDescent="0.45">
      <c r="A9" t="s">
        <v>30</v>
      </c>
      <c r="B9" t="s">
        <v>31</v>
      </c>
      <c r="C9" t="str">
        <f>VLOOKUP($A9,[1]CLASS!$B$1:$D$219,2,FALSE)</f>
        <v>Latin America &amp; Caribbean</v>
      </c>
      <c r="D9" t="str">
        <f>VLOOKUP($A9,[1]CLASS!$B$1:$D$219,3,FALSE)</f>
        <v>Upper middle income</v>
      </c>
      <c r="E9" s="7">
        <f>VLOOKUP($A9,'[1]fiscal space'!$A$1:$F$203,3,FALSE)</f>
        <v>80.932000000000002</v>
      </c>
      <c r="F9" s="7">
        <f>VLOOKUP($A9,'[1]fiscal space'!$A$1:$F$203,4,FALSE)</f>
        <v>-2.5230000000000001</v>
      </c>
      <c r="G9" s="7">
        <f>VLOOKUP($A9,'[1]fiscal space'!$A$1:$F$203,6,FALSE)</f>
        <v>-4.327</v>
      </c>
      <c r="H9" s="7" t="str">
        <f>VLOOKUP(A9,[1]stunting!$C$1:$F$203,4,FALSE)</f>
        <v>7.8</v>
      </c>
      <c r="K9" s="8">
        <f>VLOOKUP(A9,'[1]child poverty_unicef'!$D$1:$F$123,3,FALSE)</f>
        <v>38.768638610839801</v>
      </c>
      <c r="M9" s="7">
        <f>VLOOKUP($A9,'[1]child poverty_PPPline_wb'!$C$1:$G$115,3,FALSE)</f>
        <v>1.8</v>
      </c>
      <c r="N9" s="7">
        <f>VLOOKUP($A9,'[1]child poverty_PPPline_wb'!$C$1:$G$115,4,FALSE)</f>
        <v>6</v>
      </c>
      <c r="O9" s="7">
        <f>VLOOKUP($A9,'[1]child poverty_PPPline_wb'!$C$1:$G$115,5,FALSE)</f>
        <v>16.8</v>
      </c>
      <c r="P9" s="7">
        <f>O9</f>
        <v>16.8</v>
      </c>
      <c r="Q9" s="21">
        <f>VLOOKUP($A9,[1]ssn_aspire!$C$2:$F$196,3,FALSE)</f>
        <v>46.69960038</v>
      </c>
      <c r="R9" s="21">
        <f>VLOOKUP($A9,[1]ssn_aspire!$C$2:$F$196,4,FALSE)</f>
        <v>19.1069351740156</v>
      </c>
      <c r="S9" s="22">
        <f t="shared" ref="S9:S10" si="0">((Q9/100)*(R9/100))*100</f>
        <v>8.9228623711309414</v>
      </c>
      <c r="T9" s="7">
        <f>VLOOKUP($A9,[1]sp_ilo!$C$1:$J$210,5,FALSE)</f>
        <v>58.4</v>
      </c>
      <c r="U9" s="7">
        <f>VLOOKUP($A9,[1]sp_ilo!$C$1:$J$210,7,FALSE)</f>
        <v>83.9</v>
      </c>
      <c r="V9" s="7">
        <f>VLOOKUP($A9,[1]sp_ilo!$C$1:$J$210,8,FALSE)</f>
        <v>29.8</v>
      </c>
    </row>
    <row r="10" spans="1:22" x14ac:dyDescent="0.45">
      <c r="A10" t="s">
        <v>32</v>
      </c>
      <c r="B10" t="s">
        <v>33</v>
      </c>
      <c r="C10" t="str">
        <f>VLOOKUP($A10,[1]CLASS!$B$1:$D$219,2,FALSE)</f>
        <v>Europe &amp; Central Asia</v>
      </c>
      <c r="D10" t="str">
        <f>VLOOKUP($A10,[1]CLASS!$B$1:$D$219,3,FALSE)</f>
        <v>Upper middle income</v>
      </c>
      <c r="E10" s="7">
        <f>VLOOKUP($A10,'[1]fiscal space'!$A$1:$F$203,3,FALSE)</f>
        <v>60.247999999999998</v>
      </c>
      <c r="F10" s="7">
        <f>VLOOKUP($A10,'[1]fiscal space'!$A$1:$F$203,4,FALSE)</f>
        <v>-2</v>
      </c>
      <c r="G10" s="7">
        <f>VLOOKUP($A10,'[1]fiscal space'!$A$1:$F$203,6,FALSE)</f>
        <v>-4.5890000000000004</v>
      </c>
      <c r="H10" s="7" t="str">
        <f>VLOOKUP(A10,[1]stunting!$C$1:$F$203,4,FALSE)</f>
        <v>9.1</v>
      </c>
      <c r="I10" s="7">
        <f>VLOOKUP($A10,'[1]food poverty'!$D$1:$I$105,5,FALSE)</f>
        <v>14.402813999999999</v>
      </c>
      <c r="J10" s="7">
        <f>VLOOKUP($A10,'[1]food poverty'!$D$1:$I$105,6,FALSE)</f>
        <v>49.288364000000001</v>
      </c>
      <c r="K10" s="8">
        <f>VLOOKUP(A10,'[1]child poverty_unicef'!$D$1:$F$123,3,FALSE)</f>
        <v>23.8424167633056</v>
      </c>
      <c r="M10" s="7">
        <f>VLOOKUP($A10,'[1]child poverty_PPPline_wb'!$C$1:$G$115,3,FALSE)</f>
        <v>3.2</v>
      </c>
      <c r="N10" s="7">
        <f>VLOOKUP($A10,'[1]child poverty_PPPline_wb'!$C$1:$G$115,4,FALSE)</f>
        <v>20.2</v>
      </c>
      <c r="O10" s="7">
        <f>VLOOKUP($A10,'[1]child poverty_PPPline_wb'!$C$1:$G$115,5,FALSE)</f>
        <v>62.5</v>
      </c>
      <c r="P10" s="7">
        <f>O10</f>
        <v>62.5</v>
      </c>
      <c r="Q10" s="21">
        <f>VLOOKUP($A10,[1]ssn_aspire!$C$2:$F$196,3,FALSE)</f>
        <v>42.491296537186003</v>
      </c>
      <c r="R10" s="21">
        <f>VLOOKUP($A10,[1]ssn_aspire!$C$2:$F$196,4,FALSE)</f>
        <v>33.5158169172283</v>
      </c>
      <c r="S10" s="22">
        <f t="shared" si="0"/>
        <v>14.241305153159828</v>
      </c>
      <c r="T10" s="7">
        <f>VLOOKUP($A10,[1]sp_ilo!$C$1:$J$210,5,FALSE)</f>
        <v>54.4</v>
      </c>
      <c r="U10" s="7">
        <f>VLOOKUP($A10,[1]sp_ilo!$C$1:$J$210,7,FALSE)</f>
        <v>30.2</v>
      </c>
      <c r="V10" s="7">
        <f>VLOOKUP($A10,[1]sp_ilo!$C$1:$J$210,8,FALSE)</f>
        <v>19.600000000000001</v>
      </c>
    </row>
    <row r="11" spans="1:22" x14ac:dyDescent="0.45">
      <c r="A11" t="s">
        <v>34</v>
      </c>
      <c r="B11" t="s">
        <v>35</v>
      </c>
      <c r="C11" t="str">
        <f>VLOOKUP($A11,[1]CLASS!$B$1:$D$219,2,FALSE)</f>
        <v>Latin America &amp; Caribbean</v>
      </c>
      <c r="D11" t="str">
        <f>VLOOKUP($A11,[1]CLASS!$B$1:$D$219,3,FALSE)</f>
        <v>High income</v>
      </c>
      <c r="E11" s="7">
        <f>VLOOKUP($A11,'[1]fiscal space'!$A$1:$F$203,3,FALSE)</f>
        <v>101.827</v>
      </c>
      <c r="F11" s="7">
        <f>VLOOKUP($A11,'[1]fiscal space'!$A$1:$F$203,4,FALSE)</f>
        <v>-5.2939999999999996</v>
      </c>
      <c r="G11" s="7">
        <f>VLOOKUP($A11,'[1]fiscal space'!$A$1:$F$203,6,FALSE)</f>
        <v>-9.6319999999999997</v>
      </c>
      <c r="T11" s="7">
        <f>VLOOKUP($A11,[1]sp_ilo!$C$1:$J$210,5,FALSE)</f>
        <v>92.6</v>
      </c>
      <c r="V11" s="7">
        <f>VLOOKUP($A11,[1]sp_ilo!$C$1:$J$210,8,FALSE)</f>
        <v>29.9</v>
      </c>
    </row>
    <row r="12" spans="1:22" x14ac:dyDescent="0.45">
      <c r="A12" t="s">
        <v>36</v>
      </c>
      <c r="B12" t="s">
        <v>37</v>
      </c>
      <c r="C12" t="str">
        <f>VLOOKUP($A12,[1]CLASS!$B$1:$D$219,2,FALSE)</f>
        <v>East Asia &amp; Pacific</v>
      </c>
      <c r="D12" t="str">
        <f>VLOOKUP($A12,[1]CLASS!$B$1:$D$219,3,FALSE)</f>
        <v>High income</v>
      </c>
      <c r="E12" s="7">
        <f>VLOOKUP($A12,'[1]fiscal space'!$A$1:$F$203,3,FALSE)</f>
        <v>58.378</v>
      </c>
      <c r="F12" s="7">
        <f>VLOOKUP($A12,'[1]fiscal space'!$A$1:$F$203,4,FALSE)</f>
        <v>-5.5359999999999996</v>
      </c>
      <c r="G12" s="7">
        <f>VLOOKUP($A12,'[1]fiscal space'!$A$1:$F$203,6,FALSE)</f>
        <v>-6.4539999999999997</v>
      </c>
      <c r="H12" s="7" t="str">
        <f>VLOOKUP(A12,[1]stunting!$C$1:$F$203,4,FALSE)</f>
        <v>2.1</v>
      </c>
      <c r="L12" s="7">
        <f>VLOOKUP(A12,'[1]child poverty_oecd'!$C$13:$N$45,12,FALSE)</f>
        <v>13.3</v>
      </c>
    </row>
    <row r="13" spans="1:22" x14ac:dyDescent="0.45">
      <c r="A13" t="s">
        <v>38</v>
      </c>
      <c r="B13" t="s">
        <v>39</v>
      </c>
      <c r="C13" t="str">
        <f>VLOOKUP($A13,[1]CLASS!$B$1:$D$219,2,FALSE)</f>
        <v>Europe &amp; Central Asia</v>
      </c>
      <c r="D13" t="str">
        <f>VLOOKUP($A13,[1]CLASS!$B$1:$D$219,3,FALSE)</f>
        <v>High income</v>
      </c>
      <c r="E13" s="7">
        <f>VLOOKUP($A13,'[1]fiscal space'!$A$1:$F$203,3,FALSE)</f>
        <v>82.878</v>
      </c>
      <c r="F13" s="7">
        <f>VLOOKUP($A13,'[1]fiscal space'!$A$1:$F$203,4,FALSE)</f>
        <v>-5.1950000000000003</v>
      </c>
      <c r="G13" s="7">
        <f>VLOOKUP($A13,'[1]fiscal space'!$A$1:$F$203,6,FALSE)</f>
        <v>-5.9279999999999999</v>
      </c>
      <c r="L13" s="7">
        <f>VLOOKUP(A13,'[1]child poverty_oecd'!$C$13:$N$45,12,FALSE)</f>
        <v>13</v>
      </c>
    </row>
    <row r="14" spans="1:22" x14ac:dyDescent="0.45">
      <c r="A14" t="s">
        <v>40</v>
      </c>
      <c r="B14" t="s">
        <v>41</v>
      </c>
      <c r="C14" t="str">
        <f>VLOOKUP($A14,[1]CLASS!$B$1:$D$219,2,FALSE)</f>
        <v>Europe &amp; Central Asia</v>
      </c>
      <c r="D14" t="str">
        <f>VLOOKUP($A14,[1]CLASS!$B$1:$D$219,3,FALSE)</f>
        <v>Upper middle income</v>
      </c>
      <c r="E14" s="7">
        <f>VLOOKUP($A14,'[1]fiscal space'!$A$1:$F$203,3,FALSE)</f>
        <v>26.446999999999999</v>
      </c>
      <c r="F14" s="7">
        <f>VLOOKUP($A14,'[1]fiscal space'!$A$1:$F$203,4,FALSE)</f>
        <v>4.76</v>
      </c>
      <c r="G14" s="7">
        <f>VLOOKUP($A14,'[1]fiscal space'!$A$1:$F$203,6,FALSE)</f>
        <v>4.0839999999999996</v>
      </c>
      <c r="H14" s="7" t="str">
        <f>VLOOKUP(A14,[1]stunting!$C$1:$F$203,4,FALSE)</f>
        <v>16.3</v>
      </c>
      <c r="I14" s="7">
        <f>VLOOKUP($A14,'[1]food poverty'!$D$1:$I$105,5,FALSE)</f>
        <v>23.821480000000001</v>
      </c>
      <c r="J14" s="7">
        <f>VLOOKUP($A14,'[1]food poverty'!$D$1:$I$105,6,FALSE)</f>
        <v>41.343814999999999</v>
      </c>
      <c r="K14" s="8">
        <f>VLOOKUP(A14,'[1]child poverty_unicef'!$D$1:$F$123,3,FALSE)</f>
        <v>6.7545099258422798</v>
      </c>
      <c r="M14" s="7">
        <f>VLOOKUP($A14,'[1]child poverty_PPPline_wb'!$C$1:$G$115,3,FALSE)</f>
        <v>0</v>
      </c>
      <c r="N14" s="7">
        <f>VLOOKUP($A14,'[1]child poverty_PPPline_wb'!$C$1:$G$115,4,FALSE)</f>
        <v>0</v>
      </c>
      <c r="O14" s="7">
        <f>VLOOKUP($A14,'[1]child poverty_PPPline_wb'!$C$1:$G$115,5,FALSE)</f>
        <v>0</v>
      </c>
      <c r="P14" s="7">
        <f>O14</f>
        <v>0</v>
      </c>
      <c r="Q14" s="21">
        <f>VLOOKUP($A14,[1]ssn_aspire!$C$2:$F$196,3,FALSE)</f>
        <v>33.367172918897403</v>
      </c>
      <c r="R14" s="21">
        <f>VLOOKUP($A14,[1]ssn_aspire!$C$2:$F$196,4,FALSE)</f>
        <v>8.06105049929673</v>
      </c>
      <c r="S14" s="22">
        <f>((Q14/100)*(R14/100))*100</f>
        <v>2.6897446591799827</v>
      </c>
      <c r="T14" s="7">
        <f>VLOOKUP($A14,[1]sp_ilo!$C$1:$J$210,5,FALSE)</f>
        <v>39</v>
      </c>
      <c r="U14" s="7">
        <f>VLOOKUP($A14,[1]sp_ilo!$C$1:$J$210,7,FALSE)</f>
        <v>16.899999999999999</v>
      </c>
      <c r="V14" s="7">
        <f>VLOOKUP($A14,[1]sp_ilo!$C$1:$J$210,8,FALSE)</f>
        <v>13.4</v>
      </c>
    </row>
    <row r="15" spans="1:22" x14ac:dyDescent="0.45">
      <c r="A15" t="s">
        <v>42</v>
      </c>
      <c r="B15" t="s">
        <v>43</v>
      </c>
      <c r="C15" t="str">
        <f>VLOOKUP($A15,[1]CLASS!$B$1:$D$219,2,FALSE)</f>
        <v>Latin America &amp; Caribbean</v>
      </c>
      <c r="D15" t="str">
        <f>VLOOKUP($A15,[1]CLASS!$B$1:$D$219,3,FALSE)</f>
        <v>High income</v>
      </c>
      <c r="E15" s="7">
        <f>VLOOKUP($A15,'[1]fiscal space'!$A$1:$F$203,3,FALSE)</f>
        <v>103.309</v>
      </c>
      <c r="F15" s="7">
        <f>VLOOKUP($A15,'[1]fiscal space'!$A$1:$F$203,4,FALSE)</f>
        <v>-9.2750000000000004</v>
      </c>
      <c r="G15" s="7">
        <f>VLOOKUP($A15,'[1]fiscal space'!$A$1:$F$203,6,FALSE)</f>
        <v>-13.568</v>
      </c>
      <c r="T15" s="7">
        <f>VLOOKUP($A15,[1]sp_ilo!$C$1:$J$210,5,FALSE)</f>
        <v>49.1</v>
      </c>
      <c r="V15" s="7">
        <f>VLOOKUP($A15,[1]sp_ilo!$C$1:$J$210,8,FALSE)</f>
        <v>2.1</v>
      </c>
    </row>
    <row r="16" spans="1:22" x14ac:dyDescent="0.45">
      <c r="A16" t="s">
        <v>44</v>
      </c>
      <c r="B16" t="s">
        <v>45</v>
      </c>
      <c r="C16" t="str">
        <f>VLOOKUP($A16,[1]CLASS!$B$1:$D$219,2,FALSE)</f>
        <v>Middle East &amp; North Africa</v>
      </c>
      <c r="D16" t="str">
        <f>VLOOKUP($A16,[1]CLASS!$B$1:$D$219,3,FALSE)</f>
        <v>High income</v>
      </c>
      <c r="E16" s="7">
        <f>VLOOKUP($A16,'[1]fiscal space'!$A$1:$F$203,3,FALSE)</f>
        <v>128.50399999999999</v>
      </c>
      <c r="F16" s="7">
        <f>VLOOKUP($A16,'[1]fiscal space'!$A$1:$F$203,4,FALSE)</f>
        <v>-6.3460000000000001</v>
      </c>
      <c r="G16" s="7">
        <f>VLOOKUP($A16,'[1]fiscal space'!$A$1:$F$203,6,FALSE)</f>
        <v>-11.103</v>
      </c>
      <c r="H16" s="7" t="str">
        <f>VLOOKUP(A16,[1]stunting!$C$1:$F$203,4,FALSE)</f>
        <v>5.1</v>
      </c>
      <c r="T16" s="7">
        <f>VLOOKUP($A16,[1]sp_ilo!$C$1:$J$210,5,FALSE)</f>
        <v>62.4</v>
      </c>
      <c r="U16" s="7">
        <f>VLOOKUP($A16,[1]sp_ilo!$C$1:$J$210,7,FALSE)</f>
        <v>3.8</v>
      </c>
      <c r="V16" s="7">
        <f>VLOOKUP($A16,[1]sp_ilo!$C$1:$J$210,8,FALSE)</f>
        <v>36.9</v>
      </c>
    </row>
    <row r="17" spans="1:22" x14ac:dyDescent="0.45">
      <c r="A17" t="s">
        <v>46</v>
      </c>
      <c r="B17" t="s">
        <v>47</v>
      </c>
      <c r="C17" t="str">
        <f>VLOOKUP($A17,[1]CLASS!$B$1:$D$219,2,FALSE)</f>
        <v>South Asia</v>
      </c>
      <c r="D17" t="str">
        <f>VLOOKUP($A17,[1]CLASS!$B$1:$D$219,3,FALSE)</f>
        <v>Lower middle income</v>
      </c>
      <c r="E17" s="7">
        <f>VLOOKUP($A17,'[1]fiscal space'!$A$1:$F$203,3,FALSE)</f>
        <v>35.546999999999997</v>
      </c>
      <c r="F17" s="7">
        <f>VLOOKUP($A17,'[1]fiscal space'!$A$1:$F$203,4,FALSE)</f>
        <v>-1.6060000000000001</v>
      </c>
      <c r="G17" s="7">
        <f>VLOOKUP($A17,'[1]fiscal space'!$A$1:$F$203,6,FALSE)</f>
        <v>-3.605</v>
      </c>
      <c r="H17" s="7" t="str">
        <f>VLOOKUP(A17,[1]stunting!$C$1:$F$203,4,FALSE)</f>
        <v>30.2</v>
      </c>
      <c r="I17" s="7">
        <f>VLOOKUP($A17,'[1]food poverty'!$D$1:$I$105,5,FALSE)</f>
        <v>19.924154000000001</v>
      </c>
      <c r="J17" s="7">
        <f>VLOOKUP($A17,'[1]food poverty'!$D$1:$I$105,6,FALSE)</f>
        <v>46.228439000000002</v>
      </c>
      <c r="K17" s="8">
        <f>VLOOKUP(A17,'[1]child poverty_unicef'!$D$1:$F$123,3,FALSE)</f>
        <v>26.67280960083</v>
      </c>
      <c r="M17" s="7">
        <f>VLOOKUP($A17,'[1]child poverty_PPPline_wb'!$C$1:$G$115,3,FALSE)</f>
        <v>12.5</v>
      </c>
      <c r="N17" s="7">
        <f>VLOOKUP($A17,'[1]child poverty_PPPline_wb'!$C$1:$G$115,4,FALSE)</f>
        <v>51</v>
      </c>
      <c r="O17" s="7">
        <f>VLOOKUP($A17,'[1]child poverty_PPPline_wb'!$C$1:$G$115,5,FALSE)</f>
        <v>84.5</v>
      </c>
      <c r="P17" s="7">
        <f>N17</f>
        <v>51</v>
      </c>
      <c r="Q17" s="21">
        <f>VLOOKUP($A17,[1]ssn_aspire!$C$2:$F$196,3,FALSE)</f>
        <v>52.9610986800364</v>
      </c>
      <c r="R17" s="21">
        <f>VLOOKUP($A17,[1]ssn_aspire!$C$2:$F$196,4,FALSE)</f>
        <v>6.7877172778405903</v>
      </c>
      <c r="S17" s="22">
        <f>((Q17/100)*(R17/100))*100</f>
        <v>3.594849645639036</v>
      </c>
    </row>
    <row r="18" spans="1:22" x14ac:dyDescent="0.45">
      <c r="A18" t="s">
        <v>48</v>
      </c>
      <c r="B18" t="s">
        <v>49</v>
      </c>
      <c r="C18" t="str">
        <f>VLOOKUP($A18,[1]CLASS!$B$1:$D$219,2,FALSE)</f>
        <v>Latin America &amp; Caribbean</v>
      </c>
      <c r="D18" t="str">
        <f>VLOOKUP($A18,[1]CLASS!$B$1:$D$219,3,FALSE)</f>
        <v>High income</v>
      </c>
      <c r="E18" s="7">
        <f>VLOOKUP($A18,'[1]fiscal space'!$A$1:$F$203,3,FALSE)</f>
        <v>135.398</v>
      </c>
      <c r="F18" s="7">
        <f>VLOOKUP($A18,'[1]fiscal space'!$A$1:$F$203,4,FALSE)</f>
        <v>-0.90300000000000002</v>
      </c>
      <c r="G18" s="7">
        <f>VLOOKUP($A18,'[1]fiscal space'!$A$1:$F$203,6,FALSE)</f>
        <v>-4.8250000000000002</v>
      </c>
      <c r="H18" s="7" t="str">
        <f>VLOOKUP(A18,[1]stunting!$C$1:$F$203,4,FALSE)</f>
        <v>6.6</v>
      </c>
      <c r="T18" s="7">
        <f>VLOOKUP($A18,[1]sp_ilo!$C$1:$J$210,5,FALSE)</f>
        <v>55.3</v>
      </c>
      <c r="V18" s="7">
        <f>VLOOKUP($A18,[1]sp_ilo!$C$1:$J$210,8,FALSE)</f>
        <v>9.6</v>
      </c>
    </row>
    <row r="19" spans="1:22" x14ac:dyDescent="0.45">
      <c r="A19" t="s">
        <v>50</v>
      </c>
      <c r="B19" t="s">
        <v>51</v>
      </c>
      <c r="C19" t="str">
        <f>VLOOKUP($A19,[1]CLASS!$B$1:$D$219,2,FALSE)</f>
        <v>Europe &amp; Central Asia</v>
      </c>
      <c r="D19" t="str">
        <f>VLOOKUP($A19,[1]CLASS!$B$1:$D$219,3,FALSE)</f>
        <v>Upper middle income</v>
      </c>
      <c r="E19" s="7">
        <f>VLOOKUP($A19,'[1]fiscal space'!$A$1:$F$203,3,FALSE)</f>
        <v>41.180999999999997</v>
      </c>
      <c r="F19" s="7">
        <f>VLOOKUP($A19,'[1]fiscal space'!$A$1:$F$203,4,FALSE)</f>
        <v>-0.17299999999999999</v>
      </c>
      <c r="G19" s="7">
        <f>VLOOKUP($A19,'[1]fiscal space'!$A$1:$F$203,6,FALSE)</f>
        <v>-1.679</v>
      </c>
      <c r="H19" s="7" t="str">
        <f>VLOOKUP(A19,[1]stunting!$C$1:$F$203,4,FALSE)</f>
        <v>3.9</v>
      </c>
      <c r="I19" s="7">
        <f>VLOOKUP($A19,'[1]food poverty'!$D$1:$I$105,5,FALSE)</f>
        <v>1.1691468</v>
      </c>
      <c r="J19" s="7">
        <f>VLOOKUP($A19,'[1]food poverty'!$D$1:$I$105,6,FALSE)</f>
        <v>29.246244000000001</v>
      </c>
      <c r="K19" s="8">
        <f>VLOOKUP(A19,'[1]child poverty_unicef'!$D$1:$F$123,3,FALSE)</f>
        <v>1.5271508693695</v>
      </c>
      <c r="M19" s="7">
        <f>VLOOKUP($A19,'[1]child poverty_PPPline_wb'!$C$1:$G$115,3,FALSE)</f>
        <v>0</v>
      </c>
      <c r="N19" s="7">
        <f>VLOOKUP($A19,'[1]child poverty_PPPline_wb'!$C$1:$G$115,4,FALSE)</f>
        <v>0</v>
      </c>
      <c r="O19" s="7">
        <f>VLOOKUP($A19,'[1]child poverty_PPPline_wb'!$C$1:$G$115,5,FALSE)</f>
        <v>1</v>
      </c>
      <c r="P19" s="7">
        <f>O19</f>
        <v>1</v>
      </c>
      <c r="Q19" s="21">
        <f>VLOOKUP($A19,[1]ssn_aspire!$C$2:$F$196,3,FALSE)</f>
        <v>64.857496301407707</v>
      </c>
      <c r="R19" s="21">
        <f>VLOOKUP($A19,[1]ssn_aspire!$C$2:$F$196,4,FALSE)</f>
        <v>92.269745860279201</v>
      </c>
      <c r="S19" s="22">
        <f>((Q19/100)*(R19/100))*100</f>
        <v>59.843847008648879</v>
      </c>
      <c r="T19" s="7">
        <f>VLOOKUP($A19,[1]sp_ilo!$C$1:$J$210,5,FALSE)</f>
        <v>36</v>
      </c>
    </row>
    <row r="20" spans="1:22" x14ac:dyDescent="0.45">
      <c r="A20" t="s">
        <v>52</v>
      </c>
      <c r="B20" t="s">
        <v>53</v>
      </c>
      <c r="C20" t="str">
        <f>VLOOKUP($A20,[1]CLASS!$B$1:$D$219,2,FALSE)</f>
        <v>Europe &amp; Central Asia</v>
      </c>
      <c r="D20" t="str">
        <f>VLOOKUP($A20,[1]CLASS!$B$1:$D$219,3,FALSE)</f>
        <v>High income</v>
      </c>
      <c r="E20" s="7">
        <f>VLOOKUP($A20,'[1]fiscal space'!$A$1:$F$203,3,FALSE)</f>
        <v>108.395</v>
      </c>
      <c r="F20" s="7">
        <f>VLOOKUP($A20,'[1]fiscal space'!$A$1:$F$203,4,FALSE)</f>
        <v>-4.101</v>
      </c>
      <c r="G20" s="7">
        <f>VLOOKUP($A20,'[1]fiscal space'!$A$1:$F$203,6,FALSE)</f>
        <v>-5.5250000000000004</v>
      </c>
      <c r="H20" s="7" t="str">
        <f>VLOOKUP(A20,[1]stunting!$C$1:$F$203,4,FALSE)</f>
        <v>2.3</v>
      </c>
      <c r="L20" s="7">
        <f>VLOOKUP(A20,'[1]child poverty_oecd'!$C$13:$N$45,12,FALSE)</f>
        <v>8.5</v>
      </c>
    </row>
    <row r="21" spans="1:22" x14ac:dyDescent="0.45">
      <c r="A21" t="s">
        <v>54</v>
      </c>
      <c r="B21" t="s">
        <v>55</v>
      </c>
      <c r="C21" t="str">
        <f>VLOOKUP($A21,[1]CLASS!$B$1:$D$219,2,FALSE)</f>
        <v>Latin America &amp; Caribbean</v>
      </c>
      <c r="D21" t="str">
        <f>VLOOKUP($A21,[1]CLASS!$B$1:$D$219,3,FALSE)</f>
        <v>Upper middle income</v>
      </c>
      <c r="E21" s="7">
        <f>VLOOKUP($A21,'[1]fiscal space'!$A$1:$F$203,3,FALSE)</f>
        <v>82.21</v>
      </c>
      <c r="F21" s="7">
        <f>VLOOKUP($A21,'[1]fiscal space'!$A$1:$F$203,4,FALSE)</f>
        <v>-0.48199999999999998</v>
      </c>
      <c r="G21" s="7">
        <f>VLOOKUP($A21,'[1]fiscal space'!$A$1:$F$203,6,FALSE)</f>
        <v>-1.925</v>
      </c>
      <c r="H21" s="7" t="str">
        <f>VLOOKUP(A21,[1]stunting!$C$1:$F$203,4,FALSE)</f>
        <v>13.3</v>
      </c>
      <c r="I21" s="7">
        <f>VLOOKUP($A21,'[1]food poverty'!$D$1:$I$105,5,FALSE)</f>
        <v>9.8894844000000006</v>
      </c>
      <c r="J21" s="7">
        <f>VLOOKUP($A21,'[1]food poverty'!$D$1:$I$105,6,FALSE)</f>
        <v>32.280875999999999</v>
      </c>
      <c r="M21" s="7">
        <f>VLOOKUP($A21,'[1]child poverty_PPPline_wb'!$C$1:$G$115,3,FALSE)</f>
        <v>16.600000000000001</v>
      </c>
      <c r="N21" s="7">
        <f>VLOOKUP($A21,'[1]child poverty_PPPline_wb'!$C$1:$G$115,4,FALSE)</f>
        <v>33.799999999999997</v>
      </c>
      <c r="O21" s="7">
        <f>VLOOKUP($A21,'[1]child poverty_PPPline_wb'!$C$1:$G$115,5,FALSE)</f>
        <v>61</v>
      </c>
      <c r="P21" s="7">
        <f>O21</f>
        <v>61</v>
      </c>
      <c r="Q21" s="21">
        <f>VLOOKUP($A21,[1]ssn_aspire!$C$2:$F$196,3,FALSE)</f>
        <v>18.499641753196101</v>
      </c>
      <c r="R21" s="21">
        <f>VLOOKUP($A21,[1]ssn_aspire!$C$2:$F$196,4,FALSE)</f>
        <v>23.426435162109499</v>
      </c>
      <c r="S21" s="22">
        <f>((Q21/100)*(R21/100))*100</f>
        <v>4.3338065805350219</v>
      </c>
      <c r="T21" s="7">
        <f>VLOOKUP($A21,[1]sp_ilo!$C$1:$J$210,5,FALSE)</f>
        <v>37.9</v>
      </c>
      <c r="U21" s="7">
        <f>VLOOKUP($A21,[1]sp_ilo!$C$1:$J$210,7,FALSE)</f>
        <v>3</v>
      </c>
      <c r="V21" s="7">
        <f>VLOOKUP($A21,[1]sp_ilo!$C$1:$J$210,8,FALSE)</f>
        <v>4.5999999999999996</v>
      </c>
    </row>
    <row r="22" spans="1:22" x14ac:dyDescent="0.45">
      <c r="A22" t="s">
        <v>56</v>
      </c>
      <c r="B22" t="s">
        <v>57</v>
      </c>
      <c r="C22" t="str">
        <f>VLOOKUP($A22,[1]CLASS!$B$1:$D$219,2,FALSE)</f>
        <v>Sub-Saharan Africa</v>
      </c>
      <c r="D22" t="str">
        <f>VLOOKUP($A22,[1]CLASS!$B$1:$D$219,3,FALSE)</f>
        <v>Lower middle income</v>
      </c>
      <c r="E22" s="7">
        <f>VLOOKUP($A22,'[1]fiscal space'!$A$1:$F$203,3,FALSE)</f>
        <v>49.936999999999998</v>
      </c>
      <c r="F22" s="7">
        <f>VLOOKUP($A22,'[1]fiscal space'!$A$1:$F$203,4,FALSE)</f>
        <v>-3.4670000000000001</v>
      </c>
      <c r="G22" s="7">
        <f>VLOOKUP($A22,'[1]fiscal space'!$A$1:$F$203,6,FALSE)</f>
        <v>-5.7089999999999996</v>
      </c>
      <c r="H22" s="7" t="str">
        <f>VLOOKUP(A22,[1]stunting!$C$1:$F$203,4,FALSE)</f>
        <v>31.3</v>
      </c>
      <c r="I22" s="7">
        <f>VLOOKUP($A22,'[1]food poverty'!$D$1:$I$105,5,FALSE)</f>
        <v>44.117145999999998</v>
      </c>
      <c r="J22" s="7">
        <f>VLOOKUP($A22,'[1]food poverty'!$D$1:$I$105,6,FALSE)</f>
        <v>30.002768</v>
      </c>
      <c r="K22" s="8">
        <f>VLOOKUP(A22,'[1]child poverty_unicef'!$D$1:$F$123,3,FALSE)</f>
        <v>44.205089569091797</v>
      </c>
      <c r="M22" s="7">
        <f>VLOOKUP($A22,'[1]child poverty_PPPline_wb'!$C$1:$G$115,3,FALSE)</f>
        <v>52.1</v>
      </c>
      <c r="N22" s="7">
        <f>VLOOKUP($A22,'[1]child poverty_PPPline_wb'!$C$1:$G$115,4,FALSE)</f>
        <v>78.2</v>
      </c>
      <c r="O22" s="7">
        <f>VLOOKUP($A22,'[1]child poverty_PPPline_wb'!$C$1:$G$115,5,FALSE)</f>
        <v>92.7</v>
      </c>
      <c r="P22" s="7">
        <f>N22</f>
        <v>78.2</v>
      </c>
      <c r="T22" s="7">
        <f>VLOOKUP($A22,[1]sp_ilo!$C$1:$J$210,5,FALSE)</f>
        <v>7.8</v>
      </c>
      <c r="U22" s="7">
        <f>VLOOKUP($A22,[1]sp_ilo!$C$1:$J$210,7,FALSE)</f>
        <v>11.6</v>
      </c>
    </row>
    <row r="23" spans="1:22" x14ac:dyDescent="0.45">
      <c r="A23" t="s">
        <v>58</v>
      </c>
      <c r="B23" t="s">
        <v>59</v>
      </c>
      <c r="C23" t="str">
        <f>VLOOKUP($A23,[1]CLASS!$B$1:$D$219,2,FALSE)</f>
        <v>North America</v>
      </c>
      <c r="D23" t="str">
        <f>VLOOKUP($A23,[1]CLASS!$B$1:$D$219,3,FALSE)</f>
        <v>High income</v>
      </c>
      <c r="T23" s="7">
        <f>VLOOKUP($A23,[1]sp_ilo!$C$1:$J$210,5,FALSE)</f>
        <v>80.599999999999994</v>
      </c>
      <c r="U23" s="7">
        <f>VLOOKUP($A23,[1]sp_ilo!$C$1:$J$210,7,FALSE)</f>
        <v>4.4000000000000004</v>
      </c>
      <c r="V23" s="7">
        <f>VLOOKUP($A23,[1]sp_ilo!$C$1:$J$210,8,FALSE)</f>
        <v>28</v>
      </c>
    </row>
    <row r="24" spans="1:22" x14ac:dyDescent="0.45">
      <c r="A24" t="s">
        <v>60</v>
      </c>
      <c r="B24" t="s">
        <v>61</v>
      </c>
      <c r="C24" t="str">
        <f>VLOOKUP($A24,[1]CLASS!$B$1:$D$219,2,FALSE)</f>
        <v>South Asia</v>
      </c>
      <c r="D24" t="str">
        <f>VLOOKUP($A24,[1]CLASS!$B$1:$D$219,3,FALSE)</f>
        <v>Lower middle income</v>
      </c>
      <c r="E24" s="7">
        <f>VLOOKUP($A24,'[1]fiscal space'!$A$1:$F$203,3,FALSE)</f>
        <v>132.41900000000001</v>
      </c>
      <c r="F24" s="7">
        <f>VLOOKUP($A24,'[1]fiscal space'!$A$1:$F$203,4,FALSE)</f>
        <v>1.163</v>
      </c>
      <c r="G24" s="7">
        <f>VLOOKUP($A24,'[1]fiscal space'!$A$1:$F$203,6,FALSE)</f>
        <v>0.128</v>
      </c>
      <c r="H24" s="7" t="str">
        <f>VLOOKUP(A24,[1]stunting!$C$1:$F$203,4,FALSE)</f>
        <v>22.4</v>
      </c>
      <c r="I24" s="7">
        <f>VLOOKUP($A24,'[1]food poverty'!$D$1:$I$105,5,FALSE)</f>
        <v>47.342747000000003</v>
      </c>
      <c r="J24" s="7">
        <f>VLOOKUP($A24,'[1]food poverty'!$D$1:$I$105,6,FALSE)</f>
        <v>37.157074000000001</v>
      </c>
      <c r="K24" s="8">
        <f>VLOOKUP(A24,'[1]child poverty_unicef'!$D$1:$F$123,3,FALSE)</f>
        <v>10.435752868652299</v>
      </c>
      <c r="M24" s="7">
        <f>VLOOKUP($A24,'[1]child poverty_PPPline_wb'!$C$1:$G$115,3,FALSE)</f>
        <v>1.9</v>
      </c>
      <c r="N24" s="7">
        <f>VLOOKUP($A24,'[1]child poverty_PPPline_wb'!$C$1:$G$115,4,FALSE)</f>
        <v>13.8</v>
      </c>
      <c r="O24" s="7">
        <f>VLOOKUP($A24,'[1]child poverty_PPPline_wb'!$C$1:$G$115,5,FALSE)</f>
        <v>42.8</v>
      </c>
      <c r="P24" s="7">
        <f t="shared" ref="P24:P25" si="1">N24</f>
        <v>13.8</v>
      </c>
      <c r="Q24" s="21">
        <f>VLOOKUP($A24,[1]ssn_aspire!$C$2:$F$196,3,FALSE)</f>
        <v>3.9242331392818999</v>
      </c>
      <c r="R24" s="21">
        <f>VLOOKUP($A24,[1]ssn_aspire!$C$2:$F$196,4,FALSE)</f>
        <v>3.0314007393154401</v>
      </c>
      <c r="S24" s="22">
        <f t="shared" ref="S24:S28" si="2">((Q24/100)*(R24/100))*100</f>
        <v>0.11895923239665301</v>
      </c>
      <c r="T24" s="7">
        <f>VLOOKUP($A24,[1]sp_ilo!$C$1:$J$210,5,FALSE)</f>
        <v>8.8000000000000007</v>
      </c>
      <c r="U24" s="7">
        <f>VLOOKUP($A24,[1]sp_ilo!$C$1:$J$210,7,FALSE)</f>
        <v>13.5</v>
      </c>
      <c r="V24" s="7">
        <f>VLOOKUP($A24,[1]sp_ilo!$C$1:$J$210,8,FALSE)</f>
        <v>5</v>
      </c>
    </row>
    <row r="25" spans="1:22" x14ac:dyDescent="0.45">
      <c r="A25" t="s">
        <v>62</v>
      </c>
      <c r="B25" t="s">
        <v>63</v>
      </c>
      <c r="C25" t="str">
        <f>VLOOKUP($A25,[1]CLASS!$B$1:$D$219,2,FALSE)</f>
        <v>Latin America &amp; Caribbean</v>
      </c>
      <c r="D25" t="str">
        <f>VLOOKUP($A25,[1]CLASS!$B$1:$D$219,3,FALSE)</f>
        <v>Lower middle income</v>
      </c>
      <c r="E25" s="7">
        <f>VLOOKUP($A25,'[1]fiscal space'!$A$1:$F$203,3,FALSE)</f>
        <v>80.475999999999999</v>
      </c>
      <c r="F25" s="7">
        <f>VLOOKUP($A25,'[1]fiscal space'!$A$1:$F$203,4,FALSE)</f>
        <v>-7.9779999999999998</v>
      </c>
      <c r="G25" s="7">
        <f>VLOOKUP($A25,'[1]fiscal space'!$A$1:$F$203,6,FALSE)</f>
        <v>-9.3279999999999994</v>
      </c>
      <c r="H25" s="7" t="str">
        <f>VLOOKUP(A25,[1]stunting!$C$1:$F$203,4,FALSE)</f>
        <v>12.7</v>
      </c>
      <c r="I25" s="7">
        <f>VLOOKUP($A25,'[1]food poverty'!$D$1:$I$105,5,FALSE)</f>
        <v>6.6608114</v>
      </c>
      <c r="J25" s="7">
        <f>VLOOKUP($A25,'[1]food poverty'!$D$1:$I$105,6,FALSE)</f>
        <v>22.854816</v>
      </c>
      <c r="K25" s="8">
        <f>VLOOKUP(A25,'[1]child poverty_unicef'!$D$1:$F$123,3,FALSE)</f>
        <v>39.891414642333899</v>
      </c>
      <c r="M25" s="7">
        <f>VLOOKUP($A25,'[1]child poverty_PPPline_wb'!$C$1:$G$115,3,FALSE)</f>
        <v>7</v>
      </c>
      <c r="N25" s="7">
        <f>VLOOKUP($A25,'[1]child poverty_PPPline_wb'!$C$1:$G$115,4,FALSE)</f>
        <v>15.2</v>
      </c>
      <c r="O25" s="7">
        <f>VLOOKUP($A25,'[1]child poverty_PPPline_wb'!$C$1:$G$115,5,FALSE)</f>
        <v>31.5</v>
      </c>
      <c r="P25" s="7">
        <f t="shared" si="1"/>
        <v>15.2</v>
      </c>
      <c r="Q25" s="21">
        <f>VLOOKUP($A25,[1]ssn_aspire!$C$2:$F$196,3,FALSE)</f>
        <v>89.844078289999899</v>
      </c>
      <c r="R25" s="21">
        <f>VLOOKUP($A25,[1]ssn_aspire!$C$2:$F$196,4,FALSE)</f>
        <v>48.133907805181202</v>
      </c>
      <c r="S25" s="22">
        <f t="shared" si="2"/>
        <v>43.245465812523371</v>
      </c>
    </row>
    <row r="26" spans="1:22" x14ac:dyDescent="0.45">
      <c r="A26" t="s">
        <v>64</v>
      </c>
      <c r="B26" t="s">
        <v>65</v>
      </c>
      <c r="C26" t="str">
        <f>VLOOKUP($A26,[1]CLASS!$B$1:$D$219,2,FALSE)</f>
        <v>Europe &amp; Central Asia</v>
      </c>
      <c r="D26" t="str">
        <f>VLOOKUP($A26,[1]CLASS!$B$1:$D$219,3,FALSE)</f>
        <v>Upper middle income</v>
      </c>
      <c r="E26" s="7">
        <f>VLOOKUP($A26,'[1]fiscal space'!$A$1:$F$203,3,FALSE)</f>
        <v>35.433</v>
      </c>
      <c r="F26" s="7">
        <f>VLOOKUP($A26,'[1]fiscal space'!$A$1:$F$203,4,FALSE)</f>
        <v>1.4119999999999999</v>
      </c>
      <c r="G26" s="7">
        <f>VLOOKUP($A26,'[1]fiscal space'!$A$1:$F$203,6,FALSE)</f>
        <v>0.748</v>
      </c>
      <c r="H26" s="7" t="str">
        <f>VLOOKUP(A26,[1]stunting!$C$1:$F$203,4,FALSE)</f>
        <v>9.1</v>
      </c>
      <c r="K26" s="8">
        <f>VLOOKUP(A26,'[1]child poverty_unicef'!$D$1:$F$123,3,FALSE)</f>
        <v>10.687991142272899</v>
      </c>
      <c r="M26" s="7">
        <f>VLOOKUP($A26,'[1]child poverty_PPPline_wb'!$C$1:$G$115,3,FALSE)</f>
        <v>0.1</v>
      </c>
      <c r="N26" s="7">
        <f>VLOOKUP($A26,'[1]child poverty_PPPline_wb'!$C$1:$G$115,4,FALSE)</f>
        <v>0.6</v>
      </c>
      <c r="O26" s="7">
        <f>VLOOKUP($A26,'[1]child poverty_PPPline_wb'!$C$1:$G$115,5,FALSE)</f>
        <v>4.2</v>
      </c>
      <c r="P26" s="7">
        <f t="shared" ref="P26:P28" si="3">O26</f>
        <v>4.2</v>
      </c>
      <c r="Q26" s="21">
        <f>VLOOKUP($A26,[1]ssn_aspire!$C$2:$F$196,3,FALSE)</f>
        <v>23.193031476989699</v>
      </c>
      <c r="R26" s="21">
        <f>VLOOKUP($A26,[1]ssn_aspire!$C$2:$F$196,4,FALSE)</f>
        <v>19.433152999388899</v>
      </c>
      <c r="S26" s="22">
        <f t="shared" si="2"/>
        <v>4.5071372921198343</v>
      </c>
      <c r="T26" s="7">
        <f>VLOOKUP($A26,[1]sp_ilo!$C$1:$J$210,5,FALSE)</f>
        <v>40</v>
      </c>
    </row>
    <row r="27" spans="1:22" x14ac:dyDescent="0.45">
      <c r="A27" t="s">
        <v>66</v>
      </c>
      <c r="B27" t="s">
        <v>67</v>
      </c>
      <c r="C27" t="str">
        <f>VLOOKUP($A27,[1]CLASS!$B$1:$D$219,2,FALSE)</f>
        <v>Sub-Saharan Africa</v>
      </c>
      <c r="D27" t="str">
        <f>VLOOKUP($A27,[1]CLASS!$B$1:$D$219,3,FALSE)</f>
        <v>Upper middle income</v>
      </c>
      <c r="E27" s="7">
        <f>VLOOKUP($A27,'[1]fiscal space'!$A$1:$F$203,3,FALSE)</f>
        <v>19.527999999999999</v>
      </c>
      <c r="F27" s="7">
        <f>VLOOKUP($A27,'[1]fiscal space'!$A$1:$F$203,4,FALSE)</f>
        <v>-2.1030000000000002</v>
      </c>
      <c r="G27" s="7">
        <f>VLOOKUP($A27,'[1]fiscal space'!$A$1:$F$203,6,FALSE)</f>
        <v>-2.6469999999999998</v>
      </c>
      <c r="H27" s="7" t="str">
        <f>VLOOKUP(A27,[1]stunting!$C$1:$F$203,4,FALSE)</f>
        <v>22.8</v>
      </c>
      <c r="K27" s="8">
        <f>VLOOKUP(A27,'[1]child poverty_unicef'!$D$1:$F$123,3,FALSE)</f>
        <v>22.592298507690401</v>
      </c>
      <c r="M27" s="7">
        <f>VLOOKUP($A27,'[1]child poverty_PPPline_wb'!$C$1:$G$115,3,FALSE)</f>
        <v>19.899999999999999</v>
      </c>
      <c r="N27" s="7">
        <f>VLOOKUP($A27,'[1]child poverty_PPPline_wb'!$C$1:$G$115,4,FALSE)</f>
        <v>47.3</v>
      </c>
      <c r="O27" s="7">
        <f>VLOOKUP($A27,'[1]child poverty_PPPline_wb'!$C$1:$G$115,5,FALSE)</f>
        <v>71.099999999999994</v>
      </c>
      <c r="P27" s="7">
        <f t="shared" si="3"/>
        <v>71.099999999999994</v>
      </c>
      <c r="Q27" s="21">
        <f>VLOOKUP($A27,[1]ssn_aspire!$C$2:$F$196,3,FALSE)</f>
        <v>63.338449670000003</v>
      </c>
      <c r="R27" s="21">
        <f>VLOOKUP($A27,[1]ssn_aspire!$C$2:$F$196,4,FALSE)</f>
        <v>20.719929559928701</v>
      </c>
      <c r="S27" s="22">
        <f t="shared" si="2"/>
        <v>13.123682155974894</v>
      </c>
      <c r="T27" s="7">
        <f>VLOOKUP($A27,[1]sp_ilo!$C$1:$J$210,5,FALSE)</f>
        <v>14.7</v>
      </c>
      <c r="U27" s="7">
        <f>VLOOKUP($A27,[1]sp_ilo!$C$1:$J$210,7,FALSE)</f>
        <v>4.2</v>
      </c>
      <c r="V27" s="7">
        <f>VLOOKUP($A27,[1]sp_ilo!$C$1:$J$210,8,FALSE)</f>
        <v>8.1999999999999993</v>
      </c>
    </row>
    <row r="28" spans="1:22" x14ac:dyDescent="0.45">
      <c r="A28" t="s">
        <v>68</v>
      </c>
      <c r="B28" t="s">
        <v>69</v>
      </c>
      <c r="C28" t="str">
        <f>VLOOKUP($A28,[1]CLASS!$B$1:$D$219,2,FALSE)</f>
        <v>Latin America &amp; Caribbean</v>
      </c>
      <c r="D28" t="str">
        <f>VLOOKUP($A28,[1]CLASS!$B$1:$D$219,3,FALSE)</f>
        <v>Upper middle income</v>
      </c>
      <c r="E28" s="7">
        <f>VLOOKUP($A28,'[1]fiscal space'!$A$1:$F$203,3,FALSE)</f>
        <v>93.013000000000005</v>
      </c>
      <c r="F28" s="7">
        <f>VLOOKUP($A28,'[1]fiscal space'!$A$1:$F$203,4,FALSE)</f>
        <v>0.749</v>
      </c>
      <c r="G28" s="7">
        <f>VLOOKUP($A28,'[1]fiscal space'!$A$1:$F$203,6,FALSE)</f>
        <v>-4.4169999999999998</v>
      </c>
      <c r="H28" s="7" t="str">
        <f>VLOOKUP(A28,[1]stunting!$C$1:$F$203,4,FALSE)</f>
        <v>6.1</v>
      </c>
      <c r="K28" s="8">
        <f>VLOOKUP(A28,'[1]child poverty_unicef'!$D$1:$F$123,3,FALSE)</f>
        <v>31.243974685668899</v>
      </c>
      <c r="M28" s="7">
        <f>VLOOKUP($A28,'[1]child poverty_PPPline_wb'!$C$1:$G$115,3,FALSE)</f>
        <v>8.1</v>
      </c>
      <c r="N28" s="7">
        <f>VLOOKUP($A28,'[1]child poverty_PPPline_wb'!$C$1:$G$115,4,FALSE)</f>
        <v>16.7</v>
      </c>
      <c r="O28" s="7">
        <f>VLOOKUP($A28,'[1]child poverty_PPPline_wb'!$C$1:$G$115,5,FALSE)</f>
        <v>34.799999999999997</v>
      </c>
      <c r="P28" s="7">
        <f t="shared" si="3"/>
        <v>34.799999999999997</v>
      </c>
      <c r="Q28" s="21">
        <f>VLOOKUP($A28,[1]ssn_aspire!$C$2:$F$196,3,FALSE)</f>
        <v>61.9128457999999</v>
      </c>
      <c r="R28" s="21">
        <f>VLOOKUP($A28,[1]ssn_aspire!$C$2:$F$196,4,FALSE)</f>
        <v>25.836908724684299</v>
      </c>
      <c r="S28" s="22">
        <f t="shared" si="2"/>
        <v>15.996365458200511</v>
      </c>
      <c r="T28" s="7">
        <f>VLOOKUP($A28,[1]sp_ilo!$C$1:$J$210,5,FALSE)</f>
        <v>72.7</v>
      </c>
      <c r="U28" s="7">
        <f>VLOOKUP($A28,[1]sp_ilo!$C$1:$J$210,7,FALSE)</f>
        <v>65.900000000000006</v>
      </c>
      <c r="V28" s="7">
        <f>VLOOKUP($A28,[1]sp_ilo!$C$1:$J$210,8,FALSE)</f>
        <v>45.8</v>
      </c>
    </row>
    <row r="29" spans="1:22" x14ac:dyDescent="0.45">
      <c r="A29" t="s">
        <v>70</v>
      </c>
      <c r="B29" t="s">
        <v>71</v>
      </c>
      <c r="C29" t="str">
        <f>VLOOKUP($A29,[1]CLASS!$B$1:$D$219,2,FALSE)</f>
        <v>East Asia &amp; Pacific</v>
      </c>
      <c r="D29" t="str">
        <f>VLOOKUP($A29,[1]CLASS!$B$1:$D$219,3,FALSE)</f>
        <v>High income</v>
      </c>
      <c r="E29" s="7">
        <f>VLOOKUP($A29,'[1]fiscal space'!$A$1:$F$203,3,FALSE)</f>
        <v>2.5139999999999998</v>
      </c>
      <c r="F29" s="7">
        <f>VLOOKUP($A29,'[1]fiscal space'!$A$1:$F$203,4,FALSE)</f>
        <v>-8.0180000000000007</v>
      </c>
      <c r="G29" s="7">
        <f>VLOOKUP($A29,'[1]fiscal space'!$A$1:$F$203,6,FALSE)</f>
        <v>-8.0180000000000007</v>
      </c>
      <c r="H29" s="7" t="str">
        <f>VLOOKUP(A29,[1]stunting!$C$1:$F$203,4,FALSE)</f>
        <v>12.7</v>
      </c>
      <c r="T29" s="7">
        <f>VLOOKUP($A29,[1]sp_ilo!$C$1:$J$210,5,FALSE)</f>
        <v>34.1</v>
      </c>
      <c r="V29" s="7">
        <f>VLOOKUP($A29,[1]sp_ilo!$C$1:$J$210,8,FALSE)</f>
        <v>14.7</v>
      </c>
    </row>
    <row r="30" spans="1:22" x14ac:dyDescent="0.45">
      <c r="A30" t="s">
        <v>72</v>
      </c>
      <c r="B30" t="s">
        <v>73</v>
      </c>
      <c r="C30" t="str">
        <f>VLOOKUP($A30,[1]CLASS!$B$1:$D$219,2,FALSE)</f>
        <v>Europe &amp; Central Asia</v>
      </c>
      <c r="D30" t="str">
        <f>VLOOKUP($A30,[1]CLASS!$B$1:$D$219,3,FALSE)</f>
        <v>Upper middle income</v>
      </c>
      <c r="E30" s="7">
        <f>VLOOKUP($A30,'[1]fiscal space'!$A$1:$F$203,3,FALSE)</f>
        <v>23.831</v>
      </c>
      <c r="F30" s="7">
        <f>VLOOKUP($A30,'[1]fiscal space'!$A$1:$F$203,4,FALSE)</f>
        <v>-2.8719999999999999</v>
      </c>
      <c r="G30" s="7">
        <f>VLOOKUP($A30,'[1]fiscal space'!$A$1:$F$203,6,FALSE)</f>
        <v>-2.9460000000000002</v>
      </c>
      <c r="H30" s="7" t="str">
        <f>VLOOKUP(A30,[1]stunting!$C$1:$F$203,4,FALSE)</f>
        <v>6.4</v>
      </c>
      <c r="K30" s="8">
        <f>VLOOKUP(A30,'[1]child poverty_unicef'!$D$1:$F$123,3,FALSE)</f>
        <v>24.707798004150298</v>
      </c>
      <c r="M30" s="7">
        <f>VLOOKUP($A30,'[1]child poverty_PPPline_wb'!$C$1:$G$115,3,FALSE)</f>
        <v>3.3</v>
      </c>
      <c r="N30" s="7">
        <f>VLOOKUP($A30,'[1]child poverty_PPPline_wb'!$C$1:$G$115,4,FALSE)</f>
        <v>7.3</v>
      </c>
      <c r="O30" s="7">
        <f>VLOOKUP($A30,'[1]child poverty_PPPline_wb'!$C$1:$G$115,5,FALSE)</f>
        <v>16.100000000000001</v>
      </c>
      <c r="P30" s="7">
        <f>O30</f>
        <v>16.100000000000001</v>
      </c>
      <c r="Q30" s="21">
        <f>VLOOKUP($A30,[1]ssn_aspire!$C$2:$F$196,3,FALSE)</f>
        <v>57.581967173986001</v>
      </c>
      <c r="R30" s="21">
        <f>VLOOKUP($A30,[1]ssn_aspire!$C$2:$F$196,4,FALSE)</f>
        <v>26.7989895751051</v>
      </c>
      <c r="S30" s="22">
        <f t="shared" ref="S30:S31" si="4">((Q30/100)*(R30/100))*100</f>
        <v>15.431385380096948</v>
      </c>
    </row>
    <row r="31" spans="1:22" x14ac:dyDescent="0.45">
      <c r="A31" t="s">
        <v>74</v>
      </c>
      <c r="B31" t="s">
        <v>75</v>
      </c>
      <c r="C31" t="str">
        <f>VLOOKUP($A31,[1]CLASS!$B$1:$D$219,2,FALSE)</f>
        <v>Sub-Saharan Africa</v>
      </c>
      <c r="D31" t="str">
        <f>VLOOKUP($A31,[1]CLASS!$B$1:$D$219,3,FALSE)</f>
        <v>Low income</v>
      </c>
      <c r="E31" s="7">
        <f>VLOOKUP($A31,'[1]fiscal space'!$A$1:$F$203,3,FALSE)</f>
        <v>52.369</v>
      </c>
      <c r="F31" s="7">
        <f>VLOOKUP($A31,'[1]fiscal space'!$A$1:$F$203,4,FALSE)</f>
        <v>-4.5410000000000004</v>
      </c>
      <c r="G31" s="7">
        <f>VLOOKUP($A31,'[1]fiscal space'!$A$1:$F$203,6,FALSE)</f>
        <v>-6.36</v>
      </c>
      <c r="H31" s="7" t="str">
        <f>VLOOKUP(A31,[1]stunting!$C$1:$F$203,4,FALSE)</f>
        <v>25.5</v>
      </c>
      <c r="I31" s="7">
        <f>VLOOKUP($A31,'[1]food poverty'!$D$1:$I$105,5,FALSE)</f>
        <v>22.806336999999999</v>
      </c>
      <c r="J31" s="7">
        <f>VLOOKUP($A31,'[1]food poverty'!$D$1:$I$105,6,FALSE)</f>
        <v>41.593024999999997</v>
      </c>
      <c r="K31" s="8">
        <f>VLOOKUP(A31,'[1]child poverty_unicef'!$D$1:$F$123,3,FALSE)</f>
        <v>42.121994018554602</v>
      </c>
      <c r="M31" s="7">
        <f>VLOOKUP($A31,'[1]child poverty_PPPline_wb'!$C$1:$G$115,3,FALSE)</f>
        <v>42.1</v>
      </c>
      <c r="N31" s="7">
        <f>VLOOKUP($A31,'[1]child poverty_PPPline_wb'!$C$1:$G$115,4,FALSE)</f>
        <v>77.7</v>
      </c>
      <c r="O31" s="7">
        <f>VLOOKUP($A31,'[1]child poverty_PPPline_wb'!$C$1:$G$115,5,FALSE)</f>
        <v>93.8</v>
      </c>
      <c r="P31" s="7">
        <f>M31</f>
        <v>42.1</v>
      </c>
      <c r="Q31" s="21">
        <f>VLOOKUP($A31,[1]ssn_aspire!$C$2:$F$196,3,FALSE)</f>
        <v>1.5816023727891799</v>
      </c>
      <c r="R31" s="21">
        <f>VLOOKUP($A31,[1]ssn_aspire!$C$2:$F$196,4,FALSE)</f>
        <v>12.819428871886201</v>
      </c>
      <c r="S31" s="22">
        <f t="shared" si="4"/>
        <v>0.20275239121577338</v>
      </c>
    </row>
    <row r="32" spans="1:22" x14ac:dyDescent="0.45">
      <c r="A32" t="s">
        <v>76</v>
      </c>
      <c r="B32" t="s">
        <v>77</v>
      </c>
      <c r="C32" t="str">
        <f>VLOOKUP($A32,[1]CLASS!$B$1:$D$219,2,FALSE)</f>
        <v>Sub-Saharan Africa</v>
      </c>
      <c r="D32" t="str">
        <f>VLOOKUP($A32,[1]CLASS!$B$1:$D$219,3,FALSE)</f>
        <v>Low income</v>
      </c>
      <c r="E32" s="7">
        <f>VLOOKUP($A32,'[1]fiscal space'!$A$1:$F$203,3,FALSE)</f>
        <v>66.564999999999998</v>
      </c>
      <c r="F32" s="7">
        <f>VLOOKUP($A32,'[1]fiscal space'!$A$1:$F$203,4,FALSE)</f>
        <v>-1.34</v>
      </c>
      <c r="G32" s="7">
        <f>VLOOKUP($A32,'[1]fiscal space'!$A$1:$F$203,6,FALSE)</f>
        <v>-4.2160000000000002</v>
      </c>
      <c r="H32" s="7" t="str">
        <f>VLOOKUP(A32,[1]stunting!$C$1:$F$203,4,FALSE)</f>
        <v>57.6</v>
      </c>
      <c r="I32" s="7">
        <f>VLOOKUP($A32,'[1]food poverty'!$D$1:$I$105,5,FALSE)</f>
        <v>17.938046</v>
      </c>
      <c r="J32" s="7">
        <f>VLOOKUP($A32,'[1]food poverty'!$D$1:$I$105,6,FALSE)</f>
        <v>63.575915999999999</v>
      </c>
      <c r="K32" s="8">
        <f>VLOOKUP(A32,'[1]child poverty_unicef'!$D$1:$F$123,3,FALSE)</f>
        <v>65.768814086914006</v>
      </c>
      <c r="M32" s="7">
        <f>VLOOKUP($A32,'[1]child poverty_PPPline_wb'!$C$1:$G$115,3,FALSE)</f>
        <v>81.2</v>
      </c>
      <c r="N32" s="7">
        <f>VLOOKUP($A32,'[1]child poverty_PPPline_wb'!$C$1:$G$115,4,FALSE)</f>
        <v>94.2</v>
      </c>
      <c r="O32" s="7">
        <f>VLOOKUP($A32,'[1]child poverty_PPPline_wb'!$C$1:$G$115,5,FALSE)</f>
        <v>98.6</v>
      </c>
      <c r="P32" s="7">
        <f>M32</f>
        <v>81.2</v>
      </c>
    </row>
    <row r="33" spans="1:22" x14ac:dyDescent="0.45">
      <c r="A33" t="s">
        <v>78</v>
      </c>
      <c r="B33" t="s">
        <v>79</v>
      </c>
      <c r="C33" t="str">
        <f>VLOOKUP($A33,[1]CLASS!$B$1:$D$219,2,FALSE)</f>
        <v>Sub-Saharan Africa</v>
      </c>
      <c r="D33" t="str">
        <f>VLOOKUP($A33,[1]CLASS!$B$1:$D$219,3,FALSE)</f>
        <v>Lower middle income</v>
      </c>
      <c r="E33" s="7">
        <f>VLOOKUP($A33,'[1]fiscal space'!$A$1:$F$203,3,FALSE)</f>
        <v>142.298</v>
      </c>
      <c r="F33" s="7">
        <f>VLOOKUP($A33,'[1]fiscal space'!$A$1:$F$203,4,FALSE)</f>
        <v>-5.1719999999999997</v>
      </c>
      <c r="G33" s="7">
        <f>VLOOKUP($A33,'[1]fiscal space'!$A$1:$F$203,6,FALSE)</f>
        <v>-7.3010000000000002</v>
      </c>
      <c r="H33" s="7" t="str">
        <f>VLOOKUP(A33,[1]stunting!$C$1:$F$203,4,FALSE)</f>
        <v>9.7</v>
      </c>
      <c r="K33" s="8">
        <f>VLOOKUP(A33,'[1]child poverty_unicef'!$D$1:$F$123,3,FALSE)</f>
        <v>38.457668304443303</v>
      </c>
      <c r="M33" s="7">
        <f>VLOOKUP($A33,'[1]child poverty_PPPline_wb'!$C$1:$G$115,3,FALSE)</f>
        <v>4.0999999999999996</v>
      </c>
      <c r="N33" s="7">
        <f>VLOOKUP($A33,'[1]child poverty_PPPline_wb'!$C$1:$G$115,4,FALSE)</f>
        <v>17.3</v>
      </c>
      <c r="O33" s="7">
        <f>VLOOKUP($A33,'[1]child poverty_PPPline_wb'!$C$1:$G$115,5,FALSE)</f>
        <v>45</v>
      </c>
      <c r="P33" s="7">
        <f t="shared" ref="P33:P35" si="5">N33</f>
        <v>17.3</v>
      </c>
      <c r="Q33" s="21">
        <f>VLOOKUP($A33,[1]ssn_aspire!$C$2:$F$196,3,FALSE)</f>
        <v>25.349492208379498</v>
      </c>
      <c r="R33" s="21">
        <f>VLOOKUP($A33,[1]ssn_aspire!$C$2:$F$196,4,FALSE)</f>
        <v>19.276911798118501</v>
      </c>
      <c r="S33" s="22">
        <f>((Q33/100)*(R33/100))*100</f>
        <v>4.8865992542802372</v>
      </c>
      <c r="T33" s="7">
        <f>VLOOKUP($A33,[1]sp_ilo!$C$1:$J$210,5,FALSE)</f>
        <v>39.9</v>
      </c>
      <c r="U33" s="7">
        <f>VLOOKUP($A33,[1]sp_ilo!$C$1:$J$210,7,FALSE)</f>
        <v>38.9</v>
      </c>
      <c r="V33" s="7">
        <f>VLOOKUP($A33,[1]sp_ilo!$C$1:$J$210,8,FALSE)</f>
        <v>21.8</v>
      </c>
    </row>
    <row r="34" spans="1:22" x14ac:dyDescent="0.45">
      <c r="A34" t="s">
        <v>80</v>
      </c>
      <c r="B34" t="s">
        <v>81</v>
      </c>
      <c r="C34" t="str">
        <f>VLOOKUP($A34,[1]CLASS!$B$1:$D$219,2,FALSE)</f>
        <v>East Asia &amp; Pacific</v>
      </c>
      <c r="D34" t="str">
        <f>VLOOKUP($A34,[1]CLASS!$B$1:$D$219,3,FALSE)</f>
        <v>Lower middle income</v>
      </c>
      <c r="E34" s="7">
        <f>VLOOKUP($A34,'[1]fiscal space'!$A$1:$F$203,3,FALSE)</f>
        <v>36.273000000000003</v>
      </c>
      <c r="F34" s="7">
        <f>VLOOKUP($A34,'[1]fiscal space'!$A$1:$F$203,4,FALSE)</f>
        <v>-5.5069999999999997</v>
      </c>
      <c r="G34" s="7">
        <f>VLOOKUP($A34,'[1]fiscal space'!$A$1:$F$203,6,FALSE)</f>
        <v>-5.8769999999999998</v>
      </c>
      <c r="H34" s="7" t="str">
        <f>VLOOKUP(A34,[1]stunting!$C$1:$F$203,4,FALSE)</f>
        <v>29.9</v>
      </c>
      <c r="I34" s="7">
        <f>VLOOKUP($A34,'[1]food poverty'!$D$1:$I$105,5,FALSE)</f>
        <v>15.547475</v>
      </c>
      <c r="J34" s="7">
        <f>VLOOKUP($A34,'[1]food poverty'!$D$1:$I$105,6,FALSE)</f>
        <v>44.026974000000003</v>
      </c>
      <c r="K34" s="8">
        <f>VLOOKUP(A34,'[1]child poverty_unicef'!$D$1:$F$123,3,FALSE)</f>
        <v>20.909458160400298</v>
      </c>
      <c r="T34" s="7">
        <f>VLOOKUP($A34,[1]sp_ilo!$C$1:$J$210,5,FALSE)</f>
        <v>6.2</v>
      </c>
      <c r="U34" s="7">
        <f>VLOOKUP($A34,[1]sp_ilo!$C$1:$J$210,7,FALSE)</f>
        <v>4.5</v>
      </c>
      <c r="V34" s="7">
        <f>VLOOKUP($A34,[1]sp_ilo!$C$1:$J$210,8,FALSE)</f>
        <v>4.3</v>
      </c>
    </row>
    <row r="35" spans="1:22" x14ac:dyDescent="0.45">
      <c r="A35" t="s">
        <v>82</v>
      </c>
      <c r="B35" t="s">
        <v>83</v>
      </c>
      <c r="C35" t="str">
        <f>VLOOKUP($A35,[1]CLASS!$B$1:$D$219,2,FALSE)</f>
        <v>Sub-Saharan Africa</v>
      </c>
      <c r="D35" t="str">
        <f>VLOOKUP($A35,[1]CLASS!$B$1:$D$219,3,FALSE)</f>
        <v>Lower middle income</v>
      </c>
      <c r="E35" s="7">
        <f>VLOOKUP($A35,'[1]fiscal space'!$A$1:$F$203,3,FALSE)</f>
        <v>45.536000000000001</v>
      </c>
      <c r="F35" s="7">
        <f>VLOOKUP($A35,'[1]fiscal space'!$A$1:$F$203,4,FALSE)</f>
        <v>-1.4139999999999999</v>
      </c>
      <c r="G35" s="7">
        <f>VLOOKUP($A35,'[1]fiscal space'!$A$1:$F$203,6,FALSE)</f>
        <v>-2.3740000000000001</v>
      </c>
      <c r="H35" s="7" t="str">
        <f>VLOOKUP(A35,[1]stunting!$C$1:$F$203,4,FALSE)</f>
        <v>27.2</v>
      </c>
      <c r="I35" s="7">
        <f>VLOOKUP($A35,'[1]food poverty'!$D$1:$I$105,5,FALSE)</f>
        <v>27.697320999999999</v>
      </c>
      <c r="J35" s="7">
        <f>VLOOKUP($A35,'[1]food poverty'!$D$1:$I$105,6,FALSE)</f>
        <v>52.533047000000003</v>
      </c>
      <c r="K35" s="8">
        <f>VLOOKUP(A35,'[1]child poverty_unicef'!$D$1:$F$123,3,FALSE)</f>
        <v>45.882713317871001</v>
      </c>
      <c r="M35" s="7">
        <f>VLOOKUP($A35,'[1]child poverty_PPPline_wb'!$C$1:$G$115,3,FALSE)</f>
        <v>27.2</v>
      </c>
      <c r="N35" s="7">
        <f>VLOOKUP($A35,'[1]child poverty_PPPline_wb'!$C$1:$G$115,4,FALSE)</f>
        <v>50.5</v>
      </c>
      <c r="O35" s="7">
        <f>VLOOKUP($A35,'[1]child poverty_PPPline_wb'!$C$1:$G$115,5,FALSE)</f>
        <v>74.8</v>
      </c>
      <c r="P35" s="7">
        <f t="shared" si="5"/>
        <v>50.5</v>
      </c>
      <c r="Q35" s="21">
        <f>VLOOKUP($A35,[1]ssn_aspire!$C$2:$F$196,3,FALSE)</f>
        <v>0</v>
      </c>
      <c r="R35" s="21">
        <f>VLOOKUP($A35,[1]ssn_aspire!$C$2:$F$196,4,FALSE)</f>
        <v>28.307110459704599</v>
      </c>
      <c r="S35" s="22">
        <f>((Q35/100)*(R35/100))*100</f>
        <v>0</v>
      </c>
    </row>
    <row r="36" spans="1:22" x14ac:dyDescent="0.45">
      <c r="A36" t="s">
        <v>84</v>
      </c>
      <c r="B36" t="s">
        <v>85</v>
      </c>
      <c r="C36" t="str">
        <f>VLOOKUP($A36,[1]CLASS!$B$1:$D$219,2,FALSE)</f>
        <v>North America</v>
      </c>
      <c r="D36" t="str">
        <f>VLOOKUP($A36,[1]CLASS!$B$1:$D$219,3,FALSE)</f>
        <v>High income</v>
      </c>
      <c r="E36" s="7">
        <f>VLOOKUP($A36,'[1]fiscal space'!$A$1:$F$203,3,FALSE)</f>
        <v>112.854</v>
      </c>
      <c r="F36" s="7">
        <f>VLOOKUP($A36,'[1]fiscal space'!$A$1:$F$203,4,FALSE)</f>
        <v>-5.5129999999999999</v>
      </c>
      <c r="G36" s="7">
        <f>VLOOKUP($A36,'[1]fiscal space'!$A$1:$F$203,6,FALSE)</f>
        <v>-5.0389999999999997</v>
      </c>
      <c r="L36" s="7">
        <f>VLOOKUP(A36,'[1]child poverty_oecd'!$C$13:$N$45,12,FALSE)</f>
        <v>7.3</v>
      </c>
    </row>
    <row r="37" spans="1:22" x14ac:dyDescent="0.45">
      <c r="A37" t="s">
        <v>86</v>
      </c>
      <c r="B37" t="s">
        <v>87</v>
      </c>
      <c r="C37" t="str">
        <f>VLOOKUP($A37,[1]CLASS!$B$1:$D$219,2,FALSE)</f>
        <v>Latin America &amp; Caribbean</v>
      </c>
      <c r="D37" t="str">
        <f>VLOOKUP($A37,[1]CLASS!$B$1:$D$219,3,FALSE)</f>
        <v>High income</v>
      </c>
    </row>
    <row r="38" spans="1:22" x14ac:dyDescent="0.45">
      <c r="A38" t="s">
        <v>88</v>
      </c>
      <c r="B38" t="s">
        <v>89</v>
      </c>
      <c r="C38" t="str">
        <f>VLOOKUP($A38,[1]CLASS!$B$1:$D$219,2,FALSE)</f>
        <v>Sub-Saharan Africa</v>
      </c>
      <c r="D38" t="str">
        <f>VLOOKUP($A38,[1]CLASS!$B$1:$D$219,3,FALSE)</f>
        <v>Low income</v>
      </c>
      <c r="E38" s="7">
        <f>VLOOKUP($A38,'[1]fiscal space'!$A$1:$F$203,3,FALSE)</f>
        <v>47.613</v>
      </c>
      <c r="F38" s="7">
        <f>VLOOKUP($A38,'[1]fiscal space'!$A$1:$F$203,4,FALSE)</f>
        <v>-5.7439999999999998</v>
      </c>
      <c r="G38" s="7">
        <f>VLOOKUP($A38,'[1]fiscal space'!$A$1:$F$203,6,FALSE)</f>
        <v>-6.0209999999999999</v>
      </c>
      <c r="H38" s="7" t="str">
        <f>VLOOKUP(A38,[1]stunting!$C$1:$F$203,4,FALSE)</f>
        <v>40.1</v>
      </c>
      <c r="I38" s="7">
        <f>VLOOKUP($A38,'[1]food poverty'!$D$1:$I$105,5,FALSE)</f>
        <v>19.030951999999999</v>
      </c>
      <c r="J38" s="7">
        <f>VLOOKUP($A38,'[1]food poverty'!$D$1:$I$105,6,FALSE)</f>
        <v>54.368568000000003</v>
      </c>
      <c r="M38" s="7">
        <f>VLOOKUP($A38,'[1]child poverty_PPPline_wb'!$C$1:$G$115,3,FALSE)</f>
        <v>76.7</v>
      </c>
      <c r="N38" s="7">
        <f>VLOOKUP($A38,'[1]child poverty_PPPline_wb'!$C$1:$G$115,4,FALSE)</f>
        <v>89.6</v>
      </c>
      <c r="O38" s="7">
        <f>VLOOKUP($A38,'[1]child poverty_PPPline_wb'!$C$1:$G$115,5,FALSE)</f>
        <v>95.8</v>
      </c>
      <c r="P38" s="7">
        <f t="shared" ref="P38:P39" si="6">M38</f>
        <v>76.7</v>
      </c>
    </row>
    <row r="39" spans="1:22" x14ac:dyDescent="0.45">
      <c r="A39" t="s">
        <v>90</v>
      </c>
      <c r="B39" t="s">
        <v>91</v>
      </c>
      <c r="C39" t="str">
        <f>VLOOKUP($A39,[1]CLASS!$B$1:$D$219,2,FALSE)</f>
        <v>Sub-Saharan Africa</v>
      </c>
      <c r="D39" t="str">
        <f>VLOOKUP($A39,[1]CLASS!$B$1:$D$219,3,FALSE)</f>
        <v>Low income</v>
      </c>
      <c r="E39" s="7">
        <f>VLOOKUP($A39,'[1]fiscal space'!$A$1:$F$203,3,FALSE)</f>
        <v>55.956000000000003</v>
      </c>
      <c r="F39" s="7">
        <f>VLOOKUP($A39,'[1]fiscal space'!$A$1:$F$203,4,FALSE)</f>
        <v>-0.63300000000000001</v>
      </c>
      <c r="G39" s="7">
        <f>VLOOKUP($A39,'[1]fiscal space'!$A$1:$F$203,6,FALSE)</f>
        <v>-1.8080000000000001</v>
      </c>
      <c r="H39" s="7" t="str">
        <f>VLOOKUP(A39,[1]stunting!$C$1:$F$203,4,FALSE)</f>
        <v>35.0</v>
      </c>
      <c r="I39" s="7">
        <f>VLOOKUP($A39,'[1]food poverty'!$D$1:$I$105,5,FALSE)</f>
        <v>41.642837999999998</v>
      </c>
      <c r="J39" s="7">
        <f>VLOOKUP($A39,'[1]food poverty'!$D$1:$I$105,6,FALSE)</f>
        <v>48.522575000000003</v>
      </c>
      <c r="K39" s="8">
        <f>VLOOKUP(A39,'[1]child poverty_unicef'!$D$1:$F$123,3,FALSE)</f>
        <v>45.909053802490199</v>
      </c>
      <c r="M39" s="7">
        <f>VLOOKUP($A39,'[1]child poverty_PPPline_wb'!$C$1:$G$115,3,FALSE)</f>
        <v>43.3</v>
      </c>
      <c r="N39" s="7">
        <f>VLOOKUP($A39,'[1]child poverty_PPPline_wb'!$C$1:$G$115,4,FALSE)</f>
        <v>71</v>
      </c>
      <c r="O39" s="7">
        <f>VLOOKUP($A39,'[1]child poverty_PPPline_wb'!$C$1:$G$115,5,FALSE)</f>
        <v>89.5</v>
      </c>
      <c r="P39" s="7">
        <f t="shared" si="6"/>
        <v>43.3</v>
      </c>
      <c r="Q39" s="21">
        <f>VLOOKUP($A39,[1]ssn_aspire!$C$2:$F$196,3,FALSE)</f>
        <v>8.7235093834349103E-2</v>
      </c>
      <c r="R39" s="21">
        <f>VLOOKUP($A39,[1]ssn_aspire!$C$2:$F$196,4,FALSE)</f>
        <v>23.176905675822901</v>
      </c>
      <c r="S39" s="22">
        <f t="shared" ref="S39:S42" si="7">((Q39/100)*(R39/100))*100</f>
        <v>2.021839541420269E-2</v>
      </c>
    </row>
    <row r="40" spans="1:22" x14ac:dyDescent="0.45">
      <c r="A40" t="s">
        <v>92</v>
      </c>
      <c r="B40" t="s">
        <v>93</v>
      </c>
      <c r="C40" t="str">
        <f>VLOOKUP($A40,[1]CLASS!$B$1:$D$219,2,FALSE)</f>
        <v>Latin America &amp; Caribbean</v>
      </c>
      <c r="D40" t="str">
        <f>VLOOKUP($A40,[1]CLASS!$B$1:$D$219,3,FALSE)</f>
        <v>High income</v>
      </c>
      <c r="E40" s="7">
        <f>VLOOKUP($A40,'[1]fiscal space'!$A$1:$F$203,3,FALSE)</f>
        <v>36.290999999999997</v>
      </c>
      <c r="F40" s="7">
        <f>VLOOKUP($A40,'[1]fiscal space'!$A$1:$F$203,4,FALSE)</f>
        <v>-6.8659999999999997</v>
      </c>
      <c r="G40" s="7">
        <f>VLOOKUP($A40,'[1]fiscal space'!$A$1:$F$203,6,FALSE)</f>
        <v>-7.4859999999999998</v>
      </c>
      <c r="H40" s="7" t="str">
        <f>VLOOKUP(A40,[1]stunting!$C$1:$F$203,4,FALSE)</f>
        <v>1.6</v>
      </c>
      <c r="K40" s="8">
        <f>VLOOKUP(A40,'[1]child poverty_unicef'!$D$1:$F$123,3,FALSE)</f>
        <v>16.208501815795898</v>
      </c>
      <c r="Q40" s="21">
        <f>VLOOKUP($A40,[1]ssn_aspire!$C$2:$F$196,3,FALSE)</f>
        <v>95.87274352</v>
      </c>
      <c r="R40" s="21">
        <f>VLOOKUP($A40,[1]ssn_aspire!$C$2:$F$196,4,FALSE)</f>
        <v>13.2088904668586</v>
      </c>
      <c r="S40" s="22">
        <f t="shared" si="7"/>
        <v>12.663725679129076</v>
      </c>
      <c r="T40" s="7">
        <f>VLOOKUP($A40,[1]sp_ilo!$C$1:$J$210,5,FALSE)</f>
        <v>83</v>
      </c>
    </row>
    <row r="41" spans="1:22" x14ac:dyDescent="0.45">
      <c r="A41" t="s">
        <v>94</v>
      </c>
      <c r="B41" t="s">
        <v>95</v>
      </c>
      <c r="C41" t="str">
        <f>VLOOKUP($A41,[1]CLASS!$B$1:$D$219,2,FALSE)</f>
        <v>East Asia &amp; Pacific</v>
      </c>
      <c r="D41" t="str">
        <f>VLOOKUP($A41,[1]CLASS!$B$1:$D$219,3,FALSE)</f>
        <v>Upper middle income</v>
      </c>
      <c r="E41" s="7">
        <f>VLOOKUP($A41,'[1]fiscal space'!$A$1:$F$203,3,FALSE)</f>
        <v>71.48</v>
      </c>
      <c r="F41" s="7">
        <f>VLOOKUP($A41,'[1]fiscal space'!$A$1:$F$203,4,FALSE)</f>
        <v>-5.1879999999999997</v>
      </c>
      <c r="G41" s="7">
        <f>VLOOKUP($A41,'[1]fiscal space'!$A$1:$F$203,6,FALSE)</f>
        <v>-6.101</v>
      </c>
      <c r="H41" s="7" t="str">
        <f>VLOOKUP(A41,[1]stunting!$C$1:$F$203,4,FALSE)</f>
        <v>4.7</v>
      </c>
      <c r="K41" s="8">
        <f>VLOOKUP(A41,'[1]child poverty_unicef'!$D$1:$F$123,3,FALSE)</f>
        <v>1.8301556110382</v>
      </c>
      <c r="M41" s="7">
        <f>VLOOKUP($A41,'[1]child poverty_PPPline_wb'!$C$1:$G$115,3,FALSE)</f>
        <v>5.9</v>
      </c>
      <c r="N41" s="7">
        <f>VLOOKUP($A41,'[1]child poverty_PPPline_wb'!$C$1:$G$115,4,FALSE)</f>
        <v>20.6</v>
      </c>
      <c r="O41" s="7">
        <f>VLOOKUP($A41,'[1]child poverty_PPPline_wb'!$C$1:$G$115,5,FALSE)</f>
        <v>46.9</v>
      </c>
      <c r="P41" s="7">
        <f t="shared" ref="P41:P42" si="8">O41</f>
        <v>46.9</v>
      </c>
      <c r="Q41" s="21">
        <f>VLOOKUP($A41,[1]ssn_aspire!$C$2:$F$196,3,FALSE)</f>
        <v>65.039744783370907</v>
      </c>
      <c r="R41" s="21">
        <f>VLOOKUP($A41,[1]ssn_aspire!$C$2:$F$196,4,FALSE)</f>
        <v>6.0193542676527203</v>
      </c>
      <c r="S41" s="22">
        <f t="shared" si="7"/>
        <v>3.9149726532882747</v>
      </c>
      <c r="T41" s="7">
        <f>VLOOKUP($A41,[1]sp_ilo!$C$1:$J$210,5,FALSE)</f>
        <v>70.8</v>
      </c>
      <c r="U41" s="7">
        <f>VLOOKUP($A41,[1]sp_ilo!$C$1:$J$210,7,FALSE)</f>
        <v>3</v>
      </c>
      <c r="V41" s="7">
        <f>VLOOKUP($A41,[1]sp_ilo!$C$1:$J$210,8,FALSE)</f>
        <v>33.200000000000003</v>
      </c>
    </row>
    <row r="42" spans="1:22" x14ac:dyDescent="0.45">
      <c r="A42" t="s">
        <v>96</v>
      </c>
      <c r="B42" t="s">
        <v>97</v>
      </c>
      <c r="C42" t="str">
        <f>VLOOKUP($A42,[1]CLASS!$B$1:$D$219,2,FALSE)</f>
        <v>Latin America &amp; Caribbean</v>
      </c>
      <c r="D42" t="str">
        <f>VLOOKUP($A42,[1]CLASS!$B$1:$D$219,3,FALSE)</f>
        <v>Upper middle income</v>
      </c>
      <c r="E42" s="7">
        <f>VLOOKUP($A42,'[1]fiscal space'!$A$1:$F$203,3,FALSE)</f>
        <v>64.600999999999999</v>
      </c>
      <c r="F42" s="7">
        <f>VLOOKUP($A42,'[1]fiscal space'!$A$1:$F$203,4,FALSE)</f>
        <v>-3.9340000000000002</v>
      </c>
      <c r="G42" s="7">
        <f>VLOOKUP($A42,'[1]fiscal space'!$A$1:$F$203,6,FALSE)</f>
        <v>-6.8410000000000002</v>
      </c>
      <c r="H42" s="7" t="str">
        <f>VLOOKUP(A42,[1]stunting!$C$1:$F$203,4,FALSE)</f>
        <v>11.5</v>
      </c>
      <c r="I42" s="7">
        <f>VLOOKUP($A42,'[1]food poverty'!$D$1:$I$105,5,FALSE)</f>
        <v>7.2283483000000004</v>
      </c>
      <c r="J42" s="7">
        <f>VLOOKUP($A42,'[1]food poverty'!$D$1:$I$105,6,FALSE)</f>
        <v>24.136402</v>
      </c>
      <c r="K42" s="8">
        <f>VLOOKUP(A42,'[1]child poverty_unicef'!$D$1:$F$123,3,FALSE)</f>
        <v>33.258010864257798</v>
      </c>
      <c r="M42" s="7">
        <f>VLOOKUP($A42,'[1]child poverty_PPPline_wb'!$C$1:$G$115,3,FALSE)</f>
        <v>6.7</v>
      </c>
      <c r="N42" s="7">
        <f>VLOOKUP($A42,'[1]child poverty_PPPline_wb'!$C$1:$G$115,4,FALSE)</f>
        <v>17.3</v>
      </c>
      <c r="O42" s="7">
        <f>VLOOKUP($A42,'[1]child poverty_PPPline_wb'!$C$1:$G$115,5,FALSE)</f>
        <v>40.9</v>
      </c>
      <c r="P42" s="7">
        <f t="shared" si="8"/>
        <v>40.9</v>
      </c>
      <c r="Q42" s="21">
        <f>VLOOKUP($A42,[1]ssn_aspire!$C$2:$F$196,3,FALSE)</f>
        <v>44.361725009493902</v>
      </c>
      <c r="R42" s="21">
        <f>VLOOKUP($A42,[1]ssn_aspire!$C$2:$F$196,4,FALSE)</f>
        <v>12.415227732100099</v>
      </c>
      <c r="S42" s="22">
        <f t="shared" si="7"/>
        <v>5.5076091858166727</v>
      </c>
      <c r="T42" s="7">
        <f>VLOOKUP($A42,[1]sp_ilo!$C$1:$J$210,5,FALSE)</f>
        <v>49.7</v>
      </c>
      <c r="U42" s="7">
        <f>VLOOKUP($A42,[1]sp_ilo!$C$1:$J$210,7,FALSE)</f>
        <v>34.299999999999997</v>
      </c>
      <c r="V42" s="7">
        <f>VLOOKUP($A42,[1]sp_ilo!$C$1:$J$210,8,FALSE)</f>
        <v>28.9</v>
      </c>
    </row>
    <row r="43" spans="1:22" x14ac:dyDescent="0.45">
      <c r="A43" t="s">
        <v>98</v>
      </c>
      <c r="B43" t="s">
        <v>99</v>
      </c>
      <c r="C43" t="str">
        <f>VLOOKUP($A43,[1]CLASS!$B$1:$D$219,2,FALSE)</f>
        <v>Sub-Saharan Africa</v>
      </c>
      <c r="D43" t="str">
        <f>VLOOKUP($A43,[1]CLASS!$B$1:$D$219,3,FALSE)</f>
        <v>Lower middle income</v>
      </c>
      <c r="E43" s="7">
        <f>VLOOKUP($A43,'[1]fiscal space'!$A$1:$F$203,3,FALSE)</f>
        <v>25.998999999999999</v>
      </c>
      <c r="F43" s="7">
        <f>VLOOKUP($A43,'[1]fiscal space'!$A$1:$F$203,4,FALSE)</f>
        <v>-2.492</v>
      </c>
      <c r="G43" s="7">
        <f>VLOOKUP($A43,'[1]fiscal space'!$A$1:$F$203,6,FALSE)</f>
        <v>-2.7189999999999999</v>
      </c>
      <c r="H43" s="7" t="str">
        <f>VLOOKUP(A43,[1]stunting!$C$1:$F$203,4,FALSE)</f>
        <v>22.6</v>
      </c>
      <c r="I43" s="7">
        <f>VLOOKUP($A43,'[1]food poverty'!$D$1:$I$105,5,FALSE)</f>
        <v>31.186640000000001</v>
      </c>
      <c r="J43" s="7">
        <f>VLOOKUP($A43,'[1]food poverty'!$D$1:$I$105,6,FALSE)</f>
        <v>47.287125000000003</v>
      </c>
      <c r="K43" s="8">
        <f>VLOOKUP(A43,'[1]child poverty_unicef'!$D$1:$F$123,3,FALSE)</f>
        <v>48.072731018066399</v>
      </c>
      <c r="M43" s="7">
        <f>VLOOKUP($A43,'[1]child poverty_PPPline_wb'!$C$1:$G$115,3,FALSE)</f>
        <v>22.1</v>
      </c>
      <c r="N43" s="7">
        <f>VLOOKUP($A43,'[1]child poverty_PPPline_wb'!$C$1:$G$115,4,FALSE)</f>
        <v>44.8</v>
      </c>
      <c r="O43" s="7">
        <f>VLOOKUP($A43,'[1]child poverty_PPPline_wb'!$C$1:$G$115,5,FALSE)</f>
        <v>68.900000000000006</v>
      </c>
      <c r="P43" s="7">
        <f>N43</f>
        <v>44.8</v>
      </c>
    </row>
    <row r="44" spans="1:22" x14ac:dyDescent="0.45">
      <c r="A44" t="s">
        <v>100</v>
      </c>
      <c r="B44" t="s">
        <v>101</v>
      </c>
      <c r="C44" t="str">
        <f>VLOOKUP($A44,[1]CLASS!$B$1:$D$219,2,FALSE)</f>
        <v>Sub-Saharan Africa</v>
      </c>
      <c r="D44" t="str">
        <f>VLOOKUP($A44,[1]CLASS!$B$1:$D$219,3,FALSE)</f>
        <v>Low income</v>
      </c>
      <c r="E44" s="7">
        <f>VLOOKUP($A44,'[1]fiscal space'!$A$1:$F$203,3,FALSE)</f>
        <v>16.103999999999999</v>
      </c>
      <c r="F44" s="7">
        <f>VLOOKUP($A44,'[1]fiscal space'!$A$1:$F$203,4,FALSE)</f>
        <v>-0.75900000000000001</v>
      </c>
      <c r="G44" s="7">
        <f>VLOOKUP($A44,'[1]fiscal space'!$A$1:$F$203,6,FALSE)</f>
        <v>-0.98099999999999998</v>
      </c>
      <c r="H44" s="7" t="str">
        <f>VLOOKUP(A44,[1]stunting!$C$1:$F$203,4,FALSE)</f>
        <v>40.8</v>
      </c>
      <c r="I44" s="7">
        <f>VLOOKUP($A44,'[1]food poverty'!$D$1:$I$105,5,FALSE)</f>
        <v>33.143676999999997</v>
      </c>
      <c r="J44" s="7">
        <f>VLOOKUP($A44,'[1]food poverty'!$D$1:$I$105,6,FALSE)</f>
        <v>51.631968999999998</v>
      </c>
      <c r="K44" s="8">
        <f>VLOOKUP(A44,'[1]child poverty_unicef'!$D$1:$F$123,3,FALSE)</f>
        <v>64.289901733398395</v>
      </c>
      <c r="M44" s="7">
        <f>VLOOKUP($A44,'[1]child poverty_PPPline_wb'!$C$1:$G$115,3,FALSE)</f>
        <v>76.599999999999994</v>
      </c>
      <c r="N44" s="7">
        <f>VLOOKUP($A44,'[1]child poverty_PPPline_wb'!$C$1:$G$115,4,FALSE)</f>
        <v>91.9</v>
      </c>
      <c r="O44" s="7">
        <f>VLOOKUP($A44,'[1]child poverty_PPPline_wb'!$C$1:$G$115,5,FALSE)</f>
        <v>98.2</v>
      </c>
      <c r="P44" s="7">
        <f>M44</f>
        <v>76.599999999999994</v>
      </c>
      <c r="Q44" s="21">
        <f>VLOOKUP($A44,[1]ssn_aspire!$C$2:$F$196,3,FALSE)</f>
        <v>4.8349661686257299</v>
      </c>
      <c r="R44" s="21">
        <f>VLOOKUP($A44,[1]ssn_aspire!$C$2:$F$196,4,FALSE)</f>
        <v>65.103828520322594</v>
      </c>
      <c r="S44" s="22">
        <f t="shared" ref="S44:S48" si="9">((Q44/100)*(R44/100))*100</f>
        <v>3.1477480834377061</v>
      </c>
    </row>
    <row r="45" spans="1:22" x14ac:dyDescent="0.45">
      <c r="A45" t="s">
        <v>102</v>
      </c>
      <c r="B45" t="s">
        <v>103</v>
      </c>
      <c r="C45" t="str">
        <f>VLOOKUP($A45,[1]CLASS!$B$1:$D$219,2,FALSE)</f>
        <v>Sub-Saharan Africa</v>
      </c>
      <c r="D45" t="str">
        <f>VLOOKUP($A45,[1]CLASS!$B$1:$D$219,3,FALSE)</f>
        <v>Lower middle income</v>
      </c>
      <c r="E45" s="7">
        <f>VLOOKUP($A45,'[1]fiscal space'!$A$1:$F$203,3,FALSE)</f>
        <v>103.639</v>
      </c>
      <c r="F45" s="7">
        <f>VLOOKUP($A45,'[1]fiscal space'!$A$1:$F$203,4,FALSE)</f>
        <v>3.9039999999999999</v>
      </c>
      <c r="G45" s="7">
        <f>VLOOKUP($A45,'[1]fiscal space'!$A$1:$F$203,6,FALSE)</f>
        <v>1.726</v>
      </c>
      <c r="H45" s="7" t="str">
        <f>VLOOKUP(A45,[1]stunting!$C$1:$F$203,4,FALSE)</f>
        <v>18.0</v>
      </c>
      <c r="I45" s="7">
        <f>VLOOKUP($A45,'[1]food poverty'!$D$1:$I$105,5,FALSE)</f>
        <v>34.707816999999999</v>
      </c>
      <c r="J45" s="7">
        <f>VLOOKUP($A45,'[1]food poverty'!$D$1:$I$105,6,FALSE)</f>
        <v>51.544708</v>
      </c>
      <c r="K45" s="8">
        <f>VLOOKUP(A45,'[1]child poverty_unicef'!$D$1:$F$123,3,FALSE)</f>
        <v>43.876091003417898</v>
      </c>
      <c r="M45" s="7">
        <f>VLOOKUP($A45,'[1]child poverty_PPPline_wb'!$C$1:$G$115,3,FALSE)</f>
        <v>45.8</v>
      </c>
      <c r="N45" s="7">
        <f>VLOOKUP($A45,'[1]child poverty_PPPline_wb'!$C$1:$G$115,4,FALSE)</f>
        <v>70.3</v>
      </c>
      <c r="O45" s="7">
        <f>VLOOKUP($A45,'[1]child poverty_PPPline_wb'!$C$1:$G$115,5,FALSE)</f>
        <v>87.3</v>
      </c>
      <c r="P45" s="7">
        <f>N45</f>
        <v>70.3</v>
      </c>
      <c r="Q45" s="21">
        <f>VLOOKUP($A45,[1]ssn_aspire!$C$2:$F$196,3,FALSE)</f>
        <v>1.02022890816053</v>
      </c>
      <c r="R45" s="21">
        <f>VLOOKUP($A45,[1]ssn_aspire!$C$2:$F$196,4,FALSE)</f>
        <v>136.689092198357</v>
      </c>
      <c r="S45" s="22">
        <f t="shared" si="9"/>
        <v>1.3945416329098379</v>
      </c>
    </row>
    <row r="46" spans="1:22" x14ac:dyDescent="0.45">
      <c r="A46" t="s">
        <v>104</v>
      </c>
      <c r="B46" t="s">
        <v>105</v>
      </c>
      <c r="C46" t="str">
        <f>VLOOKUP($A46,[1]CLASS!$B$1:$D$219,2,FALSE)</f>
        <v>Latin America &amp; Caribbean</v>
      </c>
      <c r="D46" t="str">
        <f>VLOOKUP($A46,[1]CLASS!$B$1:$D$219,3,FALSE)</f>
        <v>Upper middle income</v>
      </c>
      <c r="E46" s="7">
        <f>VLOOKUP($A46,'[1]fiscal space'!$A$1:$F$203,3,FALSE)</f>
        <v>68.191999999999993</v>
      </c>
      <c r="F46" s="7">
        <f>VLOOKUP($A46,'[1]fiscal space'!$A$1:$F$203,4,FALSE)</f>
        <v>-0.28000000000000003</v>
      </c>
      <c r="G46" s="7">
        <f>VLOOKUP($A46,'[1]fiscal space'!$A$1:$F$203,6,FALSE)</f>
        <v>-5.1319999999999997</v>
      </c>
      <c r="H46" s="7" t="str">
        <f>VLOOKUP(A46,[1]stunting!$C$1:$F$203,4,FALSE)</f>
        <v>8.6</v>
      </c>
      <c r="I46" s="7">
        <f>VLOOKUP($A46,'[1]food poverty'!$D$1:$I$105,5,FALSE)</f>
        <v>3.0040754999999999</v>
      </c>
      <c r="J46" s="7">
        <f>VLOOKUP($A46,'[1]food poverty'!$D$1:$I$105,6,FALSE)</f>
        <v>21.347649000000001</v>
      </c>
      <c r="K46" s="8">
        <f>VLOOKUP(A46,'[1]child poverty_unicef'!$D$1:$F$123,3,FALSE)</f>
        <v>29.748498916625898</v>
      </c>
      <c r="M46" s="7">
        <f>VLOOKUP($A46,'[1]child poverty_PPPline_wb'!$C$1:$G$115,3,FALSE)</f>
        <v>3</v>
      </c>
      <c r="N46" s="7">
        <f>VLOOKUP($A46,'[1]child poverty_PPPline_wb'!$C$1:$G$115,4,FALSE)</f>
        <v>7.1</v>
      </c>
      <c r="O46" s="7">
        <f>VLOOKUP($A46,'[1]child poverty_PPPline_wb'!$C$1:$G$115,5,FALSE)</f>
        <v>20.3</v>
      </c>
      <c r="P46" s="7">
        <f>O46</f>
        <v>20.3</v>
      </c>
      <c r="Q46" s="21">
        <f>VLOOKUP($A46,[1]ssn_aspire!$C$2:$F$196,3,FALSE)</f>
        <v>85.633477690000007</v>
      </c>
      <c r="R46" s="21">
        <f>VLOOKUP($A46,[1]ssn_aspire!$C$2:$F$196,4,FALSE)</f>
        <v>26.218386585252802</v>
      </c>
      <c r="S46" s="22">
        <f t="shared" si="9"/>
        <v>22.451716227160411</v>
      </c>
      <c r="T46" s="7">
        <f>VLOOKUP($A46,[1]sp_ilo!$C$1:$J$210,5,FALSE)</f>
        <v>60.5</v>
      </c>
      <c r="U46" s="7">
        <f>VLOOKUP($A46,[1]sp_ilo!$C$1:$J$210,7,FALSE)</f>
        <v>39.4</v>
      </c>
    </row>
    <row r="47" spans="1:22" x14ac:dyDescent="0.45">
      <c r="A47" t="s">
        <v>106</v>
      </c>
      <c r="B47" t="s">
        <v>107</v>
      </c>
      <c r="C47" t="str">
        <f>VLOOKUP($A47,[1]CLASS!$B$1:$D$219,2,FALSE)</f>
        <v>Sub-Saharan Africa</v>
      </c>
      <c r="D47" t="str">
        <f>VLOOKUP($A47,[1]CLASS!$B$1:$D$219,3,FALSE)</f>
        <v>Lower middle income</v>
      </c>
      <c r="E47" s="7">
        <f>VLOOKUP($A47,'[1]fiscal space'!$A$1:$F$203,3,FALSE)</f>
        <v>52.136000000000003</v>
      </c>
      <c r="F47" s="7">
        <f>VLOOKUP($A47,'[1]fiscal space'!$A$1:$F$203,4,FALSE)</f>
        <v>-2.9489999999999998</v>
      </c>
      <c r="G47" s="7">
        <f>VLOOKUP($A47,'[1]fiscal space'!$A$1:$F$203,6,FALSE)</f>
        <v>-4.9690000000000003</v>
      </c>
      <c r="H47" s="7" t="str">
        <f>VLOOKUP(A47,[1]stunting!$C$1:$F$203,4,FALSE)</f>
        <v>17.8</v>
      </c>
      <c r="I47" s="7">
        <f>VLOOKUP($A47,'[1]food poverty'!$D$1:$I$105,5,FALSE)</f>
        <v>29.191314999999999</v>
      </c>
      <c r="J47" s="7">
        <f>VLOOKUP($A47,'[1]food poverty'!$D$1:$I$105,6,FALSE)</f>
        <v>48.130859000000001</v>
      </c>
      <c r="K47" s="8">
        <f>VLOOKUP(A47,'[1]child poverty_unicef'!$D$1:$F$123,3,FALSE)</f>
        <v>50.151477813720703</v>
      </c>
      <c r="M47" s="7">
        <f>VLOOKUP($A47,'[1]child poverty_PPPline_wb'!$C$1:$G$115,3,FALSE)</f>
        <v>29.8</v>
      </c>
      <c r="N47" s="7">
        <f>VLOOKUP($A47,'[1]child poverty_PPPline_wb'!$C$1:$G$115,4,FALSE)</f>
        <v>61.9</v>
      </c>
      <c r="O47" s="7">
        <f>VLOOKUP($A47,'[1]child poverty_PPPline_wb'!$C$1:$G$115,5,FALSE)</f>
        <v>86.9</v>
      </c>
      <c r="P47" s="7">
        <f>N47</f>
        <v>61.9</v>
      </c>
      <c r="Q47" s="21">
        <f>VLOOKUP($A47,[1]ssn_aspire!$C$2:$F$196,3,FALSE)</f>
        <v>36.464980351674903</v>
      </c>
      <c r="R47" s="21">
        <f>VLOOKUP($A47,[1]ssn_aspire!$C$2:$F$196,4,FALSE)</f>
        <v>9.7631167379192405</v>
      </c>
      <c r="S47" s="22">
        <f t="shared" si="9"/>
        <v>3.5601186001933351</v>
      </c>
    </row>
    <row r="48" spans="1:22" x14ac:dyDescent="0.45">
      <c r="A48" t="s">
        <v>108</v>
      </c>
      <c r="B48" t="s">
        <v>109</v>
      </c>
      <c r="C48" t="str">
        <f>VLOOKUP($A48,[1]CLASS!$B$1:$D$219,2,FALSE)</f>
        <v>Europe &amp; Central Asia</v>
      </c>
      <c r="D48" t="str">
        <f>VLOOKUP($A48,[1]CLASS!$B$1:$D$219,3,FALSE)</f>
        <v>High income</v>
      </c>
      <c r="E48" s="7">
        <f>VLOOKUP($A48,'[1]fiscal space'!$A$1:$F$203,3,FALSE)</f>
        <v>79.793000000000006</v>
      </c>
      <c r="F48" s="7">
        <f>VLOOKUP($A48,'[1]fiscal space'!$A$1:$F$203,4,FALSE)</f>
        <v>-1.552</v>
      </c>
      <c r="G48" s="7">
        <f>VLOOKUP($A48,'[1]fiscal space'!$A$1:$F$203,6,FALSE)</f>
        <v>-2.8879999999999999</v>
      </c>
      <c r="K48" s="8">
        <f>VLOOKUP(A48,'[1]child poverty_unicef'!$D$1:$F$123,3,FALSE)</f>
        <v>20.7913703918457</v>
      </c>
      <c r="Q48" s="21">
        <f>VLOOKUP($A48,[1]ssn_aspire!$C$2:$F$196,3,FALSE)</f>
        <v>58.887993790000003</v>
      </c>
      <c r="R48" s="21">
        <f>VLOOKUP($A48,[1]ssn_aspire!$C$2:$F$196,4,FALSE)</f>
        <v>19.843404723442401</v>
      </c>
      <c r="S48" s="22">
        <f t="shared" si="9"/>
        <v>11.685382941265328</v>
      </c>
      <c r="T48" s="7">
        <f>VLOOKUP($A48,[1]sp_ilo!$C$1:$J$210,5,FALSE)</f>
        <v>75</v>
      </c>
      <c r="U48" s="7">
        <f>VLOOKUP($A48,[1]sp_ilo!$C$1:$J$210,7,FALSE)</f>
        <v>47</v>
      </c>
    </row>
    <row r="49" spans="1:22" x14ac:dyDescent="0.45">
      <c r="A49" t="s">
        <v>110</v>
      </c>
      <c r="B49" t="s">
        <v>111</v>
      </c>
      <c r="C49" t="str">
        <f>VLOOKUP($A49,[1]CLASS!$B$1:$D$219,2,FALSE)</f>
        <v>Latin America &amp; Caribbean</v>
      </c>
      <c r="D49" t="str">
        <f>VLOOKUP($A49,[1]CLASS!$B$1:$D$219,3,FALSE)</f>
        <v>Upper middle income</v>
      </c>
      <c r="H49" s="7" t="str">
        <f>VLOOKUP(A49,[1]stunting!$C$1:$F$203,4,FALSE)</f>
        <v>7.0</v>
      </c>
      <c r="I49" s="7">
        <f>VLOOKUP($A49,'[1]food poverty'!$D$1:$I$105,5,FALSE)</f>
        <v>9.4267596999999999</v>
      </c>
      <c r="J49" s="7">
        <f>VLOOKUP($A49,'[1]food poverty'!$D$1:$I$105,6,FALSE)</f>
        <v>32.647575000000003</v>
      </c>
      <c r="T49" s="7">
        <f>VLOOKUP($A49,[1]sp_ilo!$C$1:$J$210,5,FALSE)</f>
        <v>48.7</v>
      </c>
      <c r="U49" s="7">
        <f>VLOOKUP($A49,[1]sp_ilo!$C$1:$J$210,7,FALSE)</f>
        <v>0.2</v>
      </c>
    </row>
    <row r="50" spans="1:22" x14ac:dyDescent="0.45">
      <c r="A50" t="s">
        <v>112</v>
      </c>
      <c r="B50" t="s">
        <v>113</v>
      </c>
      <c r="C50" t="str">
        <f>VLOOKUP($A50,[1]CLASS!$B$1:$D$219,2,FALSE)</f>
        <v>Latin America &amp; Caribbean</v>
      </c>
      <c r="D50" t="str">
        <f>VLOOKUP($A50,[1]CLASS!$B$1:$D$219,3,FALSE)</f>
        <v>High income</v>
      </c>
    </row>
    <row r="51" spans="1:22" x14ac:dyDescent="0.45">
      <c r="A51" t="s">
        <v>114</v>
      </c>
      <c r="B51" t="s">
        <v>115</v>
      </c>
      <c r="C51" t="str">
        <f>VLOOKUP($A51,[1]CLASS!$B$1:$D$219,2,FALSE)</f>
        <v>Europe &amp; Central Asia</v>
      </c>
      <c r="D51" t="str">
        <f>VLOOKUP($A51,[1]CLASS!$B$1:$D$219,3,FALSE)</f>
        <v>High income</v>
      </c>
      <c r="E51" s="7">
        <f>VLOOKUP($A51,'[1]fiscal space'!$A$1:$F$203,3,FALSE)</f>
        <v>103.56</v>
      </c>
      <c r="F51" s="7">
        <f>VLOOKUP($A51,'[1]fiscal space'!$A$1:$F$203,4,FALSE)</f>
        <v>7.8E-2</v>
      </c>
      <c r="G51" s="7">
        <f>VLOOKUP($A51,'[1]fiscal space'!$A$1:$F$203,6,FALSE)</f>
        <v>-1.659</v>
      </c>
      <c r="T51" s="7">
        <f>VLOOKUP($A51,[1]sp_ilo!$C$1:$J$210,5,FALSE)</f>
        <v>59.5</v>
      </c>
      <c r="V51" s="7">
        <f>VLOOKUP($A51,[1]sp_ilo!$C$1:$J$210,8,FALSE)</f>
        <v>24.1</v>
      </c>
    </row>
    <row r="52" spans="1:22" x14ac:dyDescent="0.45">
      <c r="A52" t="s">
        <v>116</v>
      </c>
      <c r="B52" t="s">
        <v>117</v>
      </c>
      <c r="C52" t="str">
        <f>VLOOKUP($A52,[1]CLASS!$B$1:$D$219,2,FALSE)</f>
        <v>Europe &amp; Central Asia</v>
      </c>
      <c r="D52" t="str">
        <f>VLOOKUP($A52,[1]CLASS!$B$1:$D$219,3,FALSE)</f>
        <v>High income</v>
      </c>
      <c r="E52" s="7">
        <f>VLOOKUP($A52,'[1]fiscal space'!$A$1:$F$203,3,FALSE)</f>
        <v>42.017000000000003</v>
      </c>
      <c r="F52" s="7">
        <f>VLOOKUP($A52,'[1]fiscal space'!$A$1:$F$203,4,FALSE)</f>
        <v>-5.2960000000000003</v>
      </c>
      <c r="G52" s="7">
        <f>VLOOKUP($A52,'[1]fiscal space'!$A$1:$F$203,6,FALSE)</f>
        <v>-5.8840000000000003</v>
      </c>
      <c r="H52" s="7" t="str">
        <f>VLOOKUP(A52,[1]stunting!$C$1:$F$203,4,FALSE)</f>
        <v>2.5</v>
      </c>
      <c r="L52" s="7">
        <f>VLOOKUP(A52,'[1]child poverty_oecd'!$C$13:$N$45,12,FALSE)</f>
        <v>7.1</v>
      </c>
    </row>
    <row r="53" spans="1:22" x14ac:dyDescent="0.45">
      <c r="A53" t="s">
        <v>118</v>
      </c>
      <c r="B53" t="s">
        <v>119</v>
      </c>
      <c r="C53" t="str">
        <f>VLOOKUP($A53,[1]CLASS!$B$1:$D$219,2,FALSE)</f>
        <v>Europe &amp; Central Asia</v>
      </c>
      <c r="D53" t="str">
        <f>VLOOKUP($A53,[1]CLASS!$B$1:$D$219,3,FALSE)</f>
        <v>High income</v>
      </c>
      <c r="E53" s="7">
        <f>VLOOKUP($A53,'[1]fiscal space'!$A$1:$F$203,3,FALSE)</f>
        <v>36.630000000000003</v>
      </c>
      <c r="F53" s="7">
        <f>VLOOKUP($A53,'[1]fiscal space'!$A$1:$F$203,4,FALSE)</f>
        <v>2.19</v>
      </c>
      <c r="G53" s="7">
        <f>VLOOKUP($A53,'[1]fiscal space'!$A$1:$F$203,6,FALSE)</f>
        <v>2.605</v>
      </c>
      <c r="L53" s="7">
        <f>VLOOKUP(A53,'[1]child poverty_oecd'!$C$13:$N$45,12,FALSE)</f>
        <v>4.8</v>
      </c>
    </row>
    <row r="54" spans="1:22" x14ac:dyDescent="0.45">
      <c r="A54" t="s">
        <v>120</v>
      </c>
      <c r="B54" t="s">
        <v>121</v>
      </c>
      <c r="C54" t="str">
        <f>VLOOKUP($A54,[1]CLASS!$B$1:$D$219,2,FALSE)</f>
        <v>Middle East &amp; North Africa</v>
      </c>
      <c r="D54" t="str">
        <f>VLOOKUP($A54,[1]CLASS!$B$1:$D$219,3,FALSE)</f>
        <v>Lower middle income</v>
      </c>
      <c r="E54" s="7">
        <f>VLOOKUP($A54,'[1]fiscal space'!$A$1:$F$203,3,FALSE)</f>
        <v>45.953000000000003</v>
      </c>
      <c r="F54" s="7">
        <f>VLOOKUP($A54,'[1]fiscal space'!$A$1:$F$203,4,FALSE)</f>
        <v>-3.2320000000000002</v>
      </c>
      <c r="G54" s="7">
        <f>VLOOKUP($A54,'[1]fiscal space'!$A$1:$F$203,6,FALSE)</f>
        <v>-3.3889999999999998</v>
      </c>
      <c r="H54" s="7" t="str">
        <f>VLOOKUP(A54,[1]stunting!$C$1:$F$203,4,FALSE)</f>
        <v>34.0</v>
      </c>
      <c r="K54" s="8">
        <f>VLOOKUP(A54,'[1]child poverty_unicef'!$D$1:$F$123,3,FALSE)</f>
        <v>22.295270919799801</v>
      </c>
      <c r="M54" s="7">
        <f>VLOOKUP($A54,'[1]child poverty_PPPline_wb'!$C$1:$G$115,3,FALSE)</f>
        <v>21.9</v>
      </c>
      <c r="N54" s="7">
        <f>VLOOKUP($A54,'[1]child poverty_PPPline_wb'!$C$1:$G$115,4,FALSE)</f>
        <v>46.7</v>
      </c>
      <c r="O54" s="7">
        <f>VLOOKUP($A54,'[1]child poverty_PPPline_wb'!$C$1:$G$115,5,FALSE)</f>
        <v>78.099999999999994</v>
      </c>
      <c r="P54" s="7">
        <f>N54</f>
        <v>46.7</v>
      </c>
      <c r="Q54" s="21">
        <f>VLOOKUP($A54,[1]ssn_aspire!$C$2:$F$196,3,FALSE)</f>
        <v>30.828255726214898</v>
      </c>
      <c r="R54" s="21">
        <f>VLOOKUP($A54,[1]ssn_aspire!$C$2:$F$196,4,FALSE)</f>
        <v>20.9211562303399</v>
      </c>
      <c r="S54" s="22">
        <f t="shared" ref="S54:S59" si="10">((Q54/100)*(R54/100))*100</f>
        <v>6.4496275435701245</v>
      </c>
      <c r="V54" s="7">
        <f>VLOOKUP($A54,[1]sp_ilo!$C$1:$J$210,8,FALSE)</f>
        <v>4.5999999999999996</v>
      </c>
    </row>
    <row r="55" spans="1:22" x14ac:dyDescent="0.45">
      <c r="A55" t="s">
        <v>122</v>
      </c>
      <c r="B55" t="s">
        <v>123</v>
      </c>
      <c r="C55" t="str">
        <f>VLOOKUP($A55,[1]CLASS!$B$1:$D$219,2,FALSE)</f>
        <v>Latin America &amp; Caribbean</v>
      </c>
      <c r="D55" t="str">
        <f>VLOOKUP($A55,[1]CLASS!$B$1:$D$219,3,FALSE)</f>
        <v>Upper middle income</v>
      </c>
      <c r="E55" s="7">
        <f>VLOOKUP($A55,'[1]fiscal space'!$A$1:$F$203,3,FALSE)</f>
        <v>102.652</v>
      </c>
      <c r="F55" s="7">
        <f>VLOOKUP($A55,'[1]fiscal space'!$A$1:$F$203,4,FALSE)</f>
        <v>7.625</v>
      </c>
      <c r="G55" s="7">
        <f>VLOOKUP($A55,'[1]fiscal space'!$A$1:$F$203,6,FALSE)</f>
        <v>5.0030000000000001</v>
      </c>
      <c r="Q55" s="21">
        <f>VLOOKUP($A55,[1]ssn_aspire!$C$2:$F$196,3,FALSE)</f>
        <v>10.610466228070999</v>
      </c>
      <c r="R55" s="21">
        <f>VLOOKUP($A55,[1]ssn_aspire!$C$2:$F$196,4,FALSE)</f>
        <v>31.240487715784798</v>
      </c>
      <c r="S55" s="22">
        <f t="shared" si="10"/>
        <v>3.3147613985680149</v>
      </c>
      <c r="T55" s="7">
        <f>VLOOKUP($A55,[1]sp_ilo!$C$1:$J$210,5,FALSE)</f>
        <v>46.8</v>
      </c>
      <c r="V55" s="7">
        <f>VLOOKUP($A55,[1]sp_ilo!$C$1:$J$210,8,FALSE)</f>
        <v>28.2</v>
      </c>
    </row>
    <row r="56" spans="1:22" x14ac:dyDescent="0.45">
      <c r="A56" t="s">
        <v>124</v>
      </c>
      <c r="B56" t="s">
        <v>125</v>
      </c>
      <c r="C56" t="str">
        <f>VLOOKUP($A56,[1]CLASS!$B$1:$D$219,2,FALSE)</f>
        <v>Latin America &amp; Caribbean</v>
      </c>
      <c r="D56" t="str">
        <f>VLOOKUP($A56,[1]CLASS!$B$1:$D$219,3,FALSE)</f>
        <v>Upper middle income</v>
      </c>
      <c r="E56" s="7">
        <f>VLOOKUP($A56,'[1]fiscal space'!$A$1:$F$203,3,FALSE)</f>
        <v>63.064</v>
      </c>
      <c r="F56" s="7">
        <f>VLOOKUP($A56,'[1]fiscal space'!$A$1:$F$203,4,FALSE)</f>
        <v>0.184</v>
      </c>
      <c r="G56" s="7">
        <f>VLOOKUP($A56,'[1]fiscal space'!$A$1:$F$203,6,FALSE)</f>
        <v>-2.923</v>
      </c>
      <c r="H56" s="7" t="str">
        <f>VLOOKUP(A56,[1]stunting!$C$1:$F$203,4,FALSE)</f>
        <v>5.9</v>
      </c>
      <c r="I56" s="7">
        <f>VLOOKUP($A56,'[1]food poverty'!$D$1:$I$105,5,FALSE)</f>
        <v>7.8100243000000003</v>
      </c>
      <c r="J56" s="7">
        <f>VLOOKUP($A56,'[1]food poverty'!$D$1:$I$105,6,FALSE)</f>
        <v>26.418044999999999</v>
      </c>
      <c r="K56" s="8">
        <f>VLOOKUP(A56,'[1]child poverty_unicef'!$D$1:$F$123,3,FALSE)</f>
        <v>20.5836181640625</v>
      </c>
      <c r="M56" s="7">
        <f>VLOOKUP($A56,'[1]child poverty_PPPline_wb'!$C$1:$G$115,3,FALSE)</f>
        <v>1</v>
      </c>
      <c r="N56" s="7">
        <f>VLOOKUP($A56,'[1]child poverty_PPPline_wb'!$C$1:$G$115,4,FALSE)</f>
        <v>5.6</v>
      </c>
      <c r="O56" s="7">
        <f>VLOOKUP($A56,'[1]child poverty_PPPline_wb'!$C$1:$G$115,5,FALSE)</f>
        <v>25.7</v>
      </c>
      <c r="P56" s="7">
        <f t="shared" ref="P56:P57" si="11">O56</f>
        <v>25.7</v>
      </c>
      <c r="Q56" s="21">
        <f>VLOOKUP($A56,[1]ssn_aspire!$C$2:$F$196,3,FALSE)</f>
        <v>66.119348846946906</v>
      </c>
      <c r="R56" s="21">
        <f>VLOOKUP($A56,[1]ssn_aspire!$C$2:$F$196,4,FALSE)</f>
        <v>8.4821684449212</v>
      </c>
      <c r="S56" s="22">
        <f t="shared" si="10"/>
        <v>5.6083545438830988</v>
      </c>
    </row>
    <row r="57" spans="1:22" x14ac:dyDescent="0.45">
      <c r="A57" t="s">
        <v>126</v>
      </c>
      <c r="B57" t="s">
        <v>127</v>
      </c>
      <c r="C57" t="str">
        <f>VLOOKUP($A57,[1]CLASS!$B$1:$D$219,2,FALSE)</f>
        <v>Latin America &amp; Caribbean</v>
      </c>
      <c r="D57" t="str">
        <f>VLOOKUP($A57,[1]CLASS!$B$1:$D$219,3,FALSE)</f>
        <v>Upper middle income</v>
      </c>
      <c r="E57" s="7">
        <f>VLOOKUP($A57,'[1]fiscal space'!$A$1:$F$203,3,FALSE)</f>
        <v>62.235999999999997</v>
      </c>
      <c r="F57" s="7">
        <f>VLOOKUP($A57,'[1]fiscal space'!$A$1:$F$203,4,FALSE)</f>
        <v>-0.20200000000000001</v>
      </c>
      <c r="G57" s="7">
        <f>VLOOKUP($A57,'[1]fiscal space'!$A$1:$F$203,6,FALSE)</f>
        <v>-1.4870000000000001</v>
      </c>
      <c r="H57" s="7" t="str">
        <f>VLOOKUP(A57,[1]stunting!$C$1:$F$203,4,FALSE)</f>
        <v>23.1</v>
      </c>
      <c r="I57" s="7">
        <f>VLOOKUP($A57,'[1]food poverty'!$D$1:$I$105,5,FALSE)</f>
        <v>23.080701999999999</v>
      </c>
      <c r="J57" s="7">
        <f>VLOOKUP($A57,'[1]food poverty'!$D$1:$I$105,6,FALSE)</f>
        <v>23.933592000000001</v>
      </c>
      <c r="K57" s="8">
        <f>VLOOKUP(A57,'[1]child poverty_unicef'!$D$1:$F$123,3,FALSE)</f>
        <v>30.900938034057599</v>
      </c>
      <c r="M57" s="7">
        <f>VLOOKUP($A57,'[1]child poverty_PPPline_wb'!$C$1:$G$115,3,FALSE)</f>
        <v>4.9000000000000004</v>
      </c>
      <c r="N57" s="7">
        <f>VLOOKUP($A57,'[1]child poverty_PPPline_wb'!$C$1:$G$115,4,FALSE)</f>
        <v>14.7</v>
      </c>
      <c r="O57" s="7">
        <f>VLOOKUP($A57,'[1]child poverty_PPPline_wb'!$C$1:$G$115,5,FALSE)</f>
        <v>34.5</v>
      </c>
      <c r="P57" s="7">
        <f t="shared" si="11"/>
        <v>34.5</v>
      </c>
      <c r="Q57" s="21">
        <f>VLOOKUP($A57,[1]ssn_aspire!$C$2:$F$196,3,FALSE)</f>
        <v>44.964584770000002</v>
      </c>
      <c r="R57" s="21">
        <f>VLOOKUP($A57,[1]ssn_aspire!$C$2:$F$196,4,FALSE)</f>
        <v>21.1566482595838</v>
      </c>
      <c r="S57" s="22">
        <f t="shared" si="10"/>
        <v>9.5129990411712875</v>
      </c>
      <c r="T57" s="7">
        <f>VLOOKUP($A57,[1]sp_ilo!$C$1:$J$210,5,FALSE)</f>
        <v>47.9</v>
      </c>
    </row>
    <row r="58" spans="1:22" x14ac:dyDescent="0.45">
      <c r="A58" t="s">
        <v>128</v>
      </c>
      <c r="B58" t="s">
        <v>129</v>
      </c>
      <c r="C58" t="str">
        <f>VLOOKUP($A58,[1]CLASS!$B$1:$D$219,2,FALSE)</f>
        <v>Middle East &amp; North Africa</v>
      </c>
      <c r="D58" t="str">
        <f>VLOOKUP($A58,[1]CLASS!$B$1:$D$219,3,FALSE)</f>
        <v>Lower middle income</v>
      </c>
      <c r="E58" s="7">
        <f>VLOOKUP($A58,'[1]fiscal space'!$A$1:$F$203,3,FALSE)</f>
        <v>89.195999999999998</v>
      </c>
      <c r="F58" s="7">
        <f>VLOOKUP($A58,'[1]fiscal space'!$A$1:$F$203,4,FALSE)</f>
        <v>1.1779999999999999</v>
      </c>
      <c r="G58" s="7">
        <f>VLOOKUP($A58,'[1]fiscal space'!$A$1:$F$203,6,FALSE)</f>
        <v>-6.9580000000000002</v>
      </c>
      <c r="H58" s="7" t="str">
        <f>VLOOKUP(A58,[1]stunting!$C$1:$F$203,4,FALSE)</f>
        <v>22.3</v>
      </c>
      <c r="I58" s="7">
        <f>VLOOKUP($A58,'[1]food poverty'!$D$1:$I$105,5,FALSE)</f>
        <v>26.394795999999999</v>
      </c>
      <c r="J58" s="7">
        <f>VLOOKUP($A58,'[1]food poverty'!$D$1:$I$105,6,FALSE)</f>
        <v>38.915089000000002</v>
      </c>
      <c r="K58" s="8">
        <f>VLOOKUP(A58,'[1]child poverty_unicef'!$D$1:$F$123,3,FALSE)</f>
        <v>33.887355804443303</v>
      </c>
      <c r="M58" s="7">
        <f>VLOOKUP($A58,'[1]child poverty_PPPline_wb'!$C$1:$G$115,3,FALSE)</f>
        <v>5.8</v>
      </c>
      <c r="N58" s="7">
        <f>VLOOKUP($A58,'[1]child poverty_PPPline_wb'!$C$1:$G$115,4,FALSE)</f>
        <v>39.4</v>
      </c>
      <c r="O58" s="7">
        <f>VLOOKUP($A58,'[1]child poverty_PPPline_wb'!$C$1:$G$115,5,FALSE)</f>
        <v>84</v>
      </c>
      <c r="P58" s="7">
        <f t="shared" ref="P58:P59" si="12">N58</f>
        <v>39.4</v>
      </c>
      <c r="Q58" s="21">
        <f>VLOOKUP($A58,[1]ssn_aspire!$C$2:$F$196,3,FALSE)</f>
        <v>54.860630543588698</v>
      </c>
      <c r="R58" s="21">
        <f>VLOOKUP($A58,[1]ssn_aspire!$C$2:$F$196,4,FALSE)</f>
        <v>4.9955055953417498</v>
      </c>
      <c r="S58" s="22">
        <f t="shared" si="10"/>
        <v>2.740565868444738</v>
      </c>
      <c r="T58" s="7">
        <f>VLOOKUP($A58,[1]sp_ilo!$C$1:$J$210,5,FALSE)</f>
        <v>34.700000000000003</v>
      </c>
      <c r="U58" s="7">
        <f>VLOOKUP($A58,[1]sp_ilo!$C$1:$J$210,7,FALSE)</f>
        <v>14</v>
      </c>
      <c r="V58" s="7">
        <f>VLOOKUP($A58,[1]sp_ilo!$C$1:$J$210,8,FALSE)</f>
        <v>19.899999999999999</v>
      </c>
    </row>
    <row r="59" spans="1:22" x14ac:dyDescent="0.45">
      <c r="A59" t="s">
        <v>130</v>
      </c>
      <c r="B59" t="s">
        <v>131</v>
      </c>
      <c r="C59" t="str">
        <f>VLOOKUP($A59,[1]CLASS!$B$1:$D$219,2,FALSE)</f>
        <v>Latin America &amp; Caribbean</v>
      </c>
      <c r="D59" t="str">
        <f>VLOOKUP($A59,[1]CLASS!$B$1:$D$219,3,FALSE)</f>
        <v>Lower middle income</v>
      </c>
      <c r="E59" s="7">
        <f>VLOOKUP($A59,'[1]fiscal space'!$A$1:$F$203,3,FALSE)</f>
        <v>82.438999999999993</v>
      </c>
      <c r="F59" s="7">
        <f>VLOOKUP($A59,'[1]fiscal space'!$A$1:$F$203,4,FALSE)</f>
        <v>-1.052</v>
      </c>
      <c r="G59" s="7">
        <f>VLOOKUP($A59,'[1]fiscal space'!$A$1:$F$203,6,FALSE)</f>
        <v>-5.5890000000000004</v>
      </c>
      <c r="H59" s="7" t="str">
        <f>VLOOKUP(A59,[1]stunting!$C$1:$F$203,4,FALSE)</f>
        <v>11.2</v>
      </c>
      <c r="I59" s="7">
        <f>VLOOKUP($A59,'[1]food poverty'!$D$1:$I$105,5,FALSE)</f>
        <v>4.7982249000000001</v>
      </c>
      <c r="J59" s="7">
        <f>VLOOKUP($A59,'[1]food poverty'!$D$1:$I$105,6,FALSE)</f>
        <v>22.350866</v>
      </c>
      <c r="K59" s="8">
        <f>VLOOKUP(A59,'[1]child poverty_unicef'!$D$1:$F$123,3,FALSE)</f>
        <v>34.941337585449197</v>
      </c>
      <c r="M59" s="7">
        <f>VLOOKUP($A59,'[1]child poverty_PPPline_wb'!$C$1:$G$115,3,FALSE)</f>
        <v>2.2999999999999998</v>
      </c>
      <c r="N59" s="7">
        <f>VLOOKUP($A59,'[1]child poverty_PPPline_wb'!$C$1:$G$115,4,FALSE)</f>
        <v>11.9</v>
      </c>
      <c r="O59" s="7">
        <f>VLOOKUP($A59,'[1]child poverty_PPPline_wb'!$C$1:$G$115,5,FALSE)</f>
        <v>36.799999999999997</v>
      </c>
      <c r="P59" s="7">
        <f t="shared" si="12"/>
        <v>11.9</v>
      </c>
      <c r="Q59" s="21">
        <f>VLOOKUP($A59,[1]ssn_aspire!$C$2:$F$196,3,FALSE)</f>
        <v>91.453678030000006</v>
      </c>
      <c r="R59" s="21">
        <f>VLOOKUP($A59,[1]ssn_aspire!$C$2:$F$196,4,FALSE)</f>
        <v>9.3761945023635498</v>
      </c>
      <c r="S59" s="22">
        <f t="shared" si="10"/>
        <v>8.574874731658122</v>
      </c>
    </row>
    <row r="60" spans="1:22" x14ac:dyDescent="0.45">
      <c r="A60" t="s">
        <v>132</v>
      </c>
      <c r="B60" t="s">
        <v>133</v>
      </c>
      <c r="C60" t="str">
        <f>VLOOKUP($A60,[1]CLASS!$B$1:$D$219,2,FALSE)</f>
        <v>Sub-Saharan Africa</v>
      </c>
      <c r="D60" t="str">
        <f>VLOOKUP($A60,[1]CLASS!$B$1:$D$219,3,FALSE)</f>
        <v>Upper middle income</v>
      </c>
      <c r="E60" s="7">
        <f>VLOOKUP($A60,'[1]fiscal space'!$A$1:$F$203,3,FALSE)</f>
        <v>42.805</v>
      </c>
      <c r="F60" s="7">
        <f>VLOOKUP($A60,'[1]fiscal space'!$A$1:$F$203,4,FALSE)</f>
        <v>3.6720000000000002</v>
      </c>
      <c r="G60" s="7">
        <f>VLOOKUP($A60,'[1]fiscal space'!$A$1:$F$203,6,FALSE)</f>
        <v>2.641</v>
      </c>
      <c r="H60" s="7" t="str">
        <f>VLOOKUP(A60,[1]stunting!$C$1:$F$203,4,FALSE)</f>
        <v>19.7</v>
      </c>
    </row>
    <row r="61" spans="1:22" x14ac:dyDescent="0.45">
      <c r="A61" t="s">
        <v>134</v>
      </c>
      <c r="B61" t="s">
        <v>135</v>
      </c>
      <c r="C61" t="str">
        <f>VLOOKUP($A61,[1]CLASS!$B$1:$D$219,2,FALSE)</f>
        <v>Sub-Saharan Africa</v>
      </c>
      <c r="D61" t="str">
        <f>VLOOKUP($A61,[1]CLASS!$B$1:$D$219,3,FALSE)</f>
        <v>Low income</v>
      </c>
      <c r="E61" s="7">
        <f>VLOOKUP($A61,'[1]fiscal space'!$A$1:$F$203,3,FALSE)</f>
        <v>176.25</v>
      </c>
      <c r="F61" s="7">
        <f>VLOOKUP($A61,'[1]fiscal space'!$A$1:$F$203,4,FALSE)</f>
        <v>-2.5760000000000001</v>
      </c>
      <c r="G61" s="7">
        <f>VLOOKUP($A61,'[1]fiscal space'!$A$1:$F$203,6,FALSE)</f>
        <v>-4.1079999999999997</v>
      </c>
      <c r="H61" s="7" t="str">
        <f>VLOOKUP(A61,[1]stunting!$C$1:$F$203,4,FALSE)</f>
        <v>49.1</v>
      </c>
      <c r="U61" s="7">
        <f>VLOOKUP($A61,[1]sp_ilo!$C$1:$J$210,7,FALSE)</f>
        <v>0.1</v>
      </c>
    </row>
    <row r="62" spans="1:22" x14ac:dyDescent="0.45">
      <c r="A62" t="s">
        <v>136</v>
      </c>
      <c r="B62" t="s">
        <v>137</v>
      </c>
      <c r="C62" t="str">
        <f>VLOOKUP($A62,[1]CLASS!$B$1:$D$219,2,FALSE)</f>
        <v>Europe &amp; Central Asia</v>
      </c>
      <c r="D62" t="str">
        <f>VLOOKUP($A62,[1]CLASS!$B$1:$D$219,3,FALSE)</f>
        <v>High income</v>
      </c>
      <c r="E62" s="7">
        <f>VLOOKUP($A62,'[1]fiscal space'!$A$1:$F$203,3,FALSE)</f>
        <v>17.602</v>
      </c>
      <c r="F62" s="7">
        <f>VLOOKUP($A62,'[1]fiscal space'!$A$1:$F$203,4,FALSE)</f>
        <v>-2.3130000000000002</v>
      </c>
      <c r="G62" s="7">
        <f>VLOOKUP($A62,'[1]fiscal space'!$A$1:$F$203,6,FALSE)</f>
        <v>-2.294</v>
      </c>
      <c r="H62" s="7" t="str">
        <f>VLOOKUP(A62,[1]stunting!$C$1:$F$203,4,FALSE)</f>
        <v>1.2</v>
      </c>
      <c r="L62" s="7">
        <f>VLOOKUP(A62,'[1]child poverty_oecd'!$C$13:$N$45,12,FALSE)</f>
        <v>8.6999999999999993</v>
      </c>
    </row>
    <row r="63" spans="1:22" x14ac:dyDescent="0.45">
      <c r="A63" t="s">
        <v>138</v>
      </c>
      <c r="B63" t="s">
        <v>139</v>
      </c>
      <c r="C63" t="str">
        <f>VLOOKUP($A63,[1]CLASS!$B$1:$D$219,2,FALSE)</f>
        <v>Sub-Saharan Africa</v>
      </c>
      <c r="D63" t="str">
        <f>VLOOKUP($A63,[1]CLASS!$B$1:$D$219,3,FALSE)</f>
        <v>Lower middle income</v>
      </c>
      <c r="E63" s="7">
        <f>VLOOKUP($A63,'[1]fiscal space'!$A$1:$F$203,3,FALSE)</f>
        <v>45.012</v>
      </c>
      <c r="F63" s="7">
        <f>VLOOKUP($A63,'[1]fiscal space'!$A$1:$F$203,4,FALSE)</f>
        <v>-2.7450000000000001</v>
      </c>
      <c r="G63" s="7">
        <f>VLOOKUP($A63,'[1]fiscal space'!$A$1:$F$203,6,FALSE)</f>
        <v>-4.6130000000000004</v>
      </c>
      <c r="H63" s="7" t="str">
        <f>VLOOKUP(A63,[1]stunting!$C$1:$F$203,4,FALSE)</f>
        <v>22.6</v>
      </c>
      <c r="I63" s="7">
        <f>VLOOKUP($A63,'[1]food poverty'!$D$1:$I$105,5,FALSE)</f>
        <v>11.449104999999999</v>
      </c>
      <c r="J63" s="7">
        <f>VLOOKUP($A63,'[1]food poverty'!$D$1:$I$105,6,FALSE)</f>
        <v>40.847983999999997</v>
      </c>
      <c r="K63" s="8">
        <f>VLOOKUP(A63,'[1]child poverty_unicef'!$D$1:$F$123,3,FALSE)</f>
        <v>74.324020385742102</v>
      </c>
      <c r="M63" s="7">
        <f>VLOOKUP($A63,'[1]child poverty_PPPline_wb'!$C$1:$G$115,3,FALSE)</f>
        <v>34.5</v>
      </c>
      <c r="N63" s="7">
        <f>VLOOKUP($A63,'[1]child poverty_PPPline_wb'!$C$1:$G$115,4,FALSE)</f>
        <v>60.4</v>
      </c>
      <c r="O63" s="7">
        <f>VLOOKUP($A63,'[1]child poverty_PPPline_wb'!$C$1:$G$115,5,FALSE)</f>
        <v>79.3</v>
      </c>
      <c r="P63" s="7">
        <f>N63</f>
        <v>60.4</v>
      </c>
      <c r="Q63" s="21">
        <f>VLOOKUP($A63,[1]ssn_aspire!$C$2:$F$196,3,FALSE)</f>
        <v>96.747067009999896</v>
      </c>
      <c r="R63" s="21">
        <f>VLOOKUP($A63,[1]ssn_aspire!$C$2:$F$196,4,FALSE)</f>
        <v>13.118163908257699</v>
      </c>
      <c r="S63" s="22">
        <f t="shared" ref="S63:S65" si="13">((Q63/100)*(R63/100))*100</f>
        <v>12.691438826803697</v>
      </c>
      <c r="T63" s="7">
        <f>VLOOKUP($A63,[1]sp_ilo!$C$1:$J$210,5,FALSE)</f>
        <v>32</v>
      </c>
      <c r="V63" s="7">
        <f>VLOOKUP($A63,[1]sp_ilo!$C$1:$J$210,8,FALSE)</f>
        <v>20.2</v>
      </c>
    </row>
    <row r="64" spans="1:22" x14ac:dyDescent="0.45">
      <c r="A64" t="s">
        <v>140</v>
      </c>
      <c r="B64" t="s">
        <v>141</v>
      </c>
      <c r="C64" t="str">
        <f>VLOOKUP($A64,[1]CLASS!$B$1:$D$219,2,FALSE)</f>
        <v>Sub-Saharan Africa</v>
      </c>
      <c r="D64" t="str">
        <f>VLOOKUP($A64,[1]CLASS!$B$1:$D$219,3,FALSE)</f>
        <v>Low income</v>
      </c>
      <c r="E64" s="7">
        <f>VLOOKUP($A64,'[1]fiscal space'!$A$1:$F$203,3,FALSE)</f>
        <v>52.95</v>
      </c>
      <c r="F64" s="7">
        <f>VLOOKUP($A64,'[1]fiscal space'!$A$1:$F$203,4,FALSE)</f>
        <v>-2.214</v>
      </c>
      <c r="G64" s="7">
        <f>VLOOKUP($A64,'[1]fiscal space'!$A$1:$F$203,6,FALSE)</f>
        <v>-2.7669999999999999</v>
      </c>
      <c r="H64" s="7" t="str">
        <f>VLOOKUP(A64,[1]stunting!$C$1:$F$203,4,FALSE)</f>
        <v>35.3</v>
      </c>
      <c r="I64" s="7">
        <f>VLOOKUP($A64,'[1]food poverty'!$D$1:$I$105,5,FALSE)</f>
        <v>46.011257000000001</v>
      </c>
      <c r="J64" s="7">
        <f>VLOOKUP($A64,'[1]food poverty'!$D$1:$I$105,6,FALSE)</f>
        <v>40.494312000000001</v>
      </c>
      <c r="K64" s="8">
        <f>VLOOKUP(A64,'[1]child poverty_unicef'!$D$1:$F$123,3,FALSE)</f>
        <v>25.722417831420898</v>
      </c>
      <c r="M64" s="7">
        <f>VLOOKUP($A64,'[1]child poverty_PPPline_wb'!$C$1:$G$115,3,FALSE)</f>
        <v>26.1</v>
      </c>
      <c r="N64" s="7">
        <f>VLOOKUP($A64,'[1]child poverty_PPPline_wb'!$C$1:$G$115,4,FALSE)</f>
        <v>64.900000000000006</v>
      </c>
      <c r="O64" s="7">
        <f>VLOOKUP($A64,'[1]child poverty_PPPline_wb'!$C$1:$G$115,5,FALSE)</f>
        <v>91.9</v>
      </c>
      <c r="P64" s="7">
        <f>M64</f>
        <v>26.1</v>
      </c>
      <c r="Q64" s="21">
        <f>VLOOKUP($A64,[1]ssn_aspire!$C$2:$F$196,3,FALSE)</f>
        <v>30.013909571191899</v>
      </c>
      <c r="R64" s="21">
        <f>VLOOKUP($A64,[1]ssn_aspire!$C$2:$F$196,4,FALSE)</f>
        <v>11.3766951610012</v>
      </c>
      <c r="S64" s="22">
        <f t="shared" si="13"/>
        <v>3.4145909978130646</v>
      </c>
      <c r="T64" s="7">
        <f>VLOOKUP($A64,[1]sp_ilo!$C$1:$J$210,5,FALSE)</f>
        <v>7.4</v>
      </c>
      <c r="U64" s="7">
        <f>VLOOKUP($A64,[1]sp_ilo!$C$1:$J$210,7,FALSE)</f>
        <v>4.5</v>
      </c>
      <c r="V64" s="7">
        <f>VLOOKUP($A64,[1]sp_ilo!$C$1:$J$210,8,FALSE)</f>
        <v>3.2</v>
      </c>
    </row>
    <row r="65" spans="1:22" x14ac:dyDescent="0.45">
      <c r="A65" t="s">
        <v>142</v>
      </c>
      <c r="B65" t="s">
        <v>143</v>
      </c>
      <c r="C65" t="str">
        <f>VLOOKUP($A65,[1]CLASS!$B$1:$D$219,2,FALSE)</f>
        <v>East Asia &amp; Pacific</v>
      </c>
      <c r="D65" t="str">
        <f>VLOOKUP($A65,[1]CLASS!$B$1:$D$219,3,FALSE)</f>
        <v>Upper middle income</v>
      </c>
      <c r="E65" s="7">
        <f>VLOOKUP($A65,'[1]fiscal space'!$A$1:$F$203,3,FALSE)</f>
        <v>82.984999999999999</v>
      </c>
      <c r="F65" s="7">
        <f>VLOOKUP($A65,'[1]fiscal space'!$A$1:$F$203,4,FALSE)</f>
        <v>-9.6859999999999999</v>
      </c>
      <c r="G65" s="7">
        <f>VLOOKUP($A65,'[1]fiscal space'!$A$1:$F$203,6,FALSE)</f>
        <v>-13.613</v>
      </c>
      <c r="H65" s="7" t="str">
        <f>VLOOKUP(A65,[1]stunting!$C$1:$F$203,4,FALSE)</f>
        <v>7.5</v>
      </c>
      <c r="I65" s="7">
        <f>VLOOKUP($A65,'[1]food poverty'!$D$1:$I$105,5,FALSE)</f>
        <v>7.8221822000000003</v>
      </c>
      <c r="J65" s="7">
        <f>VLOOKUP($A65,'[1]food poverty'!$D$1:$I$105,6,FALSE)</f>
        <v>33.021683000000003</v>
      </c>
      <c r="K65" s="8">
        <f>VLOOKUP(A65,'[1]child poverty_unicef'!$D$1:$F$123,3,FALSE)</f>
        <v>34.832221984863203</v>
      </c>
      <c r="M65" s="7">
        <f>VLOOKUP($A65,'[1]child poverty_PPPline_wb'!$C$1:$G$115,3,FALSE)</f>
        <v>0.9</v>
      </c>
      <c r="N65" s="7">
        <f>VLOOKUP($A65,'[1]child poverty_PPPline_wb'!$C$1:$G$115,4,FALSE)</f>
        <v>11.1</v>
      </c>
      <c r="O65" s="7">
        <f>VLOOKUP($A65,'[1]child poverty_PPPline_wb'!$C$1:$G$115,5,FALSE)</f>
        <v>46.9</v>
      </c>
      <c r="P65" s="7">
        <f>O65</f>
        <v>46.9</v>
      </c>
      <c r="Q65" s="21">
        <f>VLOOKUP($A65,[1]ssn_aspire!$C$2:$F$196,3,FALSE)</f>
        <v>38.840500240406101</v>
      </c>
      <c r="R65" s="21">
        <f>VLOOKUP($A65,[1]ssn_aspire!$C$2:$F$196,4,FALSE)</f>
        <v>7.9978821644309201</v>
      </c>
      <c r="S65" s="22">
        <f t="shared" si="13"/>
        <v>3.1064174413031878</v>
      </c>
      <c r="T65" s="7">
        <f>VLOOKUP($A65,[1]sp_ilo!$C$1:$J$210,5,FALSE)</f>
        <v>58.9</v>
      </c>
      <c r="U65" s="7">
        <f>VLOOKUP($A65,[1]sp_ilo!$C$1:$J$210,7,FALSE)</f>
        <v>2.6</v>
      </c>
      <c r="V65" s="7">
        <f>VLOOKUP($A65,[1]sp_ilo!$C$1:$J$210,8,FALSE)</f>
        <v>28.2</v>
      </c>
    </row>
    <row r="66" spans="1:22" x14ac:dyDescent="0.45">
      <c r="A66" t="s">
        <v>144</v>
      </c>
      <c r="B66" t="s">
        <v>145</v>
      </c>
      <c r="C66" t="str">
        <f>VLOOKUP($A66,[1]CLASS!$B$1:$D$219,2,FALSE)</f>
        <v>Europe &amp; Central Asia</v>
      </c>
      <c r="D66" t="str">
        <f>VLOOKUP($A66,[1]CLASS!$B$1:$D$219,3,FALSE)</f>
        <v>High income</v>
      </c>
      <c r="E66" s="7">
        <f>VLOOKUP($A66,'[1]fiscal space'!$A$1:$F$203,3,FALSE)</f>
        <v>66.186000000000007</v>
      </c>
      <c r="F66" s="7">
        <f>VLOOKUP($A66,'[1]fiscal space'!$A$1:$F$203,4,FALSE)</f>
        <v>-2.649</v>
      </c>
      <c r="G66" s="7">
        <f>VLOOKUP($A66,'[1]fiscal space'!$A$1:$F$203,6,FALSE)</f>
        <v>-2.6360000000000001</v>
      </c>
      <c r="L66" s="7">
        <f>VLOOKUP(A66,'[1]child poverty_oecd'!$C$13:$N$45,12,FALSE)</f>
        <v>2.4</v>
      </c>
    </row>
    <row r="67" spans="1:22" x14ac:dyDescent="0.45">
      <c r="A67" t="s">
        <v>146</v>
      </c>
      <c r="B67" t="s">
        <v>147</v>
      </c>
      <c r="C67" t="str">
        <f>VLOOKUP($A67,[1]CLASS!$B$1:$D$219,2,FALSE)</f>
        <v>Europe &amp; Central Asia</v>
      </c>
      <c r="D67" t="str">
        <f>VLOOKUP($A67,[1]CLASS!$B$1:$D$219,3,FALSE)</f>
        <v>High income</v>
      </c>
      <c r="E67" s="7">
        <f>VLOOKUP($A67,'[1]fiscal space'!$A$1:$F$203,3,FALSE)</f>
        <v>112.577</v>
      </c>
      <c r="F67" s="7">
        <f>VLOOKUP($A67,'[1]fiscal space'!$A$1:$F$203,4,FALSE)</f>
        <v>-5.1429999999999998</v>
      </c>
      <c r="G67" s="7">
        <f>VLOOKUP($A67,'[1]fiscal space'!$A$1:$F$203,6,FALSE)</f>
        <v>-6.43</v>
      </c>
      <c r="L67" s="7">
        <f>VLOOKUP(A67,'[1]child poverty_oecd'!$C$13:$N$45,12,FALSE)</f>
        <v>11.700000000000001</v>
      </c>
    </row>
    <row r="68" spans="1:22" x14ac:dyDescent="0.45">
      <c r="A68" t="s">
        <v>148</v>
      </c>
      <c r="B68" t="s">
        <v>149</v>
      </c>
      <c r="C68" t="str">
        <f>VLOOKUP($A68,[1]CLASS!$B$1:$D$219,2,FALSE)</f>
        <v>Sub-Saharan Africa</v>
      </c>
      <c r="D68" t="str">
        <f>VLOOKUP($A68,[1]CLASS!$B$1:$D$219,3,FALSE)</f>
        <v>Upper middle income</v>
      </c>
      <c r="E68" s="7">
        <f>VLOOKUP($A68,'[1]fiscal space'!$A$1:$F$203,3,FALSE)</f>
        <v>65.771000000000001</v>
      </c>
      <c r="F68" s="7">
        <f>VLOOKUP($A68,'[1]fiscal space'!$A$1:$F$203,4,FALSE)</f>
        <v>0.89800000000000002</v>
      </c>
      <c r="G68" s="7">
        <f>VLOOKUP($A68,'[1]fiscal space'!$A$1:$F$203,6,FALSE)</f>
        <v>-1.8520000000000001</v>
      </c>
      <c r="H68" s="7" t="str">
        <f>VLOOKUP(A68,[1]stunting!$C$1:$F$203,4,FALSE)</f>
        <v>14.4</v>
      </c>
      <c r="I68" s="7">
        <f>VLOOKUP($A68,'[1]food poverty'!$D$1:$I$105,5,FALSE)</f>
        <v>34.860816999999997</v>
      </c>
      <c r="J68" s="7">
        <f>VLOOKUP($A68,'[1]food poverty'!$D$1:$I$105,6,FALSE)</f>
        <v>47.312023000000003</v>
      </c>
      <c r="K68" s="8">
        <f>VLOOKUP(A68,'[1]child poverty_unicef'!$D$1:$F$123,3,FALSE)</f>
        <v>34.876747131347599</v>
      </c>
      <c r="M68" s="7">
        <f>VLOOKUP($A68,'[1]child poverty_PPPline_wb'!$C$1:$G$115,3,FALSE)</f>
        <v>4.5999999999999996</v>
      </c>
      <c r="N68" s="7">
        <f>VLOOKUP($A68,'[1]child poverty_PPPline_wb'!$C$1:$G$115,4,FALSE)</f>
        <v>14.9</v>
      </c>
      <c r="O68" s="7">
        <f>VLOOKUP($A68,'[1]child poverty_PPPline_wb'!$C$1:$G$115,5,FALSE)</f>
        <v>40.5</v>
      </c>
      <c r="P68" s="7">
        <f>O68</f>
        <v>40.5</v>
      </c>
      <c r="Q68" s="21">
        <f>VLOOKUP($A68,[1]ssn_aspire!$C$2:$F$196,3,FALSE)</f>
        <v>48.843865975035001</v>
      </c>
      <c r="R68" s="21">
        <f>VLOOKUP($A68,[1]ssn_aspire!$C$2:$F$196,4,FALSE)</f>
        <v>11.205004309459699</v>
      </c>
      <c r="S68" s="22">
        <f t="shared" ref="S68:S70" si="14">((Q68/100)*(R68/100))*100</f>
        <v>5.4729572874093924</v>
      </c>
      <c r="U68" s="7">
        <f>VLOOKUP($A68,[1]sp_ilo!$C$1:$J$210,7,FALSE)</f>
        <v>37</v>
      </c>
    </row>
    <row r="69" spans="1:22" x14ac:dyDescent="0.45">
      <c r="A69" t="s">
        <v>150</v>
      </c>
      <c r="B69" t="s">
        <v>151</v>
      </c>
      <c r="C69" t="str">
        <f>VLOOKUP($A69,[1]CLASS!$B$1:$D$219,2,FALSE)</f>
        <v>Sub-Saharan Africa</v>
      </c>
      <c r="D69" t="str">
        <f>VLOOKUP($A69,[1]CLASS!$B$1:$D$219,3,FALSE)</f>
        <v>Low income</v>
      </c>
      <c r="E69" s="7">
        <f>VLOOKUP($A69,'[1]fiscal space'!$A$1:$F$203,3,FALSE)</f>
        <v>83.777000000000001</v>
      </c>
      <c r="F69" s="7">
        <f>VLOOKUP($A69,'[1]fiscal space'!$A$1:$F$203,4,FALSE)</f>
        <v>-1.589</v>
      </c>
      <c r="G69" s="7">
        <f>VLOOKUP($A69,'[1]fiscal space'!$A$1:$F$203,6,FALSE)</f>
        <v>-4.6189999999999998</v>
      </c>
      <c r="H69" s="7" t="str">
        <f>VLOOKUP(A69,[1]stunting!$C$1:$F$203,4,FALSE)</f>
        <v>16.1</v>
      </c>
      <c r="I69" s="7">
        <f>VLOOKUP($A69,'[1]food poverty'!$D$1:$I$105,5,FALSE)</f>
        <v>33.381008000000001</v>
      </c>
      <c r="J69" s="7">
        <f>VLOOKUP($A69,'[1]food poverty'!$D$1:$I$105,6,FALSE)</f>
        <v>43.789921</v>
      </c>
      <c r="K69" s="8">
        <f>VLOOKUP(A69,'[1]child poverty_unicef'!$D$1:$F$123,3,FALSE)</f>
        <v>54.655368804931598</v>
      </c>
      <c r="M69" s="7">
        <f>VLOOKUP($A69,'[1]child poverty_PPPline_wb'!$C$1:$G$115,3,FALSE)</f>
        <v>11.8</v>
      </c>
      <c r="N69" s="7">
        <f>VLOOKUP($A69,'[1]child poverty_PPPline_wb'!$C$1:$G$115,4,FALSE)</f>
        <v>41.9</v>
      </c>
      <c r="O69" s="7">
        <f>VLOOKUP($A69,'[1]child poverty_PPPline_wb'!$C$1:$G$115,5,FALSE)</f>
        <v>77</v>
      </c>
      <c r="P69" s="7">
        <f>M69</f>
        <v>11.8</v>
      </c>
      <c r="Q69" s="21">
        <f>VLOOKUP($A69,[1]ssn_aspire!$C$2:$F$196,3,FALSE)</f>
        <v>2.1780335232588701</v>
      </c>
      <c r="R69" s="21">
        <f>VLOOKUP($A69,[1]ssn_aspire!$C$2:$F$196,4,FALSE)</f>
        <v>14.109242094851499</v>
      </c>
      <c r="S69" s="22">
        <f t="shared" si="14"/>
        <v>0.30730402270361767</v>
      </c>
    </row>
    <row r="70" spans="1:22" x14ac:dyDescent="0.45">
      <c r="A70" t="s">
        <v>152</v>
      </c>
      <c r="B70" t="s">
        <v>153</v>
      </c>
      <c r="C70" t="str">
        <f>VLOOKUP($A70,[1]CLASS!$B$1:$D$219,2,FALSE)</f>
        <v>Europe &amp; Central Asia</v>
      </c>
      <c r="D70" t="str">
        <f>VLOOKUP($A70,[1]CLASS!$B$1:$D$219,3,FALSE)</f>
        <v>Upper middle income</v>
      </c>
      <c r="E70" s="7">
        <f>VLOOKUP($A70,'[1]fiscal space'!$A$1:$F$203,3,FALSE)</f>
        <v>49.494999999999997</v>
      </c>
      <c r="F70" s="7">
        <f>VLOOKUP($A70,'[1]fiscal space'!$A$1:$F$203,4,FALSE)</f>
        <v>-4.6929999999999996</v>
      </c>
      <c r="G70" s="7">
        <f>VLOOKUP($A70,'[1]fiscal space'!$A$1:$F$203,6,FALSE)</f>
        <v>-6.0209999999999999</v>
      </c>
      <c r="H70" s="7" t="str">
        <f>VLOOKUP(A70,[1]stunting!$C$1:$F$203,4,FALSE)</f>
        <v>5.7</v>
      </c>
      <c r="I70" s="7">
        <f>VLOOKUP($A70,'[1]food poverty'!$D$1:$I$105,5,FALSE)</f>
        <v>7.6013602999999996</v>
      </c>
      <c r="J70" s="7">
        <f>VLOOKUP($A70,'[1]food poverty'!$D$1:$I$105,6,FALSE)</f>
        <v>39.809123999999997</v>
      </c>
      <c r="K70" s="8">
        <f>VLOOKUP(A70,'[1]child poverty_unicef'!$D$1:$F$123,3,FALSE)</f>
        <v>14.0597715377807</v>
      </c>
      <c r="M70" s="7">
        <f>VLOOKUP($A70,'[1]child poverty_PPPline_wb'!$C$1:$G$115,3,FALSE)</f>
        <v>7.9</v>
      </c>
      <c r="N70" s="7">
        <f>VLOOKUP($A70,'[1]child poverty_PPPline_wb'!$C$1:$G$115,4,FALSE)</f>
        <v>24.6</v>
      </c>
      <c r="O70" s="7">
        <f>VLOOKUP($A70,'[1]child poverty_PPPline_wb'!$C$1:$G$115,5,FALSE)</f>
        <v>55.6</v>
      </c>
      <c r="P70" s="7">
        <f>O70</f>
        <v>55.6</v>
      </c>
      <c r="Q70" s="21">
        <f>VLOOKUP($A70,[1]ssn_aspire!$C$2:$F$196,3,FALSE)</f>
        <v>29.116541661241001</v>
      </c>
      <c r="R70" s="21">
        <f>VLOOKUP($A70,[1]ssn_aspire!$C$2:$F$196,4,FALSE)</f>
        <v>69.071724780305104</v>
      </c>
      <c r="S70" s="22">
        <f t="shared" si="14"/>
        <v>20.111297521795262</v>
      </c>
      <c r="T70" s="7">
        <f>VLOOKUP($A70,[1]sp_ilo!$C$1:$J$210,5,FALSE)</f>
        <v>97.1</v>
      </c>
      <c r="U70" s="7">
        <f>VLOOKUP($A70,[1]sp_ilo!$C$1:$J$210,7,FALSE)</f>
        <v>48.1</v>
      </c>
      <c r="V70" s="7">
        <f>VLOOKUP($A70,[1]sp_ilo!$C$1:$J$210,8,FALSE)</f>
        <v>92.9</v>
      </c>
    </row>
    <row r="71" spans="1:22" x14ac:dyDescent="0.45">
      <c r="A71" t="s">
        <v>154</v>
      </c>
      <c r="B71" t="s">
        <v>155</v>
      </c>
      <c r="C71" t="str">
        <f>VLOOKUP($A71,[1]CLASS!$B$1:$D$219,2,FALSE)</f>
        <v>Europe &amp; Central Asia</v>
      </c>
      <c r="D71" t="str">
        <f>VLOOKUP($A71,[1]CLASS!$B$1:$D$219,3,FALSE)</f>
        <v>High income</v>
      </c>
      <c r="E71" s="7">
        <f>VLOOKUP($A71,'[1]fiscal space'!$A$1:$F$203,3,FALSE)</f>
        <v>69.641999999999996</v>
      </c>
      <c r="F71" s="7">
        <f>VLOOKUP($A71,'[1]fiscal space'!$A$1:$F$203,4,FALSE)</f>
        <v>-3.2869999999999999</v>
      </c>
      <c r="G71" s="7">
        <f>VLOOKUP($A71,'[1]fiscal space'!$A$1:$F$203,6,FALSE)</f>
        <v>-3.7269999999999999</v>
      </c>
      <c r="H71" s="7" t="str">
        <f>VLOOKUP(A71,[1]stunting!$C$1:$F$203,4,FALSE)</f>
        <v>1.6</v>
      </c>
      <c r="L71" s="7">
        <f>VLOOKUP(A71,'[1]child poverty_oecd'!$C$13:$N$45,12,FALSE)</f>
        <v>11.700000000000001</v>
      </c>
    </row>
    <row r="72" spans="1:22" x14ac:dyDescent="0.45">
      <c r="A72" t="s">
        <v>156</v>
      </c>
      <c r="B72" t="s">
        <v>157</v>
      </c>
      <c r="C72" t="str">
        <f>VLOOKUP($A72,[1]CLASS!$B$1:$D$219,2,FALSE)</f>
        <v>Sub-Saharan Africa</v>
      </c>
      <c r="D72" t="str">
        <f>VLOOKUP($A72,[1]CLASS!$B$1:$D$219,3,FALSE)</f>
        <v>Lower middle income</v>
      </c>
      <c r="E72" s="7">
        <f>VLOOKUP($A72,'[1]fiscal space'!$A$1:$F$203,3,FALSE)</f>
        <v>82.123999999999995</v>
      </c>
      <c r="F72" s="7">
        <f>VLOOKUP($A72,'[1]fiscal space'!$A$1:$F$203,4,FALSE)</f>
        <v>-4.1379999999999999</v>
      </c>
      <c r="G72" s="7">
        <f>VLOOKUP($A72,'[1]fiscal space'!$A$1:$F$203,6,FALSE)</f>
        <v>-11.44</v>
      </c>
      <c r="H72" s="7" t="str">
        <f>VLOOKUP(A72,[1]stunting!$C$1:$F$203,4,FALSE)</f>
        <v>14.2</v>
      </c>
      <c r="I72" s="7">
        <f>VLOOKUP($A72,'[1]food poverty'!$D$1:$I$105,5,FALSE)</f>
        <v>31.411318000000001</v>
      </c>
      <c r="J72" s="7">
        <f>VLOOKUP($A72,'[1]food poverty'!$D$1:$I$105,6,FALSE)</f>
        <v>42.533805999999998</v>
      </c>
      <c r="K72" s="8">
        <f>VLOOKUP(A72,'[1]child poverty_unicef'!$D$1:$F$123,3,FALSE)</f>
        <v>26.847610473632798</v>
      </c>
      <c r="M72" s="7">
        <f>VLOOKUP($A72,'[1]child poverty_PPPline_wb'!$C$1:$G$115,3,FALSE)</f>
        <v>15.4</v>
      </c>
      <c r="N72" s="7">
        <f>VLOOKUP($A72,'[1]child poverty_PPPline_wb'!$C$1:$G$115,4,FALSE)</f>
        <v>34.299999999999997</v>
      </c>
      <c r="O72" s="7">
        <f>VLOOKUP($A72,'[1]child poverty_PPPline_wb'!$C$1:$G$115,5,FALSE)</f>
        <v>62.7</v>
      </c>
      <c r="P72" s="7">
        <f>N72</f>
        <v>34.299999999999997</v>
      </c>
      <c r="Q72" s="21">
        <f>VLOOKUP($A72,[1]ssn_aspire!$C$2:$F$196,3,FALSE)</f>
        <v>38.686687666435603</v>
      </c>
      <c r="R72" s="21">
        <f>VLOOKUP($A72,[1]ssn_aspire!$C$2:$F$196,4,FALSE)</f>
        <v>6.3889043889119401</v>
      </c>
      <c r="S72" s="22">
        <f>((Q72/100)*(R72/100))*100</f>
        <v>2.4716554862455586</v>
      </c>
      <c r="T72" s="7">
        <f>VLOOKUP($A72,[1]sp_ilo!$C$1:$J$210,5,FALSE)</f>
        <v>25.3</v>
      </c>
      <c r="U72" s="7">
        <f>VLOOKUP($A72,[1]sp_ilo!$C$1:$J$210,7,FALSE)</f>
        <v>25.9</v>
      </c>
      <c r="V72" s="7">
        <f>VLOOKUP($A72,[1]sp_ilo!$C$1:$J$210,8,FALSE)</f>
        <v>5.0999999999999996</v>
      </c>
    </row>
    <row r="73" spans="1:22" x14ac:dyDescent="0.45">
      <c r="A73" t="s">
        <v>158</v>
      </c>
      <c r="B73" t="s">
        <v>159</v>
      </c>
      <c r="C73" t="str">
        <f>VLOOKUP($A73,[1]CLASS!$B$1:$D$219,2,FALSE)</f>
        <v>Europe &amp; Central Asia</v>
      </c>
      <c r="D73" t="str">
        <f>VLOOKUP($A73,[1]CLASS!$B$1:$D$219,3,FALSE)</f>
        <v>High income</v>
      </c>
      <c r="E73" s="7">
        <f>VLOOKUP($A73,'[1]fiscal space'!$A$1:$F$203,3,FALSE)</f>
        <v>199.40199999999999</v>
      </c>
      <c r="F73" s="7">
        <f>VLOOKUP($A73,'[1]fiscal space'!$A$1:$F$203,4,FALSE)</f>
        <v>-5.4909999999999997</v>
      </c>
      <c r="G73" s="7">
        <f>VLOOKUP($A73,'[1]fiscal space'!$A$1:$F$203,6,FALSE)</f>
        <v>-7.952</v>
      </c>
      <c r="H73" s="7" t="str">
        <f>VLOOKUP(A73,[1]stunting!$C$1:$F$203,4,FALSE)</f>
        <v>2.2</v>
      </c>
      <c r="L73" s="7">
        <f>VLOOKUP(A73,'[1]child poverty_oecd'!$C$13:$N$45,12,FALSE)</f>
        <v>14.399999999999999</v>
      </c>
    </row>
    <row r="74" spans="1:22" x14ac:dyDescent="0.45">
      <c r="A74" t="s">
        <v>160</v>
      </c>
      <c r="B74" t="s">
        <v>161</v>
      </c>
      <c r="C74" t="str">
        <f>VLOOKUP($A74,[1]CLASS!$B$1:$D$219,2,FALSE)</f>
        <v>Latin America &amp; Caribbean</v>
      </c>
      <c r="D74" t="str">
        <f>VLOOKUP($A74,[1]CLASS!$B$1:$D$219,3,FALSE)</f>
        <v>Upper middle income</v>
      </c>
      <c r="E74" s="7">
        <f>VLOOKUP($A74,'[1]fiscal space'!$A$1:$F$203,3,FALSE)</f>
        <v>70.328999999999994</v>
      </c>
      <c r="F74" s="7">
        <f>VLOOKUP($A74,'[1]fiscal space'!$A$1:$F$203,4,FALSE)</f>
        <v>2.1269999999999998</v>
      </c>
      <c r="G74" s="7">
        <f>VLOOKUP($A74,'[1]fiscal space'!$A$1:$F$203,6,FALSE)</f>
        <v>0.32800000000000001</v>
      </c>
      <c r="T74" s="7">
        <f>VLOOKUP($A74,[1]sp_ilo!$C$1:$J$210,5,FALSE)</f>
        <v>66.099999999999994</v>
      </c>
      <c r="V74" s="7">
        <f>VLOOKUP($A74,[1]sp_ilo!$C$1:$J$210,8,FALSE)</f>
        <v>20</v>
      </c>
    </row>
    <row r="75" spans="1:22" x14ac:dyDescent="0.45">
      <c r="A75" t="s">
        <v>162</v>
      </c>
      <c r="B75" t="s">
        <v>163</v>
      </c>
      <c r="C75" t="str">
        <f>VLOOKUP($A75,[1]CLASS!$B$1:$D$219,2,FALSE)</f>
        <v>Latin America &amp; Caribbean</v>
      </c>
      <c r="D75" t="str">
        <f>VLOOKUP($A75,[1]CLASS!$B$1:$D$219,3,FALSE)</f>
        <v>Upper middle income</v>
      </c>
      <c r="E75" s="7">
        <f>VLOOKUP($A75,'[1]fiscal space'!$A$1:$F$203,3,FALSE)</f>
        <v>30.774999999999999</v>
      </c>
      <c r="F75" s="7">
        <f>VLOOKUP($A75,'[1]fiscal space'!$A$1:$F$203,4,FALSE)</f>
        <v>0.55100000000000005</v>
      </c>
      <c r="G75" s="7">
        <f>VLOOKUP($A75,'[1]fiscal space'!$A$1:$F$203,6,FALSE)</f>
        <v>-1.1850000000000001</v>
      </c>
      <c r="H75" s="7" t="str">
        <f>VLOOKUP(A75,[1]stunting!$C$1:$F$203,4,FALSE)</f>
        <v>42.8</v>
      </c>
      <c r="I75" s="7">
        <f>VLOOKUP($A75,'[1]food poverty'!$D$1:$I$105,5,FALSE)</f>
        <v>9.3520640999999998</v>
      </c>
      <c r="J75" s="7">
        <f>VLOOKUP($A75,'[1]food poverty'!$D$1:$I$105,6,FALSE)</f>
        <v>31.331810000000001</v>
      </c>
      <c r="K75" s="8">
        <f>VLOOKUP(A75,'[1]child poverty_unicef'!$D$1:$F$123,3,FALSE)</f>
        <v>66.078598022460895</v>
      </c>
      <c r="M75" s="7">
        <f>VLOOKUP($A75,'[1]child poverty_PPPline_wb'!$C$1:$G$115,3,FALSE)</f>
        <v>9.1999999999999993</v>
      </c>
      <c r="N75" s="7">
        <f>VLOOKUP($A75,'[1]child poverty_PPPline_wb'!$C$1:$G$115,4,FALSE)</f>
        <v>27</v>
      </c>
      <c r="O75" s="7">
        <f>VLOOKUP($A75,'[1]child poverty_PPPline_wb'!$C$1:$G$115,5,FALSE)</f>
        <v>53.6</v>
      </c>
      <c r="P75" s="7">
        <f t="shared" ref="P75" si="15">O75</f>
        <v>53.6</v>
      </c>
      <c r="Q75" s="21">
        <f>VLOOKUP($A75,[1]ssn_aspire!$C$2:$F$196,3,FALSE)</f>
        <v>71.646282381991597</v>
      </c>
      <c r="R75" s="21">
        <f>VLOOKUP($A75,[1]ssn_aspire!$C$2:$F$196,4,FALSE)</f>
        <v>9.9461952122496609</v>
      </c>
      <c r="S75" s="22">
        <f t="shared" ref="S75:S76" si="16">((Q75/100)*(R75/100))*100</f>
        <v>7.1260791080325205</v>
      </c>
    </row>
    <row r="76" spans="1:22" x14ac:dyDescent="0.45">
      <c r="A76" t="s">
        <v>164</v>
      </c>
      <c r="B76" t="s">
        <v>165</v>
      </c>
      <c r="C76" t="str">
        <f>VLOOKUP($A76,[1]CLASS!$B$1:$D$219,2,FALSE)</f>
        <v>Sub-Saharan Africa</v>
      </c>
      <c r="D76" t="str">
        <f>VLOOKUP($A76,[1]CLASS!$B$1:$D$219,3,FALSE)</f>
        <v>Low income</v>
      </c>
      <c r="E76" s="7">
        <f>VLOOKUP($A76,'[1]fiscal space'!$A$1:$F$203,3,FALSE)</f>
        <v>42.542999999999999</v>
      </c>
      <c r="F76" s="7">
        <f>VLOOKUP($A76,'[1]fiscal space'!$A$1:$F$203,4,FALSE)</f>
        <v>-1.159</v>
      </c>
      <c r="G76" s="7">
        <f>VLOOKUP($A76,'[1]fiscal space'!$A$1:$F$203,6,FALSE)</f>
        <v>-1.726</v>
      </c>
      <c r="H76" s="7" t="str">
        <f>VLOOKUP(A76,[1]stunting!$C$1:$F$203,4,FALSE)</f>
        <v>29.4</v>
      </c>
      <c r="I76" s="7">
        <f>VLOOKUP($A76,'[1]food poverty'!$D$1:$I$105,5,FALSE)</f>
        <v>54.311501</v>
      </c>
      <c r="J76" s="7">
        <f>VLOOKUP($A76,'[1]food poverty'!$D$1:$I$105,6,FALSE)</f>
        <v>31.878900999999999</v>
      </c>
      <c r="K76" s="8">
        <f>VLOOKUP(A76,'[1]child poverty_unicef'!$D$1:$F$123,3,FALSE)</f>
        <v>57.366741180419901</v>
      </c>
      <c r="M76" s="7">
        <f>VLOOKUP($A76,'[1]child poverty_PPPline_wb'!$C$1:$G$115,3,FALSE)</f>
        <v>26.6</v>
      </c>
      <c r="N76" s="7">
        <f>VLOOKUP($A76,'[1]child poverty_PPPline_wb'!$C$1:$G$115,4,FALSE)</f>
        <v>62.1</v>
      </c>
      <c r="O76" s="7">
        <f>VLOOKUP($A76,'[1]child poverty_PPPline_wb'!$C$1:$G$115,5,FALSE)</f>
        <v>89.3</v>
      </c>
      <c r="P76" s="7">
        <f t="shared" ref="P76:P77" si="17">M76</f>
        <v>26.6</v>
      </c>
      <c r="Q76" s="21">
        <f>VLOOKUP($A76,[1]ssn_aspire!$C$2:$F$196,3,FALSE)</f>
        <v>1.28487735302024</v>
      </c>
      <c r="R76" s="21">
        <f>VLOOKUP($A76,[1]ssn_aspire!$C$2:$F$196,4,FALSE)</f>
        <v>0</v>
      </c>
      <c r="S76" s="22">
        <f t="shared" si="16"/>
        <v>0</v>
      </c>
    </row>
    <row r="77" spans="1:22" x14ac:dyDescent="0.45">
      <c r="A77" t="s">
        <v>166</v>
      </c>
      <c r="B77" t="s">
        <v>167</v>
      </c>
      <c r="C77" t="str">
        <f>VLOOKUP($A77,[1]CLASS!$B$1:$D$219,2,FALSE)</f>
        <v>Sub-Saharan Africa</v>
      </c>
      <c r="D77" t="str">
        <f>VLOOKUP($A77,[1]CLASS!$B$1:$D$219,3,FALSE)</f>
        <v>Low income</v>
      </c>
      <c r="E77" s="7">
        <f>VLOOKUP($A77,'[1]fiscal space'!$A$1:$F$203,3,FALSE)</f>
        <v>78.522000000000006</v>
      </c>
      <c r="F77" s="7">
        <f>VLOOKUP($A77,'[1]fiscal space'!$A$1:$F$203,4,FALSE)</f>
        <v>-4.069</v>
      </c>
      <c r="G77" s="7">
        <f>VLOOKUP($A77,'[1]fiscal space'!$A$1:$F$203,6,FALSE)</f>
        <v>-5.6929999999999996</v>
      </c>
      <c r="H77" s="7" t="str">
        <f>VLOOKUP(A77,[1]stunting!$C$1:$F$203,4,FALSE)</f>
        <v>28.0</v>
      </c>
      <c r="I77" s="7">
        <f>VLOOKUP($A77,'[1]food poverty'!$D$1:$I$105,5,FALSE)</f>
        <v>52.780513999999997</v>
      </c>
      <c r="J77" s="7">
        <f>VLOOKUP($A77,'[1]food poverty'!$D$1:$I$105,6,FALSE)</f>
        <v>39.130341000000001</v>
      </c>
      <c r="K77" s="8">
        <f>VLOOKUP(A77,'[1]child poverty_unicef'!$D$1:$F$123,3,FALSE)</f>
        <v>72.290733337402301</v>
      </c>
      <c r="M77" s="7">
        <f>VLOOKUP($A77,'[1]child poverty_PPPline_wb'!$C$1:$G$115,3,FALSE)</f>
        <v>65.099999999999994</v>
      </c>
      <c r="N77" s="7">
        <f>VLOOKUP($A77,'[1]child poverty_PPPline_wb'!$C$1:$G$115,4,FALSE)</f>
        <v>84</v>
      </c>
      <c r="O77" s="7">
        <f>VLOOKUP($A77,'[1]child poverty_PPPline_wb'!$C$1:$G$115,5,FALSE)</f>
        <v>92.9</v>
      </c>
      <c r="P77" s="7">
        <f t="shared" si="17"/>
        <v>65.099999999999994</v>
      </c>
    </row>
    <row r="78" spans="1:22" x14ac:dyDescent="0.45">
      <c r="A78" t="s">
        <v>168</v>
      </c>
      <c r="B78" t="s">
        <v>169</v>
      </c>
      <c r="C78" t="str">
        <f>VLOOKUP($A78,[1]CLASS!$B$1:$D$219,2,FALSE)</f>
        <v>Latin America &amp; Caribbean</v>
      </c>
      <c r="D78" t="str">
        <f>VLOOKUP($A78,[1]CLASS!$B$1:$D$219,3,FALSE)</f>
        <v>Upper middle income</v>
      </c>
      <c r="E78" s="7">
        <f>VLOOKUP($A78,'[1]fiscal space'!$A$1:$F$203,3,FALSE)</f>
        <v>42.898000000000003</v>
      </c>
      <c r="F78" s="7">
        <f>VLOOKUP($A78,'[1]fiscal space'!$A$1:$F$203,4,FALSE)</f>
        <v>-6.7439999999999998</v>
      </c>
      <c r="G78" s="7">
        <f>VLOOKUP($A78,'[1]fiscal space'!$A$1:$F$203,6,FALSE)</f>
        <v>-7.2869999999999999</v>
      </c>
      <c r="H78" s="7" t="str">
        <f>VLOOKUP(A78,[1]stunting!$C$1:$F$203,4,FALSE)</f>
        <v>9.0</v>
      </c>
      <c r="I78" s="7">
        <f>VLOOKUP($A78,'[1]food poverty'!$D$1:$I$105,5,FALSE)</f>
        <v>11.443429</v>
      </c>
      <c r="J78" s="7">
        <f>VLOOKUP($A78,'[1]food poverty'!$D$1:$I$105,6,FALSE)</f>
        <v>36.135860000000001</v>
      </c>
      <c r="T78" s="7">
        <f>VLOOKUP($A78,[1]sp_ilo!$C$1:$J$210,5,FALSE)</f>
        <v>100</v>
      </c>
      <c r="V78" s="7">
        <f>VLOOKUP($A78,[1]sp_ilo!$C$1:$J$210,8,FALSE)</f>
        <v>100</v>
      </c>
    </row>
    <row r="79" spans="1:22" x14ac:dyDescent="0.45">
      <c r="A79" t="s">
        <v>170</v>
      </c>
      <c r="B79" t="s">
        <v>171</v>
      </c>
      <c r="C79" t="str">
        <f>VLOOKUP($A79,[1]CLASS!$B$1:$D$219,2,FALSE)</f>
        <v>Latin America &amp; Caribbean</v>
      </c>
      <c r="D79" t="str">
        <f>VLOOKUP($A79,[1]CLASS!$B$1:$D$219,3,FALSE)</f>
        <v>Lower middle income</v>
      </c>
      <c r="E79" s="7">
        <f>VLOOKUP($A79,'[1]fiscal space'!$A$1:$F$203,3,FALSE)</f>
        <v>24.225999999999999</v>
      </c>
      <c r="F79" s="7">
        <f>VLOOKUP($A79,'[1]fiscal space'!$A$1:$F$203,4,FALSE)</f>
        <v>-2.1760000000000002</v>
      </c>
      <c r="G79" s="7">
        <f>VLOOKUP($A79,'[1]fiscal space'!$A$1:$F$203,6,FALSE)</f>
        <v>-2.5299999999999998</v>
      </c>
      <c r="H79" s="7" t="str">
        <f>VLOOKUP(A79,[1]stunting!$C$1:$F$203,4,FALSE)</f>
        <v>20.4</v>
      </c>
      <c r="I79" s="7">
        <f>VLOOKUP($A79,'[1]food poverty'!$D$1:$I$105,5,FALSE)</f>
        <v>31.576374000000001</v>
      </c>
      <c r="J79" s="7">
        <f>VLOOKUP($A79,'[1]food poverty'!$D$1:$I$105,6,FALSE)</f>
        <v>49.247303000000002</v>
      </c>
      <c r="K79" s="8">
        <f>VLOOKUP(A79,'[1]child poverty_unicef'!$D$1:$F$123,3,FALSE)</f>
        <v>63.682441711425703</v>
      </c>
      <c r="M79" s="7">
        <f>VLOOKUP($A79,'[1]child poverty_PPPline_wb'!$C$1:$G$115,3,FALSE)</f>
        <v>30.7</v>
      </c>
      <c r="N79" s="7">
        <f>VLOOKUP($A79,'[1]child poverty_PPPline_wb'!$C$1:$G$115,4,FALSE)</f>
        <v>58.8</v>
      </c>
      <c r="O79" s="7">
        <f>VLOOKUP($A79,'[1]child poverty_PPPline_wb'!$C$1:$G$115,5,FALSE)</f>
        <v>85</v>
      </c>
      <c r="P79" s="7">
        <f t="shared" ref="P79:P80" si="18">N79</f>
        <v>58.8</v>
      </c>
      <c r="Q79" s="21">
        <f>VLOOKUP($A79,[1]ssn_aspire!$C$2:$F$196,3,FALSE)</f>
        <v>21.534604317226901</v>
      </c>
      <c r="R79" s="21">
        <f>VLOOKUP($A79,[1]ssn_aspire!$C$2:$F$196,4,FALSE)</f>
        <v>1.11142509183075</v>
      </c>
      <c r="S79" s="22">
        <f t="shared" ref="S79:S80" si="19">((Q79/100)*(R79/100))*100</f>
        <v>0.23934099580812776</v>
      </c>
      <c r="T79" s="7">
        <f>VLOOKUP($A79,[1]sp_ilo!$C$1:$J$210,5,FALSE)</f>
        <v>5.8</v>
      </c>
      <c r="U79" s="7">
        <f>VLOOKUP($A79,[1]sp_ilo!$C$1:$J$210,7,FALSE)</f>
        <v>4.0999999999999996</v>
      </c>
      <c r="V79" s="7">
        <f>VLOOKUP($A79,[1]sp_ilo!$C$1:$J$210,8,FALSE)</f>
        <v>3.2</v>
      </c>
    </row>
    <row r="80" spans="1:22" x14ac:dyDescent="0.45">
      <c r="A80" t="s">
        <v>172</v>
      </c>
      <c r="B80" t="s">
        <v>173</v>
      </c>
      <c r="C80" t="str">
        <f>VLOOKUP($A80,[1]CLASS!$B$1:$D$219,2,FALSE)</f>
        <v>Latin America &amp; Caribbean</v>
      </c>
      <c r="D80" t="str">
        <f>VLOOKUP($A80,[1]CLASS!$B$1:$D$219,3,FALSE)</f>
        <v>Lower middle income</v>
      </c>
      <c r="E80" s="7">
        <f>VLOOKUP($A80,'[1]fiscal space'!$A$1:$F$203,3,FALSE)</f>
        <v>50.228999999999999</v>
      </c>
      <c r="F80" s="7">
        <f>VLOOKUP($A80,'[1]fiscal space'!$A$1:$F$203,4,FALSE)</f>
        <v>-2.1179999999999999</v>
      </c>
      <c r="G80" s="7">
        <f>VLOOKUP($A80,'[1]fiscal space'!$A$1:$F$203,6,FALSE)</f>
        <v>-3.1389999999999998</v>
      </c>
      <c r="H80" s="7" t="str">
        <f>VLOOKUP(A80,[1]stunting!$C$1:$F$203,4,FALSE)</f>
        <v>19.9</v>
      </c>
      <c r="I80" s="7">
        <f>VLOOKUP($A80,'[1]food poverty'!$D$1:$I$105,5,FALSE)</f>
        <v>9.9301834000000007</v>
      </c>
      <c r="J80" s="7">
        <f>VLOOKUP($A80,'[1]food poverty'!$D$1:$I$105,6,FALSE)</f>
        <v>32.726688000000003</v>
      </c>
      <c r="K80" s="8">
        <f>VLOOKUP(A80,'[1]child poverty_unicef'!$D$1:$F$123,3,FALSE)</f>
        <v>53.4012031555175</v>
      </c>
      <c r="M80" s="7">
        <f>VLOOKUP($A80,'[1]child poverty_PPPline_wb'!$C$1:$G$115,3,FALSE)</f>
        <v>21.6</v>
      </c>
      <c r="N80" s="7">
        <f>VLOOKUP($A80,'[1]child poverty_PPPline_wb'!$C$1:$G$115,4,FALSE)</f>
        <v>38.1</v>
      </c>
      <c r="O80" s="7">
        <f>VLOOKUP($A80,'[1]child poverty_PPPline_wb'!$C$1:$G$115,5,FALSE)</f>
        <v>60.6</v>
      </c>
      <c r="P80" s="7">
        <f t="shared" si="18"/>
        <v>38.1</v>
      </c>
      <c r="Q80" s="21">
        <f>VLOOKUP($A80,[1]ssn_aspire!$C$2:$F$196,3,FALSE)</f>
        <v>59.074077244250198</v>
      </c>
      <c r="R80" s="21">
        <f>VLOOKUP($A80,[1]ssn_aspire!$C$2:$F$196,4,FALSE)</f>
        <v>17.8915023405992</v>
      </c>
      <c r="S80" s="22">
        <f t="shared" si="19"/>
        <v>10.569239912842404</v>
      </c>
    </row>
    <row r="81" spans="1:22" x14ac:dyDescent="0.45">
      <c r="A81" t="s">
        <v>174</v>
      </c>
      <c r="B81" t="s">
        <v>175</v>
      </c>
      <c r="C81" t="str">
        <f>VLOOKUP($A81,[1]CLASS!$B$1:$D$219,2,FALSE)</f>
        <v>East Asia &amp; Pacific</v>
      </c>
      <c r="D81" t="str">
        <f>VLOOKUP($A81,[1]CLASS!$B$1:$D$219,3,FALSE)</f>
        <v>High income</v>
      </c>
      <c r="E81" s="7">
        <f>VLOOKUP($A81,'[1]fiscal space'!$A$1:$F$203,3,FALSE)</f>
        <v>2.13</v>
      </c>
      <c r="F81" s="7">
        <f>VLOOKUP($A81,'[1]fiscal space'!$A$1:$F$203,4,FALSE)</f>
        <v>-2.5739999999999998</v>
      </c>
      <c r="G81" s="7">
        <f>VLOOKUP($A81,'[1]fiscal space'!$A$1:$F$203,6,FALSE)</f>
        <v>0.14399999999999999</v>
      </c>
      <c r="T81" s="7">
        <f>VLOOKUP($A81,[1]sp_ilo!$C$1:$J$210,5,FALSE)</f>
        <v>59.7</v>
      </c>
      <c r="V81" s="7">
        <f>VLOOKUP($A81,[1]sp_ilo!$C$1:$J$210,8,FALSE)</f>
        <v>28.3</v>
      </c>
    </row>
    <row r="82" spans="1:22" x14ac:dyDescent="0.45">
      <c r="A82" t="s">
        <v>176</v>
      </c>
      <c r="B82" t="s">
        <v>177</v>
      </c>
      <c r="C82" t="str">
        <f>VLOOKUP($A82,[1]CLASS!$B$1:$D$219,2,FALSE)</f>
        <v>Europe &amp; Central Asia</v>
      </c>
      <c r="D82" t="str">
        <f>VLOOKUP($A82,[1]CLASS!$B$1:$D$219,3,FALSE)</f>
        <v>High income</v>
      </c>
      <c r="E82" s="7">
        <f>VLOOKUP($A82,'[1]fiscal space'!$A$1:$F$203,3,FALSE)</f>
        <v>76.759</v>
      </c>
      <c r="F82" s="7">
        <f>VLOOKUP($A82,'[1]fiscal space'!$A$1:$F$203,4,FALSE)</f>
        <v>-4.5590000000000002</v>
      </c>
      <c r="G82" s="7">
        <f>VLOOKUP($A82,'[1]fiscal space'!$A$1:$F$203,6,FALSE)</f>
        <v>-6.774</v>
      </c>
      <c r="L82" s="7">
        <f>VLOOKUP(A82,'[1]child poverty_oecd'!$C$13:$N$45,12,FALSE)</f>
        <v>8.4</v>
      </c>
      <c r="Q82" s="21">
        <f>VLOOKUP($A82,[1]ssn_aspire!$C$2:$F$196,3,FALSE)</f>
        <v>81.3063975850894</v>
      </c>
      <c r="R82" s="21">
        <f>VLOOKUP($A82,[1]ssn_aspire!$C$2:$F$196,4,FALSE)</f>
        <v>37.165693134977602</v>
      </c>
      <c r="S82" s="22">
        <f>((Q82/100)*(R82/100))*100</f>
        <v>30.218086225579167</v>
      </c>
    </row>
    <row r="83" spans="1:22" x14ac:dyDescent="0.45">
      <c r="A83" t="s">
        <v>178</v>
      </c>
      <c r="B83" t="s">
        <v>179</v>
      </c>
      <c r="C83" t="str">
        <f>VLOOKUP($A83,[1]CLASS!$B$1:$D$219,2,FALSE)</f>
        <v>Europe &amp; Central Asia</v>
      </c>
      <c r="D83" t="str">
        <f>VLOOKUP($A83,[1]CLASS!$B$1:$D$219,3,FALSE)</f>
        <v>High income</v>
      </c>
      <c r="E83" s="7">
        <f>VLOOKUP($A83,'[1]fiscal space'!$A$1:$F$203,3,FALSE)</f>
        <v>74.597999999999999</v>
      </c>
      <c r="F83" s="7">
        <f>VLOOKUP($A83,'[1]fiscal space'!$A$1:$F$203,4,FALSE)</f>
        <v>-6.2720000000000002</v>
      </c>
      <c r="G83" s="7">
        <f>VLOOKUP($A83,'[1]fiscal space'!$A$1:$F$203,6,FALSE)</f>
        <v>-7.9409999999999998</v>
      </c>
      <c r="L83" s="7">
        <f>VLOOKUP(A83,'[1]child poverty_oecd'!$C$13:$N$45,12,FALSE)</f>
        <v>5.4</v>
      </c>
    </row>
    <row r="84" spans="1:22" x14ac:dyDescent="0.45">
      <c r="A84" t="s">
        <v>180</v>
      </c>
      <c r="B84" t="s">
        <v>181</v>
      </c>
      <c r="C84" t="str">
        <f>VLOOKUP($A84,[1]CLASS!$B$1:$D$219,2,FALSE)</f>
        <v>South Asia</v>
      </c>
      <c r="D84" t="str">
        <f>VLOOKUP($A84,[1]CLASS!$B$1:$D$219,3,FALSE)</f>
        <v>Lower middle income</v>
      </c>
      <c r="E84" s="7">
        <f>VLOOKUP($A84,'[1]fiscal space'!$A$1:$F$203,3,FALSE)</f>
        <v>84.162000000000006</v>
      </c>
      <c r="F84" s="7">
        <f>VLOOKUP($A84,'[1]fiscal space'!$A$1:$F$203,4,FALSE)</f>
        <v>-4.8659999999999997</v>
      </c>
      <c r="G84" s="7">
        <f>VLOOKUP($A84,'[1]fiscal space'!$A$1:$F$203,6,FALSE)</f>
        <v>-9.98</v>
      </c>
      <c r="H84" s="7" t="str">
        <f>VLOOKUP(A84,[1]stunting!$C$1:$F$203,4,FALSE)</f>
        <v>30.9</v>
      </c>
      <c r="I84" s="7">
        <f>VLOOKUP($A84,'[1]food poverty'!$D$1:$I$105,5,FALSE)</f>
        <v>40.253773000000002</v>
      </c>
      <c r="J84" s="7">
        <f>VLOOKUP($A84,'[1]food poverty'!$D$1:$I$105,6,FALSE)</f>
        <v>36.193362999999998</v>
      </c>
      <c r="K84" s="8">
        <f>VLOOKUP(A84,'[1]child poverty_unicef'!$D$1:$F$123,3,FALSE)</f>
        <v>27.430360794067301</v>
      </c>
      <c r="M84" s="7">
        <f>VLOOKUP($A84,'[1]child poverty_PPPline_wb'!$C$1:$G$115,3,FALSE)</f>
        <v>11.7</v>
      </c>
      <c r="N84" s="7">
        <f>VLOOKUP($A84,'[1]child poverty_PPPline_wb'!$C$1:$G$115,4,FALSE)</f>
        <v>49.9</v>
      </c>
      <c r="O84" s="7">
        <f>VLOOKUP($A84,'[1]child poverty_PPPline_wb'!$C$1:$G$115,5,FALSE)</f>
        <v>84.1</v>
      </c>
      <c r="P84" s="7">
        <f t="shared" ref="P84:P86" si="20">N84</f>
        <v>49.9</v>
      </c>
      <c r="Q84" s="21">
        <f>VLOOKUP($A84,[1]ssn_aspire!$C$2:$F$196,3,FALSE)</f>
        <v>95.632389731105405</v>
      </c>
      <c r="R84" s="21">
        <f>VLOOKUP($A84,[1]ssn_aspire!$C$2:$F$196,4,FALSE)</f>
        <v>8.1172227905547008</v>
      </c>
      <c r="S84" s="22">
        <f t="shared" ref="S84:S85" si="21">((Q84/100)*(R84/100))*100</f>
        <v>7.7626941344053817</v>
      </c>
      <c r="T84" s="7">
        <f>VLOOKUP($A84,[1]sp_ilo!$C$1:$J$210,5,FALSE)</f>
        <v>24.4</v>
      </c>
      <c r="U84" s="7">
        <f>VLOOKUP($A84,[1]sp_ilo!$C$1:$J$210,7,FALSE)</f>
        <v>24.1</v>
      </c>
      <c r="V84" s="7">
        <f>VLOOKUP($A84,[1]sp_ilo!$C$1:$J$210,8,FALSE)</f>
        <v>16.399999999999999</v>
      </c>
    </row>
    <row r="85" spans="1:22" x14ac:dyDescent="0.45">
      <c r="A85" t="s">
        <v>182</v>
      </c>
      <c r="B85" t="s">
        <v>183</v>
      </c>
      <c r="C85" t="str">
        <f>VLOOKUP($A85,[1]CLASS!$B$1:$D$219,2,FALSE)</f>
        <v>East Asia &amp; Pacific</v>
      </c>
      <c r="D85" t="str">
        <f>VLOOKUP($A85,[1]CLASS!$B$1:$D$219,3,FALSE)</f>
        <v>Lower middle income</v>
      </c>
      <c r="E85" s="7">
        <f>VLOOKUP($A85,'[1]fiscal space'!$A$1:$F$203,3,FALSE)</f>
        <v>41.155000000000001</v>
      </c>
      <c r="F85" s="7">
        <f>VLOOKUP($A85,'[1]fiscal space'!$A$1:$F$203,4,FALSE)</f>
        <v>-2.5939999999999999</v>
      </c>
      <c r="G85" s="7">
        <f>VLOOKUP($A85,'[1]fiscal space'!$A$1:$F$203,6,FALSE)</f>
        <v>-4.6180000000000003</v>
      </c>
      <c r="H85" s="7" t="str">
        <f>VLOOKUP(A85,[1]stunting!$C$1:$F$203,4,FALSE)</f>
        <v>31.8</v>
      </c>
      <c r="I85" s="7">
        <f>VLOOKUP($A85,'[1]food poverty'!$D$1:$I$105,5,FALSE)</f>
        <v>12.194307</v>
      </c>
      <c r="J85" s="7">
        <f>VLOOKUP($A85,'[1]food poverty'!$D$1:$I$105,6,FALSE)</f>
        <v>33.880370999999997</v>
      </c>
      <c r="K85" s="8">
        <f>VLOOKUP(A85,'[1]child poverty_unicef'!$D$1:$F$123,3,FALSE)</f>
        <v>10.550309181213301</v>
      </c>
      <c r="M85" s="7">
        <f>VLOOKUP($A85,'[1]child poverty_PPPline_wb'!$C$1:$G$115,3,FALSE)</f>
        <v>6.7</v>
      </c>
      <c r="N85" s="7">
        <f>VLOOKUP($A85,'[1]child poverty_PPPline_wb'!$C$1:$G$115,4,FALSE)</f>
        <v>33.799999999999997</v>
      </c>
      <c r="O85" s="7">
        <f>VLOOKUP($A85,'[1]child poverty_PPPline_wb'!$C$1:$G$115,5,FALSE)</f>
        <v>66.5</v>
      </c>
      <c r="P85" s="7">
        <f t="shared" si="20"/>
        <v>33.799999999999997</v>
      </c>
      <c r="Q85" s="21">
        <f>VLOOKUP($A85,[1]ssn_aspire!$C$2:$F$196,3,FALSE)</f>
        <v>67.931171890000002</v>
      </c>
      <c r="R85" s="21">
        <f>VLOOKUP($A85,[1]ssn_aspire!$C$2:$F$196,4,FALSE)</f>
        <v>6.1029921814287604</v>
      </c>
      <c r="S85" s="22">
        <f t="shared" si="21"/>
        <v>4.1458341091996314</v>
      </c>
      <c r="T85" s="7">
        <f>VLOOKUP($A85,[1]sp_ilo!$C$1:$J$210,5,FALSE)</f>
        <v>27.8</v>
      </c>
      <c r="U85" s="7">
        <f>VLOOKUP($A85,[1]sp_ilo!$C$1:$J$210,7,FALSE)</f>
        <v>25.6</v>
      </c>
      <c r="V85" s="7">
        <f>VLOOKUP($A85,[1]sp_ilo!$C$1:$J$210,8,FALSE)</f>
        <v>16.5</v>
      </c>
    </row>
    <row r="86" spans="1:22" x14ac:dyDescent="0.45">
      <c r="A86" t="s">
        <v>184</v>
      </c>
      <c r="B86" t="s">
        <v>185</v>
      </c>
      <c r="C86" t="str">
        <f>VLOOKUP($A86,[1]CLASS!$B$1:$D$219,2,FALSE)</f>
        <v>Middle East &amp; North Africa</v>
      </c>
      <c r="D86" t="str">
        <f>VLOOKUP($A86,[1]CLASS!$B$1:$D$219,3,FALSE)</f>
        <v>Lower middle income</v>
      </c>
      <c r="E86" s="7">
        <f>VLOOKUP($A86,'[1]fiscal space'!$A$1:$F$203,3,FALSE)</f>
        <v>42.404000000000003</v>
      </c>
      <c r="F86" s="7">
        <f>VLOOKUP($A86,'[1]fiscal space'!$A$1:$F$203,4,FALSE)</f>
        <v>-3.6840000000000002</v>
      </c>
      <c r="G86" s="7">
        <f>VLOOKUP($A86,'[1]fiscal space'!$A$1:$F$203,6,FALSE)</f>
        <v>-4.3010000000000002</v>
      </c>
      <c r="H86" s="7" t="str">
        <f>VLOOKUP(A86,[1]stunting!$C$1:$F$203,4,FALSE)</f>
        <v>6.3</v>
      </c>
      <c r="M86" s="7">
        <f>VLOOKUP($A86,'[1]child poverty_PPPline_wb'!$C$1:$G$115,3,FALSE)</f>
        <v>0.6</v>
      </c>
      <c r="N86" s="7">
        <f>VLOOKUP($A86,'[1]child poverty_PPPline_wb'!$C$1:$G$115,4,FALSE)</f>
        <v>4.7</v>
      </c>
      <c r="O86" s="7">
        <f>VLOOKUP($A86,'[1]child poverty_PPPline_wb'!$C$1:$G$115,5,FALSE)</f>
        <v>18.7</v>
      </c>
      <c r="P86" s="7">
        <f t="shared" si="20"/>
        <v>4.7</v>
      </c>
      <c r="T86" s="7">
        <f>VLOOKUP($A86,[1]sp_ilo!$C$1:$J$210,5,FALSE)</f>
        <v>27.8</v>
      </c>
      <c r="U86" s="7">
        <f>VLOOKUP($A86,[1]sp_ilo!$C$1:$J$210,7,FALSE)</f>
        <v>16.399999999999999</v>
      </c>
      <c r="V86" s="7">
        <f>VLOOKUP($A86,[1]sp_ilo!$C$1:$J$210,8,FALSE)</f>
        <v>9.3000000000000007</v>
      </c>
    </row>
    <row r="87" spans="1:22" x14ac:dyDescent="0.45">
      <c r="A87" t="s">
        <v>186</v>
      </c>
      <c r="B87" t="s">
        <v>187</v>
      </c>
      <c r="C87" t="str">
        <f>VLOOKUP($A87,[1]CLASS!$B$1:$D$219,2,FALSE)</f>
        <v>Middle East &amp; North Africa</v>
      </c>
      <c r="D87" t="str">
        <f>VLOOKUP($A87,[1]CLASS!$B$1:$D$219,3,FALSE)</f>
        <v>Upper middle income</v>
      </c>
      <c r="E87" s="7">
        <f>VLOOKUP($A87,'[1]fiscal space'!$A$1:$F$203,3,FALSE)</f>
        <v>59.079000000000001</v>
      </c>
      <c r="F87" s="7">
        <f>VLOOKUP($A87,'[1]fiscal space'!$A$1:$F$203,4,FALSE)</f>
        <v>-0.41199999999999998</v>
      </c>
      <c r="G87" s="7">
        <f>VLOOKUP($A87,'[1]fiscal space'!$A$1:$F$203,6,FALSE)</f>
        <v>-0.84499999999999997</v>
      </c>
      <c r="H87" s="7" t="str">
        <f>VLOOKUP(A87,[1]stunting!$C$1:$F$203,4,FALSE)</f>
        <v>11.6</v>
      </c>
      <c r="I87" s="7">
        <f>VLOOKUP($A87,'[1]food poverty'!$D$1:$I$105,5,FALSE)</f>
        <v>14.347421000000001</v>
      </c>
      <c r="J87" s="7">
        <f>VLOOKUP($A87,'[1]food poverty'!$D$1:$I$105,6,FALSE)</f>
        <v>41.070006999999997</v>
      </c>
      <c r="K87" s="8">
        <f>VLOOKUP(A87,'[1]child poverty_unicef'!$D$1:$F$123,3,FALSE)</f>
        <v>23.2272338867187</v>
      </c>
      <c r="M87" s="7">
        <f>VLOOKUP($A87,'[1]child poverty_PPPline_wb'!$C$1:$G$115,3,FALSE)</f>
        <v>2.2000000000000002</v>
      </c>
      <c r="N87" s="7">
        <f>VLOOKUP($A87,'[1]child poverty_PPPline_wb'!$C$1:$G$115,4,FALSE)</f>
        <v>18.5</v>
      </c>
      <c r="O87" s="7">
        <f>VLOOKUP($A87,'[1]child poverty_PPPline_wb'!$C$1:$G$115,5,FALSE)</f>
        <v>59.7</v>
      </c>
      <c r="P87" s="7">
        <f>O87</f>
        <v>59.7</v>
      </c>
      <c r="Q87" s="21">
        <f>VLOOKUP($A87,[1]ssn_aspire!$C$2:$F$196,3,FALSE)</f>
        <v>86.124347733659903</v>
      </c>
      <c r="R87" s="21">
        <f>VLOOKUP($A87,[1]ssn_aspire!$C$2:$F$196,4,FALSE)</f>
        <v>3.4455671303707698</v>
      </c>
      <c r="S87" s="22">
        <f>((Q87/100)*(R87/100))*100</f>
        <v>2.9674722167572085</v>
      </c>
      <c r="T87" s="7">
        <f>VLOOKUP($A87,[1]sp_ilo!$C$1:$J$210,5,FALSE)</f>
        <v>40.5</v>
      </c>
      <c r="V87" s="7">
        <f>VLOOKUP($A87,[1]sp_ilo!$C$1:$J$210,8,FALSE)</f>
        <v>26.9</v>
      </c>
    </row>
    <row r="88" spans="1:22" x14ac:dyDescent="0.45">
      <c r="A88" t="s">
        <v>188</v>
      </c>
      <c r="B88" t="s">
        <v>189</v>
      </c>
      <c r="C88" t="str">
        <f>VLOOKUP($A88,[1]CLASS!$B$1:$D$219,2,FALSE)</f>
        <v>Europe &amp; Central Asia</v>
      </c>
      <c r="D88" t="str">
        <f>VLOOKUP($A88,[1]CLASS!$B$1:$D$219,3,FALSE)</f>
        <v>High income</v>
      </c>
      <c r="E88" s="7">
        <f>VLOOKUP($A88,'[1]fiscal space'!$A$1:$F$203,3,FALSE)</f>
        <v>55.326999999999998</v>
      </c>
      <c r="F88" s="7">
        <f>VLOOKUP($A88,'[1]fiscal space'!$A$1:$F$203,4,FALSE)</f>
        <v>-0.88700000000000001</v>
      </c>
      <c r="G88" s="7">
        <f>VLOOKUP($A88,'[1]fiscal space'!$A$1:$F$203,6,FALSE)</f>
        <v>-1.6519999999999999</v>
      </c>
      <c r="L88" s="7">
        <f>VLOOKUP(A88,'[1]child poverty_oecd'!$C$13:$N$45,12,FALSE)</f>
        <v>8</v>
      </c>
    </row>
    <row r="89" spans="1:22" x14ac:dyDescent="0.45">
      <c r="A89" t="s">
        <v>190</v>
      </c>
      <c r="B89" t="s">
        <v>191</v>
      </c>
      <c r="C89" t="str">
        <f>VLOOKUP($A89,[1]CLASS!$B$1:$D$219,2,FALSE)</f>
        <v>Europe &amp; Central Asia</v>
      </c>
      <c r="D89" t="str">
        <f>VLOOKUP($A89,[1]CLASS!$B$1:$D$219,3,FALSE)</f>
        <v>High income</v>
      </c>
    </row>
    <row r="90" spans="1:22" x14ac:dyDescent="0.45">
      <c r="A90" t="s">
        <v>192</v>
      </c>
      <c r="B90" t="s">
        <v>193</v>
      </c>
      <c r="C90" t="str">
        <f>VLOOKUP($A90,[1]CLASS!$B$1:$D$219,2,FALSE)</f>
        <v>Middle East &amp; North Africa</v>
      </c>
      <c r="D90" t="str">
        <f>VLOOKUP($A90,[1]CLASS!$B$1:$D$219,3,FALSE)</f>
        <v>High income</v>
      </c>
      <c r="E90" s="7">
        <f>VLOOKUP($A90,'[1]fiscal space'!$A$1:$F$203,3,FALSE)</f>
        <v>67.950999999999993</v>
      </c>
      <c r="F90" s="7">
        <f>VLOOKUP($A90,'[1]fiscal space'!$A$1:$F$203,4,FALSE)</f>
        <v>-1.8</v>
      </c>
      <c r="G90" s="7">
        <f>VLOOKUP($A90,'[1]fiscal space'!$A$1:$F$203,6,FALSE)</f>
        <v>-3.8090000000000002</v>
      </c>
      <c r="L90" s="7">
        <f>VLOOKUP(A90,'[1]child poverty_oecd'!$C$13:$N$45,12,FALSE)</f>
        <v>22</v>
      </c>
    </row>
    <row r="91" spans="1:22" x14ac:dyDescent="0.45">
      <c r="A91" t="s">
        <v>194</v>
      </c>
      <c r="B91" t="s">
        <v>195</v>
      </c>
      <c r="C91" t="str">
        <f>VLOOKUP($A91,[1]CLASS!$B$1:$D$219,2,FALSE)</f>
        <v>Europe &amp; Central Asia</v>
      </c>
      <c r="D91" t="str">
        <f>VLOOKUP($A91,[1]CLASS!$B$1:$D$219,3,FALSE)</f>
        <v>High income</v>
      </c>
      <c r="E91" s="7">
        <f>VLOOKUP($A91,'[1]fiscal space'!$A$1:$F$203,3,FALSE)</f>
        <v>150.85900000000001</v>
      </c>
      <c r="F91" s="7">
        <f>VLOOKUP($A91,'[1]fiscal space'!$A$1:$F$203,4,FALSE)</f>
        <v>-3.7949999999999999</v>
      </c>
      <c r="G91" s="7">
        <f>VLOOKUP($A91,'[1]fiscal space'!$A$1:$F$203,6,FALSE)</f>
        <v>-7.1749999999999998</v>
      </c>
      <c r="L91" s="7">
        <f>VLOOKUP(A91,'[1]child poverty_oecd'!$C$13:$N$45,12,FALSE)</f>
        <v>18</v>
      </c>
    </row>
    <row r="92" spans="1:22" x14ac:dyDescent="0.45">
      <c r="A92" t="s">
        <v>196</v>
      </c>
      <c r="B92" t="s">
        <v>197</v>
      </c>
      <c r="C92" t="str">
        <f>VLOOKUP($A92,[1]CLASS!$B$1:$D$219,2,FALSE)</f>
        <v>Latin America &amp; Caribbean</v>
      </c>
      <c r="D92" t="str">
        <f>VLOOKUP($A92,[1]CLASS!$B$1:$D$219,3,FALSE)</f>
        <v>Upper middle income</v>
      </c>
      <c r="E92" s="7">
        <f>VLOOKUP($A92,'[1]fiscal space'!$A$1:$F$203,3,FALSE)</f>
        <v>92.346999999999994</v>
      </c>
      <c r="F92" s="7">
        <f>VLOOKUP($A92,'[1]fiscal space'!$A$1:$F$203,4,FALSE)</f>
        <v>6.5460000000000003</v>
      </c>
      <c r="G92" s="7">
        <f>VLOOKUP($A92,'[1]fiscal space'!$A$1:$F$203,6,FALSE)</f>
        <v>0.76</v>
      </c>
      <c r="H92" s="7" t="str">
        <f>VLOOKUP(A92,[1]stunting!$C$1:$F$203,4,FALSE)</f>
        <v>8.5</v>
      </c>
      <c r="K92" s="8">
        <f>VLOOKUP(A92,'[1]child poverty_unicef'!$D$1:$F$123,3,FALSE)</f>
        <v>20.3647861480712</v>
      </c>
      <c r="Q92" s="21">
        <f>VLOOKUP($A92,[1]ssn_aspire!$C$2:$F$196,3,FALSE)</f>
        <v>70.545552259999894</v>
      </c>
      <c r="R92" s="21">
        <f>VLOOKUP($A92,[1]ssn_aspire!$C$2:$F$196,4,FALSE)</f>
        <v>5.3071195030484599</v>
      </c>
      <c r="S92" s="22">
        <f>((Q92/100)*(R92/100))*100</f>
        <v>3.743936762523699</v>
      </c>
      <c r="T92" s="7">
        <f>VLOOKUP($A92,[1]sp_ilo!$C$1:$J$210,5,FALSE)</f>
        <v>30.8</v>
      </c>
      <c r="U92" s="7">
        <f>VLOOKUP($A92,[1]sp_ilo!$C$1:$J$210,7,FALSE)</f>
        <v>27</v>
      </c>
      <c r="V92" s="7">
        <f>VLOOKUP($A92,[1]sp_ilo!$C$1:$J$210,8,FALSE)</f>
        <v>14.3</v>
      </c>
    </row>
    <row r="93" spans="1:22" x14ac:dyDescent="0.45">
      <c r="A93" t="s">
        <v>198</v>
      </c>
      <c r="B93" t="s">
        <v>199</v>
      </c>
      <c r="C93" t="str">
        <f>VLOOKUP($A93,[1]CLASS!$B$1:$D$219,2,FALSE)</f>
        <v>East Asia &amp; Pacific</v>
      </c>
      <c r="D93" t="str">
        <f>VLOOKUP($A93,[1]CLASS!$B$1:$D$219,3,FALSE)</f>
        <v>High income</v>
      </c>
      <c r="E93" s="7">
        <f>VLOOKUP($A93,'[1]fiscal space'!$A$1:$F$203,3,FALSE)</f>
        <v>262.49200000000002</v>
      </c>
      <c r="F93" s="7">
        <f>VLOOKUP($A93,'[1]fiscal space'!$A$1:$F$203,4,FALSE)</f>
        <v>-6.0880000000000001</v>
      </c>
      <c r="G93" s="7">
        <f>VLOOKUP($A93,'[1]fiscal space'!$A$1:$F$203,6,FALSE)</f>
        <v>-6.6619999999999999</v>
      </c>
      <c r="H93" s="7" t="str">
        <f>VLOOKUP(A93,[1]stunting!$C$1:$F$203,4,FALSE)</f>
        <v>5.5</v>
      </c>
      <c r="L93" s="7">
        <f>VLOOKUP(A93,'[1]child poverty_oecd'!$C$13:$N$45,12,FALSE)</f>
        <v>14.000000000000002</v>
      </c>
    </row>
    <row r="94" spans="1:22" x14ac:dyDescent="0.45">
      <c r="A94" t="s">
        <v>200</v>
      </c>
      <c r="B94" t="s">
        <v>201</v>
      </c>
      <c r="C94" t="str">
        <f>VLOOKUP($A94,[1]CLASS!$B$1:$D$219,2,FALSE)</f>
        <v>Middle East &amp; North Africa</v>
      </c>
      <c r="D94" t="str">
        <f>VLOOKUP($A94,[1]CLASS!$B$1:$D$219,3,FALSE)</f>
        <v>Upper middle income</v>
      </c>
      <c r="E94" s="7">
        <f>VLOOKUP($A94,'[1]fiscal space'!$A$1:$F$203,3,FALSE)</f>
        <v>91.899000000000001</v>
      </c>
      <c r="F94" s="7">
        <f>VLOOKUP($A94,'[1]fiscal space'!$A$1:$F$203,4,FALSE)</f>
        <v>-3.7050000000000001</v>
      </c>
      <c r="G94" s="7">
        <f>VLOOKUP($A94,'[1]fiscal space'!$A$1:$F$203,6,FALSE)</f>
        <v>-8.0459999999999994</v>
      </c>
      <c r="H94" s="7" t="str">
        <f>VLOOKUP(A94,[1]stunting!$C$1:$F$203,4,FALSE)</f>
        <v>7.3</v>
      </c>
      <c r="I94" s="7">
        <f>VLOOKUP($A94,'[1]food poverty'!$D$1:$I$105,5,FALSE)</f>
        <v>19.420079999999999</v>
      </c>
      <c r="J94" s="7">
        <f>VLOOKUP($A94,'[1]food poverty'!$D$1:$I$105,6,FALSE)</f>
        <v>42.489516999999999</v>
      </c>
      <c r="K94" s="8">
        <f>VLOOKUP(A94,'[1]child poverty_unicef'!$D$1:$F$123,3,FALSE)</f>
        <v>16.061487197875898</v>
      </c>
      <c r="M94" s="7">
        <f>VLOOKUP($A94,'[1]child poverty_PPPline_wb'!$C$1:$G$115,3,FALSE)</f>
        <v>0.4</v>
      </c>
      <c r="N94" s="7">
        <f>VLOOKUP($A94,'[1]child poverty_PPPline_wb'!$C$1:$G$115,4,FALSE)</f>
        <v>4.4000000000000004</v>
      </c>
      <c r="O94" s="7">
        <f>VLOOKUP($A94,'[1]child poverty_PPPline_wb'!$C$1:$G$115,5,FALSE)</f>
        <v>31.8</v>
      </c>
      <c r="P94" s="7">
        <f t="shared" ref="P94:P95" si="22">O94</f>
        <v>31.8</v>
      </c>
      <c r="Q94" s="21">
        <f>VLOOKUP($A94,[1]ssn_aspire!$C$2:$F$196,3,FALSE)</f>
        <v>83.306346150857706</v>
      </c>
      <c r="R94" s="21">
        <f>VLOOKUP($A94,[1]ssn_aspire!$C$2:$F$196,4,FALSE)</f>
        <v>6.89040542881754</v>
      </c>
      <c r="S94" s="22">
        <f t="shared" ref="S94:S97" si="23">((Q94/100)*(R94/100))*100</f>
        <v>5.7401449977282315</v>
      </c>
      <c r="T94" s="7">
        <f>VLOOKUP($A94,[1]sp_ilo!$C$1:$J$210,5,FALSE)</f>
        <v>26.6</v>
      </c>
      <c r="U94" s="7">
        <f>VLOOKUP($A94,[1]sp_ilo!$C$1:$J$210,7,FALSE)</f>
        <v>13.6</v>
      </c>
      <c r="V94" s="7">
        <f>VLOOKUP($A94,[1]sp_ilo!$C$1:$J$210,8,FALSE)</f>
        <v>9.6999999999999993</v>
      </c>
    </row>
    <row r="95" spans="1:22" x14ac:dyDescent="0.45">
      <c r="A95" t="s">
        <v>202</v>
      </c>
      <c r="B95" t="s">
        <v>203</v>
      </c>
      <c r="C95" t="str">
        <f>VLOOKUP($A95,[1]CLASS!$B$1:$D$219,2,FALSE)</f>
        <v>Europe &amp; Central Asia</v>
      </c>
      <c r="D95" t="str">
        <f>VLOOKUP($A95,[1]CLASS!$B$1:$D$219,3,FALSE)</f>
        <v>Upper middle income</v>
      </c>
      <c r="E95" s="7">
        <f>VLOOKUP($A95,'[1]fiscal space'!$A$1:$F$203,3,FALSE)</f>
        <v>25.1</v>
      </c>
      <c r="F95" s="7">
        <f>VLOOKUP($A95,'[1]fiscal space'!$A$1:$F$203,4,FALSE)</f>
        <v>-4.3609999999999998</v>
      </c>
      <c r="G95" s="7">
        <f>VLOOKUP($A95,'[1]fiscal space'!$A$1:$F$203,6,FALSE)</f>
        <v>-4.9660000000000002</v>
      </c>
      <c r="H95" s="7" t="str">
        <f>VLOOKUP(A95,[1]stunting!$C$1:$F$203,4,FALSE)</f>
        <v>6.7</v>
      </c>
      <c r="I95" s="7">
        <f>VLOOKUP($A95,'[1]food poverty'!$D$1:$I$105,5,FALSE)</f>
        <v>11.476426999999999</v>
      </c>
      <c r="J95" s="7">
        <f>VLOOKUP($A95,'[1]food poverty'!$D$1:$I$105,6,FALSE)</f>
        <v>39.542763000000001</v>
      </c>
      <c r="K95" s="8">
        <f>VLOOKUP(A95,'[1]child poverty_unicef'!$D$1:$F$123,3,FALSE)</f>
        <v>2.8671360015869101</v>
      </c>
      <c r="M95" s="7">
        <f>VLOOKUP($A95,'[1]child poverty_PPPline_wb'!$C$1:$G$115,3,FALSE)</f>
        <v>0.1</v>
      </c>
      <c r="N95" s="7">
        <f>VLOOKUP($A95,'[1]child poverty_PPPline_wb'!$C$1:$G$115,4,FALSE)</f>
        <v>0.7</v>
      </c>
      <c r="O95" s="7">
        <f>VLOOKUP($A95,'[1]child poverty_PPPline_wb'!$C$1:$G$115,5,FALSE)</f>
        <v>12.4</v>
      </c>
      <c r="P95" s="7">
        <f t="shared" si="22"/>
        <v>12.4</v>
      </c>
      <c r="Q95" s="21">
        <f>VLOOKUP($A95,[1]ssn_aspire!$C$2:$F$196,3,FALSE)</f>
        <v>36.187235256498901</v>
      </c>
      <c r="R95" s="21">
        <f>VLOOKUP($A95,[1]ssn_aspire!$C$2:$F$196,4,FALSE)</f>
        <v>15.3838868119902</v>
      </c>
      <c r="S95" s="22">
        <f t="shared" si="23"/>
        <v>5.5670033122484019</v>
      </c>
      <c r="T95" s="7">
        <f>VLOOKUP($A95,[1]sp_ilo!$C$1:$J$210,5,FALSE)</f>
        <v>100</v>
      </c>
      <c r="U95" s="7">
        <f>VLOOKUP($A95,[1]sp_ilo!$C$1:$J$210,7,FALSE)</f>
        <v>57.4</v>
      </c>
      <c r="V95" s="7">
        <f>VLOOKUP($A95,[1]sp_ilo!$C$1:$J$210,8,FALSE)</f>
        <v>74.2</v>
      </c>
    </row>
    <row r="96" spans="1:22" x14ac:dyDescent="0.45">
      <c r="A96" t="s">
        <v>204</v>
      </c>
      <c r="B96" t="s">
        <v>205</v>
      </c>
      <c r="C96" t="str">
        <f>VLOOKUP($A96,[1]CLASS!$B$1:$D$219,2,FALSE)</f>
        <v>Sub-Saharan Africa</v>
      </c>
      <c r="D96" t="str">
        <f>VLOOKUP($A96,[1]CLASS!$B$1:$D$219,3,FALSE)</f>
        <v>Lower middle income</v>
      </c>
      <c r="E96" s="7">
        <f>VLOOKUP($A96,'[1]fiscal space'!$A$1:$F$203,3,FALSE)</f>
        <v>67.834000000000003</v>
      </c>
      <c r="F96" s="7">
        <f>VLOOKUP($A96,'[1]fiscal space'!$A$1:$F$203,4,FALSE)</f>
        <v>-3.8919999999999999</v>
      </c>
      <c r="G96" s="7">
        <f>VLOOKUP($A96,'[1]fiscal space'!$A$1:$F$203,6,FALSE)</f>
        <v>-8.0150000000000006</v>
      </c>
      <c r="H96" s="7" t="str">
        <f>VLOOKUP(A96,[1]stunting!$C$1:$F$203,4,FALSE)</f>
        <v>19.4</v>
      </c>
      <c r="I96" s="7">
        <f>VLOOKUP($A96,'[1]food poverty'!$D$1:$I$105,5,FALSE)</f>
        <v>18.939823000000001</v>
      </c>
      <c r="J96" s="7">
        <f>VLOOKUP($A96,'[1]food poverty'!$D$1:$I$105,6,FALSE)</f>
        <v>44.751255</v>
      </c>
      <c r="K96" s="8">
        <f>VLOOKUP(A96,'[1]child poverty_unicef'!$D$1:$F$123,3,FALSE)</f>
        <v>41.43208694458</v>
      </c>
      <c r="M96" s="7">
        <f>VLOOKUP($A96,'[1]child poverty_PPPline_wb'!$C$1:$G$115,3,FALSE)</f>
        <v>41.5</v>
      </c>
      <c r="N96" s="7">
        <f>VLOOKUP($A96,'[1]child poverty_PPPline_wb'!$C$1:$G$115,4,FALSE)</f>
        <v>72.900000000000006</v>
      </c>
      <c r="O96" s="7">
        <f>VLOOKUP($A96,'[1]child poverty_PPPline_wb'!$C$1:$G$115,5,FALSE)</f>
        <v>92.2</v>
      </c>
      <c r="P96" s="7">
        <f t="shared" ref="P96:P97" si="24">N96</f>
        <v>72.900000000000006</v>
      </c>
      <c r="Q96" s="21">
        <f>VLOOKUP($A96,[1]ssn_aspire!$C$2:$F$196,3,FALSE)</f>
        <v>34.506549696752003</v>
      </c>
      <c r="R96" s="21">
        <f>VLOOKUP($A96,[1]ssn_aspire!$C$2:$F$196,4,FALSE)</f>
        <v>9.9044642198498494</v>
      </c>
      <c r="S96" s="22">
        <f t="shared" si="23"/>
        <v>3.4176888682195088</v>
      </c>
    </row>
    <row r="97" spans="1:22" x14ac:dyDescent="0.45">
      <c r="A97" t="s">
        <v>206</v>
      </c>
      <c r="B97" t="s">
        <v>207</v>
      </c>
      <c r="C97" t="str">
        <f>VLOOKUP($A97,[1]CLASS!$B$1:$D$219,2,FALSE)</f>
        <v>East Asia &amp; Pacific</v>
      </c>
      <c r="D97" t="str">
        <f>VLOOKUP($A97,[1]CLASS!$B$1:$D$219,3,FALSE)</f>
        <v>Lower middle income</v>
      </c>
      <c r="E97" s="7">
        <f>VLOOKUP($A97,'[1]fiscal space'!$A$1:$F$203,3,FALSE)</f>
        <v>17.562000000000001</v>
      </c>
      <c r="F97" s="7">
        <f>VLOOKUP($A97,'[1]fiscal space'!$A$1:$F$203,4,FALSE)</f>
        <v>-16.215</v>
      </c>
      <c r="G97" s="7">
        <f>VLOOKUP($A97,'[1]fiscal space'!$A$1:$F$203,6,FALSE)</f>
        <v>-16.468</v>
      </c>
      <c r="H97" s="7" t="str">
        <f>VLOOKUP(A97,[1]stunting!$C$1:$F$203,4,FALSE)</f>
        <v>14.9</v>
      </c>
      <c r="I97" s="7">
        <f>VLOOKUP($A97,'[1]food poverty'!$D$1:$I$105,5,FALSE)</f>
        <v>34.474449</v>
      </c>
      <c r="J97" s="7">
        <f>VLOOKUP($A97,'[1]food poverty'!$D$1:$I$105,6,FALSE)</f>
        <v>56.223700999999998</v>
      </c>
      <c r="M97" s="7">
        <f>VLOOKUP($A97,'[1]child poverty_PPPline_wb'!$C$1:$G$115,3,FALSE)</f>
        <v>12.5</v>
      </c>
      <c r="N97" s="7">
        <f>VLOOKUP($A97,'[1]child poverty_PPPline_wb'!$C$1:$G$115,4,FALSE)</f>
        <v>34.4</v>
      </c>
      <c r="O97" s="7">
        <f>VLOOKUP($A97,'[1]child poverty_PPPline_wb'!$C$1:$G$115,5,FALSE)</f>
        <v>68.900000000000006</v>
      </c>
      <c r="P97" s="7">
        <f t="shared" si="24"/>
        <v>34.4</v>
      </c>
      <c r="Q97" s="21">
        <f>VLOOKUP($A97,[1]ssn_aspire!$C$2:$F$196,3,FALSE)</f>
        <v>4.8402372651822896</v>
      </c>
      <c r="R97" s="21">
        <f>VLOOKUP($A97,[1]ssn_aspire!$C$2:$F$196,4,FALSE)</f>
        <v>8.89532820133158</v>
      </c>
      <c r="S97" s="22">
        <f t="shared" si="23"/>
        <v>0.43055499046112061</v>
      </c>
      <c r="T97" s="7">
        <f>VLOOKUP($A97,[1]sp_ilo!$C$1:$J$210,5,FALSE)</f>
        <v>21</v>
      </c>
      <c r="V97" s="7">
        <f>VLOOKUP($A97,[1]sp_ilo!$C$1:$J$210,8,FALSE)</f>
        <v>5.0999999999999996</v>
      </c>
    </row>
    <row r="98" spans="1:22" x14ac:dyDescent="0.45">
      <c r="A98" t="s">
        <v>208</v>
      </c>
      <c r="B98" t="s">
        <v>209</v>
      </c>
      <c r="C98" t="str">
        <f>VLOOKUP($A98,[1]CLASS!$B$1:$D$219,2,FALSE)</f>
        <v>East Asia &amp; Pacific</v>
      </c>
      <c r="D98" t="str">
        <f>VLOOKUP($A98,[1]CLASS!$B$1:$D$219,3,FALSE)</f>
        <v>High income</v>
      </c>
      <c r="E98" s="7">
        <f>VLOOKUP($A98,'[1]fiscal space'!$A$1:$F$203,3,FALSE)</f>
        <v>51.331000000000003</v>
      </c>
      <c r="F98" s="7">
        <f>VLOOKUP($A98,'[1]fiscal space'!$A$1:$F$203,4,FALSE)</f>
        <v>-0.38</v>
      </c>
      <c r="G98" s="7">
        <f>VLOOKUP($A98,'[1]fiscal space'!$A$1:$F$203,6,FALSE)</f>
        <v>-0.02</v>
      </c>
      <c r="H98" s="7" t="str">
        <f>VLOOKUP(A98,[1]stunting!$C$1:$F$203,4,FALSE)</f>
        <v>2.2</v>
      </c>
      <c r="L98" s="7">
        <f>VLOOKUP(A98,'[1]child poverty_oecd'!$C$13:$N$45,12,FALSE)</f>
        <v>9.8000000000000007</v>
      </c>
      <c r="U98" s="7">
        <f>VLOOKUP($A98,[1]sp_ilo!$C$1:$J$210,7,FALSE)</f>
        <v>22.9</v>
      </c>
    </row>
    <row r="99" spans="1:22" x14ac:dyDescent="0.45">
      <c r="A99" t="s">
        <v>210</v>
      </c>
      <c r="B99" t="s">
        <v>211</v>
      </c>
      <c r="C99" t="str">
        <f>VLOOKUP($A99,[1]CLASS!$B$1:$D$219,2,FALSE)</f>
        <v>Europe &amp; Central Asia</v>
      </c>
      <c r="D99" t="str">
        <f>VLOOKUP($A99,[1]CLASS!$B$1:$D$219,3,FALSE)</f>
        <v>Upper middle income</v>
      </c>
      <c r="E99" s="7">
        <f>VLOOKUP($A99,'[1]fiscal space'!$A$1:$F$203,3,FALSE)</f>
        <v>22.414000000000001</v>
      </c>
      <c r="F99" s="7">
        <f>VLOOKUP($A99,'[1]fiscal space'!$A$1:$F$203,4,FALSE)</f>
        <v>-1.0269999999999999</v>
      </c>
      <c r="G99" s="7">
        <f>VLOOKUP($A99,'[1]fiscal space'!$A$1:$F$203,6,FALSE)</f>
        <v>-1.373</v>
      </c>
      <c r="K99" s="8">
        <f>VLOOKUP(A99,'[1]child poverty_unicef'!$D$1:$F$123,3,FALSE)</f>
        <v>20.894224166870099</v>
      </c>
      <c r="M99" s="7">
        <f>VLOOKUP($A99,'[1]child poverty_PPPline_wb'!$C$1:$G$115,3,FALSE)</f>
        <v>0.3</v>
      </c>
      <c r="N99" s="7">
        <f>VLOOKUP($A99,'[1]child poverty_PPPline_wb'!$C$1:$G$115,4,FALSE)</f>
        <v>4.4000000000000004</v>
      </c>
      <c r="O99" s="7">
        <f>VLOOKUP($A99,'[1]child poverty_PPPline_wb'!$C$1:$G$115,5,FALSE)</f>
        <v>28.1</v>
      </c>
      <c r="P99" s="7">
        <f>O99</f>
        <v>28.1</v>
      </c>
      <c r="Q99" s="21">
        <f>VLOOKUP($A99,[1]ssn_aspire!$C$2:$F$196,3,FALSE)</f>
        <v>35.425446980362501</v>
      </c>
      <c r="R99" s="21">
        <f>VLOOKUP($A99,[1]ssn_aspire!$C$2:$F$196,4,FALSE)</f>
        <v>22.945765265159601</v>
      </c>
      <c r="S99" s="22">
        <f>((Q99/100)*(R99/100))*100</f>
        <v>8.1286399082475498</v>
      </c>
    </row>
    <row r="100" spans="1:22" x14ac:dyDescent="0.45">
      <c r="A100" t="s">
        <v>212</v>
      </c>
      <c r="B100" t="s">
        <v>213</v>
      </c>
      <c r="C100" t="str">
        <f>VLOOKUP($A100,[1]CLASS!$B$1:$D$219,2,FALSE)</f>
        <v>Middle East &amp; North Africa</v>
      </c>
      <c r="D100" t="str">
        <f>VLOOKUP($A100,[1]CLASS!$B$1:$D$219,3,FALSE)</f>
        <v>High income</v>
      </c>
      <c r="E100" s="7">
        <f>VLOOKUP($A100,'[1]fiscal space'!$A$1:$F$203,3,FALSE)</f>
        <v>8.6809999999999992</v>
      </c>
      <c r="F100" s="7">
        <f>VLOOKUP($A100,'[1]fiscal space'!$A$1:$F$203,4,FALSE)</f>
        <v>-13.731</v>
      </c>
      <c r="G100" s="7">
        <f>VLOOKUP($A100,'[1]fiscal space'!$A$1:$F$203,6,FALSE)</f>
        <v>-0.35199999999999998</v>
      </c>
      <c r="H100" s="7" t="str">
        <f>VLOOKUP(A100,[1]stunting!$C$1:$F$203,4,FALSE)</f>
        <v>6.0</v>
      </c>
      <c r="T100" s="7">
        <f>VLOOKUP($A100,[1]sp_ilo!$C$1:$J$210,5,FALSE)</f>
        <v>17.7</v>
      </c>
      <c r="U100" s="7">
        <f>VLOOKUP($A100,[1]sp_ilo!$C$1:$J$210,7,FALSE)</f>
        <v>0.4</v>
      </c>
      <c r="V100" s="7">
        <f>VLOOKUP($A100,[1]sp_ilo!$C$1:$J$210,8,FALSE)</f>
        <v>2.6</v>
      </c>
    </row>
    <row r="101" spans="1:22" x14ac:dyDescent="0.45">
      <c r="A101" t="s">
        <v>214</v>
      </c>
      <c r="B101" t="s">
        <v>215</v>
      </c>
      <c r="C101" t="str">
        <f>VLOOKUP($A101,[1]CLASS!$B$1:$D$219,2,FALSE)</f>
        <v>Europe &amp; Central Asia</v>
      </c>
      <c r="D101" t="str">
        <f>VLOOKUP($A101,[1]CLASS!$B$1:$D$219,3,FALSE)</f>
        <v>Lower middle income</v>
      </c>
      <c r="E101" s="7">
        <f>VLOOKUP($A101,'[1]fiscal space'!$A$1:$F$203,3,FALSE)</f>
        <v>61.116</v>
      </c>
      <c r="F101" s="7">
        <f>VLOOKUP($A101,'[1]fiscal space'!$A$1:$F$203,4,FALSE)</f>
        <v>0.39800000000000002</v>
      </c>
      <c r="G101" s="7">
        <f>VLOOKUP($A101,'[1]fiscal space'!$A$1:$F$203,6,FALSE)</f>
        <v>-0.39800000000000002</v>
      </c>
      <c r="H101" s="7" t="str">
        <f>VLOOKUP(A101,[1]stunting!$C$1:$F$203,4,FALSE)</f>
        <v>11.4</v>
      </c>
      <c r="I101" s="7">
        <f>VLOOKUP($A101,'[1]food poverty'!$D$1:$I$105,5,FALSE)</f>
        <v>8.9573622000000004</v>
      </c>
      <c r="J101" s="7">
        <f>VLOOKUP($A101,'[1]food poverty'!$D$1:$I$105,6,FALSE)</f>
        <v>31.277231</v>
      </c>
      <c r="K101" s="8">
        <f>VLOOKUP(A101,'[1]child poverty_unicef'!$D$1:$F$123,3,FALSE)</f>
        <v>29.2641792297363</v>
      </c>
      <c r="M101" s="7">
        <f>VLOOKUP($A101,'[1]child poverty_PPPline_wb'!$C$1:$G$115,3,FALSE)</f>
        <v>1.4</v>
      </c>
      <c r="N101" s="7">
        <f>VLOOKUP($A101,'[1]child poverty_PPPline_wb'!$C$1:$G$115,4,FALSE)</f>
        <v>20.7</v>
      </c>
      <c r="O101" s="7">
        <f>VLOOKUP($A101,'[1]child poverty_PPPline_wb'!$C$1:$G$115,5,FALSE)</f>
        <v>71.400000000000006</v>
      </c>
      <c r="P101" s="7">
        <f t="shared" ref="P101:P102" si="25">N101</f>
        <v>20.7</v>
      </c>
      <c r="Q101" s="21">
        <f>VLOOKUP($A101,[1]ssn_aspire!$C$2:$F$196,3,FALSE)</f>
        <v>13.2933685995687</v>
      </c>
      <c r="R101" s="21">
        <f>VLOOKUP($A101,[1]ssn_aspire!$C$2:$F$196,4,FALSE)</f>
        <v>17.609786693579899</v>
      </c>
      <c r="S101" s="22">
        <f>((Q101/100)*(R101/100))*100</f>
        <v>2.3409338547753773</v>
      </c>
      <c r="T101" s="7">
        <f>VLOOKUP($A101,[1]sp_ilo!$C$1:$J$210,5,FALSE)</f>
        <v>41.7</v>
      </c>
      <c r="U101" s="7">
        <f>VLOOKUP($A101,[1]sp_ilo!$C$1:$J$210,7,FALSE)</f>
        <v>16.899999999999999</v>
      </c>
      <c r="V101" s="7">
        <f>VLOOKUP($A101,[1]sp_ilo!$C$1:$J$210,8,FALSE)</f>
        <v>14.1</v>
      </c>
    </row>
    <row r="102" spans="1:22" x14ac:dyDescent="0.45">
      <c r="A102" t="s">
        <v>216</v>
      </c>
      <c r="B102" t="s">
        <v>217</v>
      </c>
      <c r="C102" t="str">
        <f>VLOOKUP($A102,[1]CLASS!$B$1:$D$219,2,FALSE)</f>
        <v>East Asia &amp; Pacific</v>
      </c>
      <c r="D102" t="str">
        <f>VLOOKUP($A102,[1]CLASS!$B$1:$D$219,3,FALSE)</f>
        <v>Lower middle income</v>
      </c>
      <c r="E102" s="7">
        <f>VLOOKUP($A102,'[1]fiscal space'!$A$1:$F$203,3,FALSE)</f>
        <v>93.54</v>
      </c>
      <c r="F102" s="7">
        <f>VLOOKUP($A102,'[1]fiscal space'!$A$1:$F$203,4,FALSE)</f>
        <v>-2.5550000000000002</v>
      </c>
      <c r="G102" s="7">
        <f>VLOOKUP($A102,'[1]fiscal space'!$A$1:$F$203,6,FALSE)</f>
        <v>-3.6</v>
      </c>
      <c r="H102" s="7" t="str">
        <f>VLOOKUP(A102,[1]stunting!$C$1:$F$203,4,FALSE)</f>
        <v>30.2</v>
      </c>
      <c r="I102" s="7">
        <f>VLOOKUP($A102,'[1]food poverty'!$D$1:$I$105,5,FALSE)</f>
        <v>21.301615000000002</v>
      </c>
      <c r="J102" s="7">
        <f>VLOOKUP($A102,'[1]food poverty'!$D$1:$I$105,6,FALSE)</f>
        <v>43.000881</v>
      </c>
      <c r="K102" s="8">
        <f>VLOOKUP(A102,'[1]child poverty_unicef'!$D$1:$F$123,3,FALSE)</f>
        <v>31.957309722900298</v>
      </c>
      <c r="M102" s="7">
        <f>VLOOKUP($A102,'[1]child poverty_PPPline_wb'!$C$1:$G$115,3,FALSE)</f>
        <v>12.7</v>
      </c>
      <c r="N102" s="7">
        <f>VLOOKUP($A102,'[1]child poverty_PPPline_wb'!$C$1:$G$115,4,FALSE)</f>
        <v>45.3</v>
      </c>
      <c r="O102" s="7">
        <f>VLOOKUP($A102,'[1]child poverty_PPPline_wb'!$C$1:$G$115,5,FALSE)</f>
        <v>80.2</v>
      </c>
      <c r="P102" s="7">
        <f t="shared" si="25"/>
        <v>45.3</v>
      </c>
      <c r="T102" s="7">
        <f>VLOOKUP($A102,[1]sp_ilo!$C$1:$J$210,5,FALSE)</f>
        <v>12.1</v>
      </c>
      <c r="V102" s="7">
        <f>VLOOKUP($A102,[1]sp_ilo!$C$1:$J$210,8,FALSE)</f>
        <v>7.7</v>
      </c>
    </row>
    <row r="103" spans="1:22" x14ac:dyDescent="0.45">
      <c r="A103" t="s">
        <v>218</v>
      </c>
      <c r="B103" t="s">
        <v>219</v>
      </c>
      <c r="C103" t="str">
        <f>VLOOKUP($A103,[1]CLASS!$B$1:$D$219,2,FALSE)</f>
        <v>Europe &amp; Central Asia</v>
      </c>
      <c r="D103" t="str">
        <f>VLOOKUP($A103,[1]CLASS!$B$1:$D$219,3,FALSE)</f>
        <v>High income</v>
      </c>
      <c r="E103" s="7">
        <f>VLOOKUP($A103,'[1]fiscal space'!$A$1:$F$203,3,FALSE)</f>
        <v>45.695999999999998</v>
      </c>
      <c r="F103" s="7">
        <f>VLOOKUP($A103,'[1]fiscal space'!$A$1:$F$203,4,FALSE)</f>
        <v>-4.7729999999999997</v>
      </c>
      <c r="G103" s="7">
        <f>VLOOKUP($A103,'[1]fiscal space'!$A$1:$F$203,6,FALSE)</f>
        <v>-5.5540000000000003</v>
      </c>
      <c r="L103" s="7">
        <f>VLOOKUP(A103,'[1]child poverty_oecd'!$C$13:$N$45,12,FALSE)</f>
        <v>10.6</v>
      </c>
      <c r="Q103" s="21">
        <f>VLOOKUP($A103,[1]ssn_aspire!$C$2:$F$196,3,FALSE)</f>
        <v>67.166369591379905</v>
      </c>
      <c r="R103" s="21">
        <f>VLOOKUP($A103,[1]ssn_aspire!$C$2:$F$196,4,FALSE)</f>
        <v>14.849560941398201</v>
      </c>
      <c r="S103" s="22">
        <f t="shared" ref="S103:S106" si="26">((Q103/100)*(R103/100))*100</f>
        <v>9.97391098459671</v>
      </c>
    </row>
    <row r="104" spans="1:22" x14ac:dyDescent="0.45">
      <c r="A104" t="s">
        <v>220</v>
      </c>
      <c r="B104" t="s">
        <v>221</v>
      </c>
      <c r="C104" t="str">
        <f>VLOOKUP($A104,[1]CLASS!$B$1:$D$219,2,FALSE)</f>
        <v>Middle East &amp; North Africa</v>
      </c>
      <c r="D104" t="str">
        <f>VLOOKUP($A104,[1]CLASS!$B$1:$D$219,3,FALSE)</f>
        <v>Lower middle income</v>
      </c>
      <c r="E104" s="7">
        <f>VLOOKUP($A104,'[1]fiscal space'!$A$1:$F$203,3,FALSE)</f>
        <v>150.583</v>
      </c>
      <c r="F104" s="7">
        <f>VLOOKUP($A104,'[1]fiscal space'!$A$1:$F$203,4,FALSE)</f>
        <v>-0.47699999999999998</v>
      </c>
      <c r="G104" s="7">
        <f>VLOOKUP($A104,'[1]fiscal space'!$A$1:$F$203,6,FALSE)</f>
        <v>-3.5249999999999999</v>
      </c>
      <c r="H104" s="7" t="str">
        <f>VLOOKUP(A104,[1]stunting!$C$1:$F$203,4,FALSE)</f>
        <v>10.4</v>
      </c>
      <c r="K104" s="8">
        <f>VLOOKUP(A104,'[1]child poverty_unicef'!$D$1:$F$123,3,FALSE)</f>
        <v>32.388740539550703</v>
      </c>
      <c r="M104" s="7">
        <f>VLOOKUP($A104,'[1]child poverty_PPPline_wb'!$C$1:$G$115,3,FALSE)</f>
        <v>0</v>
      </c>
      <c r="N104" s="7">
        <f>VLOOKUP($A104,'[1]child poverty_PPPline_wb'!$C$1:$G$115,4,FALSE)</f>
        <v>0.2</v>
      </c>
      <c r="O104" s="7">
        <f>VLOOKUP($A104,'[1]child poverty_PPPline_wb'!$C$1:$G$115,5,FALSE)</f>
        <v>2.9</v>
      </c>
      <c r="P104" s="7">
        <f t="shared" ref="P104:P105" si="27">N104</f>
        <v>0.2</v>
      </c>
      <c r="Q104" s="21">
        <f>VLOOKUP($A104,[1]ssn_aspire!$C$2:$F$196,3,FALSE)</f>
        <v>3.1531950978480801</v>
      </c>
      <c r="R104" s="21">
        <f>VLOOKUP($A104,[1]ssn_aspire!$C$2:$F$196,4,FALSE)</f>
        <v>0</v>
      </c>
      <c r="S104" s="22">
        <f t="shared" si="26"/>
        <v>0</v>
      </c>
      <c r="T104" s="7">
        <f>VLOOKUP($A104,[1]sp_ilo!$C$1:$J$210,5,FALSE)</f>
        <v>13.9</v>
      </c>
      <c r="U104" s="7">
        <f>VLOOKUP($A104,[1]sp_ilo!$C$1:$J$210,7,FALSE)</f>
        <v>32.700000000000003</v>
      </c>
      <c r="V104" s="7">
        <f>VLOOKUP($A104,[1]sp_ilo!$C$1:$J$210,8,FALSE)</f>
        <v>1.7</v>
      </c>
    </row>
    <row r="105" spans="1:22" x14ac:dyDescent="0.45">
      <c r="A105" t="s">
        <v>222</v>
      </c>
      <c r="B105" t="s">
        <v>223</v>
      </c>
      <c r="C105" t="str">
        <f>VLOOKUP($A105,[1]CLASS!$B$1:$D$219,2,FALSE)</f>
        <v>Sub-Saharan Africa</v>
      </c>
      <c r="D105" t="str">
        <f>VLOOKUP($A105,[1]CLASS!$B$1:$D$219,3,FALSE)</f>
        <v>Lower middle income</v>
      </c>
      <c r="E105" s="7">
        <f>VLOOKUP($A105,'[1]fiscal space'!$A$1:$F$203,3,FALSE)</f>
        <v>53.518000000000001</v>
      </c>
      <c r="F105" s="7">
        <f>VLOOKUP($A105,'[1]fiscal space'!$A$1:$F$203,4,FALSE)</f>
        <v>-3.2109999999999999</v>
      </c>
      <c r="G105" s="7">
        <f>VLOOKUP($A105,'[1]fiscal space'!$A$1:$F$203,6,FALSE)</f>
        <v>-4.4169999999999998</v>
      </c>
      <c r="H105" s="7" t="str">
        <f>VLOOKUP(A105,[1]stunting!$C$1:$F$203,4,FALSE)</f>
        <v>32.1</v>
      </c>
      <c r="I105" s="7">
        <f>VLOOKUP($A105,'[1]food poverty'!$D$1:$I$105,5,FALSE)</f>
        <v>28.058647000000001</v>
      </c>
      <c r="J105" s="7">
        <f>VLOOKUP($A105,'[1]food poverty'!$D$1:$I$105,6,FALSE)</f>
        <v>55.246119999999998</v>
      </c>
      <c r="K105" s="8">
        <f>VLOOKUP(A105,'[1]child poverty_unicef'!$D$1:$F$123,3,FALSE)</f>
        <v>57.215000152587798</v>
      </c>
      <c r="M105" s="7">
        <f>VLOOKUP($A105,'[1]child poverty_PPPline_wb'!$C$1:$G$115,3,FALSE)</f>
        <v>31.8</v>
      </c>
      <c r="N105" s="7">
        <f>VLOOKUP($A105,'[1]child poverty_PPPline_wb'!$C$1:$G$115,4,FALSE)</f>
        <v>56.1</v>
      </c>
      <c r="O105" s="7">
        <f>VLOOKUP($A105,'[1]child poverty_PPPline_wb'!$C$1:$G$115,5,FALSE)</f>
        <v>79.7</v>
      </c>
      <c r="P105" s="7">
        <f t="shared" si="27"/>
        <v>56.1</v>
      </c>
      <c r="Q105" s="21">
        <f>VLOOKUP($A105,[1]ssn_aspire!$C$2:$F$196,3,FALSE)</f>
        <v>88.931848950000003</v>
      </c>
      <c r="R105" s="21">
        <f>VLOOKUP($A105,[1]ssn_aspire!$C$2:$F$196,4,FALSE)</f>
        <v>32.240872142194299</v>
      </c>
      <c r="S105" s="22">
        <f t="shared" si="26"/>
        <v>28.672403713658863</v>
      </c>
    </row>
    <row r="106" spans="1:22" x14ac:dyDescent="0.45">
      <c r="A106" t="s">
        <v>224</v>
      </c>
      <c r="B106" t="s">
        <v>225</v>
      </c>
      <c r="C106" t="str">
        <f>VLOOKUP($A106,[1]CLASS!$B$1:$D$219,2,FALSE)</f>
        <v>Sub-Saharan Africa</v>
      </c>
      <c r="D106" t="str">
        <f>VLOOKUP($A106,[1]CLASS!$B$1:$D$219,3,FALSE)</f>
        <v>Low income</v>
      </c>
      <c r="E106" s="7">
        <f>VLOOKUP($A106,'[1]fiscal space'!$A$1:$F$203,3,FALSE)</f>
        <v>53.174999999999997</v>
      </c>
      <c r="F106" s="7">
        <f>VLOOKUP($A106,'[1]fiscal space'!$A$1:$F$203,4,FALSE)</f>
        <v>-1.54</v>
      </c>
      <c r="G106" s="7">
        <f>VLOOKUP($A106,'[1]fiscal space'!$A$1:$F$203,6,FALSE)</f>
        <v>-2.4119999999999999</v>
      </c>
      <c r="H106" s="7" t="str">
        <f>VLOOKUP(A106,[1]stunting!$C$1:$F$203,4,FALSE)</f>
        <v>28.0</v>
      </c>
      <c r="I106" s="7">
        <f>VLOOKUP($A106,'[1]food poverty'!$D$1:$I$105,5,FALSE)</f>
        <v>42.530121000000001</v>
      </c>
      <c r="J106" s="7">
        <f>VLOOKUP($A106,'[1]food poverty'!$D$1:$I$105,6,FALSE)</f>
        <v>48.862450000000003</v>
      </c>
      <c r="K106" s="8">
        <f>VLOOKUP(A106,'[1]child poverty_unicef'!$D$1:$F$123,3,FALSE)</f>
        <v>52.7991523742675</v>
      </c>
      <c r="M106" s="7">
        <f>VLOOKUP($A106,'[1]child poverty_PPPline_wb'!$C$1:$G$115,3,FALSE)</f>
        <v>45.5</v>
      </c>
      <c r="N106" s="7">
        <f>VLOOKUP($A106,'[1]child poverty_PPPline_wb'!$C$1:$G$115,4,FALSE)</f>
        <v>77.599999999999994</v>
      </c>
      <c r="O106" s="7">
        <f>VLOOKUP($A106,'[1]child poverty_PPPline_wb'!$C$1:$G$115,5,FALSE)</f>
        <v>94.9</v>
      </c>
      <c r="P106" s="7">
        <f>M106</f>
        <v>45.5</v>
      </c>
      <c r="Q106" s="21">
        <f>VLOOKUP($A106,[1]ssn_aspire!$C$2:$F$196,3,FALSE)</f>
        <v>19.498018040000002</v>
      </c>
      <c r="R106" s="21">
        <f>VLOOKUP($A106,[1]ssn_aspire!$C$2:$F$196,4,FALSE)</f>
        <v>4.9475924340909501</v>
      </c>
      <c r="S106" s="22">
        <f t="shared" si="26"/>
        <v>0.96468246534472857</v>
      </c>
      <c r="T106" s="7">
        <f>VLOOKUP($A106,[1]sp_ilo!$C$1:$J$210,5,FALSE)</f>
        <v>6.2</v>
      </c>
      <c r="U106" s="7">
        <f>VLOOKUP($A106,[1]sp_ilo!$C$1:$J$210,7,FALSE)</f>
        <v>5.8</v>
      </c>
      <c r="V106" s="7">
        <f>VLOOKUP($A106,[1]sp_ilo!$C$1:$J$210,8,FALSE)</f>
        <v>2.7</v>
      </c>
    </row>
    <row r="107" spans="1:22" x14ac:dyDescent="0.45">
      <c r="A107" t="s">
        <v>226</v>
      </c>
      <c r="B107" t="s">
        <v>227</v>
      </c>
      <c r="C107" t="str">
        <f>VLOOKUP($A107,[1]CLASS!$B$1:$D$219,2,FALSE)</f>
        <v>Middle East &amp; North Africa</v>
      </c>
      <c r="D107" t="str">
        <f>VLOOKUP($A107,[1]CLASS!$B$1:$D$219,3,FALSE)</f>
        <v>Upper middle income</v>
      </c>
      <c r="F107" s="7">
        <f>VLOOKUP($A107,'[1]fiscal space'!$A$1:$F$203,4,FALSE)</f>
        <v>11.269</v>
      </c>
      <c r="G107" s="7">
        <f>VLOOKUP($A107,'[1]fiscal space'!$A$1:$F$203,6,FALSE)</f>
        <v>11.269</v>
      </c>
      <c r="H107" s="7" t="str">
        <f>VLOOKUP(A107,[1]stunting!$C$1:$F$203,4,FALSE)</f>
        <v>43.5</v>
      </c>
      <c r="T107" s="7">
        <f>VLOOKUP($A107,[1]sp_ilo!$C$1:$J$210,5,FALSE)</f>
        <v>46.2</v>
      </c>
      <c r="V107" s="7">
        <f>VLOOKUP($A107,[1]sp_ilo!$C$1:$J$210,8,FALSE)</f>
        <v>5.3</v>
      </c>
    </row>
    <row r="108" spans="1:22" x14ac:dyDescent="0.45">
      <c r="A108" t="s">
        <v>228</v>
      </c>
      <c r="B108" t="s">
        <v>229</v>
      </c>
      <c r="C108" t="str">
        <f>VLOOKUP($A108,[1]CLASS!$B$1:$D$219,2,FALSE)</f>
        <v>Europe &amp; Central Asia</v>
      </c>
      <c r="D108" t="str">
        <f>VLOOKUP($A108,[1]CLASS!$B$1:$D$219,3,FALSE)</f>
        <v>High income</v>
      </c>
      <c r="U108" s="7">
        <f>VLOOKUP($A108,[1]sp_ilo!$C$1:$J$210,7,FALSE)</f>
        <v>100</v>
      </c>
    </row>
    <row r="109" spans="1:22" x14ac:dyDescent="0.45">
      <c r="A109" t="s">
        <v>230</v>
      </c>
      <c r="B109" t="s">
        <v>231</v>
      </c>
      <c r="C109" t="str">
        <f>VLOOKUP($A109,[1]CLASS!$B$1:$D$219,2,FALSE)</f>
        <v>Europe &amp; Central Asia</v>
      </c>
      <c r="D109" t="str">
        <f>VLOOKUP($A109,[1]CLASS!$B$1:$D$219,3,FALSE)</f>
        <v>High income</v>
      </c>
      <c r="E109" s="7">
        <f>VLOOKUP($A109,'[1]fiscal space'!$A$1:$F$203,3,FALSE)</f>
        <v>44.658999999999999</v>
      </c>
      <c r="F109" s="7">
        <f>VLOOKUP($A109,'[1]fiscal space'!$A$1:$F$203,4,FALSE)</f>
        <v>-0.76</v>
      </c>
      <c r="G109" s="7">
        <f>VLOOKUP($A109,'[1]fiscal space'!$A$1:$F$203,6,FALSE)</f>
        <v>-1.0009999999999999</v>
      </c>
      <c r="L109" s="7">
        <f>VLOOKUP(A109,'[1]child poverty_oecd'!$C$13:$N$45,12,FALSE)</f>
        <v>14.899999999999999</v>
      </c>
      <c r="Q109" s="21">
        <f>VLOOKUP($A109,[1]ssn_aspire!$C$2:$F$196,3,FALSE)</f>
        <v>68.0941454499999</v>
      </c>
      <c r="R109" s="21">
        <f>VLOOKUP($A109,[1]ssn_aspire!$C$2:$F$196,4,FALSE)</f>
        <v>18.593456500126202</v>
      </c>
      <c r="S109" s="22">
        <f>((Q109/100)*(R109/100))*100</f>
        <v>12.661055313378396</v>
      </c>
    </row>
    <row r="110" spans="1:22" x14ac:dyDescent="0.45">
      <c r="A110" t="s">
        <v>232</v>
      </c>
      <c r="B110" t="s">
        <v>233</v>
      </c>
      <c r="C110" t="str">
        <f>VLOOKUP($A110,[1]CLASS!$B$1:$D$219,2,FALSE)</f>
        <v>Europe &amp; Central Asia</v>
      </c>
      <c r="D110" t="str">
        <f>VLOOKUP($A110,[1]CLASS!$B$1:$D$219,3,FALSE)</f>
        <v>High income</v>
      </c>
      <c r="E110" s="7">
        <f>VLOOKUP($A110,'[1]fiscal space'!$A$1:$F$203,3,FALSE)</f>
        <v>24.291</v>
      </c>
      <c r="F110" s="7">
        <f>VLOOKUP($A110,'[1]fiscal space'!$A$1:$F$203,4,FALSE)</f>
        <v>0.624</v>
      </c>
      <c r="G110" s="7">
        <f>VLOOKUP($A110,'[1]fiscal space'!$A$1:$F$203,6,FALSE)</f>
        <v>0.88700000000000001</v>
      </c>
      <c r="L110" s="7">
        <f>VLOOKUP(A110,'[1]child poverty_oecd'!$C$13:$N$45,12,FALSE)</f>
        <v>15.299999999999999</v>
      </c>
    </row>
    <row r="111" spans="1:22" x14ac:dyDescent="0.45">
      <c r="A111" t="s">
        <v>234</v>
      </c>
      <c r="B111" t="s">
        <v>235</v>
      </c>
      <c r="C111" t="str">
        <f>VLOOKUP($A111,[1]CLASS!$B$1:$D$219,2,FALSE)</f>
        <v>East Asia &amp; Pacific</v>
      </c>
      <c r="D111" t="str">
        <f>VLOOKUP($A111,[1]CLASS!$B$1:$D$219,3,FALSE)</f>
        <v>High income</v>
      </c>
      <c r="F111" s="7">
        <f>VLOOKUP($A111,'[1]fiscal space'!$A$1:$F$203,4,FALSE)</f>
        <v>-21.207000000000001</v>
      </c>
      <c r="G111" s="7">
        <f>VLOOKUP($A111,'[1]fiscal space'!$A$1:$F$203,6,FALSE)</f>
        <v>-16.55</v>
      </c>
      <c r="T111" s="7">
        <f>VLOOKUP($A111,[1]sp_ilo!$C$1:$J$210,5,FALSE)</f>
        <v>79.900000000000006</v>
      </c>
      <c r="V111" s="7">
        <f>VLOOKUP($A111,[1]sp_ilo!$C$1:$J$210,8,FALSE)</f>
        <v>12.7</v>
      </c>
    </row>
    <row r="112" spans="1:22" x14ac:dyDescent="0.45">
      <c r="A112" t="s">
        <v>236</v>
      </c>
      <c r="B112" t="s">
        <v>237</v>
      </c>
      <c r="C112" t="str">
        <f>VLOOKUP($A112,[1]CLASS!$B$1:$D$219,2,FALSE)</f>
        <v>Sub-Saharan Africa</v>
      </c>
      <c r="D112" t="str">
        <f>VLOOKUP($A112,[1]CLASS!$B$1:$D$219,3,FALSE)</f>
        <v>Low income</v>
      </c>
      <c r="E112" s="7">
        <f>VLOOKUP($A112,'[1]fiscal space'!$A$1:$F$203,3,FALSE)</f>
        <v>53.128</v>
      </c>
      <c r="F112" s="7">
        <f>VLOOKUP($A112,'[1]fiscal space'!$A$1:$F$203,4,FALSE)</f>
        <v>-2.2250000000000001</v>
      </c>
      <c r="G112" s="7">
        <f>VLOOKUP($A112,'[1]fiscal space'!$A$1:$F$203,6,FALSE)</f>
        <v>-2.8719999999999999</v>
      </c>
      <c r="H112" s="7" t="str">
        <f>VLOOKUP(A112,[1]stunting!$C$1:$F$203,4,FALSE)</f>
        <v>40.2</v>
      </c>
      <c r="I112" s="7">
        <f>VLOOKUP($A112,'[1]food poverty'!$D$1:$I$105,5,FALSE)</f>
        <v>24.42878</v>
      </c>
      <c r="J112" s="7">
        <f>VLOOKUP($A112,'[1]food poverty'!$D$1:$I$105,6,FALSE)</f>
        <v>49.571083000000002</v>
      </c>
      <c r="K112" s="8">
        <f>VLOOKUP(A112,'[1]child poverty_unicef'!$D$1:$F$123,3,FALSE)</f>
        <v>73.923194885253906</v>
      </c>
      <c r="M112" s="7">
        <f>VLOOKUP($A112,'[1]child poverty_PPPline_wb'!$C$1:$G$115,3,FALSE)</f>
        <v>82.9</v>
      </c>
      <c r="N112" s="7">
        <f>VLOOKUP($A112,'[1]child poverty_PPPline_wb'!$C$1:$G$115,4,FALSE)</f>
        <v>93.9</v>
      </c>
      <c r="O112" s="7">
        <f>VLOOKUP($A112,'[1]child poverty_PPPline_wb'!$C$1:$G$115,5,FALSE)</f>
        <v>98.5</v>
      </c>
      <c r="P112" s="7">
        <f t="shared" ref="P112:P113" si="28">M112</f>
        <v>82.9</v>
      </c>
    </row>
    <row r="113" spans="1:22" x14ac:dyDescent="0.45">
      <c r="A113" t="s">
        <v>238</v>
      </c>
      <c r="B113" t="s">
        <v>239</v>
      </c>
      <c r="C113" t="str">
        <f>VLOOKUP($A113,[1]CLASS!$B$1:$D$219,2,FALSE)</f>
        <v>Sub-Saharan Africa</v>
      </c>
      <c r="D113" t="str">
        <f>VLOOKUP($A113,[1]CLASS!$B$1:$D$219,3,FALSE)</f>
        <v>Low income</v>
      </c>
      <c r="E113" s="7">
        <f>VLOOKUP($A113,'[1]fiscal space'!$A$1:$F$203,3,FALSE)</f>
        <v>63.93</v>
      </c>
      <c r="F113" s="7">
        <f>VLOOKUP($A113,'[1]fiscal space'!$A$1:$F$203,4,FALSE)</f>
        <v>-4.7560000000000002</v>
      </c>
      <c r="G113" s="7">
        <f>VLOOKUP($A113,'[1]fiscal space'!$A$1:$F$203,6,FALSE)</f>
        <v>-8.9480000000000004</v>
      </c>
      <c r="H113" s="7" t="str">
        <f>VLOOKUP(A113,[1]stunting!$C$1:$F$203,4,FALSE)</f>
        <v>37.0</v>
      </c>
      <c r="I113" s="7">
        <f>VLOOKUP($A113,'[1]food poverty'!$D$1:$I$105,5,FALSE)</f>
        <v>25.520679000000001</v>
      </c>
      <c r="J113" s="7">
        <f>VLOOKUP($A113,'[1]food poverty'!$D$1:$I$105,6,FALSE)</f>
        <v>57.173805000000002</v>
      </c>
      <c r="K113" s="8">
        <f>VLOOKUP(A113,'[1]child poverty_unicef'!$D$1:$F$123,3,FALSE)</f>
        <v>53.537136077880803</v>
      </c>
      <c r="M113" s="7">
        <f>VLOOKUP($A113,'[1]child poverty_PPPline_wb'!$C$1:$G$115,3,FALSE)</f>
        <v>74.900000000000006</v>
      </c>
      <c r="N113" s="7">
        <f>VLOOKUP($A113,'[1]child poverty_PPPline_wb'!$C$1:$G$115,4,FALSE)</f>
        <v>92.2</v>
      </c>
      <c r="O113" s="7">
        <f>VLOOKUP($A113,'[1]child poverty_PPPline_wb'!$C$1:$G$115,5,FALSE)</f>
        <v>98</v>
      </c>
      <c r="P113" s="7">
        <f t="shared" si="28"/>
        <v>74.900000000000006</v>
      </c>
      <c r="Q113" s="21">
        <f>VLOOKUP($A113,[1]ssn_aspire!$C$2:$F$196,3,FALSE)</f>
        <v>49.503224264367901</v>
      </c>
      <c r="R113" s="21">
        <f>VLOOKUP($A113,[1]ssn_aspire!$C$2:$F$196,4,FALSE)</f>
        <v>5.9293416569994104</v>
      </c>
      <c r="S113" s="22">
        <f t="shared" ref="S113:S115" si="29">((Q113/100)*(R113/100))*100</f>
        <v>2.9352152978650059</v>
      </c>
    </row>
    <row r="114" spans="1:22" x14ac:dyDescent="0.45">
      <c r="A114" t="s">
        <v>240</v>
      </c>
      <c r="B114" t="s">
        <v>241</v>
      </c>
      <c r="C114" t="str">
        <f>VLOOKUP($A114,[1]CLASS!$B$1:$D$219,2,FALSE)</f>
        <v>East Asia &amp; Pacific</v>
      </c>
      <c r="D114" t="str">
        <f>VLOOKUP($A114,[1]CLASS!$B$1:$D$219,3,FALSE)</f>
        <v>Upper middle income</v>
      </c>
      <c r="E114" s="7">
        <f>VLOOKUP($A114,'[1]fiscal space'!$A$1:$F$203,3,FALSE)</f>
        <v>69.016000000000005</v>
      </c>
      <c r="F114" s="7">
        <f>VLOOKUP($A114,'[1]fiscal space'!$A$1:$F$203,4,FALSE)</f>
        <v>-3.3559999999999999</v>
      </c>
      <c r="G114" s="7">
        <f>VLOOKUP($A114,'[1]fiscal space'!$A$1:$F$203,6,FALSE)</f>
        <v>-5.4560000000000004</v>
      </c>
      <c r="H114" s="7" t="str">
        <f>VLOOKUP(A114,[1]stunting!$C$1:$F$203,4,FALSE)</f>
        <v>20.9</v>
      </c>
      <c r="K114" s="8">
        <f>VLOOKUP(A114,'[1]child poverty_unicef'!$D$1:$F$123,3,FALSE)</f>
        <v>0.43062484264373702</v>
      </c>
      <c r="M114" s="7">
        <f>VLOOKUP($A114,'[1]child poverty_PPPline_wb'!$C$1:$G$115,3,FALSE)</f>
        <v>0</v>
      </c>
      <c r="N114" s="7">
        <f>VLOOKUP($A114,'[1]child poverty_PPPline_wb'!$C$1:$G$115,4,FALSE)</f>
        <v>0.2</v>
      </c>
      <c r="O114" s="7">
        <f>VLOOKUP($A114,'[1]child poverty_PPPline_wb'!$C$1:$G$115,5,FALSE)</f>
        <v>3.4</v>
      </c>
      <c r="P114" s="7">
        <f t="shared" ref="P114:P115" si="30">O114</f>
        <v>3.4</v>
      </c>
      <c r="Q114" s="21">
        <f>VLOOKUP($A114,[1]ssn_aspire!$C$2:$F$196,3,FALSE)</f>
        <v>97.642042638673104</v>
      </c>
      <c r="R114" s="21">
        <f>VLOOKUP($A114,[1]ssn_aspire!$C$2:$F$196,4,FALSE)</f>
        <v>7.7687409783766599</v>
      </c>
      <c r="S114" s="22">
        <f t="shared" si="29"/>
        <v>7.5855573785946069</v>
      </c>
      <c r="T114" s="7">
        <f>VLOOKUP($A114,[1]sp_ilo!$C$1:$J$210,5,FALSE)</f>
        <v>27.3</v>
      </c>
      <c r="U114" s="7">
        <f>VLOOKUP($A114,[1]sp_ilo!$C$1:$J$210,7,FALSE)</f>
        <v>2.8</v>
      </c>
      <c r="V114" s="7">
        <f>VLOOKUP($A114,[1]sp_ilo!$C$1:$J$210,8,FALSE)</f>
        <v>2.1</v>
      </c>
    </row>
    <row r="115" spans="1:22" x14ac:dyDescent="0.45">
      <c r="A115" t="s">
        <v>242</v>
      </c>
      <c r="B115" t="s">
        <v>243</v>
      </c>
      <c r="C115" t="str">
        <f>VLOOKUP($A115,[1]CLASS!$B$1:$D$219,2,FALSE)</f>
        <v>South Asia</v>
      </c>
      <c r="D115" t="str">
        <f>VLOOKUP($A115,[1]CLASS!$B$1:$D$219,3,FALSE)</f>
        <v>Upper middle income</v>
      </c>
      <c r="E115" s="7">
        <f>VLOOKUP($A115,'[1]fiscal space'!$A$1:$F$203,3,FALSE)</f>
        <v>124.82</v>
      </c>
      <c r="F115" s="7">
        <f>VLOOKUP($A115,'[1]fiscal space'!$A$1:$F$203,4,FALSE)</f>
        <v>-11.734</v>
      </c>
      <c r="G115" s="7">
        <f>VLOOKUP($A115,'[1]fiscal space'!$A$1:$F$203,6,FALSE)</f>
        <v>-14.282</v>
      </c>
      <c r="H115" s="7" t="str">
        <f>VLOOKUP(A115,[1]stunting!$C$1:$F$203,4,FALSE)</f>
        <v>14.2</v>
      </c>
      <c r="I115" s="7">
        <f>VLOOKUP($A115,'[1]food poverty'!$D$1:$I$105,5,FALSE)</f>
        <v>5.6484351000000004</v>
      </c>
      <c r="J115" s="7">
        <f>VLOOKUP($A115,'[1]food poverty'!$D$1:$I$105,6,FALSE)</f>
        <v>22.972501999999999</v>
      </c>
      <c r="K115" s="8">
        <f>VLOOKUP(A115,'[1]child poverty_unicef'!$D$1:$F$123,3,FALSE)</f>
        <v>8.6882658004760707</v>
      </c>
      <c r="M115" s="7">
        <f>VLOOKUP($A115,'[1]child poverty_PPPline_wb'!$C$1:$G$115,3,FALSE)</f>
        <v>0</v>
      </c>
      <c r="N115" s="7">
        <f>VLOOKUP($A115,'[1]child poverty_PPPline_wb'!$C$1:$G$115,4,FALSE)</f>
        <v>0.7</v>
      </c>
      <c r="O115" s="7">
        <f>VLOOKUP($A115,'[1]child poverty_PPPline_wb'!$C$1:$G$115,5,FALSE)</f>
        <v>7.8</v>
      </c>
      <c r="P115" s="7">
        <f t="shared" si="30"/>
        <v>7.8</v>
      </c>
      <c r="Q115" s="21">
        <f>VLOOKUP($A115,[1]ssn_aspire!$C$2:$F$196,3,FALSE)</f>
        <v>31.231965670111801</v>
      </c>
      <c r="R115" s="21">
        <f>VLOOKUP($A115,[1]ssn_aspire!$C$2:$F$196,4,FALSE)</f>
        <v>18.126022407244498</v>
      </c>
      <c r="S115" s="22">
        <f t="shared" si="29"/>
        <v>5.6611130955873747</v>
      </c>
      <c r="T115" s="7">
        <f>VLOOKUP($A115,[1]sp_ilo!$C$1:$J$210,5,FALSE)</f>
        <v>21.2</v>
      </c>
      <c r="U115" s="7">
        <f>VLOOKUP($A115,[1]sp_ilo!$C$1:$J$210,7,FALSE)</f>
        <v>8.1999999999999993</v>
      </c>
      <c r="V115" s="7">
        <f>VLOOKUP($A115,[1]sp_ilo!$C$1:$J$210,8,FALSE)</f>
        <v>8.1</v>
      </c>
    </row>
    <row r="116" spans="1:22" x14ac:dyDescent="0.45">
      <c r="A116" t="s">
        <v>244</v>
      </c>
      <c r="B116" t="s">
        <v>245</v>
      </c>
      <c r="C116" t="str">
        <f>VLOOKUP($A116,[1]CLASS!$B$1:$D$219,2,FALSE)</f>
        <v>Sub-Saharan Africa</v>
      </c>
      <c r="D116" t="str">
        <f>VLOOKUP($A116,[1]CLASS!$B$1:$D$219,3,FALSE)</f>
        <v>Low income</v>
      </c>
      <c r="E116" s="7">
        <f>VLOOKUP($A116,'[1]fiscal space'!$A$1:$F$203,3,FALSE)</f>
        <v>51.947000000000003</v>
      </c>
      <c r="F116" s="7">
        <f>VLOOKUP($A116,'[1]fiscal space'!$A$1:$F$203,4,FALSE)</f>
        <v>-3.5739999999999998</v>
      </c>
      <c r="G116" s="7">
        <f>VLOOKUP($A116,'[1]fiscal space'!$A$1:$F$203,6,FALSE)</f>
        <v>-4.9560000000000004</v>
      </c>
      <c r="H116" s="7" t="str">
        <f>VLOOKUP(A116,[1]stunting!$C$1:$F$203,4,FALSE)</f>
        <v>25.7</v>
      </c>
      <c r="I116" s="7">
        <f>VLOOKUP($A116,'[1]food poverty'!$D$1:$I$105,5,FALSE)</f>
        <v>30.346594</v>
      </c>
      <c r="J116" s="7">
        <f>VLOOKUP($A116,'[1]food poverty'!$D$1:$I$105,6,FALSE)</f>
        <v>43.972442999999998</v>
      </c>
      <c r="K116" s="8">
        <f>VLOOKUP(A116,'[1]child poverty_unicef'!$D$1:$F$123,3,FALSE)</f>
        <v>41.88525390625</v>
      </c>
      <c r="M116" s="7">
        <f>VLOOKUP($A116,'[1]child poverty_PPPline_wb'!$C$1:$G$115,3,FALSE)</f>
        <v>45.3</v>
      </c>
      <c r="N116" s="7">
        <f>VLOOKUP($A116,'[1]child poverty_PPPline_wb'!$C$1:$G$115,4,FALSE)</f>
        <v>77.8</v>
      </c>
      <c r="O116" s="7">
        <f>VLOOKUP($A116,'[1]child poverty_PPPline_wb'!$C$1:$G$115,5,FALSE)</f>
        <v>94.8</v>
      </c>
      <c r="P116" s="7">
        <f>M116</f>
        <v>45.3</v>
      </c>
      <c r="T116" s="7">
        <f>VLOOKUP($A116,[1]sp_ilo!$C$1:$J$210,5,FALSE)</f>
        <v>9.3000000000000007</v>
      </c>
      <c r="V116" s="7">
        <f>VLOOKUP($A116,[1]sp_ilo!$C$1:$J$210,8,FALSE)</f>
        <v>5.8</v>
      </c>
    </row>
    <row r="117" spans="1:22" x14ac:dyDescent="0.45">
      <c r="A117" t="s">
        <v>246</v>
      </c>
      <c r="B117" t="s">
        <v>247</v>
      </c>
      <c r="C117" t="str">
        <f>VLOOKUP($A117,[1]CLASS!$B$1:$D$219,2,FALSE)</f>
        <v>Middle East &amp; North Africa</v>
      </c>
      <c r="D117" t="str">
        <f>VLOOKUP($A117,[1]CLASS!$B$1:$D$219,3,FALSE)</f>
        <v>High income</v>
      </c>
      <c r="E117" s="7">
        <f>VLOOKUP($A117,'[1]fiscal space'!$A$1:$F$203,3,FALSE)</f>
        <v>56.427999999999997</v>
      </c>
      <c r="F117" s="7">
        <f>VLOOKUP($A117,'[1]fiscal space'!$A$1:$F$203,4,FALSE)</f>
        <v>-6.7720000000000002</v>
      </c>
      <c r="G117" s="7">
        <f>VLOOKUP($A117,'[1]fiscal space'!$A$1:$F$203,6,FALSE)</f>
        <v>-7.9130000000000003</v>
      </c>
    </row>
    <row r="118" spans="1:22" x14ac:dyDescent="0.45">
      <c r="A118" t="s">
        <v>248</v>
      </c>
      <c r="B118" t="s">
        <v>249</v>
      </c>
      <c r="C118" t="str">
        <f>VLOOKUP($A118,[1]CLASS!$B$1:$D$219,2,FALSE)</f>
        <v>East Asia &amp; Pacific</v>
      </c>
      <c r="D118" t="str">
        <f>VLOOKUP($A118,[1]CLASS!$B$1:$D$219,3,FALSE)</f>
        <v>Upper middle income</v>
      </c>
      <c r="E118" s="7">
        <f>VLOOKUP($A118,'[1]fiscal space'!$A$1:$F$203,3,FALSE)</f>
        <v>19.777000000000001</v>
      </c>
      <c r="F118" s="7">
        <f>VLOOKUP($A118,'[1]fiscal space'!$A$1:$F$203,4,FALSE)</f>
        <v>0.96499999999999997</v>
      </c>
      <c r="G118" s="7">
        <f>VLOOKUP($A118,'[1]fiscal space'!$A$1:$F$203,6,FALSE)</f>
        <v>0.74299999999999999</v>
      </c>
      <c r="H118" s="7" t="str">
        <f>VLOOKUP(A118,[1]stunting!$C$1:$F$203,4,FALSE)</f>
        <v>32.2</v>
      </c>
      <c r="I118" s="7">
        <f>VLOOKUP($A118,'[1]food poverty'!$D$1:$I$105,5,FALSE)</f>
        <v>29.409217999999999</v>
      </c>
      <c r="J118" s="7">
        <f>VLOOKUP($A118,'[1]food poverty'!$D$1:$I$105,6,FALSE)</f>
        <v>36.446269999999998</v>
      </c>
      <c r="T118" s="7">
        <f>VLOOKUP($A118,[1]sp_ilo!$C$1:$J$210,5,FALSE)</f>
        <v>25.2</v>
      </c>
      <c r="V118" s="7">
        <f>VLOOKUP($A118,[1]sp_ilo!$C$1:$J$210,8,FALSE)</f>
        <v>1.7</v>
      </c>
    </row>
    <row r="119" spans="1:22" x14ac:dyDescent="0.45">
      <c r="A119" t="s">
        <v>250</v>
      </c>
      <c r="B119" t="s">
        <v>251</v>
      </c>
      <c r="C119" t="str">
        <f>VLOOKUP($A119,[1]CLASS!$B$1:$D$219,2,FALSE)</f>
        <v>Sub-Saharan Africa</v>
      </c>
      <c r="D119" t="str">
        <f>VLOOKUP($A119,[1]CLASS!$B$1:$D$219,3,FALSE)</f>
        <v>Lower middle income</v>
      </c>
      <c r="E119" s="7">
        <f>VLOOKUP($A119,'[1]fiscal space'!$A$1:$F$203,3,FALSE)</f>
        <v>51.662999999999997</v>
      </c>
      <c r="F119" s="7">
        <f>VLOOKUP($A119,'[1]fiscal space'!$A$1:$F$203,4,FALSE)</f>
        <v>2.8959999999999999</v>
      </c>
      <c r="G119" s="7">
        <f>VLOOKUP($A119,'[1]fiscal space'!$A$1:$F$203,6,FALSE)</f>
        <v>2.7970000000000002</v>
      </c>
      <c r="H119" s="7" t="str">
        <f>VLOOKUP(A119,[1]stunting!$C$1:$F$203,4,FALSE)</f>
        <v>24.2</v>
      </c>
      <c r="I119" s="7">
        <f>VLOOKUP($A119,'[1]food poverty'!$D$1:$I$105,5,FALSE)</f>
        <v>38.245463999999998</v>
      </c>
      <c r="J119" s="7">
        <f>VLOOKUP($A119,'[1]food poverty'!$D$1:$I$105,6,FALSE)</f>
        <v>41.791350999999999</v>
      </c>
      <c r="K119" s="8">
        <f>VLOOKUP(A119,'[1]child poverty_unicef'!$D$1:$F$123,3,FALSE)</f>
        <v>37.464229583740199</v>
      </c>
      <c r="M119" s="7">
        <f>VLOOKUP($A119,'[1]child poverty_PPPline_wb'!$C$1:$G$115,3,FALSE)</f>
        <v>7.5</v>
      </c>
      <c r="N119" s="7">
        <f>VLOOKUP($A119,'[1]child poverty_PPPline_wb'!$C$1:$G$115,4,FALSE)</f>
        <v>29.3</v>
      </c>
      <c r="O119" s="7">
        <f>VLOOKUP($A119,'[1]child poverty_PPPline_wb'!$C$1:$G$115,5,FALSE)</f>
        <v>66.5</v>
      </c>
      <c r="P119" s="7">
        <f>N119</f>
        <v>29.3</v>
      </c>
      <c r="Q119" s="21">
        <f>VLOOKUP($A119,[1]ssn_aspire!$C$2:$F$196,3,FALSE)</f>
        <v>47.460808402588199</v>
      </c>
      <c r="R119" s="21">
        <f>VLOOKUP($A119,[1]ssn_aspire!$C$2:$F$196,4,FALSE)</f>
        <v>56.650805308427302</v>
      </c>
      <c r="S119" s="22">
        <f t="shared" ref="S119:S129" si="31">((Q119/100)*(R119/100))*100</f>
        <v>26.886930165955945</v>
      </c>
      <c r="T119" s="7">
        <f>VLOOKUP($A119,[1]sp_ilo!$C$1:$J$210,5,FALSE)</f>
        <v>6.6</v>
      </c>
      <c r="U119" s="7">
        <f>VLOOKUP($A119,[1]sp_ilo!$C$1:$J$210,7,FALSE)</f>
        <v>5.0999999999999996</v>
      </c>
      <c r="V119" s="7">
        <f>VLOOKUP($A119,[1]sp_ilo!$C$1:$J$210,8,FALSE)</f>
        <v>4.9000000000000004</v>
      </c>
    </row>
    <row r="120" spans="1:22" x14ac:dyDescent="0.45">
      <c r="A120" t="s">
        <v>252</v>
      </c>
      <c r="B120" t="s">
        <v>253</v>
      </c>
      <c r="C120" t="str">
        <f>VLOOKUP($A120,[1]CLASS!$B$1:$D$219,2,FALSE)</f>
        <v>Sub-Saharan Africa</v>
      </c>
      <c r="D120" t="str">
        <f>VLOOKUP($A120,[1]CLASS!$B$1:$D$219,3,FALSE)</f>
        <v>Upper middle income</v>
      </c>
      <c r="E120" s="7">
        <f>VLOOKUP($A120,'[1]fiscal space'!$A$1:$F$203,3,FALSE)</f>
        <v>93.55</v>
      </c>
      <c r="F120" s="7">
        <f>VLOOKUP($A120,'[1]fiscal space'!$A$1:$F$203,4,FALSE)</f>
        <v>-3.5550000000000002</v>
      </c>
      <c r="G120" s="7">
        <f>VLOOKUP($A120,'[1]fiscal space'!$A$1:$F$203,6,FALSE)</f>
        <v>-6.0590000000000002</v>
      </c>
      <c r="H120" s="7" t="str">
        <f>VLOOKUP(A120,[1]stunting!$C$1:$F$203,4,FALSE)</f>
        <v>8.7</v>
      </c>
      <c r="K120" s="8">
        <f>VLOOKUP(A120,'[1]child poverty_unicef'!$D$1:$F$123,3,FALSE)</f>
        <v>11.4950199127197</v>
      </c>
      <c r="Q120" s="21">
        <f>VLOOKUP($A120,[1]ssn_aspire!$C$2:$F$196,3,FALSE)</f>
        <v>49.019269940000001</v>
      </c>
      <c r="R120" s="21">
        <f>VLOOKUP($A120,[1]ssn_aspire!$C$2:$F$196,4,FALSE)</f>
        <v>49.184679599257997</v>
      </c>
      <c r="S120" s="22">
        <f t="shared" si="31"/>
        <v>24.109970861884385</v>
      </c>
    </row>
    <row r="121" spans="1:22" x14ac:dyDescent="0.45">
      <c r="A121" t="s">
        <v>254</v>
      </c>
      <c r="B121" t="s">
        <v>255</v>
      </c>
      <c r="C121" t="str">
        <f>VLOOKUP($A121,[1]CLASS!$B$1:$D$219,2,FALSE)</f>
        <v>Latin America &amp; Caribbean</v>
      </c>
      <c r="D121" t="str">
        <f>VLOOKUP($A121,[1]CLASS!$B$1:$D$219,3,FALSE)</f>
        <v>Upper middle income</v>
      </c>
      <c r="E121" s="7">
        <f>VLOOKUP($A121,'[1]fiscal space'!$A$1:$F$203,3,FALSE)</f>
        <v>57.561999999999998</v>
      </c>
      <c r="F121" s="7">
        <f>VLOOKUP($A121,'[1]fiscal space'!$A$1:$F$203,4,FALSE)</f>
        <v>-1.4E-2</v>
      </c>
      <c r="G121" s="7">
        <f>VLOOKUP($A121,'[1]fiscal space'!$A$1:$F$203,6,FALSE)</f>
        <v>-3.8010000000000002</v>
      </c>
      <c r="H121" s="7" t="str">
        <f>VLOOKUP(A121,[1]stunting!$C$1:$F$203,4,FALSE)</f>
        <v>12.1</v>
      </c>
      <c r="I121" s="7">
        <f>VLOOKUP($A121,'[1]food poverty'!$D$1:$I$105,5,FALSE)</f>
        <v>8.7347354999999993</v>
      </c>
      <c r="J121" s="7">
        <f>VLOOKUP($A121,'[1]food poverty'!$D$1:$I$105,6,FALSE)</f>
        <v>31.821522000000002</v>
      </c>
      <c r="K121" s="8">
        <f>VLOOKUP(A121,'[1]child poverty_unicef'!$D$1:$F$123,3,FALSE)</f>
        <v>50.174766540527301</v>
      </c>
      <c r="M121" s="7">
        <f>VLOOKUP($A121,'[1]child poverty_PPPline_wb'!$C$1:$G$115,3,FALSE)</f>
        <v>2.7</v>
      </c>
      <c r="N121" s="7">
        <f>VLOOKUP($A121,'[1]child poverty_PPPline_wb'!$C$1:$G$115,4,FALSE)</f>
        <v>10.1</v>
      </c>
      <c r="O121" s="7">
        <f>VLOOKUP($A121,'[1]child poverty_PPPline_wb'!$C$1:$G$115,5,FALSE)</f>
        <v>33.299999999999997</v>
      </c>
      <c r="P121" s="7">
        <f t="shared" ref="P121" si="32">O121</f>
        <v>33.299999999999997</v>
      </c>
      <c r="Q121" s="21">
        <f>VLOOKUP($A121,[1]ssn_aspire!$C$2:$F$196,3,FALSE)</f>
        <v>49.662161001124304</v>
      </c>
      <c r="R121" s="21">
        <f>VLOOKUP($A121,[1]ssn_aspire!$C$2:$F$196,4,FALSE)</f>
        <v>19.508352997646199</v>
      </c>
      <c r="S121" s="22">
        <f t="shared" si="31"/>
        <v>9.6882696743587147</v>
      </c>
      <c r="T121" s="7">
        <f>VLOOKUP($A121,[1]sp_ilo!$C$1:$J$210,5,FALSE)</f>
        <v>65.7</v>
      </c>
      <c r="U121" s="7">
        <f>VLOOKUP($A121,[1]sp_ilo!$C$1:$J$210,7,FALSE)</f>
        <v>11.3</v>
      </c>
      <c r="V121" s="7">
        <f>VLOOKUP($A121,[1]sp_ilo!$C$1:$J$210,8,FALSE)</f>
        <v>52.2</v>
      </c>
    </row>
    <row r="122" spans="1:22" x14ac:dyDescent="0.45">
      <c r="A122" t="s">
        <v>256</v>
      </c>
      <c r="B122" t="s">
        <v>257</v>
      </c>
      <c r="C122" t="str">
        <f>VLOOKUP($A122,[1]CLASS!$B$1:$D$219,2,FALSE)</f>
        <v>East Asia &amp; Pacific</v>
      </c>
      <c r="D122" t="str">
        <f>VLOOKUP($A122,[1]CLASS!$B$1:$D$219,3,FALSE)</f>
        <v>Lower middle income</v>
      </c>
      <c r="E122" s="7">
        <f>VLOOKUP($A122,'[1]fiscal space'!$A$1:$F$203,3,FALSE)</f>
        <v>15.000999999999999</v>
      </c>
      <c r="F122" s="7">
        <f>VLOOKUP($A122,'[1]fiscal space'!$A$1:$F$203,4,FALSE)</f>
        <v>1.5089999999999999</v>
      </c>
      <c r="G122" s="7">
        <f>VLOOKUP($A122,'[1]fiscal space'!$A$1:$F$203,6,FALSE)</f>
        <v>0.97499999999999998</v>
      </c>
      <c r="K122" s="8">
        <f>VLOOKUP(A122,'[1]child poverty_unicef'!$D$1:$F$123,3,FALSE)</f>
        <v>46.7500190734863</v>
      </c>
      <c r="M122" s="7">
        <f>VLOOKUP($A122,'[1]child poverty_PPPline_wb'!$C$1:$G$115,3,FALSE)</f>
        <v>16.8</v>
      </c>
      <c r="N122" s="7">
        <f>VLOOKUP($A122,'[1]child poverty_PPPline_wb'!$C$1:$G$115,4,FALSE)</f>
        <v>42.5</v>
      </c>
      <c r="O122" s="7">
        <f>VLOOKUP($A122,'[1]child poverty_PPPline_wb'!$C$1:$G$115,5,FALSE)</f>
        <v>72.8</v>
      </c>
      <c r="P122" s="7">
        <f>N122</f>
        <v>42.5</v>
      </c>
      <c r="Q122" s="21">
        <f>VLOOKUP($A122,[1]ssn_aspire!$C$2:$F$196,3,FALSE)</f>
        <v>4.6161798914448102</v>
      </c>
      <c r="R122" s="21">
        <f>VLOOKUP($A122,[1]ssn_aspire!$C$2:$F$196,4,FALSE)</f>
        <v>50.572730912093498</v>
      </c>
      <c r="S122" s="22">
        <f t="shared" si="31"/>
        <v>2.3345282349185537</v>
      </c>
      <c r="T122" s="7">
        <f>VLOOKUP($A122,[1]sp_ilo!$C$1:$J$210,5,FALSE)</f>
        <v>19.399999999999999</v>
      </c>
      <c r="U122" s="7">
        <f>VLOOKUP($A122,[1]sp_ilo!$C$1:$J$210,7,FALSE)</f>
        <v>6.8</v>
      </c>
    </row>
    <row r="123" spans="1:22" x14ac:dyDescent="0.45">
      <c r="A123" t="s">
        <v>258</v>
      </c>
      <c r="B123" t="s">
        <v>259</v>
      </c>
      <c r="C123" t="str">
        <f>VLOOKUP($A123,[1]CLASS!$B$1:$D$219,2,FALSE)</f>
        <v>Europe &amp; Central Asia</v>
      </c>
      <c r="D123" t="str">
        <f>VLOOKUP($A123,[1]CLASS!$B$1:$D$219,3,FALSE)</f>
        <v>Upper middle income</v>
      </c>
      <c r="E123" s="7">
        <f>VLOOKUP($A123,'[1]fiscal space'!$A$1:$F$203,3,FALSE)</f>
        <v>33.136000000000003</v>
      </c>
      <c r="F123" s="7">
        <f>VLOOKUP($A123,'[1]fiscal space'!$A$1:$F$203,4,FALSE)</f>
        <v>-1.8169999999999999</v>
      </c>
      <c r="G123" s="7">
        <f>VLOOKUP($A123,'[1]fiscal space'!$A$1:$F$203,6,FALSE)</f>
        <v>-2.6190000000000002</v>
      </c>
      <c r="H123" s="7" t="str">
        <f>VLOOKUP(A123,[1]stunting!$C$1:$F$203,4,FALSE)</f>
        <v>4.9</v>
      </c>
      <c r="I123" s="7">
        <f>VLOOKUP($A123,'[1]food poverty'!$D$1:$I$105,5,FALSE)</f>
        <v>6.1653079999999996</v>
      </c>
      <c r="J123" s="7">
        <f>VLOOKUP($A123,'[1]food poverty'!$D$1:$I$105,6,FALSE)</f>
        <v>24.13007</v>
      </c>
      <c r="K123" s="8">
        <f>VLOOKUP(A123,'[1]child poverty_unicef'!$D$1:$F$123,3,FALSE)</f>
        <v>4.57753181457519</v>
      </c>
      <c r="M123" s="7">
        <f>VLOOKUP($A123,'[1]child poverty_PPPline_wb'!$C$1:$G$115,3,FALSE)</f>
        <v>0</v>
      </c>
      <c r="N123" s="7">
        <f>VLOOKUP($A123,'[1]child poverty_PPPline_wb'!$C$1:$G$115,4,FALSE)</f>
        <v>2.5</v>
      </c>
      <c r="O123" s="7">
        <f>VLOOKUP($A123,'[1]child poverty_PPPline_wb'!$C$1:$G$115,5,FALSE)</f>
        <v>25.7</v>
      </c>
      <c r="P123" s="7">
        <f>O123</f>
        <v>25.7</v>
      </c>
      <c r="Q123" s="21">
        <f>VLOOKUP($A123,[1]ssn_aspire!$C$2:$F$196,3,FALSE)</f>
        <v>50.043965129999897</v>
      </c>
      <c r="R123" s="21">
        <f>VLOOKUP($A123,[1]ssn_aspire!$C$2:$F$196,4,FALSE)</f>
        <v>21.585790166807701</v>
      </c>
      <c r="S123" s="22">
        <f t="shared" si="31"/>
        <v>10.802385304112192</v>
      </c>
      <c r="T123" s="7">
        <f>VLOOKUP($A123,[1]sp_ilo!$C$1:$J$210,5,FALSE)</f>
        <v>42</v>
      </c>
    </row>
    <row r="124" spans="1:22" x14ac:dyDescent="0.45">
      <c r="A124" t="s">
        <v>260</v>
      </c>
      <c r="B124" t="s">
        <v>261</v>
      </c>
      <c r="C124" t="str">
        <f>VLOOKUP($A124,[1]CLASS!$B$1:$D$219,2,FALSE)</f>
        <v>East Asia &amp; Pacific</v>
      </c>
      <c r="D124" t="str">
        <f>VLOOKUP($A124,[1]CLASS!$B$1:$D$219,3,FALSE)</f>
        <v>Lower middle income</v>
      </c>
      <c r="E124" s="7">
        <f>VLOOKUP($A124,'[1]fiscal space'!$A$1:$F$203,3,FALSE)</f>
        <v>79.766000000000005</v>
      </c>
      <c r="F124" s="7">
        <f>VLOOKUP($A124,'[1]fiscal space'!$A$1:$F$203,4,FALSE)</f>
        <v>-1.2390000000000001</v>
      </c>
      <c r="G124" s="7">
        <f>VLOOKUP($A124,'[1]fiscal space'!$A$1:$F$203,6,FALSE)</f>
        <v>-3.14</v>
      </c>
      <c r="H124" s="7" t="str">
        <f>VLOOKUP(A124,[1]stunting!$C$1:$F$203,4,FALSE)</f>
        <v>7.1</v>
      </c>
      <c r="I124" s="7">
        <f>VLOOKUP($A124,'[1]food poverty'!$D$1:$I$105,5,FALSE)</f>
        <v>9.7119923000000004</v>
      </c>
      <c r="J124" s="7">
        <f>VLOOKUP($A124,'[1]food poverty'!$D$1:$I$105,6,FALSE)</f>
        <v>51.077216999999997</v>
      </c>
      <c r="K124" s="8">
        <f>VLOOKUP(A124,'[1]child poverty_unicef'!$D$1:$F$123,3,FALSE)</f>
        <v>28.646686553955</v>
      </c>
      <c r="M124" s="7">
        <f>VLOOKUP($A124,'[1]child poverty_PPPline_wb'!$C$1:$G$115,3,FALSE)</f>
        <v>0.7</v>
      </c>
      <c r="N124" s="7">
        <f>VLOOKUP($A124,'[1]child poverty_PPPline_wb'!$C$1:$G$115,4,FALSE)</f>
        <v>8.8000000000000007</v>
      </c>
      <c r="O124" s="7">
        <f>VLOOKUP($A124,'[1]child poverty_PPPline_wb'!$C$1:$G$115,5,FALSE)</f>
        <v>38.799999999999997</v>
      </c>
      <c r="P124" s="7">
        <f>N124</f>
        <v>8.8000000000000007</v>
      </c>
      <c r="Q124" s="21">
        <f>VLOOKUP($A124,[1]ssn_aspire!$C$2:$F$196,3,FALSE)</f>
        <v>96.7684347</v>
      </c>
      <c r="R124" s="21">
        <f>VLOOKUP($A124,[1]ssn_aspire!$C$2:$F$196,4,FALSE)</f>
        <v>11.974755160255601</v>
      </c>
      <c r="S124" s="22">
        <f t="shared" si="31"/>
        <v>11.587783127736822</v>
      </c>
      <c r="T124" s="7">
        <f>VLOOKUP($A124,[1]sp_ilo!$C$1:$J$210,5,FALSE)</f>
        <v>100</v>
      </c>
      <c r="U124" s="7">
        <f>VLOOKUP($A124,[1]sp_ilo!$C$1:$J$210,7,FALSE)</f>
        <v>85</v>
      </c>
      <c r="V124" s="7">
        <f>VLOOKUP($A124,[1]sp_ilo!$C$1:$J$210,8,FALSE)</f>
        <v>88.5</v>
      </c>
    </row>
    <row r="125" spans="1:22" x14ac:dyDescent="0.45">
      <c r="A125" t="s">
        <v>262</v>
      </c>
      <c r="B125" t="s">
        <v>263</v>
      </c>
      <c r="C125" t="str">
        <f>VLOOKUP($A125,[1]CLASS!$B$1:$D$219,2,FALSE)</f>
        <v>Europe &amp; Central Asia</v>
      </c>
      <c r="D125" t="str">
        <f>VLOOKUP($A125,[1]CLASS!$B$1:$D$219,3,FALSE)</f>
        <v>Upper middle income</v>
      </c>
      <c r="E125" s="7">
        <f>VLOOKUP($A125,'[1]fiscal space'!$A$1:$F$203,3,FALSE)</f>
        <v>86.635000000000005</v>
      </c>
      <c r="F125" s="7">
        <f>VLOOKUP($A125,'[1]fiscal space'!$A$1:$F$203,4,FALSE)</f>
        <v>0.64500000000000002</v>
      </c>
      <c r="G125" s="7">
        <f>VLOOKUP($A125,'[1]fiscal space'!$A$1:$F$203,6,FALSE)</f>
        <v>-1.708</v>
      </c>
      <c r="H125" s="7" t="str">
        <f>VLOOKUP(A125,[1]stunting!$C$1:$F$203,4,FALSE)</f>
        <v>8.1</v>
      </c>
      <c r="I125" s="7">
        <f>VLOOKUP($A125,'[1]food poverty'!$D$1:$I$105,5,FALSE)</f>
        <v>7.9063720999999996</v>
      </c>
      <c r="J125" s="7">
        <f>VLOOKUP($A125,'[1]food poverty'!$D$1:$I$105,6,FALSE)</f>
        <v>26.070543000000001</v>
      </c>
      <c r="K125" s="8">
        <f>VLOOKUP(A125,'[1]child poverty_unicef'!$D$1:$F$123,3,FALSE)</f>
        <v>21.6485786437988</v>
      </c>
      <c r="M125" s="7">
        <f>VLOOKUP($A125,'[1]child poverty_PPPline_wb'!$C$1:$G$115,3,FALSE)</f>
        <v>1.9</v>
      </c>
      <c r="N125" s="7">
        <f>VLOOKUP($A125,'[1]child poverty_PPPline_wb'!$C$1:$G$115,4,FALSE)</f>
        <v>10.9</v>
      </c>
      <c r="O125" s="7">
        <f>VLOOKUP($A125,'[1]child poverty_PPPline_wb'!$C$1:$G$115,5,FALSE)</f>
        <v>26.3</v>
      </c>
      <c r="P125" s="7">
        <f>O125</f>
        <v>26.3</v>
      </c>
      <c r="Q125" s="21">
        <f>VLOOKUP($A125,[1]ssn_aspire!$C$2:$F$196,3,FALSE)</f>
        <v>22.647696931478698</v>
      </c>
      <c r="R125" s="21">
        <f>VLOOKUP($A125,[1]ssn_aspire!$C$2:$F$196,4,FALSE)</f>
        <v>27.9826359342694</v>
      </c>
      <c r="S125" s="22">
        <f t="shared" si="31"/>
        <v>6.3374225798323858</v>
      </c>
      <c r="T125" s="7">
        <f>VLOOKUP($A125,[1]sp_ilo!$C$1:$J$210,5,FALSE)</f>
        <v>41</v>
      </c>
    </row>
    <row r="126" spans="1:22" x14ac:dyDescent="0.45">
      <c r="A126" t="s">
        <v>264</v>
      </c>
      <c r="B126" t="s">
        <v>265</v>
      </c>
      <c r="C126" t="str">
        <f>VLOOKUP($A126,[1]CLASS!$B$1:$D$219,2,FALSE)</f>
        <v>Middle East &amp; North Africa</v>
      </c>
      <c r="D126" t="str">
        <f>VLOOKUP($A126,[1]CLASS!$B$1:$D$219,3,FALSE)</f>
        <v>Lower middle income</v>
      </c>
      <c r="E126" s="7">
        <f>VLOOKUP($A126,'[1]fiscal space'!$A$1:$F$203,3,FALSE)</f>
        <v>68.94</v>
      </c>
      <c r="F126" s="7">
        <f>VLOOKUP($A126,'[1]fiscal space'!$A$1:$F$203,4,FALSE)</f>
        <v>-3.83</v>
      </c>
      <c r="G126" s="7">
        <f>VLOOKUP($A126,'[1]fiscal space'!$A$1:$F$203,6,FALSE)</f>
        <v>-5.9420000000000002</v>
      </c>
      <c r="H126" s="7" t="str">
        <f>VLOOKUP(A126,[1]stunting!$C$1:$F$203,4,FALSE)</f>
        <v>12.9</v>
      </c>
      <c r="K126" s="8">
        <f>VLOOKUP(A126,'[1]child poverty_unicef'!$D$1:$F$123,3,FALSE)</f>
        <v>5.0824398994445801</v>
      </c>
      <c r="M126" s="7">
        <f>VLOOKUP($A126,'[1]child poverty_PPPline_wb'!$C$1:$G$115,3,FALSE)</f>
        <v>1</v>
      </c>
      <c r="N126" s="7">
        <f>VLOOKUP($A126,'[1]child poverty_PPPline_wb'!$C$1:$G$115,4,FALSE)</f>
        <v>7.9</v>
      </c>
      <c r="O126" s="7">
        <f>VLOOKUP($A126,'[1]child poverty_PPPline_wb'!$C$1:$G$115,5,FALSE)</f>
        <v>33.200000000000003</v>
      </c>
      <c r="P126" s="7">
        <f>N126</f>
        <v>7.9</v>
      </c>
      <c r="Q126" s="21">
        <f>VLOOKUP($A126,[1]ssn_aspire!$C$2:$F$196,3,FALSE)</f>
        <v>50.107118868519102</v>
      </c>
      <c r="R126" s="21">
        <f>VLOOKUP($A126,[1]ssn_aspire!$C$2:$F$196,4,FALSE)</f>
        <v>0</v>
      </c>
      <c r="S126" s="22">
        <f t="shared" si="31"/>
        <v>0</v>
      </c>
    </row>
    <row r="127" spans="1:22" x14ac:dyDescent="0.45">
      <c r="A127" t="s">
        <v>266</v>
      </c>
      <c r="B127" t="s">
        <v>267</v>
      </c>
      <c r="C127" t="str">
        <f>VLOOKUP($A127,[1]CLASS!$B$1:$D$219,2,FALSE)</f>
        <v>Sub-Saharan Africa</v>
      </c>
      <c r="D127" t="str">
        <f>VLOOKUP($A127,[1]CLASS!$B$1:$D$219,3,FALSE)</f>
        <v>Low income</v>
      </c>
      <c r="E127" s="7">
        <f>VLOOKUP($A127,'[1]fiscal space'!$A$1:$F$203,3,FALSE)</f>
        <v>106.369</v>
      </c>
      <c r="F127" s="7">
        <f>VLOOKUP($A127,'[1]fiscal space'!$A$1:$F$203,4,FALSE)</f>
        <v>-0.996</v>
      </c>
      <c r="G127" s="7">
        <f>VLOOKUP($A127,'[1]fiscal space'!$A$1:$F$203,6,FALSE)</f>
        <v>-3.6509999999999998</v>
      </c>
      <c r="H127" s="7" t="str">
        <f>VLOOKUP(A127,[1]stunting!$C$1:$F$203,4,FALSE)</f>
        <v>37.8</v>
      </c>
      <c r="I127" s="7">
        <f>VLOOKUP($A127,'[1]food poverty'!$D$1:$I$105,5,FALSE)</f>
        <v>29.033177999999999</v>
      </c>
      <c r="J127" s="7">
        <f>VLOOKUP($A127,'[1]food poverty'!$D$1:$I$105,6,FALSE)</f>
        <v>42.927776000000001</v>
      </c>
      <c r="K127" s="8">
        <f>VLOOKUP(A127,'[1]child poverty_unicef'!$D$1:$F$123,3,FALSE)</f>
        <v>47.823207855224602</v>
      </c>
      <c r="M127" s="7">
        <f>VLOOKUP($A127,'[1]child poverty_PPPline_wb'!$C$1:$G$115,3,FALSE)</f>
        <v>66</v>
      </c>
      <c r="N127" s="7">
        <f>VLOOKUP($A127,'[1]child poverty_PPPline_wb'!$C$1:$G$115,4,FALSE)</f>
        <v>84.7</v>
      </c>
      <c r="O127" s="7">
        <f>VLOOKUP($A127,'[1]child poverty_PPPline_wb'!$C$1:$G$115,5,FALSE)</f>
        <v>93.9</v>
      </c>
      <c r="P127" s="7">
        <f>M127</f>
        <v>66</v>
      </c>
      <c r="Q127" s="21">
        <f>VLOOKUP($A127,[1]ssn_aspire!$C$2:$F$196,3,FALSE)</f>
        <v>1.567712746</v>
      </c>
      <c r="R127" s="21">
        <f>VLOOKUP($A127,[1]ssn_aspire!$C$2:$F$196,4,FALSE)</f>
        <v>0</v>
      </c>
      <c r="S127" s="22">
        <f t="shared" si="31"/>
        <v>0</v>
      </c>
    </row>
    <row r="128" spans="1:22" x14ac:dyDescent="0.45">
      <c r="A128" t="s">
        <v>268</v>
      </c>
      <c r="B128" t="s">
        <v>269</v>
      </c>
      <c r="C128" t="str">
        <f>VLOOKUP($A128,[1]CLASS!$B$1:$D$219,2,FALSE)</f>
        <v>East Asia &amp; Pacific</v>
      </c>
      <c r="D128" t="str">
        <f>VLOOKUP($A128,[1]CLASS!$B$1:$D$219,3,FALSE)</f>
        <v>Lower middle income</v>
      </c>
      <c r="E128" s="7">
        <f>VLOOKUP($A128,'[1]fiscal space'!$A$1:$F$203,3,FALSE)</f>
        <v>62.348999999999997</v>
      </c>
      <c r="F128" s="7">
        <f>VLOOKUP($A128,'[1]fiscal space'!$A$1:$F$203,4,FALSE)</f>
        <v>-5.72</v>
      </c>
      <c r="G128" s="7">
        <f>VLOOKUP($A128,'[1]fiscal space'!$A$1:$F$203,6,FALSE)</f>
        <v>-7.8159999999999998</v>
      </c>
      <c r="H128" s="7" t="str">
        <f>VLOOKUP(A128,[1]stunting!$C$1:$F$203,4,FALSE)</f>
        <v>25.2</v>
      </c>
      <c r="I128" s="7">
        <f>VLOOKUP($A128,'[1]food poverty'!$D$1:$I$105,5,FALSE)</f>
        <v>34.520144999999999</v>
      </c>
      <c r="J128" s="7">
        <f>VLOOKUP($A128,'[1]food poverty'!$D$1:$I$105,6,FALSE)</f>
        <v>44.150173000000002</v>
      </c>
      <c r="K128" s="8">
        <f>VLOOKUP(A128,'[1]child poverty_unicef'!$D$1:$F$123,3,FALSE)</f>
        <v>31.287940979003899</v>
      </c>
      <c r="M128" s="7">
        <f>VLOOKUP($A128,'[1]child poverty_PPPline_wb'!$C$1:$G$115,3,FALSE)</f>
        <v>6.4</v>
      </c>
      <c r="N128" s="7">
        <f>VLOOKUP($A128,'[1]child poverty_PPPline_wb'!$C$1:$G$115,4,FALSE)</f>
        <v>30.3</v>
      </c>
      <c r="O128" s="7">
        <f>VLOOKUP($A128,'[1]child poverty_PPPline_wb'!$C$1:$G$115,5,FALSE)</f>
        <v>68.7</v>
      </c>
      <c r="P128" s="7">
        <f>N128</f>
        <v>30.3</v>
      </c>
      <c r="Q128" s="21">
        <f>VLOOKUP($A128,[1]ssn_aspire!$C$2:$F$196,3,FALSE)</f>
        <v>10.176025838720999</v>
      </c>
      <c r="R128" s="21">
        <f>VLOOKUP($A128,[1]ssn_aspire!$C$2:$F$196,4,FALSE)</f>
        <v>10.347185580392701</v>
      </c>
      <c r="S128" s="22">
        <f t="shared" si="31"/>
        <v>1.0529322782411747</v>
      </c>
      <c r="T128" s="7">
        <f>VLOOKUP($A128,[1]sp_ilo!$C$1:$J$210,5,FALSE)</f>
        <v>6.3</v>
      </c>
      <c r="U128" s="7">
        <f>VLOOKUP($A128,[1]sp_ilo!$C$1:$J$210,7,FALSE)</f>
        <v>2.1</v>
      </c>
      <c r="V128" s="7">
        <f>VLOOKUP($A128,[1]sp_ilo!$C$1:$J$210,8,FALSE)</f>
        <v>1.1000000000000001</v>
      </c>
    </row>
    <row r="129" spans="1:22" x14ac:dyDescent="0.45">
      <c r="A129" t="s">
        <v>270</v>
      </c>
      <c r="B129" t="s">
        <v>271</v>
      </c>
      <c r="C129" t="str">
        <f>VLOOKUP($A129,[1]CLASS!$B$1:$D$219,2,FALSE)</f>
        <v>Sub-Saharan Africa</v>
      </c>
      <c r="D129" t="str">
        <f>VLOOKUP($A129,[1]CLASS!$B$1:$D$219,3,FALSE)</f>
        <v>Upper middle income</v>
      </c>
      <c r="E129" s="7">
        <f>VLOOKUP($A129,'[1]fiscal space'!$A$1:$F$203,3,FALSE)</f>
        <v>71.956999999999994</v>
      </c>
      <c r="F129" s="7">
        <f>VLOOKUP($A129,'[1]fiscal space'!$A$1:$F$203,4,FALSE)</f>
        <v>-4.6609999999999996</v>
      </c>
      <c r="G129" s="7">
        <f>VLOOKUP($A129,'[1]fiscal space'!$A$1:$F$203,6,FALSE)</f>
        <v>-9.1219999999999999</v>
      </c>
      <c r="H129" s="7" t="str">
        <f>VLOOKUP(A129,[1]stunting!$C$1:$F$203,4,FALSE)</f>
        <v>18.4</v>
      </c>
      <c r="I129" s="7">
        <f>VLOOKUP($A129,'[1]food poverty'!$D$1:$I$105,5,FALSE)</f>
        <v>40.468159</v>
      </c>
      <c r="J129" s="7">
        <f>VLOOKUP($A129,'[1]food poverty'!$D$1:$I$105,6,FALSE)</f>
        <v>34.641609000000003</v>
      </c>
      <c r="K129" s="8">
        <f>VLOOKUP(A129,'[1]child poverty_unicef'!$D$1:$F$123,3,FALSE)</f>
        <v>21.516294479370099</v>
      </c>
      <c r="M129" s="7">
        <f>VLOOKUP($A129,'[1]child poverty_PPPline_wb'!$C$1:$G$115,3,FALSE)</f>
        <v>18.7</v>
      </c>
      <c r="N129" s="7">
        <f>VLOOKUP($A129,'[1]child poverty_PPPline_wb'!$C$1:$G$115,4,FALSE)</f>
        <v>38.4</v>
      </c>
      <c r="O129" s="7">
        <f>VLOOKUP($A129,'[1]child poverty_PPPline_wb'!$C$1:$G$115,5,FALSE)</f>
        <v>61.4</v>
      </c>
      <c r="P129" s="7">
        <f>O129</f>
        <v>61.4</v>
      </c>
      <c r="Q129" s="21">
        <f>VLOOKUP($A129,[1]ssn_aspire!$C$2:$F$196,3,FALSE)</f>
        <v>50.050612450000003</v>
      </c>
      <c r="R129" s="21">
        <f>VLOOKUP($A129,[1]ssn_aspire!$C$2:$F$196,4,FALSE)</f>
        <v>42.4462724400016</v>
      </c>
      <c r="S129" s="22">
        <f t="shared" si="31"/>
        <v>21.244619318416358</v>
      </c>
      <c r="T129" s="7">
        <f>VLOOKUP($A129,[1]sp_ilo!$C$1:$J$210,5,FALSE)</f>
        <v>24.2</v>
      </c>
      <c r="U129" s="7">
        <f>VLOOKUP($A129,[1]sp_ilo!$C$1:$J$210,7,FALSE)</f>
        <v>22.8</v>
      </c>
      <c r="V129" s="7">
        <f>VLOOKUP($A129,[1]sp_ilo!$C$1:$J$210,8,FALSE)</f>
        <v>18.899999999999999</v>
      </c>
    </row>
    <row r="130" spans="1:22" x14ac:dyDescent="0.45">
      <c r="A130" t="s">
        <v>272</v>
      </c>
      <c r="B130" t="s">
        <v>273</v>
      </c>
      <c r="C130" t="str">
        <f>VLOOKUP($A130,[1]CLASS!$B$1:$D$219,2,FALSE)</f>
        <v>East Asia &amp; Pacific</v>
      </c>
      <c r="D130" t="str">
        <f>VLOOKUP($A130,[1]CLASS!$B$1:$D$219,3,FALSE)</f>
        <v>High income</v>
      </c>
      <c r="E130" s="7">
        <f>VLOOKUP($A130,'[1]fiscal space'!$A$1:$F$203,3,FALSE)</f>
        <v>27.064</v>
      </c>
      <c r="G130" s="7">
        <f>VLOOKUP($A130,'[1]fiscal space'!$A$1:$F$203,6,FALSE)</f>
        <v>43.752000000000002</v>
      </c>
      <c r="H130" s="7" t="str">
        <f>VLOOKUP(A130,[1]stunting!$C$1:$F$203,4,FALSE)</f>
        <v>15.0</v>
      </c>
      <c r="V130" s="7">
        <f>VLOOKUP($A130,[1]sp_ilo!$C$1:$J$210,8,FALSE)</f>
        <v>45.4</v>
      </c>
    </row>
    <row r="131" spans="1:22" x14ac:dyDescent="0.45">
      <c r="A131" t="s">
        <v>274</v>
      </c>
      <c r="B131" t="s">
        <v>275</v>
      </c>
      <c r="C131" t="str">
        <f>VLOOKUP($A131,[1]CLASS!$B$1:$D$219,2,FALSE)</f>
        <v>South Asia</v>
      </c>
      <c r="D131" t="str">
        <f>VLOOKUP($A131,[1]CLASS!$B$1:$D$219,3,FALSE)</f>
        <v>Lower middle income</v>
      </c>
      <c r="E131" s="7">
        <f>VLOOKUP($A131,'[1]fiscal space'!$A$1:$F$203,3,FALSE)</f>
        <v>45.808999999999997</v>
      </c>
      <c r="F131" s="7">
        <f>VLOOKUP($A131,'[1]fiscal space'!$A$1:$F$203,4,FALSE)</f>
        <v>-3.2749999999999999</v>
      </c>
      <c r="G131" s="7">
        <f>VLOOKUP($A131,'[1]fiscal space'!$A$1:$F$203,6,FALSE)</f>
        <v>-4.0490000000000004</v>
      </c>
      <c r="H131" s="7" t="str">
        <f>VLOOKUP(A131,[1]stunting!$C$1:$F$203,4,FALSE)</f>
        <v>30.4</v>
      </c>
      <c r="I131" s="7">
        <f>VLOOKUP($A131,'[1]food poverty'!$D$1:$I$105,5,FALSE)</f>
        <v>17.389818000000002</v>
      </c>
      <c r="J131" s="7">
        <f>VLOOKUP($A131,'[1]food poverty'!$D$1:$I$105,6,FALSE)</f>
        <v>42.900635000000001</v>
      </c>
      <c r="K131" s="8">
        <f>VLOOKUP(A131,'[1]child poverty_unicef'!$D$1:$F$123,3,FALSE)</f>
        <v>29.7550048828125</v>
      </c>
      <c r="M131" s="7">
        <f>VLOOKUP($A131,'[1]child poverty_PPPline_wb'!$C$1:$G$115,3,FALSE)</f>
        <v>8.6999999999999993</v>
      </c>
      <c r="N131" s="7">
        <f>VLOOKUP($A131,'[1]child poverty_PPPline_wb'!$C$1:$G$115,4,FALSE)</f>
        <v>43.8</v>
      </c>
      <c r="O131" s="7">
        <f>VLOOKUP($A131,'[1]child poverty_PPPline_wb'!$C$1:$G$115,5,FALSE)</f>
        <v>79.7</v>
      </c>
      <c r="P131" s="7">
        <f>N131</f>
        <v>43.8</v>
      </c>
      <c r="Q131" s="21">
        <f>VLOOKUP($A131,[1]ssn_aspire!$C$2:$F$196,3,FALSE)</f>
        <v>48.945499857334802</v>
      </c>
      <c r="R131" s="21">
        <f>VLOOKUP($A131,[1]ssn_aspire!$C$2:$F$196,4,FALSE)</f>
        <v>3.5989027796195598</v>
      </c>
      <c r="S131" s="22">
        <f>((Q131/100)*(R131/100))*100</f>
        <v>1.7615009548643097</v>
      </c>
    </row>
    <row r="132" spans="1:22" x14ac:dyDescent="0.45">
      <c r="A132" t="s">
        <v>276</v>
      </c>
      <c r="B132" t="s">
        <v>277</v>
      </c>
      <c r="C132" t="str">
        <f>VLOOKUP($A132,[1]CLASS!$B$1:$D$219,2,FALSE)</f>
        <v>Europe &amp; Central Asia</v>
      </c>
      <c r="D132" t="str">
        <f>VLOOKUP($A132,[1]CLASS!$B$1:$D$219,3,FALSE)</f>
        <v>High income</v>
      </c>
      <c r="E132" s="7">
        <f>VLOOKUP($A132,'[1]fiscal space'!$A$1:$F$203,3,FALSE)</f>
        <v>52.328000000000003</v>
      </c>
      <c r="F132" s="7">
        <f>VLOOKUP($A132,'[1]fiscal space'!$A$1:$F$203,4,FALSE)</f>
        <v>-2.165</v>
      </c>
      <c r="G132" s="7">
        <f>VLOOKUP($A132,'[1]fiscal space'!$A$1:$F$203,6,FALSE)</f>
        <v>-2.556</v>
      </c>
      <c r="H132" s="7" t="str">
        <f>VLOOKUP(A132,[1]stunting!$C$1:$F$203,4,FALSE)</f>
        <v>1.6</v>
      </c>
      <c r="L132" s="7">
        <f>VLOOKUP(A132,'[1]child poverty_oecd'!$C$13:$N$45,12,FALSE)</f>
        <v>10.4</v>
      </c>
    </row>
    <row r="133" spans="1:22" x14ac:dyDescent="0.45">
      <c r="A133" t="s">
        <v>278</v>
      </c>
      <c r="B133" t="s">
        <v>279</v>
      </c>
      <c r="C133" t="str">
        <f>VLOOKUP($A133,[1]CLASS!$B$1:$D$219,2,FALSE)</f>
        <v>East Asia &amp; Pacific</v>
      </c>
      <c r="D133" t="str">
        <f>VLOOKUP($A133,[1]CLASS!$B$1:$D$219,3,FALSE)</f>
        <v>High income</v>
      </c>
      <c r="E133" s="7">
        <f>VLOOKUP($A133,'[1]fiscal space'!$A$1:$F$203,3,FALSE)</f>
        <v>50.838000000000001</v>
      </c>
      <c r="F133" s="7">
        <f>VLOOKUP($A133,'[1]fiscal space'!$A$1:$F$203,4,FALSE)</f>
        <v>-4.0819999999999999</v>
      </c>
      <c r="G133" s="7">
        <f>VLOOKUP($A133,'[1]fiscal space'!$A$1:$F$203,6,FALSE)</f>
        <v>-4.7750000000000004</v>
      </c>
      <c r="L133" s="7">
        <f>VLOOKUP(A133,'[1]child poverty_oecd'!$C$13:$N$45,12,FALSE)</f>
        <v>14.799999999999999</v>
      </c>
    </row>
    <row r="134" spans="1:22" x14ac:dyDescent="0.45">
      <c r="A134" t="s">
        <v>280</v>
      </c>
      <c r="B134" t="s">
        <v>281</v>
      </c>
      <c r="C134" t="str">
        <f>VLOOKUP($A134,[1]CLASS!$B$1:$D$219,2,FALSE)</f>
        <v>Latin America &amp; Caribbean</v>
      </c>
      <c r="D134" t="str">
        <f>VLOOKUP($A134,[1]CLASS!$B$1:$D$219,3,FALSE)</f>
        <v>Lower middle income</v>
      </c>
      <c r="E134" s="7">
        <f>VLOOKUP($A134,'[1]fiscal space'!$A$1:$F$203,3,FALSE)</f>
        <v>49.395000000000003</v>
      </c>
      <c r="F134" s="7">
        <f>VLOOKUP($A134,'[1]fiscal space'!$A$1:$F$203,4,FALSE)</f>
        <v>-0.48399999999999999</v>
      </c>
      <c r="G134" s="7">
        <f>VLOOKUP($A134,'[1]fiscal space'!$A$1:$F$203,6,FALSE)</f>
        <v>-1.7</v>
      </c>
      <c r="H134" s="7" t="str">
        <f>VLOOKUP(A134,[1]stunting!$C$1:$F$203,4,FALSE)</f>
        <v>14.1</v>
      </c>
      <c r="K134" s="8">
        <f>VLOOKUP(A134,'[1]child poverty_unicef'!$D$1:$F$123,3,FALSE)</f>
        <v>29.2595825195312</v>
      </c>
      <c r="M134" s="7">
        <f>VLOOKUP($A134,'[1]child poverty_PPPline_wb'!$C$1:$G$115,3,FALSE)</f>
        <v>2.2000000000000002</v>
      </c>
      <c r="N134" s="7">
        <f>VLOOKUP($A134,'[1]child poverty_PPPline_wb'!$C$1:$G$115,4,FALSE)</f>
        <v>10.8</v>
      </c>
      <c r="O134" s="7">
        <f>VLOOKUP($A134,'[1]child poverty_PPPline_wb'!$C$1:$G$115,5,FALSE)</f>
        <v>36.6</v>
      </c>
      <c r="P134" s="7">
        <f>N134</f>
        <v>10.8</v>
      </c>
      <c r="Q134" s="21">
        <f>VLOOKUP($A134,[1]ssn_aspire!$C$2:$F$196,3,FALSE)</f>
        <v>74.290190282891302</v>
      </c>
      <c r="R134" s="21">
        <f>VLOOKUP($A134,[1]ssn_aspire!$C$2:$F$196,4,FALSE)</f>
        <v>14.276324251094699</v>
      </c>
      <c r="S134" s="22">
        <f t="shared" ref="S134:S136" si="33">((Q134/100)*(R134/100))*100</f>
        <v>10.60590845154081</v>
      </c>
      <c r="T134" s="7">
        <f>VLOOKUP($A134,[1]sp_ilo!$C$1:$J$210,5,FALSE)</f>
        <v>14.5</v>
      </c>
      <c r="U134" s="7">
        <f>VLOOKUP($A134,[1]sp_ilo!$C$1:$J$210,7,FALSE)</f>
        <v>3.1</v>
      </c>
      <c r="V134" s="7">
        <f>VLOOKUP($A134,[1]sp_ilo!$C$1:$J$210,8,FALSE)</f>
        <v>2.2999999999999998</v>
      </c>
    </row>
    <row r="135" spans="1:22" x14ac:dyDescent="0.45">
      <c r="A135" t="s">
        <v>282</v>
      </c>
      <c r="B135" t="s">
        <v>283</v>
      </c>
      <c r="C135" t="str">
        <f>VLOOKUP($A135,[1]CLASS!$B$1:$D$219,2,FALSE)</f>
        <v>Sub-Saharan Africa</v>
      </c>
      <c r="D135" t="str">
        <f>VLOOKUP($A135,[1]CLASS!$B$1:$D$219,3,FALSE)</f>
        <v>Low income</v>
      </c>
      <c r="E135" s="7">
        <f>VLOOKUP($A135,'[1]fiscal space'!$A$1:$F$203,3,FALSE)</f>
        <v>51.213999999999999</v>
      </c>
      <c r="F135" s="7">
        <f>VLOOKUP($A135,'[1]fiscal space'!$A$1:$F$203,4,FALSE)</f>
        <v>-4.7640000000000002</v>
      </c>
      <c r="G135" s="7">
        <f>VLOOKUP($A135,'[1]fiscal space'!$A$1:$F$203,6,FALSE)</f>
        <v>-5.8929999999999998</v>
      </c>
      <c r="H135" s="7" t="str">
        <f>VLOOKUP(A135,[1]stunting!$C$1:$F$203,4,FALSE)</f>
        <v>46.7</v>
      </c>
      <c r="I135" s="7">
        <f>VLOOKUP($A135,'[1]food poverty'!$D$1:$I$105,5,FALSE)</f>
        <v>26.363813</v>
      </c>
      <c r="J135" s="7">
        <f>VLOOKUP($A135,'[1]food poverty'!$D$1:$I$105,6,FALSE)</f>
        <v>56.654404</v>
      </c>
      <c r="K135" s="8">
        <f>VLOOKUP(A135,'[1]child poverty_unicef'!$D$1:$F$123,3,FALSE)</f>
        <v>45.669380187988203</v>
      </c>
      <c r="M135" s="7">
        <f>VLOOKUP($A135,'[1]child poverty_PPPline_wb'!$C$1:$G$115,3,FALSE)</f>
        <v>47.5</v>
      </c>
      <c r="N135" s="7">
        <f>VLOOKUP($A135,'[1]child poverty_PPPline_wb'!$C$1:$G$115,4,FALSE)</f>
        <v>78.900000000000006</v>
      </c>
      <c r="O135" s="7">
        <f>VLOOKUP($A135,'[1]child poverty_PPPline_wb'!$C$1:$G$115,5,FALSE)</f>
        <v>94.8</v>
      </c>
      <c r="P135" s="7">
        <f>M135</f>
        <v>47.5</v>
      </c>
      <c r="Q135" s="21">
        <f>VLOOKUP($A135,[1]ssn_aspire!$C$2:$F$196,3,FALSE)</f>
        <v>15.514478259659599</v>
      </c>
      <c r="R135" s="21">
        <f>VLOOKUP($A135,[1]ssn_aspire!$C$2:$F$196,4,FALSE)</f>
        <v>3.5261842354355801</v>
      </c>
      <c r="S135" s="22">
        <f t="shared" si="33"/>
        <v>0.54706908660219722</v>
      </c>
    </row>
    <row r="136" spans="1:22" x14ac:dyDescent="0.45">
      <c r="A136" t="s">
        <v>284</v>
      </c>
      <c r="B136" t="s">
        <v>285</v>
      </c>
      <c r="C136" t="str">
        <f>VLOOKUP($A136,[1]CLASS!$B$1:$D$219,2,FALSE)</f>
        <v>Sub-Saharan Africa</v>
      </c>
      <c r="D136" t="str">
        <f>VLOOKUP($A136,[1]CLASS!$B$1:$D$219,3,FALSE)</f>
        <v>Lower middle income</v>
      </c>
      <c r="E136" s="7">
        <f>VLOOKUP($A136,'[1]fiscal space'!$A$1:$F$203,3,FALSE)</f>
        <v>36.628</v>
      </c>
      <c r="F136" s="7">
        <f>VLOOKUP($A136,'[1]fiscal space'!$A$1:$F$203,4,FALSE)</f>
        <v>-3.6469999999999998</v>
      </c>
      <c r="G136" s="7">
        <f>VLOOKUP($A136,'[1]fiscal space'!$A$1:$F$203,6,FALSE)</f>
        <v>-6.0449999999999999</v>
      </c>
      <c r="H136" s="7" t="str">
        <f>VLOOKUP(A136,[1]stunting!$C$1:$F$203,4,FALSE)</f>
        <v>35.3</v>
      </c>
      <c r="I136" s="7">
        <f>VLOOKUP($A136,'[1]food poverty'!$D$1:$I$105,5,FALSE)</f>
        <v>32.956840999999997</v>
      </c>
      <c r="J136" s="7">
        <f>VLOOKUP($A136,'[1]food poverty'!$D$1:$I$105,6,FALSE)</f>
        <v>44.396210000000004</v>
      </c>
      <c r="K136" s="8">
        <f>VLOOKUP(A136,'[1]child poverty_unicef'!$D$1:$F$123,3,FALSE)</f>
        <v>48.7869262695312</v>
      </c>
      <c r="M136" s="7">
        <f>VLOOKUP($A136,'[1]child poverty_PPPline_wb'!$C$1:$G$115,3,FALSE)</f>
        <v>45.9</v>
      </c>
      <c r="N136" s="7">
        <f>VLOOKUP($A136,'[1]child poverty_PPPline_wb'!$C$1:$G$115,4,FALSE)</f>
        <v>78.3</v>
      </c>
      <c r="O136" s="7">
        <f>VLOOKUP($A136,'[1]child poverty_PPPline_wb'!$C$1:$G$115,5,FALSE)</f>
        <v>95.5</v>
      </c>
      <c r="P136" s="7">
        <f>N136</f>
        <v>78.3</v>
      </c>
      <c r="Q136" s="21">
        <f>VLOOKUP($A136,[1]ssn_aspire!$C$2:$F$196,3,FALSE)</f>
        <v>27.46130226</v>
      </c>
      <c r="R136" s="21">
        <f>VLOOKUP($A136,[1]ssn_aspire!$C$2:$F$196,4,FALSE)</f>
        <v>2.6230500480188499</v>
      </c>
      <c r="S136" s="22">
        <f t="shared" si="33"/>
        <v>0.72032370211753149</v>
      </c>
      <c r="T136" s="7">
        <f>VLOOKUP($A136,[1]sp_ilo!$C$1:$J$210,5,FALSE)</f>
        <v>11</v>
      </c>
      <c r="U136" s="7">
        <f>VLOOKUP($A136,[1]sp_ilo!$C$1:$J$210,7,FALSE)</f>
        <v>12</v>
      </c>
      <c r="V136" s="7">
        <f>VLOOKUP($A136,[1]sp_ilo!$C$1:$J$210,8,FALSE)</f>
        <v>1.8</v>
      </c>
    </row>
    <row r="137" spans="1:22" x14ac:dyDescent="0.45">
      <c r="A137" t="s">
        <v>286</v>
      </c>
      <c r="B137" t="s">
        <v>287</v>
      </c>
      <c r="C137" t="str">
        <f>VLOOKUP($A137,[1]CLASS!$B$1:$D$219,2,FALSE)</f>
        <v>Europe &amp; Central Asia</v>
      </c>
      <c r="D137" t="str">
        <f>VLOOKUP($A137,[1]CLASS!$B$1:$D$219,3,FALSE)</f>
        <v>Upper middle income</v>
      </c>
      <c r="E137" s="7">
        <f>VLOOKUP($A137,'[1]fiscal space'!$A$1:$F$203,3,FALSE)</f>
        <v>53.201999999999998</v>
      </c>
      <c r="F137" s="7">
        <f>VLOOKUP($A137,'[1]fiscal space'!$A$1:$F$203,4,FALSE)</f>
        <v>-4.1059999999999999</v>
      </c>
      <c r="G137" s="7">
        <f>VLOOKUP($A137,'[1]fiscal space'!$A$1:$F$203,6,FALSE)</f>
        <v>-5.3620000000000001</v>
      </c>
      <c r="H137" s="7" t="str">
        <f>VLOOKUP(A137,[1]stunting!$C$1:$F$203,4,FALSE)</f>
        <v>4.1</v>
      </c>
      <c r="I137" s="7">
        <f>VLOOKUP($A137,'[1]food poverty'!$D$1:$I$105,5,FALSE)</f>
        <v>10.932995</v>
      </c>
      <c r="J137" s="7">
        <f>VLOOKUP($A137,'[1]food poverty'!$D$1:$I$105,6,FALSE)</f>
        <v>34.874561</v>
      </c>
      <c r="K137" s="8">
        <f>VLOOKUP(A137,'[1]child poverty_unicef'!$D$1:$F$123,3,FALSE)</f>
        <v>22.223638534545898</v>
      </c>
      <c r="M137" s="7">
        <f>VLOOKUP($A137,'[1]child poverty_PPPline_wb'!$C$1:$G$115,3,FALSE)</f>
        <v>7.2</v>
      </c>
      <c r="N137" s="7">
        <f>VLOOKUP($A137,'[1]child poverty_PPPline_wb'!$C$1:$G$115,4,FALSE)</f>
        <v>15.9</v>
      </c>
      <c r="O137" s="7">
        <f>VLOOKUP($A137,'[1]child poverty_PPPline_wb'!$C$1:$G$115,5,FALSE)</f>
        <v>30.7</v>
      </c>
      <c r="P137" s="7">
        <f>O137</f>
        <v>30.7</v>
      </c>
      <c r="T137" s="7">
        <f>VLOOKUP($A137,[1]sp_ilo!$C$1:$J$210,5,FALSE)</f>
        <v>39</v>
      </c>
    </row>
    <row r="138" spans="1:22" x14ac:dyDescent="0.45">
      <c r="A138" t="s">
        <v>288</v>
      </c>
      <c r="B138" t="s">
        <v>289</v>
      </c>
      <c r="C138" t="str">
        <f>VLOOKUP($A138,[1]CLASS!$B$1:$D$219,2,FALSE)</f>
        <v>Europe &amp; Central Asia</v>
      </c>
      <c r="D138" t="str">
        <f>VLOOKUP($A138,[1]CLASS!$B$1:$D$219,3,FALSE)</f>
        <v>High income</v>
      </c>
      <c r="E138" s="7">
        <f>VLOOKUP($A138,'[1]fiscal space'!$A$1:$F$203,3,FALSE)</f>
        <v>43.411000000000001</v>
      </c>
      <c r="F138" s="7">
        <f>VLOOKUP($A138,'[1]fiscal space'!$A$1:$F$203,4,FALSE)</f>
        <v>7.9470000000000001</v>
      </c>
      <c r="G138" s="7">
        <f>VLOOKUP($A138,'[1]fiscal space'!$A$1:$F$203,6,FALSE)</f>
        <v>9.1110000000000007</v>
      </c>
      <c r="L138" s="7">
        <f>VLOOKUP(A138,'[1]child poverty_oecd'!$C$13:$N$45,12,FALSE)</f>
        <v>7.6</v>
      </c>
    </row>
    <row r="139" spans="1:22" x14ac:dyDescent="0.45">
      <c r="A139" t="s">
        <v>290</v>
      </c>
      <c r="B139" t="s">
        <v>291</v>
      </c>
      <c r="C139" t="str">
        <f>VLOOKUP($A139,[1]CLASS!$B$1:$D$219,2,FALSE)</f>
        <v>Middle East &amp; North Africa</v>
      </c>
      <c r="D139" t="str">
        <f>VLOOKUP($A139,[1]CLASS!$B$1:$D$219,3,FALSE)</f>
        <v>High income</v>
      </c>
      <c r="E139" s="7">
        <f>VLOOKUP($A139,'[1]fiscal space'!$A$1:$F$203,3,FALSE)</f>
        <v>62.921999999999997</v>
      </c>
      <c r="F139" s="7">
        <f>VLOOKUP($A139,'[1]fiscal space'!$A$1:$F$203,4,FALSE)</f>
        <v>-0.99399999999999999</v>
      </c>
      <c r="G139" s="7">
        <f>VLOOKUP($A139,'[1]fiscal space'!$A$1:$F$203,6,FALSE)</f>
        <v>-3.242</v>
      </c>
      <c r="H139" s="7" t="str">
        <f>VLOOKUP(A139,[1]stunting!$C$1:$F$203,4,FALSE)</f>
        <v>12.2</v>
      </c>
      <c r="T139" s="7">
        <f>VLOOKUP($A139,[1]sp_ilo!$C$1:$J$210,5,FALSE)</f>
        <v>16.3</v>
      </c>
      <c r="U139" s="7">
        <f>VLOOKUP($A139,[1]sp_ilo!$C$1:$J$210,7,FALSE)</f>
        <v>0.2</v>
      </c>
      <c r="V139" s="7">
        <f>VLOOKUP($A139,[1]sp_ilo!$C$1:$J$210,8,FALSE)</f>
        <v>1.7</v>
      </c>
    </row>
    <row r="140" spans="1:22" x14ac:dyDescent="0.45">
      <c r="A140" t="s">
        <v>292</v>
      </c>
      <c r="B140" t="s">
        <v>293</v>
      </c>
      <c r="C140" t="str">
        <f>VLOOKUP($A140,[1]CLASS!$B$1:$D$219,2,FALSE)</f>
        <v>South Asia</v>
      </c>
      <c r="D140" t="str">
        <f>VLOOKUP($A140,[1]CLASS!$B$1:$D$219,3,FALSE)</f>
        <v>Lower middle income</v>
      </c>
      <c r="E140" s="7">
        <f>VLOOKUP($A140,'[1]fiscal space'!$A$1:$F$203,3,FALSE)</f>
        <v>74.906000000000006</v>
      </c>
      <c r="F140" s="7">
        <f>VLOOKUP($A140,'[1]fiscal space'!$A$1:$F$203,4,FALSE)</f>
        <v>-1.117</v>
      </c>
      <c r="G140" s="7">
        <f>VLOOKUP($A140,'[1]fiscal space'!$A$1:$F$203,6,FALSE)</f>
        <v>-6.0460000000000003</v>
      </c>
      <c r="H140" s="7" t="str">
        <f>VLOOKUP(A140,[1]stunting!$C$1:$F$203,4,FALSE)</f>
        <v>36.7</v>
      </c>
      <c r="I140" s="7">
        <f>VLOOKUP($A140,'[1]food poverty'!$D$1:$I$105,5,FALSE)</f>
        <v>38.422072999999997</v>
      </c>
      <c r="J140" s="7">
        <f>VLOOKUP($A140,'[1]food poverty'!$D$1:$I$105,6,FALSE)</f>
        <v>46.605491999999998</v>
      </c>
      <c r="K140" s="8">
        <f>VLOOKUP(A140,'[1]child poverty_unicef'!$D$1:$F$123,3,FALSE)</f>
        <v>27.686067581176701</v>
      </c>
      <c r="M140" s="7">
        <f>VLOOKUP($A140,'[1]child poverty_PPPline_wb'!$C$1:$G$115,3,FALSE)</f>
        <v>2.4</v>
      </c>
      <c r="N140" s="7">
        <f>VLOOKUP($A140,'[1]child poverty_PPPline_wb'!$C$1:$G$115,4,FALSE)</f>
        <v>31.5</v>
      </c>
      <c r="O140" s="7">
        <f>VLOOKUP($A140,'[1]child poverty_PPPline_wb'!$C$1:$G$115,5,FALSE)</f>
        <v>75.099999999999994</v>
      </c>
      <c r="P140" s="7">
        <f>N140</f>
        <v>31.5</v>
      </c>
      <c r="Q140" s="21">
        <f>VLOOKUP($A140,[1]ssn_aspire!$C$2:$F$196,3,FALSE)</f>
        <v>20.536719089999899</v>
      </c>
      <c r="R140" s="21">
        <f>VLOOKUP($A140,[1]ssn_aspire!$C$2:$F$196,4,FALSE)</f>
        <v>6.08182168647369</v>
      </c>
      <c r="S140" s="22">
        <f t="shared" ref="S140:S147" si="34">((Q140/100)*(R140/100))*100</f>
        <v>1.2490066353057963</v>
      </c>
      <c r="T140" s="7">
        <f>VLOOKUP($A140,[1]sp_ilo!$C$1:$J$210,5,FALSE)</f>
        <v>20.100000000000001</v>
      </c>
      <c r="V140" s="7">
        <f>VLOOKUP($A140,[1]sp_ilo!$C$1:$J$210,8,FALSE)</f>
        <v>17.600000000000001</v>
      </c>
    </row>
    <row r="141" spans="1:22" x14ac:dyDescent="0.45">
      <c r="A141" t="s">
        <v>294</v>
      </c>
      <c r="B141" t="s">
        <v>295</v>
      </c>
      <c r="C141" t="str">
        <f>VLOOKUP($A141,[1]CLASS!$B$1:$D$219,2,FALSE)</f>
        <v>East Asia &amp; Pacific</v>
      </c>
      <c r="D141" t="str">
        <f>VLOOKUP($A141,[1]CLASS!$B$1:$D$219,3,FALSE)</f>
        <v>Upper middle income</v>
      </c>
      <c r="G141" s="7">
        <f>VLOOKUP($A141,'[1]fiscal space'!$A$1:$F$203,6,FALSE)</f>
        <v>-16.861000000000001</v>
      </c>
      <c r="Q141" s="21">
        <f>VLOOKUP($A141,[1]ssn_aspire!$C$2:$F$196,3,FALSE)</f>
        <v>8.6676876983301305</v>
      </c>
      <c r="R141" s="21">
        <f>VLOOKUP($A141,[1]ssn_aspire!$C$2:$F$196,4,FALSE)</f>
        <v>8.27653593910442</v>
      </c>
      <c r="S141" s="22">
        <f t="shared" si="34"/>
        <v>0.71738428744162586</v>
      </c>
      <c r="V141" s="7">
        <f>VLOOKUP($A141,[1]sp_ilo!$C$1:$J$210,8,FALSE)</f>
        <v>17.8</v>
      </c>
    </row>
    <row r="142" spans="1:22" x14ac:dyDescent="0.45">
      <c r="A142" t="s">
        <v>296</v>
      </c>
      <c r="B142" t="s">
        <v>297</v>
      </c>
      <c r="C142" t="str">
        <f>VLOOKUP($A142,[1]CLASS!$B$1:$D$219,2,FALSE)</f>
        <v>Latin America &amp; Caribbean</v>
      </c>
      <c r="D142" t="str">
        <f>VLOOKUP($A142,[1]CLASS!$B$1:$D$219,3,FALSE)</f>
        <v>High income</v>
      </c>
      <c r="E142" s="7">
        <f>VLOOKUP($A142,'[1]fiscal space'!$A$1:$F$203,3,FALSE)</f>
        <v>58.433</v>
      </c>
      <c r="F142" s="7">
        <f>VLOOKUP($A142,'[1]fiscal space'!$A$1:$F$203,4,FALSE)</f>
        <v>-4.62</v>
      </c>
      <c r="G142" s="7">
        <f>VLOOKUP($A142,'[1]fiscal space'!$A$1:$F$203,6,FALSE)</f>
        <v>-6.6619999999999999</v>
      </c>
      <c r="H142" s="7" t="str">
        <f>VLOOKUP(A142,[1]stunting!$C$1:$F$203,4,FALSE)</f>
        <v>14.7</v>
      </c>
      <c r="K142" s="8">
        <f>VLOOKUP(A142,'[1]child poverty_unicef'!$D$1:$F$123,3,FALSE)</f>
        <v>34.509525299072202</v>
      </c>
      <c r="Q142" s="21">
        <f>VLOOKUP($A142,[1]ssn_aspire!$C$2:$F$196,3,FALSE)</f>
        <v>89.177582520000001</v>
      </c>
      <c r="R142" s="21">
        <f>VLOOKUP($A142,[1]ssn_aspire!$C$2:$F$196,4,FALSE)</f>
        <v>26.604664990687699</v>
      </c>
      <c r="S142" s="22">
        <f t="shared" si="34"/>
        <v>23.725397076240075</v>
      </c>
    </row>
    <row r="143" spans="1:22" x14ac:dyDescent="0.45">
      <c r="A143" t="s">
        <v>298</v>
      </c>
      <c r="B143" t="s">
        <v>299</v>
      </c>
      <c r="C143" t="str">
        <f>VLOOKUP($A143,[1]CLASS!$B$1:$D$219,2,FALSE)</f>
        <v>East Asia &amp; Pacific</v>
      </c>
      <c r="D143" t="str">
        <f>VLOOKUP($A143,[1]CLASS!$B$1:$D$219,3,FALSE)</f>
        <v>Lower middle income</v>
      </c>
      <c r="E143" s="7">
        <f>VLOOKUP($A143,'[1]fiscal space'!$A$1:$F$203,3,FALSE)</f>
        <v>50.926000000000002</v>
      </c>
      <c r="F143" s="7">
        <f>VLOOKUP($A143,'[1]fiscal space'!$A$1:$F$203,4,FALSE)</f>
        <v>-4.2510000000000003</v>
      </c>
      <c r="G143" s="7">
        <f>VLOOKUP($A143,'[1]fiscal space'!$A$1:$F$203,6,FALSE)</f>
        <v>-6.6289999999999996</v>
      </c>
      <c r="H143" s="7" t="str">
        <f>VLOOKUP(A143,[1]stunting!$C$1:$F$203,4,FALSE)</f>
        <v>48.4</v>
      </c>
      <c r="I143" s="7">
        <f>VLOOKUP($A143,'[1]food poverty'!$D$1:$I$105,5,FALSE)</f>
        <v>25.970891999999999</v>
      </c>
      <c r="J143" s="7">
        <f>VLOOKUP($A143,'[1]food poverty'!$D$1:$I$105,6,FALSE)</f>
        <v>41.845505000000003</v>
      </c>
      <c r="K143" s="8">
        <f>VLOOKUP(A143,'[1]child poverty_unicef'!$D$1:$F$123,3,FALSE)</f>
        <v>41.374111175537102</v>
      </c>
      <c r="M143" s="7">
        <f>VLOOKUP($A143,'[1]child poverty_PPPline_wb'!$C$1:$G$115,3,FALSE)</f>
        <v>28.2</v>
      </c>
      <c r="N143" s="7">
        <f>VLOOKUP($A143,'[1]child poverty_PPPline_wb'!$C$1:$G$115,4,FALSE)</f>
        <v>52.8</v>
      </c>
      <c r="O143" s="7">
        <f>VLOOKUP($A143,'[1]child poverty_PPPline_wb'!$C$1:$G$115,5,FALSE)</f>
        <v>79.900000000000006</v>
      </c>
      <c r="P143" s="7">
        <f>N143</f>
        <v>52.8</v>
      </c>
      <c r="Q143" s="21">
        <f>VLOOKUP($A143,[1]ssn_aspire!$C$2:$F$196,3,FALSE)</f>
        <v>1.92010438699116</v>
      </c>
      <c r="R143" s="21">
        <f>VLOOKUP($A143,[1]ssn_aspire!$C$2:$F$196,4,FALSE)</f>
        <v>0.17497225281217099</v>
      </c>
      <c r="S143" s="22">
        <f t="shared" si="34"/>
        <v>3.3596499022637591E-3</v>
      </c>
      <c r="T143" s="7">
        <f>VLOOKUP($A143,[1]sp_ilo!$C$1:$J$210,5,FALSE)</f>
        <v>9.6</v>
      </c>
    </row>
    <row r="144" spans="1:22" x14ac:dyDescent="0.45">
      <c r="A144" t="s">
        <v>300</v>
      </c>
      <c r="B144" t="s">
        <v>301</v>
      </c>
      <c r="C144" t="str">
        <f>VLOOKUP($A144,[1]CLASS!$B$1:$D$219,2,FALSE)</f>
        <v>Latin America &amp; Caribbean</v>
      </c>
      <c r="D144" t="str">
        <f>VLOOKUP($A144,[1]CLASS!$B$1:$D$219,3,FALSE)</f>
        <v>Upper middle income</v>
      </c>
      <c r="E144" s="7">
        <f>VLOOKUP($A144,'[1]fiscal space'!$A$1:$F$203,3,FALSE)</f>
        <v>37.719000000000001</v>
      </c>
      <c r="F144" s="7">
        <f>VLOOKUP($A144,'[1]fiscal space'!$A$1:$F$203,4,FALSE)</f>
        <v>-4.5350000000000001</v>
      </c>
      <c r="G144" s="7">
        <f>VLOOKUP($A144,'[1]fiscal space'!$A$1:$F$203,6,FALSE)</f>
        <v>-6.1539999999999999</v>
      </c>
      <c r="H144" s="7" t="str">
        <f>VLOOKUP(A144,[1]stunting!$C$1:$F$203,4,FALSE)</f>
        <v>4.6</v>
      </c>
      <c r="I144" s="7">
        <f>VLOOKUP($A144,'[1]food poverty'!$D$1:$I$105,5,FALSE)</f>
        <v>5.5888533999999996</v>
      </c>
      <c r="J144" s="7">
        <f>VLOOKUP($A144,'[1]food poverty'!$D$1:$I$105,6,FALSE)</f>
        <v>42.343639000000003</v>
      </c>
      <c r="K144" s="8">
        <f>VLOOKUP(A144,'[1]child poverty_unicef'!$D$1:$F$123,3,FALSE)</f>
        <v>30.337833404541001</v>
      </c>
      <c r="M144" s="7">
        <f>VLOOKUP($A144,'[1]child poverty_PPPline_wb'!$C$1:$G$115,3,FALSE)</f>
        <v>2.7</v>
      </c>
      <c r="N144" s="7">
        <f>VLOOKUP($A144,'[1]child poverty_PPPline_wb'!$C$1:$G$115,4,FALSE)</f>
        <v>9.5</v>
      </c>
      <c r="O144" s="7">
        <f>VLOOKUP($A144,'[1]child poverty_PPPline_wb'!$C$1:$G$115,5,FALSE)</f>
        <v>25</v>
      </c>
      <c r="P144" s="7">
        <f t="shared" ref="P144:P145" si="35">O144</f>
        <v>25</v>
      </c>
      <c r="Q144" s="21">
        <f>VLOOKUP($A144,[1]ssn_aspire!$C$2:$F$196,3,FALSE)</f>
        <v>86.821597954831503</v>
      </c>
      <c r="R144" s="21">
        <f>VLOOKUP($A144,[1]ssn_aspire!$C$2:$F$196,4,FALSE)</f>
        <v>18.273458075270899</v>
      </c>
      <c r="S144" s="22">
        <f>((Q144/100)*(R144/100))*100</f>
        <v>15.865308302556391</v>
      </c>
    </row>
    <row r="145" spans="1:22" x14ac:dyDescent="0.45">
      <c r="A145" t="s">
        <v>302</v>
      </c>
      <c r="B145" t="s">
        <v>303</v>
      </c>
      <c r="C145" t="str">
        <f>VLOOKUP($A145,[1]CLASS!$B$1:$D$219,2,FALSE)</f>
        <v>Latin America &amp; Caribbean</v>
      </c>
      <c r="D145" t="str">
        <f>VLOOKUP($A145,[1]CLASS!$B$1:$D$219,3,FALSE)</f>
        <v>Upper middle income</v>
      </c>
      <c r="E145" s="7">
        <f>VLOOKUP($A145,'[1]fiscal space'!$A$1:$F$203,3,FALSE)</f>
        <v>36.353999999999999</v>
      </c>
      <c r="F145" s="7">
        <f>VLOOKUP($A145,'[1]fiscal space'!$A$1:$F$203,4,FALSE)</f>
        <v>-1.246</v>
      </c>
      <c r="G145" s="7">
        <f>VLOOKUP($A145,'[1]fiscal space'!$A$1:$F$203,6,FALSE)</f>
        <v>-2.548</v>
      </c>
      <c r="H145" s="7" t="str">
        <f>VLOOKUP(A145,[1]stunting!$C$1:$F$203,4,FALSE)</f>
        <v>10.8</v>
      </c>
      <c r="I145" s="7">
        <f>VLOOKUP($A145,'[1]food poverty'!$D$1:$I$105,5,FALSE)</f>
        <v>2.6878855000000001</v>
      </c>
      <c r="J145" s="7">
        <f>VLOOKUP($A145,'[1]food poverty'!$D$1:$I$105,6,FALSE)</f>
        <v>13.080731999999999</v>
      </c>
      <c r="K145" s="8">
        <f>VLOOKUP(A145,'[1]child poverty_unicef'!$D$1:$F$123,3,FALSE)</f>
        <v>25.150108337402301</v>
      </c>
      <c r="M145" s="7">
        <f>VLOOKUP($A145,'[1]child poverty_PPPline_wb'!$C$1:$G$115,3,FALSE)</f>
        <v>4.5</v>
      </c>
      <c r="N145" s="7">
        <f>VLOOKUP($A145,'[1]child poverty_PPPline_wb'!$C$1:$G$115,4,FALSE)</f>
        <v>13.3</v>
      </c>
      <c r="O145" s="7">
        <f>VLOOKUP($A145,'[1]child poverty_PPPline_wb'!$C$1:$G$115,5,FALSE)</f>
        <v>31.8</v>
      </c>
      <c r="P145" s="7">
        <f t="shared" si="35"/>
        <v>31.8</v>
      </c>
      <c r="Q145" s="21">
        <f>VLOOKUP($A145,[1]ssn_aspire!$C$2:$F$196,3,FALSE)</f>
        <v>89.218567176179604</v>
      </c>
      <c r="R145" s="21">
        <f>VLOOKUP($A145,[1]ssn_aspire!$C$2:$F$196,4,FALSE)</f>
        <v>16.812988364633998</v>
      </c>
      <c r="S145" s="22">
        <f t="shared" si="34"/>
        <v>15.000307318424246</v>
      </c>
      <c r="T145" s="7">
        <f>VLOOKUP($A145,[1]sp_ilo!$C$1:$J$210,5,FALSE)</f>
        <v>29.3</v>
      </c>
      <c r="U145" s="7">
        <f>VLOOKUP($A145,[1]sp_ilo!$C$1:$J$210,7,FALSE)</f>
        <v>16.100000000000001</v>
      </c>
      <c r="V145" s="7">
        <f>VLOOKUP($A145,[1]sp_ilo!$C$1:$J$210,8,FALSE)</f>
        <v>15.1</v>
      </c>
    </row>
    <row r="146" spans="1:22" x14ac:dyDescent="0.45">
      <c r="A146" t="s">
        <v>304</v>
      </c>
      <c r="B146" t="s">
        <v>305</v>
      </c>
      <c r="C146" t="str">
        <f>VLOOKUP($A146,[1]CLASS!$B$1:$D$219,2,FALSE)</f>
        <v>East Asia &amp; Pacific</v>
      </c>
      <c r="D146" t="str">
        <f>VLOOKUP($A146,[1]CLASS!$B$1:$D$219,3,FALSE)</f>
        <v>Lower middle income</v>
      </c>
      <c r="E146" s="7">
        <f>VLOOKUP($A146,'[1]fiscal space'!$A$1:$F$203,3,FALSE)</f>
        <v>56.951000000000001</v>
      </c>
      <c r="F146" s="7">
        <f>VLOOKUP($A146,'[1]fiscal space'!$A$1:$F$203,4,FALSE)</f>
        <v>-4.5620000000000003</v>
      </c>
      <c r="G146" s="7">
        <f>VLOOKUP($A146,'[1]fiscal space'!$A$1:$F$203,6,FALSE)</f>
        <v>-6.46</v>
      </c>
      <c r="H146" s="7" t="str">
        <f>VLOOKUP(A146,[1]stunting!$C$1:$F$203,4,FALSE)</f>
        <v>28.7</v>
      </c>
      <c r="I146" s="7">
        <f>VLOOKUP($A146,'[1]food poverty'!$D$1:$I$105,5,FALSE)</f>
        <v>12.061163000000001</v>
      </c>
      <c r="J146" s="7">
        <f>VLOOKUP($A146,'[1]food poverty'!$D$1:$I$105,6,FALSE)</f>
        <v>34.406489999999998</v>
      </c>
      <c r="K146" s="8">
        <f>VLOOKUP(A146,'[1]child poverty_unicef'!$D$1:$F$123,3,FALSE)</f>
        <v>27.3897800445556</v>
      </c>
      <c r="M146" s="7">
        <f>VLOOKUP($A146,'[1]child poverty_PPPline_wb'!$C$1:$G$115,3,FALSE)</f>
        <v>7.3</v>
      </c>
      <c r="N146" s="7">
        <f>VLOOKUP($A146,'[1]child poverty_PPPline_wb'!$C$1:$G$115,4,FALSE)</f>
        <v>30.8</v>
      </c>
      <c r="O146" s="7">
        <f>VLOOKUP($A146,'[1]child poverty_PPPline_wb'!$C$1:$G$115,5,FALSE)</f>
        <v>63.2</v>
      </c>
      <c r="P146" s="7">
        <f>N146</f>
        <v>30.8</v>
      </c>
      <c r="Q146" s="21">
        <f>VLOOKUP($A146,[1]ssn_aspire!$C$2:$F$196,3,FALSE)</f>
        <v>62.123381885560697</v>
      </c>
      <c r="R146" s="21">
        <f>VLOOKUP($A146,[1]ssn_aspire!$C$2:$F$196,4,FALSE)</f>
        <v>8.8471953962302194</v>
      </c>
      <c r="S146" s="22">
        <f t="shared" si="34"/>
        <v>5.4961769821618445</v>
      </c>
      <c r="T146" s="7">
        <f>VLOOKUP($A146,[1]sp_ilo!$C$1:$J$210,5,FALSE)</f>
        <v>36.700000000000003</v>
      </c>
      <c r="U146" s="7">
        <f>VLOOKUP($A146,[1]sp_ilo!$C$1:$J$210,7,FALSE)</f>
        <v>31.1</v>
      </c>
      <c r="V146" s="7">
        <f>VLOOKUP($A146,[1]sp_ilo!$C$1:$J$210,8,FALSE)</f>
        <v>22.4</v>
      </c>
    </row>
    <row r="147" spans="1:22" x14ac:dyDescent="0.45">
      <c r="A147" t="s">
        <v>306</v>
      </c>
      <c r="B147" t="s">
        <v>307</v>
      </c>
      <c r="C147" t="str">
        <f>VLOOKUP($A147,[1]CLASS!$B$1:$D$219,2,FALSE)</f>
        <v>Europe &amp; Central Asia</v>
      </c>
      <c r="D147" t="str">
        <f>VLOOKUP($A147,[1]CLASS!$B$1:$D$219,3,FALSE)</f>
        <v>High income</v>
      </c>
      <c r="E147" s="7">
        <f>VLOOKUP($A147,'[1]fiscal space'!$A$1:$F$203,3,FALSE)</f>
        <v>53.790999999999997</v>
      </c>
      <c r="F147" s="7">
        <f>VLOOKUP($A147,'[1]fiscal space'!$A$1:$F$203,4,FALSE)</f>
        <v>-0.76</v>
      </c>
      <c r="G147" s="7">
        <f>VLOOKUP($A147,'[1]fiscal space'!$A$1:$F$203,6,FALSE)</f>
        <v>-1.869</v>
      </c>
      <c r="H147" s="7" t="str">
        <f>VLOOKUP(A147,[1]stunting!$C$1:$F$203,4,FALSE)</f>
        <v>2.3</v>
      </c>
      <c r="L147" s="7">
        <f>VLOOKUP(A147,'[1]child poverty_oecd'!$C$13:$N$45,12,FALSE)</f>
        <v>7.3999999999999995</v>
      </c>
      <c r="Q147" s="21">
        <f>VLOOKUP($A147,[1]ssn_aspire!$C$2:$F$196,3,FALSE)</f>
        <v>50.702740259999899</v>
      </c>
      <c r="R147" s="21">
        <f>VLOOKUP($A147,[1]ssn_aspire!$C$2:$F$196,4,FALSE)</f>
        <v>32.702537173910699</v>
      </c>
      <c r="S147" s="22">
        <f t="shared" si="34"/>
        <v>16.581082481717853</v>
      </c>
    </row>
    <row r="148" spans="1:22" x14ac:dyDescent="0.45">
      <c r="A148" t="s">
        <v>308</v>
      </c>
      <c r="B148" t="s">
        <v>309</v>
      </c>
      <c r="C148" t="str">
        <f>VLOOKUP($A148,[1]CLASS!$B$1:$D$219,2,FALSE)</f>
        <v>Europe &amp; Central Asia</v>
      </c>
      <c r="D148" t="str">
        <f>VLOOKUP($A148,[1]CLASS!$B$1:$D$219,3,FALSE)</f>
        <v>High income</v>
      </c>
      <c r="E148" s="7">
        <f>VLOOKUP($A148,'[1]fiscal space'!$A$1:$F$203,3,FALSE)</f>
        <v>127.429</v>
      </c>
      <c r="F148" s="7">
        <f>VLOOKUP($A148,'[1]fiscal space'!$A$1:$F$203,4,FALSE)</f>
        <v>-0.53400000000000003</v>
      </c>
      <c r="G148" s="7">
        <f>VLOOKUP($A148,'[1]fiscal space'!$A$1:$F$203,6,FALSE)</f>
        <v>-2.8290000000000002</v>
      </c>
      <c r="H148" s="7" t="str">
        <f>VLOOKUP(A148,[1]stunting!$C$1:$F$203,4,FALSE)</f>
        <v>3.3</v>
      </c>
      <c r="L148" s="7">
        <f>VLOOKUP(A148,'[1]child poverty_oecd'!$C$13:$N$45,12,FALSE)</f>
        <v>13.100000000000001</v>
      </c>
    </row>
    <row r="149" spans="1:22" x14ac:dyDescent="0.45">
      <c r="A149" t="s">
        <v>310</v>
      </c>
      <c r="B149" t="s">
        <v>311</v>
      </c>
      <c r="C149" t="str">
        <f>VLOOKUP($A149,[1]CLASS!$B$1:$D$219,2,FALSE)</f>
        <v>Latin America &amp; Caribbean</v>
      </c>
      <c r="D149" t="str">
        <f>VLOOKUP($A149,[1]CLASS!$B$1:$D$219,3,FALSE)</f>
        <v>High income</v>
      </c>
      <c r="E149" s="7">
        <f>VLOOKUP($A149,'[1]fiscal space'!$A$1:$F$203,3,FALSE)</f>
        <v>47.923000000000002</v>
      </c>
      <c r="F149" s="7">
        <f>VLOOKUP($A149,'[1]fiscal space'!$A$1:$F$203,4,FALSE)</f>
        <v>1.6919999999999999</v>
      </c>
      <c r="G149" s="7">
        <f>VLOOKUP($A149,'[1]fiscal space'!$A$1:$F$203,6,FALSE)</f>
        <v>-0.253</v>
      </c>
      <c r="T149" s="7">
        <f>VLOOKUP($A149,[1]sp_ilo!$C$1:$J$210,5,FALSE)</f>
        <v>63.2</v>
      </c>
      <c r="U149" s="7">
        <f>VLOOKUP($A149,[1]sp_ilo!$C$1:$J$210,7,FALSE)</f>
        <v>2.2000000000000002</v>
      </c>
      <c r="V149" s="7">
        <f>VLOOKUP($A149,[1]sp_ilo!$C$1:$J$210,8,FALSE)</f>
        <v>4.5999999999999996</v>
      </c>
    </row>
    <row r="150" spans="1:22" x14ac:dyDescent="0.45">
      <c r="A150" t="s">
        <v>312</v>
      </c>
      <c r="B150" t="s">
        <v>313</v>
      </c>
      <c r="C150" t="str">
        <f>VLOOKUP($A150,[1]CLASS!$B$1:$D$219,2,FALSE)</f>
        <v>Middle East &amp; North Africa</v>
      </c>
      <c r="D150" t="str">
        <f>VLOOKUP($A150,[1]CLASS!$B$1:$D$219,3,FALSE)</f>
        <v>High income</v>
      </c>
      <c r="E150" s="7">
        <f>VLOOKUP($A150,'[1]fiscal space'!$A$1:$F$203,3,FALSE)</f>
        <v>58.36</v>
      </c>
      <c r="F150" s="7">
        <f>VLOOKUP($A150,'[1]fiscal space'!$A$1:$F$203,4,FALSE)</f>
        <v>6.1630000000000003</v>
      </c>
      <c r="G150" s="7">
        <f>VLOOKUP($A150,'[1]fiscal space'!$A$1:$F$203,6,FALSE)</f>
        <v>4.3920000000000003</v>
      </c>
      <c r="H150" s="7" t="str">
        <f>VLOOKUP(A150,[1]stunting!$C$1:$F$203,4,FALSE)</f>
        <v>4.6</v>
      </c>
      <c r="T150" s="7">
        <f>VLOOKUP($A150,[1]sp_ilo!$C$1:$J$210,5,FALSE)</f>
        <v>7</v>
      </c>
      <c r="U150" s="7">
        <f>VLOOKUP($A150,[1]sp_ilo!$C$1:$J$210,7,FALSE)</f>
        <v>0.5</v>
      </c>
      <c r="V150" s="7">
        <f>VLOOKUP($A150,[1]sp_ilo!$C$1:$J$210,8,FALSE)</f>
        <v>0.6</v>
      </c>
    </row>
    <row r="151" spans="1:22" x14ac:dyDescent="0.45">
      <c r="A151" t="s">
        <v>314</v>
      </c>
      <c r="B151" t="s">
        <v>315</v>
      </c>
      <c r="C151" t="str">
        <f>VLOOKUP($A151,[1]CLASS!$B$1:$D$219,2,FALSE)</f>
        <v>Europe &amp; Central Asia</v>
      </c>
      <c r="D151" t="str">
        <f>VLOOKUP($A151,[1]CLASS!$B$1:$D$219,3,FALSE)</f>
        <v>High income</v>
      </c>
      <c r="E151" s="7">
        <f>VLOOKUP($A151,'[1]fiscal space'!$A$1:$F$203,3,FALSE)</f>
        <v>51.390999999999998</v>
      </c>
      <c r="F151" s="7">
        <f>VLOOKUP($A151,'[1]fiscal space'!$A$1:$F$203,4,FALSE)</f>
        <v>-5.3860000000000001</v>
      </c>
      <c r="G151" s="7">
        <f>VLOOKUP($A151,'[1]fiscal space'!$A$1:$F$203,6,FALSE)</f>
        <v>-6.86</v>
      </c>
      <c r="H151" s="7" t="str">
        <f>VLOOKUP(A151,[1]stunting!$C$1:$F$203,4,FALSE)</f>
        <v>9.7</v>
      </c>
      <c r="K151" s="8">
        <f>VLOOKUP(A151,'[1]child poverty_unicef'!$D$1:$F$123,3,FALSE)</f>
        <v>25.362703323364201</v>
      </c>
      <c r="Q151" s="21">
        <f>VLOOKUP($A151,[1]ssn_aspire!$C$2:$F$196,3,FALSE)</f>
        <v>81.926508940000005</v>
      </c>
      <c r="R151" s="21">
        <f>VLOOKUP($A151,[1]ssn_aspire!$C$2:$F$196,4,FALSE)</f>
        <v>26.406503410072101</v>
      </c>
      <c r="S151" s="22">
        <f t="shared" ref="S151:S153" si="36">((Q151/100)*(R151/100))*100</f>
        <v>21.633926376994129</v>
      </c>
    </row>
    <row r="152" spans="1:22" x14ac:dyDescent="0.45">
      <c r="A152" t="s">
        <v>316</v>
      </c>
      <c r="B152" t="s">
        <v>317</v>
      </c>
      <c r="C152" t="str">
        <f>VLOOKUP($A152,[1]CLASS!$B$1:$D$219,2,FALSE)</f>
        <v>Europe &amp; Central Asia</v>
      </c>
      <c r="D152" t="str">
        <f>VLOOKUP($A152,[1]CLASS!$B$1:$D$219,3,FALSE)</f>
        <v>Upper middle income</v>
      </c>
      <c r="E152" s="7">
        <f>VLOOKUP($A152,'[1]fiscal space'!$A$1:$F$203,3,FALSE)</f>
        <v>16.992999999999999</v>
      </c>
      <c r="F152" s="7">
        <f>VLOOKUP($A152,'[1]fiscal space'!$A$1:$F$203,4,FALSE)</f>
        <v>1.143</v>
      </c>
      <c r="G152" s="7">
        <f>VLOOKUP($A152,'[1]fiscal space'!$A$1:$F$203,6,FALSE)</f>
        <v>0.79800000000000004</v>
      </c>
      <c r="K152" s="8">
        <f>VLOOKUP(A152,'[1]child poverty_unicef'!$D$1:$F$123,3,FALSE)</f>
        <v>14.529766082763601</v>
      </c>
      <c r="M152" s="7">
        <f>VLOOKUP($A152,'[1]child poverty_PPPline_wb'!$C$1:$G$115,3,FALSE)</f>
        <v>0.1</v>
      </c>
      <c r="N152" s="7">
        <f>VLOOKUP($A152,'[1]child poverty_PPPline_wb'!$C$1:$G$115,4,FALSE)</f>
        <v>0.5</v>
      </c>
      <c r="O152" s="7">
        <f>VLOOKUP($A152,'[1]child poverty_PPPline_wb'!$C$1:$G$115,5,FALSE)</f>
        <v>4.3</v>
      </c>
      <c r="P152" s="7">
        <f>O152</f>
        <v>4.3</v>
      </c>
      <c r="Q152" s="21">
        <f>VLOOKUP($A152,[1]ssn_aspire!$C$2:$F$196,3,FALSE)</f>
        <v>78.549999189999895</v>
      </c>
      <c r="R152" s="21">
        <f>VLOOKUP($A152,[1]ssn_aspire!$C$2:$F$196,4,FALSE)</f>
        <v>10.6714560885964</v>
      </c>
      <c r="S152" s="22">
        <f t="shared" si="36"/>
        <v>8.3824286711536669</v>
      </c>
      <c r="U152" s="7">
        <f>VLOOKUP($A152,[1]sp_ilo!$C$1:$J$210,7,FALSE)</f>
        <v>100</v>
      </c>
    </row>
    <row r="153" spans="1:22" x14ac:dyDescent="0.45">
      <c r="A153" t="s">
        <v>318</v>
      </c>
      <c r="B153" t="s">
        <v>319</v>
      </c>
      <c r="C153" t="str">
        <f>VLOOKUP($A153,[1]CLASS!$B$1:$D$219,2,FALSE)</f>
        <v>Sub-Saharan Africa</v>
      </c>
      <c r="D153" t="str">
        <f>VLOOKUP($A153,[1]CLASS!$B$1:$D$219,3,FALSE)</f>
        <v>Low income</v>
      </c>
      <c r="E153" s="7">
        <f>VLOOKUP($A153,'[1]fiscal space'!$A$1:$F$203,3,FALSE)</f>
        <v>66.575000000000003</v>
      </c>
      <c r="F153" s="7">
        <f>VLOOKUP($A153,'[1]fiscal space'!$A$1:$F$203,4,FALSE)</f>
        <v>-5.181</v>
      </c>
      <c r="G153" s="7">
        <f>VLOOKUP($A153,'[1]fiscal space'!$A$1:$F$203,6,FALSE)</f>
        <v>-6.9989999999999997</v>
      </c>
      <c r="H153" s="7" t="str">
        <f>VLOOKUP(A153,[1]stunting!$C$1:$F$203,4,FALSE)</f>
        <v>32.6</v>
      </c>
      <c r="I153" s="7">
        <f>VLOOKUP($A153,'[1]food poverty'!$D$1:$I$105,5,FALSE)</f>
        <v>12.398978</v>
      </c>
      <c r="J153" s="7">
        <f>VLOOKUP($A153,'[1]food poverty'!$D$1:$I$105,6,FALSE)</f>
        <v>53.174393000000002</v>
      </c>
      <c r="K153" s="8">
        <f>VLOOKUP(A153,'[1]child poverty_unicef'!$D$1:$F$123,3,FALSE)</f>
        <v>39.437637329101499</v>
      </c>
      <c r="M153" s="7">
        <f>VLOOKUP($A153,'[1]child poverty_PPPline_wb'!$C$1:$G$115,3,FALSE)</f>
        <v>59.9</v>
      </c>
      <c r="N153" s="7">
        <f>VLOOKUP($A153,'[1]child poverty_PPPline_wb'!$C$1:$G$115,4,FALSE)</f>
        <v>83.7</v>
      </c>
      <c r="O153" s="7">
        <f>VLOOKUP($A153,'[1]child poverty_PPPline_wb'!$C$1:$G$115,5,FALSE)</f>
        <v>94</v>
      </c>
      <c r="P153" s="7">
        <f>M153</f>
        <v>59.9</v>
      </c>
      <c r="Q153" s="21">
        <f>VLOOKUP($A153,[1]ssn_aspire!$C$2:$F$196,3,FALSE)</f>
        <v>20.05346656</v>
      </c>
      <c r="R153" s="21">
        <f>VLOOKUP($A153,[1]ssn_aspire!$C$2:$F$196,4,FALSE)</f>
        <v>9.9395461557969895</v>
      </c>
      <c r="S153" s="22">
        <f t="shared" si="36"/>
        <v>1.9932235645685148</v>
      </c>
    </row>
    <row r="154" spans="1:22" x14ac:dyDescent="0.45">
      <c r="A154" t="s">
        <v>320</v>
      </c>
      <c r="B154" t="s">
        <v>321</v>
      </c>
      <c r="C154" t="str">
        <f>VLOOKUP($A154,[1]CLASS!$B$1:$D$219,2,FALSE)</f>
        <v>East Asia &amp; Pacific</v>
      </c>
      <c r="D154" t="str">
        <f>VLOOKUP($A154,[1]CLASS!$B$1:$D$219,3,FALSE)</f>
        <v>Lower middle income</v>
      </c>
      <c r="E154" s="7">
        <f>VLOOKUP($A154,'[1]fiscal space'!$A$1:$F$203,3,FALSE)</f>
        <v>46.301000000000002</v>
      </c>
      <c r="G154" s="7">
        <f>VLOOKUP($A154,'[1]fiscal space'!$A$1:$F$203,6,FALSE)</f>
        <v>1.7430000000000001</v>
      </c>
      <c r="H154" s="7" t="str">
        <f>VLOOKUP(A154,[1]stunting!$C$1:$F$203,4,FALSE)</f>
        <v>6.8</v>
      </c>
      <c r="I154" s="7">
        <f>VLOOKUP($A154,'[1]food poverty'!$D$1:$I$105,5,FALSE)</f>
        <v>22.646034</v>
      </c>
      <c r="J154" s="7">
        <f>VLOOKUP($A154,'[1]food poverty'!$D$1:$I$105,6,FALSE)</f>
        <v>57.306140999999997</v>
      </c>
      <c r="K154" s="8">
        <f>VLOOKUP(A154,'[1]child poverty_unicef'!$D$1:$F$123,3,FALSE)</f>
        <v>21.159971237182599</v>
      </c>
      <c r="M154" s="7">
        <f>VLOOKUP($A154,'[1]child poverty_PPPline_wb'!$C$1:$G$115,3,FALSE)</f>
        <v>0.8</v>
      </c>
      <c r="N154" s="7">
        <f>VLOOKUP($A154,'[1]child poverty_PPPline_wb'!$C$1:$G$115,4,FALSE)</f>
        <v>10.3</v>
      </c>
      <c r="O154" s="7">
        <f>VLOOKUP($A154,'[1]child poverty_PPPline_wb'!$C$1:$G$115,5,FALSE)</f>
        <v>39.700000000000003</v>
      </c>
      <c r="P154" s="7">
        <f>N154</f>
        <v>10.3</v>
      </c>
      <c r="T154" s="7">
        <f>VLOOKUP($A154,[1]sp_ilo!$C$1:$J$210,5,FALSE)</f>
        <v>21.1</v>
      </c>
      <c r="V154" s="7">
        <f>VLOOKUP($A154,[1]sp_ilo!$C$1:$J$210,8,FALSE)</f>
        <v>5.3</v>
      </c>
    </row>
    <row r="155" spans="1:22" x14ac:dyDescent="0.45">
      <c r="A155" t="s">
        <v>322</v>
      </c>
      <c r="B155" t="s">
        <v>323</v>
      </c>
      <c r="C155" t="str">
        <f>VLOOKUP($A155,[1]CLASS!$B$1:$D$219,2,FALSE)</f>
        <v>Europe &amp; Central Asia</v>
      </c>
      <c r="D155" t="str">
        <f>VLOOKUP($A155,[1]CLASS!$B$1:$D$219,3,FALSE)</f>
        <v>High income</v>
      </c>
      <c r="E155" s="7">
        <f>VLOOKUP($A155,'[1]fiscal space'!$A$1:$F$203,3,FALSE)</f>
        <v>89.180999999999997</v>
      </c>
      <c r="F155" s="7">
        <f>VLOOKUP($A155,'[1]fiscal space'!$A$1:$F$203,4,FALSE)</f>
        <v>-16.265999999999998</v>
      </c>
      <c r="G155" s="7">
        <f>VLOOKUP($A155,'[1]fiscal space'!$A$1:$F$203,6,FALSE)</f>
        <v>-18.533000000000001</v>
      </c>
    </row>
    <row r="156" spans="1:22" x14ac:dyDescent="0.45">
      <c r="A156" t="s">
        <v>324</v>
      </c>
      <c r="B156" t="s">
        <v>325</v>
      </c>
      <c r="C156" t="str">
        <f>VLOOKUP($A156,[1]CLASS!$B$1:$D$219,2,FALSE)</f>
        <v>Sub-Saharan Africa</v>
      </c>
      <c r="D156" t="str">
        <f>VLOOKUP($A156,[1]CLASS!$B$1:$D$219,3,FALSE)</f>
        <v>Lower middle income</v>
      </c>
      <c r="E156" s="7">
        <f>VLOOKUP($A156,'[1]fiscal space'!$A$1:$F$203,3,FALSE)</f>
        <v>72.378</v>
      </c>
      <c r="F156" s="7">
        <f>VLOOKUP($A156,'[1]fiscal space'!$A$1:$F$203,4,FALSE)</f>
        <v>1.7509999999999999</v>
      </c>
      <c r="G156" s="7">
        <f>VLOOKUP($A156,'[1]fiscal space'!$A$1:$F$203,6,FALSE)</f>
        <v>1.5349999999999999</v>
      </c>
      <c r="H156" s="7" t="str">
        <f>VLOOKUP(A156,[1]stunting!$C$1:$F$203,4,FALSE)</f>
        <v>11.8</v>
      </c>
      <c r="I156" s="7">
        <f>VLOOKUP($A156,'[1]food poverty'!$D$1:$I$105,5,FALSE)</f>
        <v>22.320596999999999</v>
      </c>
      <c r="J156" s="7">
        <f>VLOOKUP($A156,'[1]food poverty'!$D$1:$I$105,6,FALSE)</f>
        <v>45.410969000000001</v>
      </c>
      <c r="K156" s="8">
        <f>VLOOKUP(A156,'[1]child poverty_unicef'!$D$1:$F$123,3,FALSE)</f>
        <v>63.725395202636697</v>
      </c>
      <c r="M156" s="7">
        <f>VLOOKUP($A156,'[1]child poverty_PPPline_wb'!$C$1:$G$115,3,FALSE)</f>
        <v>37.799999999999997</v>
      </c>
      <c r="N156" s="7">
        <f>VLOOKUP($A156,'[1]child poverty_PPPline_wb'!$C$1:$G$115,4,FALSE)</f>
        <v>68.5</v>
      </c>
      <c r="O156" s="7">
        <f>VLOOKUP($A156,'[1]child poverty_PPPline_wb'!$C$1:$G$115,5,FALSE)</f>
        <v>89.4</v>
      </c>
      <c r="P156" s="7">
        <f>N156</f>
        <v>68.5</v>
      </c>
    </row>
    <row r="157" spans="1:22" x14ac:dyDescent="0.45">
      <c r="A157" t="s">
        <v>326</v>
      </c>
      <c r="B157" t="s">
        <v>327</v>
      </c>
      <c r="C157" t="str">
        <f>VLOOKUP($A157,[1]CLASS!$B$1:$D$219,2,FALSE)</f>
        <v>Middle East &amp; North Africa</v>
      </c>
      <c r="D157" t="str">
        <f>VLOOKUP($A157,[1]CLASS!$B$1:$D$219,3,FALSE)</f>
        <v>High income</v>
      </c>
      <c r="E157" s="7">
        <f>VLOOKUP($A157,'[1]fiscal space'!$A$1:$F$203,3,FALSE)</f>
        <v>30.007999999999999</v>
      </c>
      <c r="F157" s="7">
        <f>VLOOKUP($A157,'[1]fiscal space'!$A$1:$F$203,4,FALSE)</f>
        <v>-2.1139999999999999</v>
      </c>
      <c r="G157" s="7">
        <f>VLOOKUP($A157,'[1]fiscal space'!$A$1:$F$203,6,FALSE)</f>
        <v>-2.35</v>
      </c>
      <c r="H157" s="7" t="str">
        <f>VLOOKUP(A157,[1]stunting!$C$1:$F$203,4,FALSE)</f>
        <v>3.9</v>
      </c>
      <c r="T157" s="7">
        <f>VLOOKUP($A157,[1]sp_ilo!$C$1:$J$210,5,FALSE)</f>
        <v>77.8</v>
      </c>
      <c r="U157" s="7">
        <f>VLOOKUP($A157,[1]sp_ilo!$C$1:$J$210,7,FALSE)</f>
        <v>6</v>
      </c>
      <c r="V157" s="7">
        <f>VLOOKUP($A157,[1]sp_ilo!$C$1:$J$210,8,FALSE)</f>
        <v>49.8</v>
      </c>
    </row>
    <row r="158" spans="1:22" x14ac:dyDescent="0.45">
      <c r="A158" t="s">
        <v>328</v>
      </c>
      <c r="B158" t="s">
        <v>329</v>
      </c>
      <c r="C158" t="str">
        <f>VLOOKUP($A158,[1]CLASS!$B$1:$D$219,2,FALSE)</f>
        <v>Sub-Saharan Africa</v>
      </c>
      <c r="D158" t="str">
        <f>VLOOKUP($A158,[1]CLASS!$B$1:$D$219,3,FALSE)</f>
        <v>Lower middle income</v>
      </c>
      <c r="E158" s="7">
        <f>VLOOKUP($A158,'[1]fiscal space'!$A$1:$F$203,3,FALSE)</f>
        <v>73.156999999999996</v>
      </c>
      <c r="F158" s="7">
        <f>VLOOKUP($A158,'[1]fiscal space'!$A$1:$F$203,4,FALSE)</f>
        <v>-4.3010000000000002</v>
      </c>
      <c r="G158" s="7">
        <f>VLOOKUP($A158,'[1]fiscal space'!$A$1:$F$203,6,FALSE)</f>
        <v>-6.2969999999999997</v>
      </c>
      <c r="H158" s="7" t="str">
        <f>VLOOKUP(A158,[1]stunting!$C$1:$F$203,4,FALSE)</f>
        <v>17.2</v>
      </c>
      <c r="I158" s="7">
        <f>VLOOKUP($A158,'[1]food poverty'!$D$1:$I$105,5,FALSE)</f>
        <v>37.328494999999997</v>
      </c>
      <c r="J158" s="7">
        <f>VLOOKUP($A158,'[1]food poverty'!$D$1:$I$105,6,FALSE)</f>
        <v>43.339378000000004</v>
      </c>
      <c r="K158" s="8">
        <f>VLOOKUP(A158,'[1]child poverty_unicef'!$D$1:$F$123,3,FALSE)</f>
        <v>51.716949462890597</v>
      </c>
      <c r="M158" s="7">
        <f>VLOOKUP($A158,'[1]child poverty_PPPline_wb'!$C$1:$G$115,3,FALSE)</f>
        <v>34.1</v>
      </c>
      <c r="N158" s="7">
        <f>VLOOKUP($A158,'[1]child poverty_PPPline_wb'!$C$1:$G$115,4,FALSE)</f>
        <v>64.599999999999994</v>
      </c>
      <c r="O158" s="7">
        <f>VLOOKUP($A158,'[1]child poverty_PPPline_wb'!$C$1:$G$115,5,FALSE)</f>
        <v>87.9</v>
      </c>
      <c r="P158" s="7">
        <f>N158</f>
        <v>64.599999999999994</v>
      </c>
      <c r="Q158" s="21">
        <f>VLOOKUP($A158,[1]ssn_aspire!$C$2:$F$196,3,FALSE)</f>
        <v>5.14609945736846</v>
      </c>
      <c r="R158" s="21">
        <f>VLOOKUP($A158,[1]ssn_aspire!$C$2:$F$196,4,FALSE)</f>
        <v>6.9565896547717703</v>
      </c>
      <c r="S158" s="22">
        <f t="shared" ref="S158:S159" si="37">((Q158/100)*(R158/100))*100</f>
        <v>0.35799302247556053</v>
      </c>
    </row>
    <row r="159" spans="1:22" x14ac:dyDescent="0.45">
      <c r="A159" t="s">
        <v>330</v>
      </c>
      <c r="B159" t="s">
        <v>331</v>
      </c>
      <c r="C159" t="str">
        <f>VLOOKUP($A159,[1]CLASS!$B$1:$D$219,2,FALSE)</f>
        <v>Europe &amp; Central Asia</v>
      </c>
      <c r="D159" t="str">
        <f>VLOOKUP($A159,[1]CLASS!$B$1:$D$219,3,FALSE)</f>
        <v>Upper middle income</v>
      </c>
      <c r="E159" s="7">
        <f>VLOOKUP($A159,'[1]fiscal space'!$A$1:$F$203,3,FALSE)</f>
        <v>57.850999999999999</v>
      </c>
      <c r="F159" s="7">
        <f>VLOOKUP($A159,'[1]fiscal space'!$A$1:$F$203,4,FALSE)</f>
        <v>-1.5760000000000001</v>
      </c>
      <c r="G159" s="7">
        <f>VLOOKUP($A159,'[1]fiscal space'!$A$1:$F$203,6,FALSE)</f>
        <v>-3.31</v>
      </c>
      <c r="H159" s="7" t="str">
        <f>VLOOKUP(A159,[1]stunting!$C$1:$F$203,4,FALSE)</f>
        <v>5.3</v>
      </c>
      <c r="I159" s="7">
        <f>VLOOKUP($A159,'[1]food poverty'!$D$1:$I$105,5,FALSE)</f>
        <v>1.6060257</v>
      </c>
      <c r="J159" s="7">
        <f>VLOOKUP($A159,'[1]food poverty'!$D$1:$I$105,6,FALSE)</f>
        <v>12.509152</v>
      </c>
      <c r="K159" s="8">
        <f>VLOOKUP(A159,'[1]child poverty_unicef'!$D$1:$F$123,3,FALSE)</f>
        <v>15.771257400512599</v>
      </c>
      <c r="M159" s="7">
        <f>VLOOKUP($A159,'[1]child poverty_PPPline_wb'!$C$1:$G$115,3,FALSE)</f>
        <v>0.1</v>
      </c>
      <c r="N159" s="7">
        <f>VLOOKUP($A159,'[1]child poverty_PPPline_wb'!$C$1:$G$115,4,FALSE)</f>
        <v>1.8</v>
      </c>
      <c r="O159" s="7">
        <f>VLOOKUP($A159,'[1]child poverty_PPPline_wb'!$C$1:$G$115,5,FALSE)</f>
        <v>11.3</v>
      </c>
      <c r="P159" s="7">
        <f>O159</f>
        <v>11.3</v>
      </c>
      <c r="Q159" s="21">
        <f>VLOOKUP($A159,[1]ssn_aspire!$C$2:$F$196,3,FALSE)</f>
        <v>29.538873067174599</v>
      </c>
      <c r="R159" s="21">
        <f>VLOOKUP($A159,[1]ssn_aspire!$C$2:$F$196,4,FALSE)</f>
        <v>31.326379961615999</v>
      </c>
      <c r="S159" s="22">
        <f t="shared" si="37"/>
        <v>9.2534596134025673</v>
      </c>
      <c r="T159" s="7">
        <f>VLOOKUP($A159,[1]sp_ilo!$C$1:$J$210,5,FALSE)</f>
        <v>48</v>
      </c>
      <c r="U159" s="7">
        <f>VLOOKUP($A159,[1]sp_ilo!$C$1:$J$210,7,FALSE)</f>
        <v>25.6</v>
      </c>
      <c r="V159" s="7">
        <f>VLOOKUP($A159,[1]sp_ilo!$C$1:$J$210,8,FALSE)</f>
        <v>10.7</v>
      </c>
    </row>
    <row r="160" spans="1:22" x14ac:dyDescent="0.45">
      <c r="A160" t="s">
        <v>332</v>
      </c>
      <c r="B160" t="s">
        <v>333</v>
      </c>
      <c r="C160" t="str">
        <f>VLOOKUP($A160,[1]CLASS!$B$1:$D$219,2,FALSE)</f>
        <v>Sub-Saharan Africa</v>
      </c>
      <c r="D160" t="str">
        <f>VLOOKUP($A160,[1]CLASS!$B$1:$D$219,3,FALSE)</f>
        <v>High income</v>
      </c>
      <c r="E160" s="7">
        <f>VLOOKUP($A160,'[1]fiscal space'!$A$1:$F$203,3,FALSE)</f>
        <v>72.850999999999999</v>
      </c>
      <c r="F160" s="7">
        <f>VLOOKUP($A160,'[1]fiscal space'!$A$1:$F$203,4,FALSE)</f>
        <v>-2.9169999999999998</v>
      </c>
      <c r="G160" s="7">
        <f>VLOOKUP($A160,'[1]fiscal space'!$A$1:$F$203,6,FALSE)</f>
        <v>-5.827</v>
      </c>
      <c r="H160" s="7" t="str">
        <f>VLOOKUP(A160,[1]stunting!$C$1:$F$203,4,FALSE)</f>
        <v>7.4</v>
      </c>
      <c r="K160" s="8">
        <f>VLOOKUP(A160,'[1]child poverty_unicef'!$D$1:$F$123,3,FALSE)</f>
        <v>42.020641326904297</v>
      </c>
    </row>
    <row r="161" spans="1:22" x14ac:dyDescent="0.45">
      <c r="A161" t="s">
        <v>334</v>
      </c>
      <c r="B161" t="s">
        <v>335</v>
      </c>
      <c r="C161" t="str">
        <f>VLOOKUP($A161,[1]CLASS!$B$1:$D$219,2,FALSE)</f>
        <v>Sub-Saharan Africa</v>
      </c>
      <c r="D161" t="str">
        <f>VLOOKUP($A161,[1]CLASS!$B$1:$D$219,3,FALSE)</f>
        <v>Low income</v>
      </c>
      <c r="E161" s="7">
        <f>VLOOKUP($A161,'[1]fiscal space'!$A$1:$F$203,3,FALSE)</f>
        <v>79.286000000000001</v>
      </c>
      <c r="F161" s="7">
        <f>VLOOKUP($A161,'[1]fiscal space'!$A$1:$F$203,4,FALSE)</f>
        <v>-4.4569999999999999</v>
      </c>
      <c r="G161" s="7">
        <f>VLOOKUP($A161,'[1]fiscal space'!$A$1:$F$203,6,FALSE)</f>
        <v>-7.3159999999999998</v>
      </c>
      <c r="H161" s="7" t="str">
        <f>VLOOKUP(A161,[1]stunting!$C$1:$F$203,4,FALSE)</f>
        <v>26.8</v>
      </c>
      <c r="I161" s="7">
        <f>VLOOKUP($A161,'[1]food poverty'!$D$1:$I$105,5,FALSE)</f>
        <v>46.494819999999997</v>
      </c>
      <c r="J161" s="7">
        <f>VLOOKUP($A161,'[1]food poverty'!$D$1:$I$105,6,FALSE)</f>
        <v>29.152349000000001</v>
      </c>
      <c r="K161" s="8">
        <f>VLOOKUP(A161,'[1]child poverty_unicef'!$D$1:$F$123,3,FALSE)</f>
        <v>53.342063903808501</v>
      </c>
      <c r="M161" s="7">
        <f>VLOOKUP($A161,'[1]child poverty_PPPline_wb'!$C$1:$G$115,3,FALSE)</f>
        <v>46.1</v>
      </c>
      <c r="N161" s="7">
        <f>VLOOKUP($A161,'[1]child poverty_PPPline_wb'!$C$1:$G$115,4,FALSE)</f>
        <v>79.900000000000006</v>
      </c>
      <c r="O161" s="7">
        <f>VLOOKUP($A161,'[1]child poverty_PPPline_wb'!$C$1:$G$115,5,FALSE)</f>
        <v>95.1</v>
      </c>
      <c r="P161" s="7">
        <f>M161</f>
        <v>46.1</v>
      </c>
      <c r="Q161" s="21">
        <f>VLOOKUP($A161,[1]ssn_aspire!$C$2:$F$196,3,FALSE)</f>
        <v>22.221935292182799</v>
      </c>
      <c r="R161" s="21">
        <f>VLOOKUP($A161,[1]ssn_aspire!$C$2:$F$196,4,FALSE)</f>
        <v>0</v>
      </c>
      <c r="S161" s="22">
        <f>((Q161/100)*(R161/100))*100</f>
        <v>0</v>
      </c>
      <c r="T161" s="7">
        <f>VLOOKUP($A161,[1]sp_ilo!$C$1:$J$210,5,FALSE)</f>
        <v>4.4000000000000004</v>
      </c>
      <c r="U161" s="7">
        <f>VLOOKUP($A161,[1]sp_ilo!$C$1:$J$210,7,FALSE)</f>
        <v>0.8</v>
      </c>
      <c r="V161" s="7">
        <f>VLOOKUP($A161,[1]sp_ilo!$C$1:$J$210,8,FALSE)</f>
        <v>1.4</v>
      </c>
    </row>
    <row r="162" spans="1:22" x14ac:dyDescent="0.45">
      <c r="A162" t="s">
        <v>336</v>
      </c>
      <c r="B162" t="s">
        <v>337</v>
      </c>
      <c r="C162" t="str">
        <f>VLOOKUP($A162,[1]CLASS!$B$1:$D$219,2,FALSE)</f>
        <v>East Asia &amp; Pacific</v>
      </c>
      <c r="D162" t="str">
        <f>VLOOKUP($A162,[1]CLASS!$B$1:$D$219,3,FALSE)</f>
        <v>High income</v>
      </c>
      <c r="E162" s="7">
        <f>VLOOKUP($A162,'[1]fiscal space'!$A$1:$F$203,3,FALSE)</f>
        <v>159.86699999999999</v>
      </c>
      <c r="G162" s="7">
        <f>VLOOKUP($A162,'[1]fiscal space'!$A$1:$F$203,6,FALSE)</f>
        <v>-0.188</v>
      </c>
      <c r="H162" s="7" t="str">
        <f>VLOOKUP(A162,[1]stunting!$C$1:$F$203,4,FALSE)</f>
        <v>2.8</v>
      </c>
      <c r="T162" s="7">
        <f>VLOOKUP($A162,[1]sp_ilo!$C$1:$J$210,5,FALSE)</f>
        <v>100</v>
      </c>
      <c r="V162" s="7">
        <f>VLOOKUP($A162,[1]sp_ilo!$C$1:$J$210,8,FALSE)</f>
        <v>100</v>
      </c>
    </row>
    <row r="163" spans="1:22" x14ac:dyDescent="0.45">
      <c r="A163" t="s">
        <v>338</v>
      </c>
      <c r="B163" t="s">
        <v>339</v>
      </c>
      <c r="C163" t="str">
        <f>VLOOKUP($A163,[1]CLASS!$B$1:$D$219,2,FALSE)</f>
        <v>Europe &amp; Central Asia</v>
      </c>
      <c r="D163" t="str">
        <f>VLOOKUP($A163,[1]CLASS!$B$1:$D$219,3,FALSE)</f>
        <v>High income</v>
      </c>
      <c r="E163" s="7">
        <f>VLOOKUP($A163,'[1]fiscal space'!$A$1:$F$203,3,FALSE)</f>
        <v>63.073999999999998</v>
      </c>
      <c r="F163" s="7">
        <f>VLOOKUP($A163,'[1]fiscal space'!$A$1:$F$203,4,FALSE)</f>
        <v>-5.2240000000000002</v>
      </c>
      <c r="G163" s="7">
        <f>VLOOKUP($A163,'[1]fiscal space'!$A$1:$F$203,6,FALSE)</f>
        <v>-6.15</v>
      </c>
      <c r="L163" s="7">
        <f>VLOOKUP(A163,'[1]child poverty_oecd'!$C$13:$N$45,12,FALSE)</f>
        <v>12.4</v>
      </c>
      <c r="Q163" s="21">
        <f>VLOOKUP($A163,[1]ssn_aspire!$C$2:$F$196,3,FALSE)</f>
        <v>95.613635870002796</v>
      </c>
      <c r="R163" s="21">
        <f>VLOOKUP($A163,[1]ssn_aspire!$C$2:$F$196,4,FALSE)</f>
        <v>14.4490108073214</v>
      </c>
      <c r="S163" s="22">
        <f>((Q163/100)*(R163/100))*100</f>
        <v>13.815224580129634</v>
      </c>
    </row>
    <row r="164" spans="1:22" x14ac:dyDescent="0.45">
      <c r="A164" t="s">
        <v>340</v>
      </c>
      <c r="B164" t="s">
        <v>341</v>
      </c>
      <c r="C164" t="str">
        <f>VLOOKUP($A164,[1]CLASS!$B$1:$D$219,2,FALSE)</f>
        <v>Europe &amp; Central Asia</v>
      </c>
      <c r="D164" t="str">
        <f>VLOOKUP($A164,[1]CLASS!$B$1:$D$219,3,FALSE)</f>
        <v>High income</v>
      </c>
      <c r="E164" s="7">
        <f>VLOOKUP($A164,'[1]fiscal space'!$A$1:$F$203,3,FALSE)</f>
        <v>74.429000000000002</v>
      </c>
      <c r="F164" s="7">
        <f>VLOOKUP($A164,'[1]fiscal space'!$A$1:$F$203,4,FALSE)</f>
        <v>-4.1319999999999997</v>
      </c>
      <c r="G164" s="7">
        <f>VLOOKUP($A164,'[1]fiscal space'!$A$1:$F$203,6,FALSE)</f>
        <v>-5.181</v>
      </c>
      <c r="L164" s="7">
        <f>VLOOKUP(A164,'[1]child poverty_oecd'!$C$13:$N$45,12,FALSE)</f>
        <v>5.6000000000000005</v>
      </c>
      <c r="T164" s="7">
        <f>VLOOKUP($A164,[1]sp_ilo!$C$1:$J$210,5,FALSE)</f>
        <v>94.8</v>
      </c>
      <c r="V164" s="7">
        <f>VLOOKUP($A164,[1]sp_ilo!$C$1:$J$210,8,FALSE)</f>
        <v>100</v>
      </c>
    </row>
    <row r="165" spans="1:22" x14ac:dyDescent="0.45">
      <c r="A165" t="s">
        <v>342</v>
      </c>
      <c r="B165" t="s">
        <v>343</v>
      </c>
      <c r="C165" t="str">
        <f>VLOOKUP($A165,[1]CLASS!$B$1:$D$219,2,FALSE)</f>
        <v>East Asia &amp; Pacific</v>
      </c>
      <c r="D165" t="str">
        <f>VLOOKUP($A165,[1]CLASS!$B$1:$D$219,3,FALSE)</f>
        <v>Lower middle income</v>
      </c>
      <c r="E165" s="7">
        <f>VLOOKUP($A165,'[1]fiscal space'!$A$1:$F$203,3,FALSE)</f>
        <v>16.454000000000001</v>
      </c>
      <c r="F165" s="7">
        <f>VLOOKUP($A165,'[1]fiscal space'!$A$1:$F$203,4,FALSE)</f>
        <v>-4.1849999999999996</v>
      </c>
      <c r="G165" s="7">
        <f>VLOOKUP($A165,'[1]fiscal space'!$A$1:$F$203,6,FALSE)</f>
        <v>-4.391</v>
      </c>
      <c r="H165" s="7" t="str">
        <f>VLOOKUP(A165,[1]stunting!$C$1:$F$203,4,FALSE)</f>
        <v>29.3</v>
      </c>
      <c r="K165" s="8">
        <f>VLOOKUP(A165,'[1]child poverty_unicef'!$D$1:$F$123,3,FALSE)</f>
        <v>15.9839096069335</v>
      </c>
      <c r="M165" s="7">
        <f>VLOOKUP($A165,'[1]child poverty_PPPline_wb'!$C$1:$G$115,3,FALSE)</f>
        <v>28.7</v>
      </c>
      <c r="N165" s="7">
        <f>VLOOKUP($A165,'[1]child poverty_PPPline_wb'!$C$1:$G$115,4,FALSE)</f>
        <v>64.099999999999994</v>
      </c>
      <c r="O165" s="7">
        <f>VLOOKUP($A165,'[1]child poverty_PPPline_wb'!$C$1:$G$115,5,FALSE)</f>
        <v>88</v>
      </c>
      <c r="P165" s="7">
        <f>N165</f>
        <v>64.099999999999994</v>
      </c>
      <c r="Q165" s="21">
        <f>VLOOKUP($A165,[1]ssn_aspire!$C$2:$F$196,3,FALSE)</f>
        <v>1.1141633798895501</v>
      </c>
      <c r="R165" s="21">
        <f>VLOOKUP($A165,[1]ssn_aspire!$C$2:$F$196,4,FALSE)</f>
        <v>25.5433239448306</v>
      </c>
      <c r="S165" s="22">
        <f>((Q165/100)*(R165/100))*100</f>
        <v>0.28459436139986133</v>
      </c>
    </row>
    <row r="166" spans="1:22" x14ac:dyDescent="0.45">
      <c r="A166" t="s">
        <v>344</v>
      </c>
      <c r="B166" t="s">
        <v>345</v>
      </c>
      <c r="C166" t="str">
        <f>VLOOKUP($A166,[1]CLASS!$B$1:$D$219,2,FALSE)</f>
        <v>Sub-Saharan Africa</v>
      </c>
      <c r="D166" t="str">
        <f>VLOOKUP($A166,[1]CLASS!$B$1:$D$219,3,FALSE)</f>
        <v>Low income</v>
      </c>
      <c r="F166" s="7">
        <f>VLOOKUP($A166,'[1]fiscal space'!$A$1:$F$203,4,FALSE)</f>
        <v>-1.0840000000000001</v>
      </c>
      <c r="G166" s="7">
        <f>VLOOKUP($A166,'[1]fiscal space'!$A$1:$F$203,6,FALSE)</f>
        <v>-1.097</v>
      </c>
      <c r="H166" s="7" t="str">
        <f>VLOOKUP(A166,[1]stunting!$C$1:$F$203,4,FALSE)</f>
        <v>27.4</v>
      </c>
      <c r="I166" s="7">
        <f>VLOOKUP($A166,'[1]food poverty'!$D$1:$I$105,5,FALSE)</f>
        <v>63.080554999999997</v>
      </c>
      <c r="J166" s="7">
        <f>VLOOKUP($A166,'[1]food poverty'!$D$1:$I$105,6,FALSE)</f>
        <v>23.947044000000002</v>
      </c>
    </row>
    <row r="167" spans="1:22" x14ac:dyDescent="0.45">
      <c r="A167" t="s">
        <v>346</v>
      </c>
      <c r="B167" t="s">
        <v>347</v>
      </c>
      <c r="C167" t="str">
        <f>VLOOKUP($A167,[1]CLASS!$B$1:$D$219,2,FALSE)</f>
        <v>Sub-Saharan Africa</v>
      </c>
      <c r="D167" t="str">
        <f>VLOOKUP($A167,[1]CLASS!$B$1:$D$219,3,FALSE)</f>
        <v>Upper middle income</v>
      </c>
      <c r="E167" s="7">
        <f>VLOOKUP($A167,'[1]fiscal space'!$A$1:$F$203,3,FALSE)</f>
        <v>68.977999999999994</v>
      </c>
      <c r="F167" s="7">
        <f>VLOOKUP($A167,'[1]fiscal space'!$A$1:$F$203,4,FALSE)</f>
        <v>-1.835</v>
      </c>
      <c r="G167" s="7">
        <f>VLOOKUP($A167,'[1]fiscal space'!$A$1:$F$203,6,FALSE)</f>
        <v>-6.0369999999999999</v>
      </c>
      <c r="H167" s="7" t="str">
        <f>VLOOKUP(A167,[1]stunting!$C$1:$F$203,4,FALSE)</f>
        <v>23.2</v>
      </c>
      <c r="I167" s="7">
        <f>VLOOKUP($A167,'[1]food poverty'!$D$1:$I$105,5,FALSE)</f>
        <v>22.792245999999999</v>
      </c>
      <c r="J167" s="7">
        <f>VLOOKUP($A167,'[1]food poverty'!$D$1:$I$105,6,FALSE)</f>
        <v>37.302273</v>
      </c>
      <c r="K167" s="8">
        <f>VLOOKUP(A167,'[1]child poverty_unicef'!$D$1:$F$123,3,FALSE)</f>
        <v>61.1739692687988</v>
      </c>
      <c r="M167" s="7">
        <f>VLOOKUP($A167,'[1]child poverty_PPPline_wb'!$C$1:$G$115,3,FALSE)</f>
        <v>26.2</v>
      </c>
      <c r="N167" s="7">
        <f>VLOOKUP($A167,'[1]child poverty_PPPline_wb'!$C$1:$G$115,4,FALSE)</f>
        <v>49</v>
      </c>
      <c r="O167" s="7">
        <f>VLOOKUP($A167,'[1]child poverty_PPPline_wb'!$C$1:$G$115,5,FALSE)</f>
        <v>68.900000000000006</v>
      </c>
      <c r="P167" s="7">
        <f>O167</f>
        <v>68.900000000000006</v>
      </c>
      <c r="Q167" s="21">
        <f>VLOOKUP($A167,[1]ssn_aspire!$C$2:$F$196,3,FALSE)</f>
        <v>96.060186357902893</v>
      </c>
      <c r="R167" s="21">
        <f>VLOOKUP($A167,[1]ssn_aspire!$C$2:$F$196,4,FALSE)</f>
        <v>113.990327456439</v>
      </c>
      <c r="S167" s="22">
        <f t="shared" ref="S167:S168" si="38">((Q167/100)*(R167/100))*100</f>
        <v>109.49932098463904</v>
      </c>
      <c r="T167" s="7">
        <f>VLOOKUP($A167,[1]sp_ilo!$C$1:$J$210,5,FALSE)</f>
        <v>49.3</v>
      </c>
      <c r="U167" s="7">
        <f>VLOOKUP($A167,[1]sp_ilo!$C$1:$J$210,7,FALSE)</f>
        <v>76.599999999999994</v>
      </c>
      <c r="V167" s="7">
        <f>VLOOKUP($A167,[1]sp_ilo!$C$1:$J$210,8,FALSE)</f>
        <v>32.4</v>
      </c>
    </row>
    <row r="168" spans="1:22" x14ac:dyDescent="0.45">
      <c r="A168" t="s">
        <v>348</v>
      </c>
      <c r="B168" t="s">
        <v>349</v>
      </c>
      <c r="C168" t="str">
        <f>VLOOKUP($A168,[1]CLASS!$B$1:$D$219,2,FALSE)</f>
        <v>Sub-Saharan Africa</v>
      </c>
      <c r="D168" t="str">
        <f>VLOOKUP($A168,[1]CLASS!$B$1:$D$219,3,FALSE)</f>
        <v>Low income</v>
      </c>
      <c r="E168" s="7">
        <f>VLOOKUP($A168,'[1]fiscal space'!$A$1:$F$203,3,FALSE)</f>
        <v>64.691999999999993</v>
      </c>
      <c r="F168" s="7">
        <f>VLOOKUP($A168,'[1]fiscal space'!$A$1:$F$203,4,FALSE)</f>
        <v>5.6319999999999997</v>
      </c>
      <c r="G168" s="7">
        <f>VLOOKUP($A168,'[1]fiscal space'!$A$1:$F$203,6,FALSE)</f>
        <v>4.3129999999999997</v>
      </c>
      <c r="H168" s="7" t="str">
        <f>VLOOKUP(A168,[1]stunting!$C$1:$F$203,4,FALSE)</f>
        <v>30.6</v>
      </c>
      <c r="K168" s="8">
        <f>VLOOKUP(A168,'[1]child poverty_unicef'!$D$1:$F$123,3,FALSE)</f>
        <v>84.604171752929602</v>
      </c>
      <c r="M168" s="7">
        <f>VLOOKUP($A168,'[1]child poverty_PPPline_wb'!$C$1:$G$115,3,FALSE)</f>
        <v>86.3</v>
      </c>
      <c r="N168" s="7">
        <f>VLOOKUP($A168,'[1]child poverty_PPPline_wb'!$C$1:$G$115,4,FALSE)</f>
        <v>95.9</v>
      </c>
      <c r="O168" s="7">
        <f>VLOOKUP($A168,'[1]child poverty_PPPline_wb'!$C$1:$G$115,5,FALSE)</f>
        <v>99.4</v>
      </c>
      <c r="P168" s="7">
        <f>M168</f>
        <v>86.3</v>
      </c>
      <c r="Q168" s="21">
        <f>VLOOKUP($A168,[1]ssn_aspire!$C$2:$F$196,3,FALSE)</f>
        <v>3.3670658990436499</v>
      </c>
      <c r="R168" s="21">
        <f>VLOOKUP($A168,[1]ssn_aspire!$C$2:$F$196,4,FALSE)</f>
        <v>3.8473117846427201</v>
      </c>
      <c r="S168" s="22">
        <f t="shared" si="38"/>
        <v>0.12954152313059272</v>
      </c>
      <c r="T168" s="7">
        <f>VLOOKUP($A168,[1]sp_ilo!$C$1:$J$210,5,FALSE)</f>
        <v>16.399999999999999</v>
      </c>
      <c r="U168" s="7">
        <f>VLOOKUP($A168,[1]sp_ilo!$C$1:$J$210,7,FALSE)</f>
        <v>17.7</v>
      </c>
      <c r="V168" s="7">
        <f>VLOOKUP($A168,[1]sp_ilo!$C$1:$J$210,8,FALSE)</f>
        <v>16.399999999999999</v>
      </c>
    </row>
    <row r="169" spans="1:22" x14ac:dyDescent="0.45">
      <c r="A169" t="s">
        <v>350</v>
      </c>
      <c r="B169" t="s">
        <v>351</v>
      </c>
      <c r="C169" t="str">
        <f>VLOOKUP($A169,[1]CLASS!$B$1:$D$219,2,FALSE)</f>
        <v>Europe &amp; Central Asia</v>
      </c>
      <c r="D169" t="str">
        <f>VLOOKUP($A169,[1]CLASS!$B$1:$D$219,3,FALSE)</f>
        <v>High income</v>
      </c>
      <c r="E169" s="7">
        <f>VLOOKUP($A169,'[1]fiscal space'!$A$1:$F$203,3,FALSE)</f>
        <v>118.55</v>
      </c>
      <c r="F169" s="7">
        <f>VLOOKUP($A169,'[1]fiscal space'!$A$1:$F$203,4,FALSE)</f>
        <v>-4.8929999999999998</v>
      </c>
      <c r="G169" s="7">
        <f>VLOOKUP($A169,'[1]fiscal space'!$A$1:$F$203,6,FALSE)</f>
        <v>-6.8730000000000002</v>
      </c>
      <c r="L169" s="7">
        <f>VLOOKUP(A169,'[1]child poverty_oecd'!$C$13:$N$45,12,FALSE)</f>
        <v>20.9</v>
      </c>
      <c r="T169" s="7">
        <f>VLOOKUP($A169,[1]sp_ilo!$C$1:$J$210,5,FALSE)</f>
        <v>82.6</v>
      </c>
      <c r="U169" s="7">
        <f>VLOOKUP($A169,[1]sp_ilo!$C$1:$J$210,7,FALSE)</f>
        <v>100</v>
      </c>
      <c r="V169" s="7">
        <f>VLOOKUP($A169,[1]sp_ilo!$C$1:$J$210,8,FALSE)</f>
        <v>45</v>
      </c>
    </row>
    <row r="170" spans="1:22" x14ac:dyDescent="0.45">
      <c r="A170" t="s">
        <v>352</v>
      </c>
      <c r="B170" t="s">
        <v>353</v>
      </c>
      <c r="C170" t="str">
        <f>VLOOKUP($A170,[1]CLASS!$B$1:$D$219,2,FALSE)</f>
        <v>South Asia</v>
      </c>
      <c r="D170" t="str">
        <f>VLOOKUP($A170,[1]CLASS!$B$1:$D$219,3,FALSE)</f>
        <v>Lower middle income</v>
      </c>
      <c r="E170" s="7">
        <f>VLOOKUP($A170,'[1]fiscal space'!$A$1:$F$203,3,FALSE)</f>
        <v>103.07899999999999</v>
      </c>
      <c r="F170" s="7">
        <f>VLOOKUP($A170,'[1]fiscal space'!$A$1:$F$203,4,FALSE)</f>
        <v>-5.7080000000000002</v>
      </c>
      <c r="G170" s="7">
        <f>VLOOKUP($A170,'[1]fiscal space'!$A$1:$F$203,6,FALSE)</f>
        <v>-11.635999999999999</v>
      </c>
      <c r="H170" s="7" t="str">
        <f>VLOOKUP(A170,[1]stunting!$C$1:$F$203,4,FALSE)</f>
        <v>16.0</v>
      </c>
      <c r="I170" s="7">
        <f>VLOOKUP($A170,'[1]food poverty'!$D$1:$I$105,5,FALSE)</f>
        <v>4.7949944000000002</v>
      </c>
      <c r="J170" s="7">
        <f>VLOOKUP($A170,'[1]food poverty'!$D$1:$I$105,6,FALSE)</f>
        <v>16.760335999999999</v>
      </c>
      <c r="K170" s="8">
        <f>VLOOKUP(A170,'[1]child poverty_unicef'!$D$1:$F$123,3,FALSE)</f>
        <v>5.2178764343261701</v>
      </c>
      <c r="M170" s="7">
        <f>VLOOKUP($A170,'[1]child poverty_PPPline_wb'!$C$1:$G$115,3,FALSE)</f>
        <v>1.1000000000000001</v>
      </c>
      <c r="N170" s="7">
        <f>VLOOKUP($A170,'[1]child poverty_PPPline_wb'!$C$1:$G$115,4,FALSE)</f>
        <v>12.4</v>
      </c>
      <c r="O170" s="7">
        <f>VLOOKUP($A170,'[1]child poverty_PPPline_wb'!$C$1:$G$115,5,FALSE)</f>
        <v>45.6</v>
      </c>
      <c r="P170" s="7">
        <f>N170</f>
        <v>12.4</v>
      </c>
      <c r="Q170" s="21">
        <f>VLOOKUP($A170,[1]ssn_aspire!$C$2:$F$196,3,FALSE)</f>
        <v>48.278840715688901</v>
      </c>
      <c r="R170" s="21">
        <f>VLOOKUP($A170,[1]ssn_aspire!$C$2:$F$196,4,FALSE)</f>
        <v>10.475137251568301</v>
      </c>
      <c r="S170" s="22">
        <f>((Q170/100)*(R170/100))*100</f>
        <v>5.0572748284344522</v>
      </c>
      <c r="T170" s="7">
        <f>VLOOKUP($A170,[1]sp_ilo!$C$1:$J$210,5,FALSE)</f>
        <v>36.4</v>
      </c>
      <c r="U170" s="7">
        <f>VLOOKUP($A170,[1]sp_ilo!$C$1:$J$210,7,FALSE)</f>
        <v>32</v>
      </c>
      <c r="V170" s="7">
        <f>VLOOKUP($A170,[1]sp_ilo!$C$1:$J$210,8,FALSE)</f>
        <v>16</v>
      </c>
    </row>
    <row r="171" spans="1:22" x14ac:dyDescent="0.45">
      <c r="A171" t="s">
        <v>354</v>
      </c>
      <c r="B171" t="s">
        <v>355</v>
      </c>
      <c r="C171" t="str">
        <f>VLOOKUP($A171,[1]CLASS!$B$1:$D$219,2,FALSE)</f>
        <v>Latin America &amp; Caribbean</v>
      </c>
      <c r="D171" t="str">
        <f>VLOOKUP($A171,[1]CLASS!$B$1:$D$219,3,FALSE)</f>
        <v>High income</v>
      </c>
      <c r="E171" s="7">
        <f>VLOOKUP($A171,'[1]fiscal space'!$A$1:$F$203,3,FALSE)</f>
        <v>63.389000000000003</v>
      </c>
      <c r="F171" s="7">
        <f>VLOOKUP($A171,'[1]fiscal space'!$A$1:$F$203,4,FALSE)</f>
        <v>8.2560000000000002</v>
      </c>
      <c r="G171" s="7">
        <f>VLOOKUP($A171,'[1]fiscal space'!$A$1:$F$203,6,FALSE)</f>
        <v>7.1559999999999997</v>
      </c>
      <c r="T171" s="7">
        <f>VLOOKUP($A171,[1]sp_ilo!$C$1:$J$210,5,FALSE)</f>
        <v>72.400000000000006</v>
      </c>
      <c r="V171" s="7">
        <f>VLOOKUP($A171,[1]sp_ilo!$C$1:$J$210,8,FALSE)</f>
        <v>22.3</v>
      </c>
    </row>
    <row r="172" spans="1:22" x14ac:dyDescent="0.45">
      <c r="A172" t="s">
        <v>356</v>
      </c>
      <c r="B172" t="s">
        <v>357</v>
      </c>
      <c r="C172" t="str">
        <f>VLOOKUP($A172,[1]CLASS!$B$1:$D$219,2,FALSE)</f>
        <v>Latin America &amp; Caribbean</v>
      </c>
      <c r="D172" t="str">
        <f>VLOOKUP($A172,[1]CLASS!$B$1:$D$219,3,FALSE)</f>
        <v>Upper middle income</v>
      </c>
      <c r="E172" s="7">
        <f>VLOOKUP($A172,'[1]fiscal space'!$A$1:$F$203,3,FALSE)</f>
        <v>92.194999999999993</v>
      </c>
      <c r="F172" s="7">
        <f>VLOOKUP($A172,'[1]fiscal space'!$A$1:$F$203,4,FALSE)</f>
        <v>-2.8620000000000001</v>
      </c>
      <c r="G172" s="7">
        <f>VLOOKUP($A172,'[1]fiscal space'!$A$1:$F$203,6,FALSE)</f>
        <v>-6.4569999999999999</v>
      </c>
      <c r="H172" s="7" t="str">
        <f>VLOOKUP(A172,[1]stunting!$C$1:$F$203,4,FALSE)</f>
        <v>2.8</v>
      </c>
      <c r="K172" s="8">
        <f>VLOOKUP(A172,'[1]child poverty_unicef'!$D$1:$F$123,3,FALSE)</f>
        <v>25.657676696777301</v>
      </c>
      <c r="T172" s="7">
        <f>VLOOKUP($A172,[1]sp_ilo!$C$1:$J$210,5,FALSE)</f>
        <v>35.4</v>
      </c>
      <c r="V172" s="7">
        <f>VLOOKUP($A172,[1]sp_ilo!$C$1:$J$210,8,FALSE)</f>
        <v>2.5</v>
      </c>
    </row>
    <row r="173" spans="1:22" x14ac:dyDescent="0.45">
      <c r="A173" t="s">
        <v>358</v>
      </c>
      <c r="B173" t="s">
        <v>359</v>
      </c>
      <c r="C173" t="str">
        <f>VLOOKUP($A173,[1]CLASS!$B$1:$D$219,2,FALSE)</f>
        <v>Latin America &amp; Caribbean</v>
      </c>
      <c r="D173" t="str">
        <f>VLOOKUP($A173,[1]CLASS!$B$1:$D$219,3,FALSE)</f>
        <v>Upper middle income</v>
      </c>
      <c r="E173" s="7">
        <f>VLOOKUP($A173,'[1]fiscal space'!$A$1:$F$203,3,FALSE)</f>
        <v>88.421000000000006</v>
      </c>
      <c r="F173" s="7">
        <f>VLOOKUP($A173,'[1]fiscal space'!$A$1:$F$203,4,FALSE)</f>
        <v>-4.9279999999999999</v>
      </c>
      <c r="G173" s="7">
        <f>VLOOKUP($A173,'[1]fiscal space'!$A$1:$F$203,6,FALSE)</f>
        <v>-7.2510000000000003</v>
      </c>
      <c r="T173" s="7">
        <f>VLOOKUP($A173,[1]sp_ilo!$C$1:$J$210,5,FALSE)</f>
        <v>41.6</v>
      </c>
      <c r="V173" s="7">
        <f>VLOOKUP($A173,[1]sp_ilo!$C$1:$J$210,8,FALSE)</f>
        <v>7</v>
      </c>
    </row>
    <row r="174" spans="1:22" x14ac:dyDescent="0.45">
      <c r="A174" t="s">
        <v>360</v>
      </c>
      <c r="B174" t="s">
        <v>361</v>
      </c>
      <c r="C174" t="str">
        <f>VLOOKUP($A174,[1]CLASS!$B$1:$D$219,2,FALSE)</f>
        <v>Sub-Saharan Africa</v>
      </c>
      <c r="D174" t="str">
        <f>VLOOKUP($A174,[1]CLASS!$B$1:$D$219,3,FALSE)</f>
        <v>Low income</v>
      </c>
      <c r="E174" s="7">
        <f>VLOOKUP($A174,'[1]fiscal space'!$A$1:$F$203,3,FALSE)</f>
        <v>181.97399999999999</v>
      </c>
      <c r="F174" s="7">
        <f>VLOOKUP($A174,'[1]fiscal space'!$A$1:$F$203,4,FALSE)</f>
        <v>-0.24</v>
      </c>
      <c r="G174" s="7">
        <f>VLOOKUP($A174,'[1]fiscal space'!$A$1:$F$203,6,FALSE)</f>
        <v>-0.28199999999999997</v>
      </c>
      <c r="H174" s="7" t="str">
        <f>VLOOKUP(A174,[1]stunting!$C$1:$F$203,4,FALSE)</f>
        <v>33.7</v>
      </c>
      <c r="I174" s="7">
        <f>VLOOKUP($A174,'[1]food poverty'!$D$1:$I$105,5,FALSE)</f>
        <v>33.785598999999998</v>
      </c>
      <c r="J174" s="7">
        <f>VLOOKUP($A174,'[1]food poverty'!$D$1:$I$105,6,FALSE)</f>
        <v>42.243178999999998</v>
      </c>
      <c r="K174" s="8">
        <f>VLOOKUP(A174,'[1]child poverty_unicef'!$D$1:$F$123,3,FALSE)</f>
        <v>48.988456726074197</v>
      </c>
      <c r="M174" s="7">
        <f>VLOOKUP($A174,'[1]child poverty_PPPline_wb'!$C$1:$G$115,3,FALSE)</f>
        <v>9.9</v>
      </c>
      <c r="N174" s="7">
        <f>VLOOKUP($A174,'[1]child poverty_PPPline_wb'!$C$1:$G$115,4,FALSE)</f>
        <v>32.1</v>
      </c>
      <c r="O174" s="7">
        <f>VLOOKUP($A174,'[1]child poverty_PPPline_wb'!$C$1:$G$115,5,FALSE)</f>
        <v>66.3</v>
      </c>
      <c r="P174" s="7">
        <f>M174</f>
        <v>9.9</v>
      </c>
      <c r="Q174" s="21">
        <f>VLOOKUP($A174,[1]ssn_aspire!$C$2:$F$196,3,FALSE)</f>
        <v>13.1009506883008</v>
      </c>
      <c r="R174" s="21">
        <f>VLOOKUP($A174,[1]ssn_aspire!$C$2:$F$196,4,FALSE)</f>
        <v>1.0747059124051099</v>
      </c>
      <c r="S174" s="22">
        <f>((Q174/100)*(R174/100))*100</f>
        <v>0.14079669162844663</v>
      </c>
      <c r="T174" s="7">
        <f>VLOOKUP($A174,[1]sp_ilo!$C$1:$J$210,5,FALSE)</f>
        <v>9.3000000000000007</v>
      </c>
      <c r="U174" s="7">
        <f>VLOOKUP($A174,[1]sp_ilo!$C$1:$J$210,7,FALSE)</f>
        <v>8.1</v>
      </c>
      <c r="V174" s="7">
        <f>VLOOKUP($A174,[1]sp_ilo!$C$1:$J$210,8,FALSE)</f>
        <v>7.5</v>
      </c>
    </row>
    <row r="175" spans="1:22" x14ac:dyDescent="0.45">
      <c r="A175" t="s">
        <v>362</v>
      </c>
      <c r="B175" t="s">
        <v>363</v>
      </c>
      <c r="C175" t="str">
        <f>VLOOKUP($A175,[1]CLASS!$B$1:$D$219,2,FALSE)</f>
        <v>Latin America &amp; Caribbean</v>
      </c>
      <c r="D175" t="str">
        <f>VLOOKUP($A175,[1]CLASS!$B$1:$D$219,3,FALSE)</f>
        <v>Upper middle income</v>
      </c>
      <c r="E175" s="7">
        <f>VLOOKUP($A175,'[1]fiscal space'!$A$1:$F$203,3,FALSE)</f>
        <v>125.699</v>
      </c>
      <c r="F175" s="7">
        <f>VLOOKUP($A175,'[1]fiscal space'!$A$1:$F$203,4,FALSE)</f>
        <v>-1.3169999999999999</v>
      </c>
      <c r="G175" s="7">
        <f>VLOOKUP($A175,'[1]fiscal space'!$A$1:$F$203,6,FALSE)</f>
        <v>-7.6070000000000002</v>
      </c>
      <c r="H175" s="7" t="str">
        <f>VLOOKUP(A175,[1]stunting!$C$1:$F$203,4,FALSE)</f>
        <v>8.0</v>
      </c>
      <c r="I175" s="7">
        <f>VLOOKUP($A175,'[1]food poverty'!$D$1:$I$105,5,FALSE)</f>
        <v>23.443773</v>
      </c>
      <c r="J175" s="7">
        <f>VLOOKUP($A175,'[1]food poverty'!$D$1:$I$105,6,FALSE)</f>
        <v>48.443877999999998</v>
      </c>
      <c r="T175" s="7">
        <f>VLOOKUP($A175,[1]sp_ilo!$C$1:$J$210,5,FALSE)</f>
        <v>33.5</v>
      </c>
      <c r="U175" s="7">
        <f>VLOOKUP($A175,[1]sp_ilo!$C$1:$J$210,7,FALSE)</f>
        <v>57.9</v>
      </c>
      <c r="V175" s="7">
        <f>VLOOKUP($A175,[1]sp_ilo!$C$1:$J$210,8,FALSE)</f>
        <v>29.6</v>
      </c>
    </row>
    <row r="176" spans="1:22" x14ac:dyDescent="0.45">
      <c r="A176" t="s">
        <v>364</v>
      </c>
      <c r="B176" t="s">
        <v>365</v>
      </c>
      <c r="C176" t="str">
        <f>VLOOKUP($A176,[1]CLASS!$B$1:$D$219,2,FALSE)</f>
        <v>Europe &amp; Central Asia</v>
      </c>
      <c r="D176" t="str">
        <f>VLOOKUP($A176,[1]CLASS!$B$1:$D$219,3,FALSE)</f>
        <v>High income</v>
      </c>
      <c r="E176" s="7">
        <f>VLOOKUP($A176,'[1]fiscal space'!$A$1:$F$203,3,FALSE)</f>
        <v>36.813000000000002</v>
      </c>
      <c r="F176" s="7">
        <f>VLOOKUP($A176,'[1]fiscal space'!$A$1:$F$203,4,FALSE)</f>
        <v>-0.372</v>
      </c>
      <c r="G176" s="7">
        <f>VLOOKUP($A176,'[1]fiscal space'!$A$1:$F$203,6,FALSE)</f>
        <v>-0.26</v>
      </c>
      <c r="L176" s="7">
        <f>VLOOKUP(A176,'[1]child poverty_oecd'!$C$13:$N$45,12,FALSE)</f>
        <v>8.7999999999999989</v>
      </c>
    </row>
    <row r="177" spans="1:22" x14ac:dyDescent="0.45">
      <c r="A177" t="s">
        <v>366</v>
      </c>
      <c r="B177" t="s">
        <v>367</v>
      </c>
      <c r="C177" t="str">
        <f>VLOOKUP($A177,[1]CLASS!$B$1:$D$219,2,FALSE)</f>
        <v>Europe &amp; Central Asia</v>
      </c>
      <c r="D177" t="str">
        <f>VLOOKUP($A177,[1]CLASS!$B$1:$D$219,3,FALSE)</f>
        <v>High income</v>
      </c>
      <c r="E177" s="7">
        <f>VLOOKUP($A177,'[1]fiscal space'!$A$1:$F$203,3,FALSE)</f>
        <v>42.073999999999998</v>
      </c>
      <c r="F177" s="7">
        <f>VLOOKUP($A177,'[1]fiscal space'!$A$1:$F$203,4,FALSE)</f>
        <v>-0.6</v>
      </c>
      <c r="G177" s="7">
        <f>VLOOKUP($A177,'[1]fiscal space'!$A$1:$F$203,6,FALSE)</f>
        <v>-0.747</v>
      </c>
      <c r="L177" s="7">
        <f>VLOOKUP(A177,'[1]child poverty_oecd'!$C$13:$N$45,12,FALSE)</f>
        <v>11.4</v>
      </c>
    </row>
    <row r="178" spans="1:22" x14ac:dyDescent="0.45">
      <c r="A178" t="s">
        <v>368</v>
      </c>
      <c r="B178" t="s">
        <v>369</v>
      </c>
      <c r="C178" t="str">
        <f>VLOOKUP($A178,[1]CLASS!$B$1:$D$219,2,FALSE)</f>
        <v>Middle East &amp; North Africa</v>
      </c>
      <c r="D178" t="str">
        <f>VLOOKUP($A178,[1]CLASS!$B$1:$D$219,3,FALSE)</f>
        <v>Low income</v>
      </c>
      <c r="H178" s="7" t="str">
        <f>VLOOKUP(A178,[1]stunting!$C$1:$F$203,4,FALSE)</f>
        <v>29.6</v>
      </c>
      <c r="M178" s="7">
        <f>VLOOKUP($A178,'[1]child poverty_PPPline_wb'!$C$1:$G$115,3,FALSE)</f>
        <v>1.6</v>
      </c>
      <c r="N178" s="7">
        <f>VLOOKUP($A178,'[1]child poverty_PPPline_wb'!$C$1:$G$115,4,FALSE)</f>
        <v>15.5</v>
      </c>
      <c r="O178" s="7">
        <f>VLOOKUP($A178,'[1]child poverty_PPPline_wb'!$C$1:$G$115,5,FALSE)</f>
        <v>50.8</v>
      </c>
      <c r="P178" s="7">
        <f>M178</f>
        <v>1.6</v>
      </c>
    </row>
    <row r="179" spans="1:22" x14ac:dyDescent="0.45">
      <c r="A179" t="s">
        <v>370</v>
      </c>
      <c r="B179" t="s">
        <v>371</v>
      </c>
      <c r="C179" t="str">
        <f>VLOOKUP($A179,[1]CLASS!$B$1:$D$219,2,FALSE)</f>
        <v>Europe &amp; Central Asia</v>
      </c>
      <c r="D179" t="str">
        <f>VLOOKUP($A179,[1]CLASS!$B$1:$D$219,3,FALSE)</f>
        <v>Lower middle income</v>
      </c>
      <c r="E179" s="7">
        <f>VLOOKUP($A179,'[1]fiscal space'!$A$1:$F$203,3,FALSE)</f>
        <v>44.402999999999999</v>
      </c>
      <c r="F179" s="7">
        <f>VLOOKUP($A179,'[1]fiscal space'!$A$1:$F$203,4,FALSE)</f>
        <v>0.20300000000000001</v>
      </c>
      <c r="G179" s="7">
        <f>VLOOKUP($A179,'[1]fiscal space'!$A$1:$F$203,6,FALSE)</f>
        <v>-0.68100000000000005</v>
      </c>
      <c r="H179" s="7" t="str">
        <f>VLOOKUP(A179,[1]stunting!$C$1:$F$203,4,FALSE)</f>
        <v>15.3</v>
      </c>
      <c r="I179" s="7">
        <f>VLOOKUP($A179,'[1]food poverty'!$D$1:$I$105,5,FALSE)</f>
        <v>33.978962000000003</v>
      </c>
      <c r="J179" s="7">
        <f>VLOOKUP($A179,'[1]food poverty'!$D$1:$I$105,6,FALSE)</f>
        <v>43.513508000000002</v>
      </c>
      <c r="K179" s="8">
        <f>VLOOKUP(A179,'[1]child poverty_unicef'!$D$1:$F$123,3,FALSE)</f>
        <v>29.233221054077099</v>
      </c>
      <c r="M179" s="7">
        <f>VLOOKUP($A179,'[1]child poverty_PPPline_wb'!$C$1:$G$115,3,FALSE)</f>
        <v>3.7</v>
      </c>
      <c r="N179" s="7">
        <f>VLOOKUP($A179,'[1]child poverty_PPPline_wb'!$C$1:$G$115,4,FALSE)</f>
        <v>17.399999999999999</v>
      </c>
      <c r="O179" s="7">
        <f>VLOOKUP($A179,'[1]child poverty_PPPline_wb'!$C$1:$G$115,5,FALSE)</f>
        <v>50</v>
      </c>
      <c r="P179" s="7">
        <f t="shared" ref="P179:P180" si="39">N179</f>
        <v>17.399999999999999</v>
      </c>
      <c r="Q179" s="21">
        <f>VLOOKUP($A179,[1]ssn_aspire!$C$2:$F$196,3,FALSE)</f>
        <v>13.0426818538478</v>
      </c>
      <c r="R179" s="21">
        <f>VLOOKUP($A179,[1]ssn_aspire!$C$2:$F$196,4,FALSE)</f>
        <v>1.26193207609631</v>
      </c>
      <c r="S179" s="22">
        <f t="shared" ref="S179:S182" si="40">((Q179/100)*(R179/100))*100</f>
        <v>0.16458978589689821</v>
      </c>
      <c r="T179" s="7">
        <f>VLOOKUP($A179,[1]sp_ilo!$C$1:$J$210,5,FALSE)</f>
        <v>26.6</v>
      </c>
      <c r="U179" s="7">
        <f>VLOOKUP($A179,[1]sp_ilo!$C$1:$J$210,7,FALSE)</f>
        <v>14</v>
      </c>
      <c r="V179" s="7">
        <f>VLOOKUP($A179,[1]sp_ilo!$C$1:$J$210,8,FALSE)</f>
        <v>7.5</v>
      </c>
    </row>
    <row r="180" spans="1:22" x14ac:dyDescent="0.45">
      <c r="A180" t="s">
        <v>372</v>
      </c>
      <c r="B180" t="s">
        <v>373</v>
      </c>
      <c r="C180" t="str">
        <f>VLOOKUP($A180,[1]CLASS!$B$1:$D$219,2,FALSE)</f>
        <v>Sub-Saharan Africa</v>
      </c>
      <c r="D180" t="str">
        <f>VLOOKUP($A180,[1]CLASS!$B$1:$D$219,3,FALSE)</f>
        <v>Lower middle income</v>
      </c>
      <c r="E180" s="7">
        <f>VLOOKUP($A180,'[1]fiscal space'!$A$1:$F$203,3,FALSE)</f>
        <v>40.670999999999999</v>
      </c>
      <c r="F180" s="7">
        <f>VLOOKUP($A180,'[1]fiscal space'!$A$1:$F$203,4,FALSE)</f>
        <v>-1.5129999999999999</v>
      </c>
      <c r="G180" s="7">
        <f>VLOOKUP($A180,'[1]fiscal space'!$A$1:$F$203,6,FALSE)</f>
        <v>-3.1</v>
      </c>
      <c r="H180" s="7" t="str">
        <f>VLOOKUP(A180,[1]stunting!$C$1:$F$203,4,FALSE)</f>
        <v>32.0</v>
      </c>
      <c r="I180" s="7">
        <f>VLOOKUP($A180,'[1]food poverty'!$D$1:$I$105,5,FALSE)</f>
        <v>19.382349000000001</v>
      </c>
      <c r="J180" s="7">
        <f>VLOOKUP($A180,'[1]food poverty'!$D$1:$I$105,6,FALSE)</f>
        <v>59.139091000000001</v>
      </c>
      <c r="K180" s="8">
        <f>VLOOKUP(A180,'[1]child poverty_unicef'!$D$1:$F$123,3,FALSE)</f>
        <v>29.241392135620099</v>
      </c>
      <c r="M180" s="7">
        <f>VLOOKUP($A180,'[1]child poverty_PPPline_wb'!$C$1:$G$115,3,FALSE)</f>
        <v>57.5</v>
      </c>
      <c r="N180" s="7">
        <f>VLOOKUP($A180,'[1]child poverty_PPPline_wb'!$C$1:$G$115,4,FALSE)</f>
        <v>83.3</v>
      </c>
      <c r="O180" s="7">
        <f>VLOOKUP($A180,'[1]child poverty_PPPline_wb'!$C$1:$G$115,5,FALSE)</f>
        <v>95.2</v>
      </c>
      <c r="P180" s="7">
        <f t="shared" si="39"/>
        <v>83.3</v>
      </c>
      <c r="Q180" s="21">
        <f>VLOOKUP($A180,[1]ssn_aspire!$C$2:$F$196,3,FALSE)</f>
        <v>8.6708282064576991</v>
      </c>
      <c r="R180" s="21">
        <f>VLOOKUP($A180,[1]ssn_aspire!$C$2:$F$196,4,FALSE)</f>
        <v>5.8165551454720896</v>
      </c>
      <c r="S180" s="22">
        <f t="shared" si="40"/>
        <v>0.50434350419776064</v>
      </c>
      <c r="T180" s="7">
        <f>VLOOKUP($A180,[1]sp_ilo!$C$1:$J$210,5,FALSE)</f>
        <v>14</v>
      </c>
      <c r="V180" s="7">
        <f>VLOOKUP($A180,[1]sp_ilo!$C$1:$J$210,8,FALSE)</f>
        <v>10</v>
      </c>
    </row>
    <row r="181" spans="1:22" x14ac:dyDescent="0.45">
      <c r="A181" t="s">
        <v>374</v>
      </c>
      <c r="B181" t="s">
        <v>375</v>
      </c>
      <c r="C181" t="str">
        <f>VLOOKUP($A181,[1]CLASS!$B$1:$D$219,2,FALSE)</f>
        <v>East Asia &amp; Pacific</v>
      </c>
      <c r="D181" t="str">
        <f>VLOOKUP($A181,[1]CLASS!$B$1:$D$219,3,FALSE)</f>
        <v>Upper middle income</v>
      </c>
      <c r="E181" s="7">
        <f>VLOOKUP($A181,'[1]fiscal space'!$A$1:$F$203,3,FALSE)</f>
        <v>58.375</v>
      </c>
      <c r="F181" s="7">
        <f>VLOOKUP($A181,'[1]fiscal space'!$A$1:$F$203,4,FALSE)</f>
        <v>-6.2380000000000004</v>
      </c>
      <c r="G181" s="7">
        <f>VLOOKUP($A181,'[1]fiscal space'!$A$1:$F$203,6,FALSE)</f>
        <v>-7.0279999999999996</v>
      </c>
      <c r="H181" s="7" t="str">
        <f>VLOOKUP(A181,[1]stunting!$C$1:$F$203,4,FALSE)</f>
        <v>12.3</v>
      </c>
      <c r="I181" s="7">
        <f>VLOOKUP($A181,'[1]food poverty'!$D$1:$I$105,5,FALSE)</f>
        <v>6.2650876000000002</v>
      </c>
      <c r="J181" s="7">
        <f>VLOOKUP($A181,'[1]food poverty'!$D$1:$I$105,6,FALSE)</f>
        <v>24.491779000000001</v>
      </c>
      <c r="K181" s="8">
        <f>VLOOKUP(A181,'[1]child poverty_unicef'!$D$1:$F$123,3,FALSE)</f>
        <v>10.657964706420801</v>
      </c>
      <c r="M181" s="7">
        <f>VLOOKUP($A181,'[1]child poverty_PPPline_wb'!$C$1:$G$115,3,FALSE)</f>
        <v>0.1</v>
      </c>
      <c r="N181" s="7">
        <f>VLOOKUP($A181,'[1]child poverty_PPPline_wb'!$C$1:$G$115,4,FALSE)</f>
        <v>0.9</v>
      </c>
      <c r="O181" s="7">
        <f>VLOOKUP($A181,'[1]child poverty_PPPline_wb'!$C$1:$G$115,5,FALSE)</f>
        <v>12.2</v>
      </c>
      <c r="P181" s="7">
        <f>O181</f>
        <v>12.2</v>
      </c>
      <c r="Q181" s="21">
        <f>VLOOKUP($A181,[1]ssn_aspire!$C$2:$F$196,3,FALSE)</f>
        <v>93.4845993208355</v>
      </c>
      <c r="R181" s="21">
        <f>VLOOKUP($A181,[1]ssn_aspire!$C$2:$F$196,4,FALSE)</f>
        <v>14.053459644667599</v>
      </c>
      <c r="S181" s="22">
        <f t="shared" si="40"/>
        <v>13.137820439532819</v>
      </c>
      <c r="T181" s="7">
        <f>VLOOKUP($A181,[1]sp_ilo!$C$1:$J$210,5,FALSE)</f>
        <v>68</v>
      </c>
      <c r="U181" s="7">
        <f>VLOOKUP($A181,[1]sp_ilo!$C$1:$J$210,7,FALSE)</f>
        <v>21</v>
      </c>
      <c r="V181" s="7">
        <f>VLOOKUP($A181,[1]sp_ilo!$C$1:$J$210,8,FALSE)</f>
        <v>54.3</v>
      </c>
    </row>
    <row r="182" spans="1:22" x14ac:dyDescent="0.45">
      <c r="A182" t="s">
        <v>376</v>
      </c>
      <c r="B182" t="s">
        <v>377</v>
      </c>
      <c r="C182" t="str">
        <f>VLOOKUP($A182,[1]CLASS!$B$1:$D$219,2,FALSE)</f>
        <v>East Asia &amp; Pacific</v>
      </c>
      <c r="D182" t="str">
        <f>VLOOKUP($A182,[1]CLASS!$B$1:$D$219,3,FALSE)</f>
        <v>Lower middle income</v>
      </c>
      <c r="E182" s="7">
        <f>VLOOKUP($A182,'[1]fiscal space'!$A$1:$F$203,3,FALSE)</f>
        <v>10.036</v>
      </c>
      <c r="F182" s="7">
        <f>VLOOKUP($A182,'[1]fiscal space'!$A$1:$F$203,4,FALSE)</f>
        <v>-30.61</v>
      </c>
      <c r="G182" s="7">
        <f>VLOOKUP($A182,'[1]fiscal space'!$A$1:$F$203,6,FALSE)</f>
        <v>-30.797000000000001</v>
      </c>
      <c r="H182" s="7" t="str">
        <f>VLOOKUP(A182,[1]stunting!$C$1:$F$203,4,FALSE)</f>
        <v>48.8</v>
      </c>
      <c r="I182" s="7">
        <f>VLOOKUP($A182,'[1]food poverty'!$D$1:$I$105,5,FALSE)</f>
        <v>30.195114</v>
      </c>
      <c r="J182" s="7">
        <f>VLOOKUP($A182,'[1]food poverty'!$D$1:$I$105,6,FALSE)</f>
        <v>29.967806</v>
      </c>
      <c r="K182" s="8">
        <f>VLOOKUP(A182,'[1]child poverty_unicef'!$D$1:$F$123,3,FALSE)</f>
        <v>42.6446533203125</v>
      </c>
      <c r="M182" s="7">
        <f>VLOOKUP($A182,'[1]child poverty_PPPline_wb'!$C$1:$G$115,3,FALSE)</f>
        <v>28</v>
      </c>
      <c r="N182" s="7">
        <f>VLOOKUP($A182,'[1]child poverty_PPPline_wb'!$C$1:$G$115,4,FALSE)</f>
        <v>74.7</v>
      </c>
      <c r="O182" s="7">
        <f>VLOOKUP($A182,'[1]child poverty_PPPline_wb'!$C$1:$G$115,5,FALSE)</f>
        <v>95.3</v>
      </c>
      <c r="P182" s="7">
        <f>N182</f>
        <v>74.7</v>
      </c>
      <c r="Q182" s="21">
        <f>VLOOKUP($A182,[1]ssn_aspire!$C$2:$F$196,3,FALSE)</f>
        <v>41.3972437968796</v>
      </c>
      <c r="R182" s="21">
        <f>VLOOKUP($A182,[1]ssn_aspire!$C$2:$F$196,4,FALSE)</f>
        <v>3.7228685538277402</v>
      </c>
      <c r="S182" s="22">
        <f t="shared" si="40"/>
        <v>1.5411649714654354</v>
      </c>
      <c r="T182" s="7">
        <f>VLOOKUP($A182,[1]sp_ilo!$C$1:$J$210,5,FALSE)</f>
        <v>30.6</v>
      </c>
      <c r="U182" s="7">
        <f>VLOOKUP($A182,[1]sp_ilo!$C$1:$J$210,7,FALSE)</f>
        <v>38.200000000000003</v>
      </c>
      <c r="V182" s="7">
        <f>VLOOKUP($A182,[1]sp_ilo!$C$1:$J$210,8,FALSE)</f>
        <v>26.5</v>
      </c>
    </row>
    <row r="183" spans="1:22" x14ac:dyDescent="0.45">
      <c r="A183" t="s">
        <v>378</v>
      </c>
      <c r="B183" t="s">
        <v>379</v>
      </c>
      <c r="C183" t="str">
        <f>VLOOKUP($A183,[1]CLASS!$B$1:$D$219,2,FALSE)</f>
        <v>Sub-Saharan Africa</v>
      </c>
      <c r="D183" t="str">
        <f>VLOOKUP($A183,[1]CLASS!$B$1:$D$219,3,FALSE)</f>
        <v>Low income</v>
      </c>
      <c r="E183" s="7">
        <f>VLOOKUP($A183,'[1]fiscal space'!$A$1:$F$203,3,FALSE)</f>
        <v>63.744999999999997</v>
      </c>
      <c r="F183" s="7">
        <f>VLOOKUP($A183,'[1]fiscal space'!$A$1:$F$203,4,FALSE)</f>
        <v>-3.8279999999999998</v>
      </c>
      <c r="G183" s="7">
        <f>VLOOKUP($A183,'[1]fiscal space'!$A$1:$F$203,6,FALSE)</f>
        <v>-5.9829999999999997</v>
      </c>
      <c r="H183" s="7" t="str">
        <f>VLOOKUP(A183,[1]stunting!$C$1:$F$203,4,FALSE)</f>
        <v>23.8</v>
      </c>
      <c r="I183" s="7">
        <f>VLOOKUP($A183,'[1]food poverty'!$D$1:$I$105,5,FALSE)</f>
        <v>30.496804999999998</v>
      </c>
      <c r="J183" s="7">
        <f>VLOOKUP($A183,'[1]food poverty'!$D$1:$I$105,6,FALSE)</f>
        <v>50.895947</v>
      </c>
      <c r="K183" s="8">
        <f>VLOOKUP(A183,'[1]child poverty_unicef'!$D$1:$F$123,3,FALSE)</f>
        <v>59.781177520751903</v>
      </c>
      <c r="M183" s="7">
        <f>VLOOKUP($A183,'[1]child poverty_PPPline_wb'!$C$1:$G$115,3,FALSE)</f>
        <v>52.4</v>
      </c>
      <c r="N183" s="7">
        <f>VLOOKUP($A183,'[1]child poverty_PPPline_wb'!$C$1:$G$115,4,FALSE)</f>
        <v>77.400000000000006</v>
      </c>
      <c r="O183" s="7">
        <f>VLOOKUP($A183,'[1]child poverty_PPPline_wb'!$C$1:$G$115,5,FALSE)</f>
        <v>92.8</v>
      </c>
      <c r="P183" s="7">
        <f>M183</f>
        <v>52.4</v>
      </c>
      <c r="T183" s="7">
        <f>VLOOKUP($A183,[1]sp_ilo!$C$1:$J$210,5,FALSE)</f>
        <v>23.2</v>
      </c>
    </row>
    <row r="184" spans="1:22" x14ac:dyDescent="0.45">
      <c r="A184" t="s">
        <v>380</v>
      </c>
      <c r="B184" t="s">
        <v>381</v>
      </c>
      <c r="C184" t="str">
        <f>VLOOKUP($A184,[1]CLASS!$B$1:$D$219,2,FALSE)</f>
        <v>East Asia &amp; Pacific</v>
      </c>
      <c r="D184" t="str">
        <f>VLOOKUP($A184,[1]CLASS!$B$1:$D$219,3,FALSE)</f>
        <v>Upper middle income</v>
      </c>
      <c r="E184" s="7">
        <f>VLOOKUP($A184,'[1]fiscal space'!$A$1:$F$203,3,FALSE)</f>
        <v>47.546999999999997</v>
      </c>
      <c r="F184" s="7">
        <f>VLOOKUP($A184,'[1]fiscal space'!$A$1:$F$203,4,FALSE)</f>
        <v>-0.57399999999999995</v>
      </c>
      <c r="G184" s="7">
        <f>VLOOKUP($A184,'[1]fiscal space'!$A$1:$F$203,6,FALSE)</f>
        <v>-0.95899999999999996</v>
      </c>
      <c r="H184" s="7" t="str">
        <f>VLOOKUP(A184,[1]stunting!$C$1:$F$203,4,FALSE)</f>
        <v>2.6</v>
      </c>
      <c r="I184" s="7">
        <f>VLOOKUP($A184,'[1]food poverty'!$D$1:$I$105,5,FALSE)</f>
        <v>12.755558000000001</v>
      </c>
      <c r="J184" s="7">
        <f>VLOOKUP($A184,'[1]food poverty'!$D$1:$I$105,6,FALSE)</f>
        <v>33.753059</v>
      </c>
      <c r="K184" s="8">
        <f>VLOOKUP(A184,'[1]child poverty_unicef'!$D$1:$F$123,3,FALSE)</f>
        <v>23.349412918090799</v>
      </c>
      <c r="M184" s="7">
        <f>VLOOKUP($A184,'[1]child poverty_PPPline_wb'!$C$1:$G$115,3,FALSE)</f>
        <v>1</v>
      </c>
      <c r="N184" s="7">
        <f>VLOOKUP($A184,'[1]child poverty_PPPline_wb'!$C$1:$G$115,4,FALSE)</f>
        <v>9.8000000000000007</v>
      </c>
      <c r="O184" s="7">
        <f>VLOOKUP($A184,'[1]child poverty_PPPline_wb'!$C$1:$G$115,5,FALSE)</f>
        <v>34.6</v>
      </c>
      <c r="P184" s="7">
        <f>O184</f>
        <v>34.6</v>
      </c>
      <c r="T184" s="7">
        <f>VLOOKUP($A184,[1]sp_ilo!$C$1:$J$210,5,FALSE)</f>
        <v>22.2</v>
      </c>
      <c r="U184" s="7">
        <f>VLOOKUP($A184,[1]sp_ilo!$C$1:$J$210,7,FALSE)</f>
        <v>3.3</v>
      </c>
      <c r="V184" s="7">
        <f>VLOOKUP($A184,[1]sp_ilo!$C$1:$J$210,8,FALSE)</f>
        <v>6.2</v>
      </c>
    </row>
    <row r="185" spans="1:22" x14ac:dyDescent="0.45">
      <c r="A185" t="s">
        <v>382</v>
      </c>
      <c r="B185" t="s">
        <v>383</v>
      </c>
      <c r="C185" t="str">
        <f>VLOOKUP($A185,[1]CLASS!$B$1:$D$219,2,FALSE)</f>
        <v>Latin America &amp; Caribbean</v>
      </c>
      <c r="D185" t="str">
        <f>VLOOKUP($A185,[1]CLASS!$B$1:$D$219,3,FALSE)</f>
        <v>High income</v>
      </c>
      <c r="E185" s="7">
        <f>VLOOKUP($A185,'[1]fiscal space'!$A$1:$F$203,3,FALSE)</f>
        <v>60.588999999999999</v>
      </c>
      <c r="F185" s="7">
        <f>VLOOKUP($A185,'[1]fiscal space'!$A$1:$F$203,4,FALSE)</f>
        <v>-5.6769999999999996</v>
      </c>
      <c r="G185" s="7">
        <f>VLOOKUP($A185,'[1]fiscal space'!$A$1:$F$203,6,FALSE)</f>
        <v>-9.2780000000000005</v>
      </c>
      <c r="H185" s="7" t="str">
        <f>VLOOKUP(A185,[1]stunting!$C$1:$F$203,4,FALSE)</f>
        <v>8.7</v>
      </c>
      <c r="T185" s="7">
        <f>VLOOKUP($A185,[1]sp_ilo!$C$1:$J$210,5,FALSE)</f>
        <v>55.2</v>
      </c>
      <c r="U185" s="7">
        <f>VLOOKUP($A185,[1]sp_ilo!$C$1:$J$210,7,FALSE)</f>
        <v>14.6</v>
      </c>
      <c r="V185" s="7">
        <f>VLOOKUP($A185,[1]sp_ilo!$C$1:$J$210,8,FALSE)</f>
        <v>24</v>
      </c>
    </row>
    <row r="186" spans="1:22" x14ac:dyDescent="0.45">
      <c r="A186" t="s">
        <v>384</v>
      </c>
      <c r="B186" t="s">
        <v>385</v>
      </c>
      <c r="C186" t="str">
        <f>VLOOKUP($A186,[1]CLASS!$B$1:$D$219,2,FALSE)</f>
        <v>Middle East &amp; North Africa</v>
      </c>
      <c r="D186" t="str">
        <f>VLOOKUP($A186,[1]CLASS!$B$1:$D$219,3,FALSE)</f>
        <v>Lower middle income</v>
      </c>
      <c r="E186" s="7">
        <f>VLOOKUP($A186,'[1]fiscal space'!$A$1:$F$203,3,FALSE)</f>
        <v>81.784999999999997</v>
      </c>
      <c r="F186" s="7">
        <f>VLOOKUP($A186,'[1]fiscal space'!$A$1:$F$203,4,FALSE)</f>
        <v>-4.7699999999999996</v>
      </c>
      <c r="G186" s="7">
        <f>VLOOKUP($A186,'[1]fiscal space'!$A$1:$F$203,6,FALSE)</f>
        <v>-7.593</v>
      </c>
      <c r="H186" s="7" t="str">
        <f>VLOOKUP(A186,[1]stunting!$C$1:$F$203,4,FALSE)</f>
        <v>8.6</v>
      </c>
      <c r="I186" s="7">
        <f>VLOOKUP($A186,'[1]food poverty'!$D$1:$I$105,5,FALSE)</f>
        <v>8.4121951999999993</v>
      </c>
      <c r="J186" s="7">
        <f>VLOOKUP($A186,'[1]food poverty'!$D$1:$I$105,6,FALSE)</f>
        <v>28.426487000000002</v>
      </c>
      <c r="K186" s="8">
        <f>VLOOKUP(A186,'[1]child poverty_unicef'!$D$1:$F$123,3,FALSE)</f>
        <v>15.196474075317299</v>
      </c>
      <c r="M186" s="7">
        <f>VLOOKUP($A186,'[1]child poverty_PPPline_wb'!$C$1:$G$115,3,FALSE)</f>
        <v>0.5</v>
      </c>
      <c r="N186" s="7">
        <f>VLOOKUP($A186,'[1]child poverty_PPPline_wb'!$C$1:$G$115,4,FALSE)</f>
        <v>4.9000000000000004</v>
      </c>
      <c r="O186" s="7">
        <f>VLOOKUP($A186,'[1]child poverty_PPPline_wb'!$C$1:$G$115,5,FALSE)</f>
        <v>23.5</v>
      </c>
      <c r="P186" s="7">
        <f>N186</f>
        <v>4.9000000000000004</v>
      </c>
      <c r="Q186" s="21">
        <f>VLOOKUP($A186,[1]ssn_aspire!$C$2:$F$196,3,FALSE)</f>
        <v>19.806473719118099</v>
      </c>
      <c r="R186" s="21">
        <f>VLOOKUP($A186,[1]ssn_aspire!$C$2:$F$196,4,FALSE)</f>
        <v>17.989658310725499</v>
      </c>
      <c r="S186" s="22">
        <f t="shared" ref="S186:S187" si="41">((Q186/100)*(R186/100))*100</f>
        <v>3.5631169454729905</v>
      </c>
      <c r="T186" s="7">
        <f>VLOOKUP($A186,[1]sp_ilo!$C$1:$J$210,5,FALSE)</f>
        <v>50.2</v>
      </c>
      <c r="U186" s="7">
        <f>VLOOKUP($A186,[1]sp_ilo!$C$1:$J$210,7,FALSE)</f>
        <v>28.6</v>
      </c>
      <c r="V186" s="7">
        <f>VLOOKUP($A186,[1]sp_ilo!$C$1:$J$210,8,FALSE)</f>
        <v>21.3</v>
      </c>
    </row>
    <row r="187" spans="1:22" x14ac:dyDescent="0.45">
      <c r="A187" t="s">
        <v>386</v>
      </c>
      <c r="B187" t="s">
        <v>387</v>
      </c>
      <c r="C187" t="str">
        <f>VLOOKUP($A187,[1]CLASS!$B$1:$D$219,2,FALSE)</f>
        <v>Europe &amp; Central Asia</v>
      </c>
      <c r="D187" t="str">
        <f>VLOOKUP($A187,[1]CLASS!$B$1:$D$219,3,FALSE)</f>
        <v>Upper middle income</v>
      </c>
      <c r="E187" s="7">
        <f>VLOOKUP($A187,'[1]fiscal space'!$A$1:$F$203,3,FALSE)</f>
        <v>41.804000000000002</v>
      </c>
      <c r="F187" s="7">
        <f>VLOOKUP($A187,'[1]fiscal space'!$A$1:$F$203,4,FALSE)</f>
        <v>-2.2189999999999999</v>
      </c>
      <c r="G187" s="7">
        <f>VLOOKUP($A187,'[1]fiscal space'!$A$1:$F$203,6,FALSE)</f>
        <v>-3.8580000000000001</v>
      </c>
      <c r="K187" s="8">
        <f>VLOOKUP(A187,'[1]child poverty_unicef'!$D$1:$F$123,3,FALSE)</f>
        <v>16.893285751342699</v>
      </c>
      <c r="M187" s="7">
        <f>VLOOKUP($A187,'[1]child poverty_PPPline_wb'!$C$1:$G$115,3,FALSE)</f>
        <v>0.2</v>
      </c>
      <c r="N187" s="7">
        <f>VLOOKUP($A187,'[1]child poverty_PPPline_wb'!$C$1:$G$115,4,FALSE)</f>
        <v>2.8</v>
      </c>
      <c r="O187" s="7">
        <f>VLOOKUP($A187,'[1]child poverty_PPPline_wb'!$C$1:$G$115,5,FALSE)</f>
        <v>16</v>
      </c>
      <c r="P187" s="7">
        <f t="shared" ref="P187" si="42">O187</f>
        <v>16</v>
      </c>
      <c r="Q187" s="21">
        <f>VLOOKUP($A187,[1]ssn_aspire!$C$2:$F$196,3,FALSE)</f>
        <v>40.278533009999897</v>
      </c>
      <c r="R187" s="21">
        <f>VLOOKUP($A187,[1]ssn_aspire!$C$2:$F$196,4,FALSE)</f>
        <v>8.9439958781289093</v>
      </c>
      <c r="S187" s="22">
        <f t="shared" si="41"/>
        <v>3.6025103321851826</v>
      </c>
    </row>
    <row r="188" spans="1:22" x14ac:dyDescent="0.45">
      <c r="A188" t="s">
        <v>388</v>
      </c>
      <c r="B188" t="s">
        <v>389</v>
      </c>
      <c r="C188" t="str">
        <f>VLOOKUP($A188,[1]CLASS!$B$1:$D$219,2,FALSE)</f>
        <v>Europe &amp; Central Asia</v>
      </c>
      <c r="D188" t="str">
        <f>VLOOKUP($A188,[1]CLASS!$B$1:$D$219,3,FALSE)</f>
        <v>Upper middle income</v>
      </c>
      <c r="E188" s="7">
        <f>VLOOKUP($A188,'[1]fiscal space'!$A$1:$F$203,3,FALSE)</f>
        <v>11.079000000000001</v>
      </c>
      <c r="G188" s="7">
        <f>VLOOKUP($A188,'[1]fiscal space'!$A$1:$F$203,6,FALSE)</f>
        <v>0.34200000000000003</v>
      </c>
      <c r="H188" s="7" t="str">
        <f>VLOOKUP(A188,[1]stunting!$C$1:$F$203,4,FALSE)</f>
        <v>7.6</v>
      </c>
      <c r="I188" s="7">
        <f>VLOOKUP($A188,'[1]food poverty'!$D$1:$I$105,5,FALSE)</f>
        <v>3.9835824999999998</v>
      </c>
      <c r="J188" s="7">
        <f>VLOOKUP($A188,'[1]food poverty'!$D$1:$I$105,6,FALSE)</f>
        <v>26.634315000000001</v>
      </c>
    </row>
    <row r="189" spans="1:22" x14ac:dyDescent="0.45">
      <c r="A189" t="s">
        <v>390</v>
      </c>
      <c r="B189" t="s">
        <v>391</v>
      </c>
      <c r="C189" t="str">
        <f>VLOOKUP($A189,[1]CLASS!$B$1:$D$219,2,FALSE)</f>
        <v>Latin America &amp; Caribbean</v>
      </c>
      <c r="D189" t="str">
        <f>VLOOKUP($A189,[1]CLASS!$B$1:$D$219,3,FALSE)</f>
        <v>High income</v>
      </c>
      <c r="I189" s="7">
        <f>VLOOKUP($A189,'[1]food poverty'!$D$1:$I$105,5,FALSE)</f>
        <v>21.469391000000002</v>
      </c>
      <c r="J189" s="7">
        <f>VLOOKUP($A189,'[1]food poverty'!$D$1:$I$105,6,FALSE)</f>
        <v>22.361507</v>
      </c>
      <c r="T189" s="7">
        <f>VLOOKUP($A189,[1]sp_ilo!$C$1:$J$210,5,FALSE)</f>
        <v>52.1</v>
      </c>
      <c r="V189" s="7">
        <f>VLOOKUP($A189,[1]sp_ilo!$C$1:$J$210,8,FALSE)</f>
        <v>1.8</v>
      </c>
    </row>
    <row r="190" spans="1:22" x14ac:dyDescent="0.45">
      <c r="A190" t="s">
        <v>392</v>
      </c>
      <c r="B190" t="s">
        <v>393</v>
      </c>
      <c r="C190" t="str">
        <f>VLOOKUP($A190,[1]CLASS!$B$1:$D$219,2,FALSE)</f>
        <v>East Asia &amp; Pacific</v>
      </c>
      <c r="D190" t="str">
        <f>VLOOKUP($A190,[1]CLASS!$B$1:$D$219,3,FALSE)</f>
        <v>Upper middle income</v>
      </c>
      <c r="E190" s="7">
        <f>VLOOKUP($A190,'[1]fiscal space'!$A$1:$F$203,3,FALSE)</f>
        <v>6.024</v>
      </c>
      <c r="F190" s="7">
        <f>VLOOKUP($A190,'[1]fiscal space'!$A$1:$F$203,4,FALSE)</f>
        <v>6.08</v>
      </c>
      <c r="G190" s="7">
        <f>VLOOKUP($A190,'[1]fiscal space'!$A$1:$F$203,6,FALSE)</f>
        <v>6.0860000000000003</v>
      </c>
      <c r="H190" s="7" t="str">
        <f>VLOOKUP(A190,[1]stunting!$C$1:$F$203,4,FALSE)</f>
        <v>9.7</v>
      </c>
      <c r="I190" s="7">
        <f>VLOOKUP($A190,'[1]food poverty'!$D$1:$I$105,5,FALSE)</f>
        <v>13.994946000000001</v>
      </c>
      <c r="J190" s="7">
        <f>VLOOKUP($A190,'[1]food poverty'!$D$1:$I$105,6,FALSE)</f>
        <v>56.718266</v>
      </c>
      <c r="K190" s="8">
        <f>VLOOKUP(A190,'[1]child poverty_unicef'!$D$1:$F$123,3,FALSE)</f>
        <v>27.131175994873001</v>
      </c>
      <c r="M190" s="7">
        <f>VLOOKUP($A190,'[1]child poverty_PPPline_wb'!$C$1:$G$115,3,FALSE)</f>
        <v>0.5</v>
      </c>
      <c r="N190" s="7">
        <f>VLOOKUP($A190,'[1]child poverty_PPPline_wb'!$C$1:$G$115,4,FALSE)</f>
        <v>11.7</v>
      </c>
      <c r="O190" s="7">
        <f>VLOOKUP($A190,'[1]child poverty_PPPline_wb'!$C$1:$G$115,5,FALSE)</f>
        <v>39.299999999999997</v>
      </c>
      <c r="P190" s="7">
        <f>O190</f>
        <v>39.299999999999997</v>
      </c>
    </row>
    <row r="191" spans="1:22" x14ac:dyDescent="0.45">
      <c r="A191" t="s">
        <v>394</v>
      </c>
      <c r="B191" t="s">
        <v>395</v>
      </c>
      <c r="C191" t="str">
        <f>VLOOKUP($A191,[1]CLASS!$B$1:$D$219,2,FALSE)</f>
        <v>Sub-Saharan Africa</v>
      </c>
      <c r="D191" t="str">
        <f>VLOOKUP($A191,[1]CLASS!$B$1:$D$219,3,FALSE)</f>
        <v>Low income</v>
      </c>
      <c r="E191" s="7">
        <f>VLOOKUP($A191,'[1]fiscal space'!$A$1:$F$203,3,FALSE)</f>
        <v>51.762999999999998</v>
      </c>
      <c r="F191" s="7">
        <f>VLOOKUP($A191,'[1]fiscal space'!$A$1:$F$203,4,FALSE)</f>
        <v>-4.8730000000000002</v>
      </c>
      <c r="G191" s="7">
        <f>VLOOKUP($A191,'[1]fiscal space'!$A$1:$F$203,6,FALSE)</f>
        <v>-7.7409999999999997</v>
      </c>
      <c r="H191" s="7" t="str">
        <f>VLOOKUP(A191,[1]stunting!$C$1:$F$203,4,FALSE)</f>
        <v>27.9</v>
      </c>
      <c r="I191" s="7">
        <f>VLOOKUP($A191,'[1]food poverty'!$D$1:$I$105,5,FALSE)</f>
        <v>24.291346000000001</v>
      </c>
      <c r="J191" s="7">
        <f>VLOOKUP($A191,'[1]food poverty'!$D$1:$I$105,6,FALSE)</f>
        <v>62.141548</v>
      </c>
      <c r="K191" s="8">
        <f>VLOOKUP(A191,'[1]child poverty_unicef'!$D$1:$F$123,3,FALSE)</f>
        <v>22.9062385559082</v>
      </c>
      <c r="M191" s="7">
        <f>VLOOKUP($A191,'[1]child poverty_PPPline_wb'!$C$1:$G$115,3,FALSE)</f>
        <v>47.6</v>
      </c>
      <c r="N191" s="7">
        <f>VLOOKUP($A191,'[1]child poverty_PPPline_wb'!$C$1:$G$115,4,FALSE)</f>
        <v>76.400000000000006</v>
      </c>
      <c r="O191" s="7">
        <f>VLOOKUP($A191,'[1]child poverty_PPPline_wb'!$C$1:$G$115,5,FALSE)</f>
        <v>92.1</v>
      </c>
      <c r="P191" s="7">
        <f>M191</f>
        <v>47.6</v>
      </c>
      <c r="Q191" s="21">
        <f>VLOOKUP($A191,[1]ssn_aspire!$C$2:$F$196,3,FALSE)</f>
        <v>0.45552166820275097</v>
      </c>
      <c r="R191" s="21">
        <f>VLOOKUP($A191,[1]ssn_aspire!$C$2:$F$196,4,FALSE)</f>
        <v>11.9877269925758</v>
      </c>
      <c r="S191" s="22">
        <f t="shared" ref="S191:S192" si="43">((Q191/100)*(R191/100))*100</f>
        <v>5.4606693976172752E-2</v>
      </c>
      <c r="T191" s="7">
        <f>VLOOKUP($A191,[1]sp_ilo!$C$1:$J$210,5,FALSE)</f>
        <v>2.8</v>
      </c>
      <c r="V191" s="7">
        <f>VLOOKUP($A191,[1]sp_ilo!$C$1:$J$210,8,FALSE)</f>
        <v>1.2</v>
      </c>
    </row>
    <row r="192" spans="1:22" x14ac:dyDescent="0.45">
      <c r="A192" t="s">
        <v>396</v>
      </c>
      <c r="B192" t="s">
        <v>397</v>
      </c>
      <c r="C192" t="str">
        <f>VLOOKUP($A192,[1]CLASS!$B$1:$D$219,2,FALSE)</f>
        <v>Europe &amp; Central Asia</v>
      </c>
      <c r="D192" t="str">
        <f>VLOOKUP($A192,[1]CLASS!$B$1:$D$219,3,FALSE)</f>
        <v>Lower middle income</v>
      </c>
      <c r="E192" s="7">
        <f>VLOOKUP($A192,'[1]fiscal space'!$A$1:$F$203,3,FALSE)</f>
        <v>47.587000000000003</v>
      </c>
      <c r="F192" s="7">
        <f>VLOOKUP($A192,'[1]fiscal space'!$A$1:$F$203,4,FALSE)</f>
        <v>-0.48699999999999999</v>
      </c>
      <c r="G192" s="7">
        <f>VLOOKUP($A192,'[1]fiscal space'!$A$1:$F$203,6,FALSE)</f>
        <v>-3.3260000000000001</v>
      </c>
      <c r="H192" s="7" t="str">
        <f>VLOOKUP(A192,[1]stunting!$C$1:$F$203,4,FALSE)</f>
        <v>15.9</v>
      </c>
      <c r="K192" s="8">
        <f>VLOOKUP(A192,'[1]child poverty_unicef'!$D$1:$F$123,3,FALSE)</f>
        <v>0.83242195844650202</v>
      </c>
      <c r="Q192" s="21">
        <f>VLOOKUP($A192,[1]ssn_aspire!$C$2:$F$196,3,FALSE)</f>
        <v>39.736676619999898</v>
      </c>
      <c r="R192" s="21">
        <f>VLOOKUP($A192,[1]ssn_aspire!$C$2:$F$196,4,FALSE)</f>
        <v>19.6540641369835</v>
      </c>
      <c r="S192" s="22">
        <f t="shared" si="43"/>
        <v>7.8098719088005089</v>
      </c>
      <c r="U192" s="7">
        <f>VLOOKUP($A192,[1]sp_ilo!$C$1:$J$210,7,FALSE)</f>
        <v>100</v>
      </c>
    </row>
    <row r="193" spans="1:22" x14ac:dyDescent="0.45">
      <c r="A193" t="s">
        <v>398</v>
      </c>
      <c r="B193" t="s">
        <v>399</v>
      </c>
      <c r="C193" t="str">
        <f>VLOOKUP($A193,[1]CLASS!$B$1:$D$219,2,FALSE)</f>
        <v>Middle East &amp; North Africa</v>
      </c>
      <c r="D193" t="str">
        <f>VLOOKUP($A193,[1]CLASS!$B$1:$D$219,3,FALSE)</f>
        <v>High income</v>
      </c>
      <c r="E193" s="7">
        <f>VLOOKUP($A193,'[1]fiscal space'!$A$1:$F$203,3,FALSE)</f>
        <v>34.738999999999997</v>
      </c>
      <c r="F193" s="7">
        <f>VLOOKUP($A193,'[1]fiscal space'!$A$1:$F$203,4,FALSE)</f>
        <v>2.5920000000000001</v>
      </c>
      <c r="G193" s="7">
        <f>VLOOKUP($A193,'[1]fiscal space'!$A$1:$F$203,6,FALSE)</f>
        <v>2.1419999999999999</v>
      </c>
      <c r="T193" s="7">
        <f>VLOOKUP($A193,[1]sp_ilo!$C$1:$J$210,5,FALSE)</f>
        <v>3.5</v>
      </c>
      <c r="U193" s="7">
        <f>VLOOKUP($A193,[1]sp_ilo!$C$1:$J$210,7,FALSE)</f>
        <v>0.2</v>
      </c>
      <c r="V193" s="7">
        <f>VLOOKUP($A193,[1]sp_ilo!$C$1:$J$210,8,FALSE)</f>
        <v>1.2</v>
      </c>
    </row>
    <row r="194" spans="1:22" x14ac:dyDescent="0.45">
      <c r="A194" t="s">
        <v>400</v>
      </c>
      <c r="B194" t="s">
        <v>401</v>
      </c>
      <c r="C194" t="str">
        <f>VLOOKUP($A194,[1]CLASS!$B$1:$D$219,2,FALSE)</f>
        <v>Europe &amp; Central Asia</v>
      </c>
      <c r="D194" t="str">
        <f>VLOOKUP($A194,[1]CLASS!$B$1:$D$219,3,FALSE)</f>
        <v>High income</v>
      </c>
      <c r="E194" s="7">
        <f>VLOOKUP($A194,'[1]fiscal space'!$A$1:$F$203,3,FALSE)</f>
        <v>95.347999999999999</v>
      </c>
      <c r="F194" s="7">
        <f>VLOOKUP($A194,'[1]fiscal space'!$A$1:$F$203,4,FALSE)</f>
        <v>-5.9409999999999998</v>
      </c>
      <c r="G194" s="7">
        <f>VLOOKUP($A194,'[1]fiscal space'!$A$1:$F$203,6,FALSE)</f>
        <v>-7.9850000000000003</v>
      </c>
      <c r="L194" s="7">
        <f>VLOOKUP(A194,'[1]child poverty_oecd'!$C$13:$N$45,12,FALSE)</f>
        <v>11.899999999999999</v>
      </c>
    </row>
    <row r="195" spans="1:22" x14ac:dyDescent="0.45">
      <c r="A195" t="s">
        <v>402</v>
      </c>
      <c r="B195" t="s">
        <v>403</v>
      </c>
      <c r="C195" t="str">
        <f>VLOOKUP($A195,[1]CLASS!$B$1:$D$219,2,FALSE)</f>
        <v>North America</v>
      </c>
      <c r="D195" t="str">
        <f>VLOOKUP($A195,[1]CLASS!$B$1:$D$219,3,FALSE)</f>
        <v>High income</v>
      </c>
      <c r="E195" s="7">
        <f>VLOOKUP($A195,'[1]fiscal space'!$A$1:$F$203,3,FALSE)</f>
        <v>128.125</v>
      </c>
      <c r="F195" s="7">
        <f>VLOOKUP($A195,'[1]fiscal space'!$A$1:$F$203,4,FALSE)</f>
        <v>-8.3870000000000005</v>
      </c>
      <c r="G195" s="7">
        <f>VLOOKUP($A195,'[1]fiscal space'!$A$1:$F$203,6,FALSE)</f>
        <v>-10.906000000000001</v>
      </c>
      <c r="H195" s="7" t="str">
        <f>VLOOKUP(A195,[1]stunting!$C$1:$F$203,4,FALSE)</f>
        <v>3.2</v>
      </c>
      <c r="L195" s="7">
        <f>VLOOKUP(A195,'[1]child poverty_oecd'!$C$13:$N$45,12,FALSE)</f>
        <v>13.700000000000001</v>
      </c>
    </row>
    <row r="196" spans="1:22" x14ac:dyDescent="0.45">
      <c r="A196" t="s">
        <v>404</v>
      </c>
      <c r="B196" t="s">
        <v>405</v>
      </c>
      <c r="C196" t="str">
        <f>VLOOKUP($A196,[1]CLASS!$B$1:$D$219,2,FALSE)</f>
        <v>Latin America &amp; Caribbean</v>
      </c>
      <c r="D196" t="str">
        <f>VLOOKUP($A196,[1]CLASS!$B$1:$D$219,3,FALSE)</f>
        <v>High income</v>
      </c>
      <c r="E196" s="7">
        <f>VLOOKUP($A196,'[1]fiscal space'!$A$1:$F$203,3,FALSE)</f>
        <v>65.076999999999998</v>
      </c>
      <c r="F196" s="7">
        <f>VLOOKUP($A196,'[1]fiscal space'!$A$1:$F$203,4,FALSE)</f>
        <v>-0.65600000000000003</v>
      </c>
      <c r="G196" s="7">
        <f>VLOOKUP($A196,'[1]fiscal space'!$A$1:$F$203,6,FALSE)</f>
        <v>-2.698</v>
      </c>
      <c r="H196" s="7" t="str">
        <f>VLOOKUP(A196,[1]stunting!$C$1:$F$203,4,FALSE)</f>
        <v>6.5</v>
      </c>
      <c r="I196" s="7">
        <f>VLOOKUP($A196,'[1]food poverty'!$D$1:$I$105,5,FALSE)</f>
        <v>5.7616987000000002</v>
      </c>
      <c r="J196" s="7">
        <f>VLOOKUP($A196,'[1]food poverty'!$D$1:$I$105,6,FALSE)</f>
        <v>24.426507999999998</v>
      </c>
      <c r="K196" s="8">
        <f>VLOOKUP(A196,'[1]child poverty_unicef'!$D$1:$F$123,3,FALSE)</f>
        <v>13.7665586471557</v>
      </c>
      <c r="Q196" s="21">
        <f>VLOOKUP($A196,[1]ssn_aspire!$C$2:$F$196,3,FALSE)</f>
        <v>89.955791160000004</v>
      </c>
      <c r="R196" s="21">
        <f>VLOOKUP($A196,[1]ssn_aspire!$C$2:$F$196,4,FALSE)</f>
        <v>10.360328216252</v>
      </c>
      <c r="S196" s="22">
        <f t="shared" ref="S196:S197" si="44">((Q196/100)*(R196/100))*100</f>
        <v>9.319715213702203</v>
      </c>
      <c r="T196" s="7">
        <f>VLOOKUP($A196,[1]sp_ilo!$C$1:$J$210,5,FALSE)</f>
        <v>100</v>
      </c>
      <c r="U196" s="7">
        <f>VLOOKUP($A196,[1]sp_ilo!$C$1:$J$210,7,FALSE)</f>
        <v>65.599999999999994</v>
      </c>
      <c r="V196" s="7">
        <f>VLOOKUP($A196,[1]sp_ilo!$C$1:$J$210,8,FALSE)</f>
        <v>100</v>
      </c>
    </row>
    <row r="197" spans="1:22" x14ac:dyDescent="0.45">
      <c r="A197" t="s">
        <v>406</v>
      </c>
      <c r="B197" t="s">
        <v>407</v>
      </c>
      <c r="C197" t="str">
        <f>VLOOKUP($A197,[1]CLASS!$B$1:$D$219,2,FALSE)</f>
        <v>Europe &amp; Central Asia</v>
      </c>
      <c r="D197" t="str">
        <f>VLOOKUP($A197,[1]CLASS!$B$1:$D$219,3,FALSE)</f>
        <v>Lower middle income</v>
      </c>
      <c r="E197" s="7">
        <f>VLOOKUP($A197,'[1]fiscal space'!$A$1:$F$203,3,FALSE)</f>
        <v>35.753999999999998</v>
      </c>
      <c r="F197" s="7">
        <f>VLOOKUP($A197,'[1]fiscal space'!$A$1:$F$203,4,FALSE)</f>
        <v>-4.9000000000000004</v>
      </c>
      <c r="G197" s="7">
        <f>VLOOKUP($A197,'[1]fiscal space'!$A$1:$F$203,6,FALSE)</f>
        <v>-4.6740000000000004</v>
      </c>
      <c r="H197" s="7" t="str">
        <f>VLOOKUP(A197,[1]stunting!$C$1:$F$203,4,FALSE)</f>
        <v>9.9</v>
      </c>
      <c r="I197" s="7">
        <f>VLOOKUP($A197,'[1]food poverty'!$D$1:$I$105,5,FALSE)</f>
        <v>35.013683</v>
      </c>
      <c r="J197" s="7">
        <f>VLOOKUP($A197,'[1]food poverty'!$D$1:$I$105,6,FALSE)</f>
        <v>41.732101</v>
      </c>
      <c r="K197" s="8">
        <f>VLOOKUP(A197,'[1]child poverty_unicef'!$D$1:$F$123,3,FALSE)</f>
        <v>11.8070888519287</v>
      </c>
      <c r="M197" s="7">
        <f>VLOOKUP($A197,'[1]child poverty_PPPline_wb'!$C$1:$G$115,3,FALSE)</f>
        <v>68.599999999999994</v>
      </c>
      <c r="N197" s="7">
        <f>VLOOKUP($A197,'[1]child poverty_PPPline_wb'!$C$1:$G$115,4,FALSE)</f>
        <v>90.4</v>
      </c>
      <c r="O197" s="7">
        <f>VLOOKUP($A197,'[1]child poverty_PPPline_wb'!$C$1:$G$115,5,FALSE)</f>
        <v>97.7</v>
      </c>
      <c r="P197" s="7">
        <f t="shared" ref="P197:P198" si="45">N197</f>
        <v>90.4</v>
      </c>
      <c r="Q197" s="21">
        <f>VLOOKUP($A197,[1]ssn_aspire!$C$2:$F$196,3,FALSE)</f>
        <v>10.3497623847559</v>
      </c>
      <c r="R197" s="21">
        <f>VLOOKUP($A197,[1]ssn_aspire!$C$2:$F$196,4,FALSE)</f>
        <v>35.952807035114297</v>
      </c>
      <c r="S197" s="22">
        <f t="shared" si="44"/>
        <v>3.7210300987841323</v>
      </c>
      <c r="T197" s="7">
        <f>VLOOKUP($A197,[1]sp_ilo!$C$1:$J$210,5,FALSE)</f>
        <v>42.7</v>
      </c>
      <c r="U197" s="7">
        <f>VLOOKUP($A197,[1]sp_ilo!$C$1:$J$210,7,FALSE)</f>
        <v>29.2</v>
      </c>
      <c r="V197" s="7">
        <f>VLOOKUP($A197,[1]sp_ilo!$C$1:$J$210,8,FALSE)</f>
        <v>15.6</v>
      </c>
    </row>
    <row r="198" spans="1:22" x14ac:dyDescent="0.45">
      <c r="A198" t="s">
        <v>408</v>
      </c>
      <c r="B198" t="s">
        <v>409</v>
      </c>
      <c r="C198" t="str">
        <f>VLOOKUP($A198,[1]CLASS!$B$1:$D$219,2,FALSE)</f>
        <v>East Asia &amp; Pacific</v>
      </c>
      <c r="D198" t="str">
        <f>VLOOKUP($A198,[1]CLASS!$B$1:$D$219,3,FALSE)</f>
        <v>Lower middle income</v>
      </c>
      <c r="E198" s="7">
        <f>VLOOKUP($A198,'[1]fiscal space'!$A$1:$F$203,3,FALSE)</f>
        <v>48.186999999999998</v>
      </c>
      <c r="F198" s="7">
        <f>VLOOKUP($A198,'[1]fiscal space'!$A$1:$F$203,4,FALSE)</f>
        <v>3.3260000000000001</v>
      </c>
      <c r="G198" s="7">
        <f>VLOOKUP($A198,'[1]fiscal space'!$A$1:$F$203,6,FALSE)</f>
        <v>2.3660000000000001</v>
      </c>
      <c r="H198" s="7" t="str">
        <f>VLOOKUP(A198,[1]stunting!$C$1:$F$203,4,FALSE)</f>
        <v>28.7</v>
      </c>
      <c r="K198" s="8">
        <f>VLOOKUP(A198,'[1]child poverty_unicef'!$D$1:$F$123,3,FALSE)</f>
        <v>15.9839096069335</v>
      </c>
      <c r="M198" s="7">
        <f>VLOOKUP($A198,'[1]child poverty_PPPline_wb'!$C$1:$G$115,3,FALSE)</f>
        <v>17.3</v>
      </c>
      <c r="N198" s="7">
        <f>VLOOKUP($A198,'[1]child poverty_PPPline_wb'!$C$1:$G$115,4,FALSE)</f>
        <v>46.8</v>
      </c>
      <c r="O198" s="7">
        <f>VLOOKUP($A198,'[1]child poverty_PPPline_wb'!$C$1:$G$115,5,FALSE)</f>
        <v>78.900000000000006</v>
      </c>
      <c r="P198" s="7">
        <f t="shared" si="45"/>
        <v>46.8</v>
      </c>
      <c r="T198" s="7">
        <f>VLOOKUP($A198,[1]sp_ilo!$C$1:$J$210,5,FALSE)</f>
        <v>57.4</v>
      </c>
      <c r="V198" s="7">
        <f>VLOOKUP($A198,[1]sp_ilo!$C$1:$J$210,8,FALSE)</f>
        <v>53.3</v>
      </c>
    </row>
    <row r="199" spans="1:22" x14ac:dyDescent="0.45">
      <c r="A199" t="s">
        <v>410</v>
      </c>
      <c r="B199" t="s">
        <v>411</v>
      </c>
      <c r="C199" t="str">
        <f>VLOOKUP($A199,[1]CLASS!$B$1:$D$219,2,FALSE)</f>
        <v>Latin America &amp; Caribbean</v>
      </c>
      <c r="D199" s="9" t="s">
        <v>412</v>
      </c>
      <c r="E199" s="7">
        <f>VLOOKUP($A199,'[1]fiscal space'!$A$1:$F$203,3,FALSE)</f>
        <v>240.524</v>
      </c>
      <c r="F199" s="7">
        <f>VLOOKUP($A199,'[1]fiscal space'!$A$1:$F$203,4,FALSE)</f>
        <v>-4.4870000000000001</v>
      </c>
      <c r="G199" s="7">
        <f>VLOOKUP($A199,'[1]fiscal space'!$A$1:$F$203,6,FALSE)</f>
        <v>-4.5389999999999997</v>
      </c>
      <c r="H199" s="7" t="str">
        <f>VLOOKUP(A199,[1]stunting!$C$1:$F$203,4,FALSE)</f>
        <v>10.6</v>
      </c>
      <c r="K199" s="8">
        <f>VLOOKUP(A199,'[1]child poverty_unicef'!$D$1:$F$123,3,FALSE)</f>
        <v>39.951370239257798</v>
      </c>
      <c r="M199" s="7">
        <f>VLOOKUP($A199,'[1]child poverty_PPPline_wb'!$C$1:$G$115,3,FALSE)</f>
        <v>11.7</v>
      </c>
      <c r="N199" s="7">
        <f>VLOOKUP($A199,'[1]child poverty_PPPline_wb'!$C$1:$G$115,4,FALSE)</f>
        <v>22.3</v>
      </c>
      <c r="O199" s="7">
        <f>VLOOKUP($A199,'[1]child poverty_PPPline_wb'!$C$1:$G$115,5,FALSE)</f>
        <v>44.9</v>
      </c>
      <c r="P199" s="7">
        <f>O199</f>
        <v>44.9</v>
      </c>
      <c r="Q199" s="21">
        <f>VLOOKUP($A199,[1]ssn_aspire!$C$2:$F$196,3,FALSE)</f>
        <v>4.9959505932957704</v>
      </c>
      <c r="R199" s="21">
        <f>VLOOKUP($A199,[1]ssn_aspire!$C$2:$F$196,4,FALSE)</f>
        <v>0</v>
      </c>
      <c r="S199" s="22">
        <f t="shared" ref="S199:S204" si="46">((Q199/100)*(R199/100))*100</f>
        <v>0</v>
      </c>
      <c r="T199" s="7">
        <f>VLOOKUP($A199,[1]sp_ilo!$C$1:$J$210,5,FALSE)</f>
        <v>54.2</v>
      </c>
    </row>
    <row r="200" spans="1:22" x14ac:dyDescent="0.45">
      <c r="A200" t="s">
        <v>413</v>
      </c>
      <c r="B200" t="s">
        <v>414</v>
      </c>
      <c r="C200" t="str">
        <f>VLOOKUP($A200,[1]CLASS!$B$1:$D$219,2,FALSE)</f>
        <v>East Asia &amp; Pacific</v>
      </c>
      <c r="D200" t="str">
        <f>VLOOKUP($A200,[1]CLASS!$B$1:$D$219,3,FALSE)</f>
        <v>Lower middle income</v>
      </c>
      <c r="E200" s="7">
        <f>VLOOKUP($A200,'[1]fiscal space'!$A$1:$F$203,3,FALSE)</f>
        <v>39.712000000000003</v>
      </c>
      <c r="F200" s="7">
        <f>VLOOKUP($A200,'[1]fiscal space'!$A$1:$F$203,4,FALSE)</f>
        <v>-2.2450000000000001</v>
      </c>
      <c r="G200" s="7">
        <f>VLOOKUP($A200,'[1]fiscal space'!$A$1:$F$203,6,FALSE)</f>
        <v>-3.4660000000000002</v>
      </c>
      <c r="H200" s="7" t="str">
        <f>VLOOKUP(A200,[1]stunting!$C$1:$F$203,4,FALSE)</f>
        <v>22.3</v>
      </c>
      <c r="I200" s="7">
        <f>VLOOKUP($A200,'[1]food poverty'!$D$1:$I$105,5,FALSE)</f>
        <v>8.5223293000000009</v>
      </c>
      <c r="J200" s="7">
        <f>VLOOKUP($A200,'[1]food poverty'!$D$1:$I$105,6,FALSE)</f>
        <v>35.770995999999997</v>
      </c>
      <c r="K200" s="8">
        <f>VLOOKUP(A200,'[1]child poverty_unicef'!$D$1:$F$123,3,FALSE)</f>
        <v>8.5065584182739205</v>
      </c>
      <c r="M200" s="7">
        <f>VLOOKUP($A200,'[1]child poverty_PPPline_wb'!$C$1:$G$115,3,FALSE)</f>
        <v>2.8</v>
      </c>
      <c r="N200" s="7">
        <f>VLOOKUP($A200,'[1]child poverty_PPPline_wb'!$C$1:$G$115,4,FALSE)</f>
        <v>11</v>
      </c>
      <c r="O200" s="7">
        <f>VLOOKUP($A200,'[1]child poverty_PPPline_wb'!$C$1:$G$115,5,FALSE)</f>
        <v>32.5</v>
      </c>
      <c r="P200" s="7">
        <f t="shared" ref="P200:P201" si="47">N200</f>
        <v>11</v>
      </c>
      <c r="Q200" s="21">
        <f>VLOOKUP($A200,[1]ssn_aspire!$C$2:$F$196,3,FALSE)</f>
        <v>48.386577405282203</v>
      </c>
      <c r="R200" s="21">
        <f>VLOOKUP($A200,[1]ssn_aspire!$C$2:$F$196,4,FALSE)</f>
        <v>4.6356247328190996</v>
      </c>
      <c r="S200" s="22">
        <f t="shared" si="46"/>
        <v>2.2430201495639199</v>
      </c>
      <c r="T200" s="7">
        <f>VLOOKUP($A200,[1]sp_ilo!$C$1:$J$210,5,FALSE)</f>
        <v>38.799999999999997</v>
      </c>
      <c r="V200" s="7">
        <f>VLOOKUP($A200,[1]sp_ilo!$C$1:$J$210,8,FALSE)</f>
        <v>24.6</v>
      </c>
    </row>
    <row r="201" spans="1:22" x14ac:dyDescent="0.45">
      <c r="A201" t="s">
        <v>415</v>
      </c>
      <c r="B201" t="s">
        <v>416</v>
      </c>
      <c r="C201" t="str">
        <f>VLOOKUP($A201,[1]CLASS!$B$1:$D$219,2,FALSE)</f>
        <v>Middle East &amp; North Africa</v>
      </c>
      <c r="D201" t="str">
        <f>VLOOKUP($A201,[1]CLASS!$B$1:$D$219,3,FALSE)</f>
        <v>Lower middle income</v>
      </c>
      <c r="E201" s="7">
        <f>VLOOKUP($A201,'[1]fiscal space'!$A$1:$F$203,3,FALSE)</f>
        <v>50.381999999999998</v>
      </c>
      <c r="G201" s="7">
        <f>VLOOKUP($A201,'[1]fiscal space'!$A$1:$F$203,6,FALSE)</f>
        <v>-5.2279999999999998</v>
      </c>
      <c r="H201" s="7" t="str">
        <f>VLOOKUP(A201,[1]stunting!$C$1:$F$203,4,FALSE)</f>
        <v>7.8</v>
      </c>
      <c r="I201" s="7">
        <f>VLOOKUP($A201,'[1]food poverty'!$D$1:$I$105,5,FALSE)</f>
        <v>12.892685999999999</v>
      </c>
      <c r="J201" s="7">
        <f>VLOOKUP($A201,'[1]food poverty'!$D$1:$I$105,6,FALSE)</f>
        <v>42.448990000000002</v>
      </c>
      <c r="K201" s="8">
        <f>VLOOKUP(A201,'[1]child poverty_unicef'!$D$1:$F$123,3,FALSE)</f>
        <v>33.450740814208899</v>
      </c>
      <c r="M201" s="7">
        <f>VLOOKUP($A201,'[1]child poverty_PPPline_wb'!$C$1:$G$115,3,FALSE)</f>
        <v>1.4</v>
      </c>
      <c r="N201" s="7">
        <f>VLOOKUP($A201,'[1]child poverty_PPPline_wb'!$C$1:$G$115,4,FALSE)</f>
        <v>7.4</v>
      </c>
      <c r="O201" s="7">
        <f>VLOOKUP($A201,'[1]child poverty_PPPline_wb'!$C$1:$G$115,5,FALSE)</f>
        <v>29.8</v>
      </c>
      <c r="P201" s="7">
        <f t="shared" si="47"/>
        <v>7.4</v>
      </c>
      <c r="Q201" s="21">
        <f>VLOOKUP($A201,[1]ssn_aspire!$C$2:$F$196,3,FALSE)</f>
        <v>45.8789143754883</v>
      </c>
      <c r="R201" s="21">
        <f>VLOOKUP($A201,[1]ssn_aspire!$C$2:$F$196,4,FALSE)</f>
        <v>2.8244641214735902</v>
      </c>
      <c r="S201" s="22">
        <f t="shared" si="46"/>
        <v>1.2958334758572563</v>
      </c>
      <c r="T201" s="7">
        <f>VLOOKUP($A201,[1]sp_ilo!$C$1:$J$210,5,FALSE)</f>
        <v>16.600000000000001</v>
      </c>
      <c r="U201" s="7">
        <f>VLOOKUP($A201,[1]sp_ilo!$C$1:$J$210,7,FALSE)</f>
        <v>12.1</v>
      </c>
      <c r="V201" s="7">
        <f>VLOOKUP($A201,[1]sp_ilo!$C$1:$J$210,8,FALSE)</f>
        <v>13.2</v>
      </c>
    </row>
    <row r="202" spans="1:22" x14ac:dyDescent="0.45">
      <c r="A202" t="s">
        <v>417</v>
      </c>
      <c r="B202" t="s">
        <v>418</v>
      </c>
      <c r="C202" t="str">
        <f>VLOOKUP($A202,[1]CLASS!$B$1:$D$219,2,FALSE)</f>
        <v>Middle East &amp; North Africa</v>
      </c>
      <c r="D202" t="str">
        <f>VLOOKUP($A202,[1]CLASS!$B$1:$D$219,3,FALSE)</f>
        <v>Low income</v>
      </c>
      <c r="E202" s="7">
        <f>VLOOKUP($A202,'[1]fiscal space'!$A$1:$F$203,3,FALSE)</f>
        <v>69.733999999999995</v>
      </c>
      <c r="F202" s="7">
        <f>VLOOKUP($A202,'[1]fiscal space'!$A$1:$F$203,4,FALSE)</f>
        <v>-1.1200000000000001</v>
      </c>
      <c r="G202" s="7">
        <f>VLOOKUP($A202,'[1]fiscal space'!$A$1:$F$203,6,FALSE)</f>
        <v>-2.226</v>
      </c>
      <c r="H202" s="7" t="str">
        <f>VLOOKUP(A202,[1]stunting!$C$1:$F$203,4,FALSE)</f>
        <v>37.2</v>
      </c>
      <c r="I202" s="7">
        <f>VLOOKUP($A202,'[1]food poverty'!$D$1:$I$105,5,FALSE)</f>
        <v>30.154610000000002</v>
      </c>
      <c r="J202" s="7">
        <f>VLOOKUP($A202,'[1]food poverty'!$D$1:$I$105,6,FALSE)</f>
        <v>48.548031000000002</v>
      </c>
      <c r="K202" s="8">
        <f>VLOOKUP(A202,'[1]child poverty_unicef'!$D$1:$F$123,3,FALSE)</f>
        <v>51.496940612792898</v>
      </c>
      <c r="M202" s="7">
        <f>VLOOKUP($A202,'[1]child poverty_PPPline_wb'!$C$1:$G$115,3,FALSE)</f>
        <v>56.6</v>
      </c>
      <c r="N202" s="7">
        <f>VLOOKUP($A202,'[1]child poverty_PPPline_wb'!$C$1:$G$115,4,FALSE)</f>
        <v>84.2</v>
      </c>
      <c r="O202" s="7">
        <f>VLOOKUP($A202,'[1]child poverty_PPPline_wb'!$C$1:$G$115,5,FALSE)</f>
        <v>95.3</v>
      </c>
      <c r="P202" s="7">
        <f t="shared" ref="P202:P203" si="48">M202</f>
        <v>56.6</v>
      </c>
      <c r="Q202" s="21">
        <f>VLOOKUP($A202,[1]ssn_aspire!$C$2:$F$196,3,FALSE)</f>
        <v>16.347642329837299</v>
      </c>
      <c r="R202" s="21">
        <f>VLOOKUP($A202,[1]ssn_aspire!$C$2:$F$196,4,FALSE)</f>
        <v>6.47035625974332</v>
      </c>
      <c r="S202" s="22">
        <f t="shared" si="46"/>
        <v>1.0577506988090766</v>
      </c>
      <c r="T202" s="7">
        <f>VLOOKUP($A202,[1]sp_ilo!$C$1:$J$210,5,FALSE)</f>
        <v>2.8</v>
      </c>
      <c r="U202" s="7">
        <f>VLOOKUP($A202,[1]sp_ilo!$C$1:$J$210,7,FALSE)</f>
        <v>0</v>
      </c>
      <c r="V202" s="7">
        <f>VLOOKUP($A202,[1]sp_ilo!$C$1:$J$210,8,FALSE)</f>
        <v>0</v>
      </c>
    </row>
    <row r="203" spans="1:22" x14ac:dyDescent="0.45">
      <c r="A203" t="s">
        <v>419</v>
      </c>
      <c r="B203" t="s">
        <v>420</v>
      </c>
      <c r="C203" t="str">
        <f>VLOOKUP($A203,[1]CLASS!$B$1:$D$219,2,FALSE)</f>
        <v>Sub-Saharan Africa</v>
      </c>
      <c r="D203" t="str">
        <f>VLOOKUP($A203,[1]CLASS!$B$1:$D$219,3,FALSE)</f>
        <v>Low income</v>
      </c>
      <c r="E203" s="7">
        <f>VLOOKUP($A203,'[1]fiscal space'!$A$1:$F$203,3,FALSE)</f>
        <v>119.14100000000001</v>
      </c>
      <c r="F203" s="7">
        <f>VLOOKUP($A203,'[1]fiscal space'!$A$1:$F$203,4,FALSE)</f>
        <v>-2.1269999999999998</v>
      </c>
      <c r="G203" s="7">
        <f>VLOOKUP($A203,'[1]fiscal space'!$A$1:$F$203,6,FALSE)</f>
        <v>-8.4339999999999993</v>
      </c>
      <c r="H203" s="7" t="str">
        <f>VLOOKUP(A203,[1]stunting!$C$1:$F$203,4,FALSE)</f>
        <v>32.3</v>
      </c>
      <c r="I203" s="7">
        <f>VLOOKUP($A203,'[1]food poverty'!$D$1:$I$105,5,FALSE)</f>
        <v>23.584185000000002</v>
      </c>
      <c r="J203" s="7">
        <f>VLOOKUP($A203,'[1]food poverty'!$D$1:$I$105,6,FALSE)</f>
        <v>53.19408</v>
      </c>
      <c r="K203" s="8">
        <f>VLOOKUP(A203,'[1]child poverty_unicef'!$D$1:$F$123,3,FALSE)</f>
        <v>58.207916259765597</v>
      </c>
      <c r="M203" s="7">
        <f>VLOOKUP($A203,'[1]child poverty_PPPline_wb'!$C$1:$G$115,3,FALSE)</f>
        <v>62.3</v>
      </c>
      <c r="N203" s="7">
        <f>VLOOKUP($A203,'[1]child poverty_PPPline_wb'!$C$1:$G$115,4,FALSE)</f>
        <v>78.8</v>
      </c>
      <c r="O203" s="7">
        <f>VLOOKUP($A203,'[1]child poverty_PPPline_wb'!$C$1:$G$115,5,FALSE)</f>
        <v>90.3</v>
      </c>
      <c r="P203" s="7">
        <f t="shared" si="48"/>
        <v>62.3</v>
      </c>
      <c r="Q203" s="21">
        <f>VLOOKUP($A203,[1]ssn_aspire!$C$2:$F$196,3,FALSE)</f>
        <v>0.61980419162716505</v>
      </c>
      <c r="R203" s="21">
        <f>VLOOKUP($A203,[1]ssn_aspire!$C$2:$F$196,4,FALSE)</f>
        <v>2.1907372266090301</v>
      </c>
      <c r="S203" s="22">
        <f t="shared" si="46"/>
        <v>1.3578281158059473E-2</v>
      </c>
    </row>
    <row r="204" spans="1:22" x14ac:dyDescent="0.45">
      <c r="A204" t="s">
        <v>421</v>
      </c>
      <c r="B204" t="s">
        <v>422</v>
      </c>
      <c r="C204" t="str">
        <f>VLOOKUP($A204,[1]CLASS!$B$1:$D$219,2,FALSE)</f>
        <v>Sub-Saharan Africa</v>
      </c>
      <c r="D204" t="str">
        <f>VLOOKUP($A204,[1]CLASS!$B$1:$D$219,3,FALSE)</f>
        <v>Lower middle income</v>
      </c>
      <c r="E204" s="7">
        <f>VLOOKUP($A204,'[1]fiscal space'!$A$1:$F$203,3,FALSE)</f>
        <v>66.912999999999997</v>
      </c>
      <c r="F204" s="7">
        <f>VLOOKUP($A204,'[1]fiscal space'!$A$1:$F$203,4,FALSE)</f>
        <v>-1.8759999999999999</v>
      </c>
      <c r="G204" s="7">
        <f>VLOOKUP($A204,'[1]fiscal space'!$A$1:$F$203,6,FALSE)</f>
        <v>-2.3290000000000002</v>
      </c>
      <c r="H204" s="7" t="str">
        <f>VLOOKUP(A204,[1]stunting!$C$1:$F$203,4,FALSE)</f>
        <v>23.0</v>
      </c>
      <c r="I204" s="7">
        <f>VLOOKUP($A204,'[1]food poverty'!$D$1:$I$105,5,FALSE)</f>
        <v>25.062901</v>
      </c>
      <c r="J204" s="7">
        <f>VLOOKUP($A204,'[1]food poverty'!$D$1:$I$105,6,FALSE)</f>
        <v>58.218693000000002</v>
      </c>
      <c r="K204" s="8">
        <f>VLOOKUP(A204,'[1]child poverty_unicef'!$D$1:$F$123,3,FALSE)</f>
        <v>75.973846435546804</v>
      </c>
      <c r="Q204" s="21">
        <f>VLOOKUP($A204,[1]ssn_aspire!$C$2:$F$196,3,FALSE)</f>
        <v>58.957488589999897</v>
      </c>
      <c r="R204" s="21">
        <f>VLOOKUP($A204,[1]ssn_aspire!$C$2:$F$196,4,FALSE)</f>
        <v>70.026093426595907</v>
      </c>
      <c r="S204" s="22">
        <f t="shared" si="46"/>
        <v>41.285626042007948</v>
      </c>
      <c r="T204" s="7">
        <f>VLOOKUP($A204,[1]sp_ilo!$C$1:$J$210,5,FALSE)</f>
        <v>16.3</v>
      </c>
      <c r="U204" s="7">
        <f>VLOOKUP($A204,[1]sp_ilo!$C$1:$J$210,7,FALSE)</f>
        <v>6.7</v>
      </c>
      <c r="V204" s="7">
        <f>VLOOKUP($A204,[1]sp_ilo!$C$1:$J$210,8,FALSE)</f>
        <v>5.8</v>
      </c>
    </row>
    <row r="205" spans="1:22" x14ac:dyDescent="0.45">
      <c r="A205" s="10" t="s">
        <v>423</v>
      </c>
      <c r="B205" s="10" t="s">
        <v>424</v>
      </c>
      <c r="C205" t="str">
        <f>VLOOKUP($A205,[1]CLASS!$B$1:$D$219,2,FALSE)</f>
        <v>East Asia &amp; Pacific</v>
      </c>
      <c r="D205" t="str">
        <f>VLOOKUP($A205,[1]CLASS!$B$1:$D$219,3,FALSE)</f>
        <v>High income</v>
      </c>
    </row>
    <row r="206" spans="1:22" x14ac:dyDescent="0.45">
      <c r="A206" s="10" t="s">
        <v>425</v>
      </c>
      <c r="B206" s="10" t="s">
        <v>426</v>
      </c>
      <c r="C206" t="str">
        <f>VLOOKUP($A206,[1]CLASS!$B$1:$D$219,2,FALSE)</f>
        <v>East Asia &amp; Pacific</v>
      </c>
      <c r="D206" t="str">
        <f>VLOOKUP($A206,[1]CLASS!$B$1:$D$219,3,FALSE)</f>
        <v>Low income</v>
      </c>
      <c r="H206" s="7" t="str">
        <f>VLOOKUP(A206,[1]stunting!$C$1:$F$203,4,FALSE)</f>
        <v>18.2</v>
      </c>
    </row>
    <row r="207" spans="1:22" x14ac:dyDescent="0.45">
      <c r="A207" s="10" t="s">
        <v>427</v>
      </c>
      <c r="B207" s="10" t="s">
        <v>428</v>
      </c>
      <c r="C207" t="str">
        <f>VLOOKUP($A207,[1]CLASS!$B$1:$D$219,2,FALSE)</f>
        <v>East Asia &amp; Pacific</v>
      </c>
      <c r="D207" t="str">
        <f>VLOOKUP($A207,[1]CLASS!$B$1:$D$219,3,FALSE)</f>
        <v>High income</v>
      </c>
    </row>
  </sheetData>
  <autoFilter ref="A2:V207" xr:uid="{19E2CCDC-089B-4612-87DC-B50D7FC0DDB3}"/>
  <conditionalFormatting sqref="A205:B207">
    <cfRule type="containsText" dxfId="2" priority="1" operator="containsText" text="Low">
      <formula>NOT(ISERROR(SEARCH("Low",A205)))</formula>
    </cfRule>
    <cfRule type="containsText" dxfId="1" priority="2" operator="containsText" text="Medium">
      <formula>NOT(ISERROR(SEARCH("Medium",A205)))</formula>
    </cfRule>
    <cfRule type="containsText" dxfId="0" priority="3" operator="containsText" text="High">
      <formula>NOT(ISERROR(SEARCH("High",A205)))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andaleeb</dc:creator>
  <cp:lastModifiedBy>Huawei PC</cp:lastModifiedBy>
  <dcterms:created xsi:type="dcterms:W3CDTF">2023-03-13T21:04:49Z</dcterms:created>
  <dcterms:modified xsi:type="dcterms:W3CDTF">2023-03-15T03:45:22Z</dcterms:modified>
</cp:coreProperties>
</file>