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\OneDrive\Desktop\"/>
    </mc:Choice>
  </mc:AlternateContent>
  <xr:revisionPtr revIDLastSave="0" documentId="8_{6B7C2A71-6BB3-48A0-9AA9-FDAAF9A5B4DB}" xr6:coauthVersionLast="47" xr6:coauthVersionMax="47" xr10:uidLastSave="{00000000-0000-0000-0000-000000000000}"/>
  <bookViews>
    <workbookView xWindow="-105" yWindow="0" windowWidth="14610" windowHeight="15585" firstSheet="5" activeTab="6" xr2:uid="{976E69A9-F9D1-2D41-9C36-DBD95CC79C3B}"/>
  </bookViews>
  <sheets>
    <sheet name="GDP indicator A" sheetId="1" state="hidden" r:id="rId1"/>
    <sheet name="GDP indicator B" sheetId="2" r:id="rId2"/>
    <sheet name="Food inflation indicator" sheetId="3" r:id="rId3"/>
    <sheet name="Credit Score indicator" sheetId="4" r:id="rId4"/>
    <sheet name="External conflict risk" sheetId="5" r:id="rId5"/>
    <sheet name="Political stability abs conf" sheetId="8" r:id="rId6"/>
    <sheet name="Climate indicato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5" i="7" l="1"/>
  <c r="D3" i="4"/>
  <c r="D4" i="8" l="1"/>
  <c r="D5" i="8"/>
  <c r="D7" i="8"/>
  <c r="D8" i="8"/>
  <c r="D9" i="8"/>
  <c r="D10" i="8"/>
  <c r="B10" i="8" s="1"/>
  <c r="D11" i="8"/>
  <c r="B11" i="8" s="1"/>
  <c r="D12" i="8"/>
  <c r="B12" i="8" s="1"/>
  <c r="D13" i="8"/>
  <c r="D14" i="8"/>
  <c r="D15" i="8"/>
  <c r="D16" i="8"/>
  <c r="D17" i="8"/>
  <c r="B17" i="8" s="1"/>
  <c r="D18" i="8"/>
  <c r="B18" i="8" s="1"/>
  <c r="D19" i="8"/>
  <c r="B19" i="8" s="1"/>
  <c r="D20" i="8"/>
  <c r="B20" i="8" s="1"/>
  <c r="D21" i="8"/>
  <c r="D22" i="8"/>
  <c r="D23" i="8"/>
  <c r="D24" i="8"/>
  <c r="D25" i="8"/>
  <c r="B25" i="8" s="1"/>
  <c r="D26" i="8"/>
  <c r="B26" i="8" s="1"/>
  <c r="D27" i="8"/>
  <c r="B27" i="8" s="1"/>
  <c r="D28" i="8"/>
  <c r="B28" i="8" s="1"/>
  <c r="D29" i="8"/>
  <c r="D30" i="8"/>
  <c r="D31" i="8"/>
  <c r="D32" i="8"/>
  <c r="D33" i="8"/>
  <c r="D34" i="8"/>
  <c r="B34" i="8" s="1"/>
  <c r="D35" i="8"/>
  <c r="B35" i="8" s="1"/>
  <c r="D36" i="8"/>
  <c r="B36" i="8" s="1"/>
  <c r="D37" i="8"/>
  <c r="D38" i="8"/>
  <c r="D39" i="8"/>
  <c r="D40" i="8"/>
  <c r="D41" i="8"/>
  <c r="D42" i="8"/>
  <c r="B42" i="8" s="1"/>
  <c r="D43" i="8"/>
  <c r="B43" i="8" s="1"/>
  <c r="D44" i="8"/>
  <c r="B44" i="8" s="1"/>
  <c r="D45" i="8"/>
  <c r="D46" i="8"/>
  <c r="D47" i="8"/>
  <c r="D48" i="8"/>
  <c r="D49" i="8"/>
  <c r="B49" i="8" s="1"/>
  <c r="D50" i="8"/>
  <c r="B50" i="8" s="1"/>
  <c r="D51" i="8"/>
  <c r="B51" i="8" s="1"/>
  <c r="D52" i="8"/>
  <c r="B52" i="8" s="1"/>
  <c r="D53" i="8"/>
  <c r="D54" i="8"/>
  <c r="D55" i="8"/>
  <c r="D56" i="8"/>
  <c r="D57" i="8"/>
  <c r="B57" i="8" s="1"/>
  <c r="D58" i="8"/>
  <c r="B58" i="8" s="1"/>
  <c r="D59" i="8"/>
  <c r="B59" i="8" s="1"/>
  <c r="D60" i="8"/>
  <c r="B60" i="8" s="1"/>
  <c r="D61" i="8"/>
  <c r="D62" i="8"/>
  <c r="D63" i="8"/>
  <c r="D64" i="8"/>
  <c r="D65" i="8"/>
  <c r="D66" i="8"/>
  <c r="B66" i="8" s="1"/>
  <c r="D67" i="8"/>
  <c r="B67" i="8" s="1"/>
  <c r="D68" i="8"/>
  <c r="B68" i="8" s="1"/>
  <c r="D70" i="8"/>
  <c r="D71" i="8"/>
  <c r="D72" i="8"/>
  <c r="D73" i="8"/>
  <c r="D74" i="8"/>
  <c r="D75" i="8"/>
  <c r="B75" i="8" s="1"/>
  <c r="D76" i="8"/>
  <c r="B76" i="8" s="1"/>
  <c r="D77" i="8"/>
  <c r="B77" i="8" s="1"/>
  <c r="D78" i="8"/>
  <c r="D79" i="8"/>
  <c r="D80" i="8"/>
  <c r="D81" i="8"/>
  <c r="D82" i="8"/>
  <c r="B82" i="8" s="1"/>
  <c r="D83" i="8"/>
  <c r="B83" i="8" s="1"/>
  <c r="D84" i="8"/>
  <c r="B84" i="8" s="1"/>
  <c r="D85" i="8"/>
  <c r="B85" i="8" s="1"/>
  <c r="D86" i="8"/>
  <c r="D87" i="8"/>
  <c r="B87" i="8" s="1"/>
  <c r="D88" i="8"/>
  <c r="D89" i="8"/>
  <c r="D90" i="8"/>
  <c r="B90" i="8" s="1"/>
  <c r="D91" i="8"/>
  <c r="B91" i="8" s="1"/>
  <c r="D92" i="8"/>
  <c r="B92" i="8" s="1"/>
  <c r="D93" i="8"/>
  <c r="B93" i="8" s="1"/>
  <c r="D94" i="8"/>
  <c r="D95" i="8"/>
  <c r="D96" i="8"/>
  <c r="D97" i="8"/>
  <c r="D98" i="8"/>
  <c r="D99" i="8"/>
  <c r="B99" i="8" s="1"/>
  <c r="D100" i="8"/>
  <c r="B100" i="8" s="1"/>
  <c r="D101" i="8"/>
  <c r="B101" i="8" s="1"/>
  <c r="D102" i="8"/>
  <c r="D103" i="8"/>
  <c r="D104" i="8"/>
  <c r="D105" i="8"/>
  <c r="D106" i="8"/>
  <c r="B106" i="8" s="1"/>
  <c r="D107" i="8"/>
  <c r="B107" i="8" s="1"/>
  <c r="D108" i="8"/>
  <c r="B108" i="8" s="1"/>
  <c r="D109" i="8"/>
  <c r="B109" i="8" s="1"/>
  <c r="D110" i="8"/>
  <c r="D111" i="8"/>
  <c r="D112" i="8"/>
  <c r="D113" i="8"/>
  <c r="D114" i="8"/>
  <c r="B114" i="8" s="1"/>
  <c r="D115" i="8"/>
  <c r="B115" i="8" s="1"/>
  <c r="D116" i="8"/>
  <c r="B116" i="8" s="1"/>
  <c r="D117" i="8"/>
  <c r="B117" i="8" s="1"/>
  <c r="D118" i="8"/>
  <c r="B118" i="8" s="1"/>
  <c r="D119" i="8"/>
  <c r="D120" i="8"/>
  <c r="B120" i="8" s="1"/>
  <c r="D121" i="8"/>
  <c r="D122" i="8"/>
  <c r="B122" i="8" s="1"/>
  <c r="D123" i="8"/>
  <c r="B123" i="8" s="1"/>
  <c r="D124" i="8"/>
  <c r="B124" i="8" s="1"/>
  <c r="D125" i="8"/>
  <c r="B125" i="8" s="1"/>
  <c r="D126" i="8"/>
  <c r="B126" i="8" s="1"/>
  <c r="D127" i="8"/>
  <c r="D128" i="8"/>
  <c r="B128" i="8" s="1"/>
  <c r="D129" i="8"/>
  <c r="B129" i="8" s="1"/>
  <c r="D130" i="8"/>
  <c r="B130" i="8" s="1"/>
  <c r="D131" i="8"/>
  <c r="B131" i="8" s="1"/>
  <c r="D132" i="8"/>
  <c r="B132" i="8" s="1"/>
  <c r="D133" i="8"/>
  <c r="B133" i="8" s="1"/>
  <c r="D134" i="8"/>
  <c r="B134" i="8" s="1"/>
  <c r="D135" i="8"/>
  <c r="B135" i="8" s="1"/>
  <c r="D136" i="8"/>
  <c r="B136" i="8" s="1"/>
  <c r="D137" i="8"/>
  <c r="B137" i="8" s="1"/>
  <c r="D138" i="8"/>
  <c r="B138" i="8" s="1"/>
  <c r="D139" i="8"/>
  <c r="B139" i="8" s="1"/>
  <c r="D140" i="8"/>
  <c r="B140" i="8" s="1"/>
  <c r="D141" i="8"/>
  <c r="B141" i="8" s="1"/>
  <c r="D142" i="8"/>
  <c r="D143" i="8"/>
  <c r="B143" i="8" s="1"/>
  <c r="D144" i="8"/>
  <c r="D145" i="8"/>
  <c r="B145" i="8" s="1"/>
  <c r="D146" i="8"/>
  <c r="B146" i="8" s="1"/>
  <c r="D147" i="8"/>
  <c r="B147" i="8" s="1"/>
  <c r="D148" i="8"/>
  <c r="B148" i="8" s="1"/>
  <c r="D149" i="8"/>
  <c r="B149" i="8" s="1"/>
  <c r="D150" i="8"/>
  <c r="B150" i="8" s="1"/>
  <c r="D151" i="8"/>
  <c r="D152" i="8"/>
  <c r="D153" i="8"/>
  <c r="B153" i="8" s="1"/>
  <c r="D154" i="8"/>
  <c r="B154" i="8" s="1"/>
  <c r="D155" i="8"/>
  <c r="B155" i="8" s="1"/>
  <c r="D156" i="8"/>
  <c r="B156" i="8" s="1"/>
  <c r="D157" i="8"/>
  <c r="B157" i="8" s="1"/>
  <c r="D158" i="8"/>
  <c r="B158" i="8" s="1"/>
  <c r="D159" i="8"/>
  <c r="B159" i="8" s="1"/>
  <c r="D160" i="8"/>
  <c r="D161" i="8"/>
  <c r="B161" i="8" s="1"/>
  <c r="D162" i="8"/>
  <c r="B162" i="8" s="1"/>
  <c r="D163" i="8"/>
  <c r="B163" i="8" s="1"/>
  <c r="D164" i="8"/>
  <c r="B164" i="8" s="1"/>
  <c r="D165" i="8"/>
  <c r="B165" i="8" s="1"/>
  <c r="D166" i="8"/>
  <c r="B166" i="8" s="1"/>
  <c r="D167" i="8"/>
  <c r="B167" i="8" s="1"/>
  <c r="D168" i="8"/>
  <c r="B168" i="8" s="1"/>
  <c r="D169" i="8"/>
  <c r="B169" i="8" s="1"/>
  <c r="D170" i="8"/>
  <c r="B170" i="8" s="1"/>
  <c r="D172" i="8"/>
  <c r="B172" i="8" s="1"/>
  <c r="D173" i="8"/>
  <c r="B173" i="8" s="1"/>
  <c r="D174" i="8"/>
  <c r="B174" i="8" s="1"/>
  <c r="D175" i="8"/>
  <c r="B175" i="8" s="1"/>
  <c r="D176" i="8"/>
  <c r="B176" i="8" s="1"/>
  <c r="D177" i="8"/>
  <c r="B177" i="8" s="1"/>
  <c r="D178" i="8"/>
  <c r="D179" i="8"/>
  <c r="B179" i="8" s="1"/>
  <c r="D180" i="8"/>
  <c r="B180" i="8" s="1"/>
  <c r="D181" i="8"/>
  <c r="B181" i="8" s="1"/>
  <c r="D182" i="8"/>
  <c r="B182" i="8" s="1"/>
  <c r="D183" i="8"/>
  <c r="B183" i="8" s="1"/>
  <c r="D184" i="8"/>
  <c r="B184" i="8" s="1"/>
  <c r="D185" i="8"/>
  <c r="B185" i="8" s="1"/>
  <c r="D186" i="8"/>
  <c r="D187" i="8"/>
  <c r="B187" i="8" s="1"/>
  <c r="D188" i="8"/>
  <c r="B188" i="8" s="1"/>
  <c r="D189" i="8"/>
  <c r="B189" i="8" s="1"/>
  <c r="D190" i="8"/>
  <c r="B190" i="8" s="1"/>
  <c r="D191" i="8"/>
  <c r="B191" i="8" s="1"/>
  <c r="D192" i="8"/>
  <c r="B192" i="8" s="1"/>
  <c r="D193" i="8"/>
  <c r="B193" i="8" s="1"/>
  <c r="D195" i="8"/>
  <c r="D196" i="8"/>
  <c r="B196" i="8" s="1"/>
  <c r="D197" i="8"/>
  <c r="B197" i="8" s="1"/>
  <c r="D198" i="8"/>
  <c r="B198" i="8" s="1"/>
  <c r="D199" i="8"/>
  <c r="B199" i="8" s="1"/>
  <c r="D3" i="8"/>
  <c r="B3" i="8" s="1"/>
  <c r="B4" i="8"/>
  <c r="C202" i="8"/>
  <c r="C201" i="8"/>
  <c r="B195" i="8"/>
  <c r="B97" i="8"/>
  <c r="B105" i="8"/>
  <c r="B113" i="8"/>
  <c r="B121" i="8"/>
  <c r="B178" i="8"/>
  <c r="B186" i="8"/>
  <c r="B160" i="8"/>
  <c r="B152" i="8"/>
  <c r="B151" i="8"/>
  <c r="B144" i="8"/>
  <c r="B142" i="8"/>
  <c r="B127" i="8"/>
  <c r="B119" i="8"/>
  <c r="B112" i="8"/>
  <c r="B111" i="8"/>
  <c r="B110" i="8"/>
  <c r="B104" i="8"/>
  <c r="B103" i="8"/>
  <c r="B102" i="8"/>
  <c r="B98" i="8"/>
  <c r="B96" i="8"/>
  <c r="B95" i="8"/>
  <c r="B94" i="8"/>
  <c r="B89" i="8"/>
  <c r="B88" i="8"/>
  <c r="B86" i="8"/>
  <c r="B81" i="8"/>
  <c r="B80" i="8"/>
  <c r="B79" i="8"/>
  <c r="B78" i="8"/>
  <c r="B74" i="8"/>
  <c r="B73" i="8"/>
  <c r="B72" i="8"/>
  <c r="B71" i="8"/>
  <c r="B70" i="8"/>
  <c r="B65" i="8"/>
  <c r="B64" i="8"/>
  <c r="B63" i="8"/>
  <c r="B62" i="8"/>
  <c r="B61" i="8"/>
  <c r="B56" i="8"/>
  <c r="B55" i="8"/>
  <c r="B54" i="8"/>
  <c r="B53" i="8"/>
  <c r="B48" i="8"/>
  <c r="B47" i="8"/>
  <c r="B46" i="8"/>
  <c r="B45" i="8"/>
  <c r="B41" i="8"/>
  <c r="B40" i="8"/>
  <c r="B39" i="8"/>
  <c r="B38" i="8"/>
  <c r="B37" i="8"/>
  <c r="B33" i="8"/>
  <c r="B32" i="8"/>
  <c r="B31" i="8"/>
  <c r="B30" i="8"/>
  <c r="B29" i="8"/>
  <c r="B24" i="8"/>
  <c r="B23" i="8"/>
  <c r="B22" i="8"/>
  <c r="B21" i="8"/>
  <c r="B16" i="8"/>
  <c r="B15" i="8"/>
  <c r="B14" i="8"/>
  <c r="B13" i="8"/>
  <c r="B9" i="8"/>
  <c r="B8" i="8"/>
  <c r="B7" i="8"/>
  <c r="B5" i="8"/>
  <c r="C203" i="8" l="1"/>
  <c r="C33" i="3" l="1"/>
  <c r="C162" i="3"/>
  <c r="C40" i="3"/>
  <c r="C41" i="3"/>
  <c r="D206" i="7"/>
  <c r="D8" i="3"/>
  <c r="D12" i="3"/>
  <c r="D23" i="3"/>
  <c r="D43" i="3"/>
  <c r="D50" i="3"/>
  <c r="D56" i="3"/>
  <c r="D63" i="3"/>
  <c r="D64" i="3"/>
  <c r="D69" i="3"/>
  <c r="D70" i="3"/>
  <c r="D71" i="3"/>
  <c r="D73" i="3"/>
  <c r="D96" i="3"/>
  <c r="D97" i="3"/>
  <c r="D104" i="3"/>
  <c r="D116" i="3"/>
  <c r="D135" i="3"/>
  <c r="D142" i="3"/>
  <c r="D153" i="3"/>
  <c r="D159" i="3"/>
  <c r="D163" i="3"/>
  <c r="D170" i="3"/>
  <c r="D176" i="3"/>
  <c r="D182" i="3"/>
  <c r="D190" i="3"/>
  <c r="D194" i="3"/>
  <c r="D195" i="3"/>
  <c r="E8" i="7"/>
  <c r="E69" i="7"/>
  <c r="E76" i="7"/>
  <c r="E96" i="7"/>
  <c r="E110" i="7"/>
  <c r="E116" i="7"/>
  <c r="E135" i="7"/>
  <c r="E142" i="7"/>
  <c r="E145" i="7"/>
  <c r="E159" i="7"/>
  <c r="E162" i="7"/>
  <c r="E182" i="7"/>
  <c r="E183" i="7"/>
  <c r="E190" i="7"/>
  <c r="E194" i="7"/>
  <c r="E3" i="7"/>
  <c r="D9" i="3" l="1"/>
  <c r="D156" i="3"/>
  <c r="D10" i="3"/>
  <c r="D3" i="3"/>
  <c r="D186" i="3"/>
  <c r="D129" i="3"/>
  <c r="D81" i="3"/>
  <c r="D57" i="3"/>
  <c r="D33" i="3"/>
  <c r="D17" i="3"/>
  <c r="D192" i="3"/>
  <c r="D177" i="3"/>
  <c r="D168" i="3"/>
  <c r="D160" i="3"/>
  <c r="D152" i="3"/>
  <c r="D144" i="3"/>
  <c r="D136" i="3"/>
  <c r="D128" i="3"/>
  <c r="D120" i="3"/>
  <c r="D112" i="3"/>
  <c r="D88" i="3"/>
  <c r="D80" i="3"/>
  <c r="D72" i="3"/>
  <c r="D48" i="3"/>
  <c r="D40" i="3"/>
  <c r="D32" i="3"/>
  <c r="D24" i="3"/>
  <c r="D16" i="3"/>
  <c r="D178" i="3"/>
  <c r="D105" i="3"/>
  <c r="D49" i="3"/>
  <c r="D41" i="3"/>
  <c r="D25" i="3"/>
  <c r="D185" i="3"/>
  <c r="D199" i="3"/>
  <c r="D191" i="3"/>
  <c r="D184" i="3"/>
  <c r="D167" i="3"/>
  <c r="D151" i="3"/>
  <c r="D143" i="3"/>
  <c r="D127" i="3"/>
  <c r="D119" i="3"/>
  <c r="D111" i="3"/>
  <c r="D103" i="3"/>
  <c r="D95" i="3"/>
  <c r="D87" i="3"/>
  <c r="D79" i="3"/>
  <c r="D55" i="3"/>
  <c r="D47" i="3"/>
  <c r="D39" i="3"/>
  <c r="D31" i="3"/>
  <c r="D15" i="3"/>
  <c r="D7" i="3"/>
  <c r="D134" i="3"/>
  <c r="D126" i="3"/>
  <c r="D118" i="3"/>
  <c r="D110" i="3"/>
  <c r="D102" i="3"/>
  <c r="D94" i="3"/>
  <c r="D86" i="3"/>
  <c r="D78" i="3"/>
  <c r="D62" i="3"/>
  <c r="D54" i="3"/>
  <c r="D46" i="3"/>
  <c r="D38" i="3"/>
  <c r="D30" i="3"/>
  <c r="D22" i="3"/>
  <c r="D14" i="3"/>
  <c r="D5" i="3"/>
  <c r="D193" i="3"/>
  <c r="D161" i="3"/>
  <c r="D121" i="3"/>
  <c r="D65" i="3"/>
  <c r="D183" i="3"/>
  <c r="D166" i="3"/>
  <c r="D158" i="3"/>
  <c r="D150" i="3"/>
  <c r="D189" i="3"/>
  <c r="D174" i="3"/>
  <c r="D157" i="3"/>
  <c r="D141" i="3"/>
  <c r="D125" i="3"/>
  <c r="D109" i="3"/>
  <c r="D85" i="3"/>
  <c r="D164" i="3"/>
  <c r="D145" i="3"/>
  <c r="D45" i="3"/>
  <c r="D13" i="3"/>
  <c r="D173" i="3"/>
  <c r="D44" i="3"/>
  <c r="D11" i="3"/>
  <c r="D169" i="3"/>
  <c r="D137" i="3"/>
  <c r="D113" i="3"/>
  <c r="D89" i="3"/>
  <c r="D198" i="3"/>
  <c r="D175" i="3"/>
  <c r="D197" i="3"/>
  <c r="D165" i="3"/>
  <c r="D149" i="3"/>
  <c r="D133" i="3"/>
  <c r="D117" i="3"/>
  <c r="D101" i="3"/>
  <c r="D93" i="3"/>
  <c r="D77" i="3"/>
  <c r="D61" i="3"/>
  <c r="D53" i="3"/>
  <c r="D37" i="3"/>
  <c r="D29" i="3"/>
  <c r="D21" i="3"/>
  <c r="D4" i="3"/>
  <c r="D196" i="3"/>
  <c r="D181" i="3"/>
  <c r="D148" i="3"/>
  <c r="D140" i="3"/>
  <c r="D132" i="3"/>
  <c r="D124" i="3"/>
  <c r="D108" i="3"/>
  <c r="D100" i="3"/>
  <c r="D92" i="3"/>
  <c r="D84" i="3"/>
  <c r="D76" i="3"/>
  <c r="D68" i="3"/>
  <c r="D60" i="3"/>
  <c r="D52" i="3"/>
  <c r="D36" i="3"/>
  <c r="D28" i="3"/>
  <c r="D20" i="3"/>
  <c r="D188" i="3"/>
  <c r="D180" i="3"/>
  <c r="D172" i="3"/>
  <c r="D155" i="3"/>
  <c r="D147" i="3"/>
  <c r="D139" i="3"/>
  <c r="D131" i="3"/>
  <c r="D123" i="3"/>
  <c r="D115" i="3"/>
  <c r="D107" i="3"/>
  <c r="D99" i="3"/>
  <c r="D91" i="3"/>
  <c r="D83" i="3"/>
  <c r="D75" i="3"/>
  <c r="D67" i="3"/>
  <c r="D59" i="3"/>
  <c r="D51" i="3"/>
  <c r="D35" i="3"/>
  <c r="D27" i="3"/>
  <c r="D19" i="3"/>
  <c r="D187" i="3"/>
  <c r="D179" i="3"/>
  <c r="D162" i="3"/>
  <c r="D154" i="3"/>
  <c r="D146" i="3"/>
  <c r="D138" i="3"/>
  <c r="D130" i="3"/>
  <c r="D122" i="3"/>
  <c r="D114" i="3"/>
  <c r="D106" i="3"/>
  <c r="D98" i="3"/>
  <c r="D90" i="3"/>
  <c r="D82" i="3"/>
  <c r="D74" i="3"/>
  <c r="D66" i="3"/>
  <c r="D58" i="3"/>
  <c r="D42" i="3"/>
  <c r="D34" i="3"/>
  <c r="D26" i="3"/>
  <c r="D18" i="3"/>
  <c r="L204" i="7"/>
  <c r="L203" i="7"/>
  <c r="B206" i="7"/>
  <c r="B205" i="7"/>
  <c r="B204" i="7"/>
  <c r="D4" i="4"/>
  <c r="D5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B204" i="4"/>
  <c r="B205" i="4"/>
  <c r="B203" i="4"/>
  <c r="C618" i="4"/>
  <c r="C617" i="4"/>
  <c r="B206" i="2"/>
  <c r="B205" i="3"/>
  <c r="B203" i="3" l="1"/>
  <c r="B204" i="3"/>
  <c r="L205" i="7"/>
  <c r="E14" i="7" s="1"/>
  <c r="A205" i="2"/>
  <c r="C619" i="4"/>
  <c r="C620" i="4" s="1"/>
  <c r="E11" i="7" l="1"/>
  <c r="E148" i="7"/>
  <c r="E115" i="7"/>
  <c r="E144" i="7"/>
  <c r="E107" i="7"/>
  <c r="E113" i="7"/>
  <c r="E33" i="7"/>
  <c r="E164" i="7"/>
  <c r="E140" i="7"/>
  <c r="E49" i="7"/>
  <c r="E10" i="7"/>
  <c r="E112" i="7"/>
  <c r="E191" i="7"/>
  <c r="E60" i="7"/>
  <c r="E18" i="7"/>
  <c r="E134" i="7"/>
  <c r="E70" i="7"/>
  <c r="E188" i="7"/>
  <c r="E85" i="7"/>
  <c r="E121" i="7"/>
  <c r="E123" i="7"/>
  <c r="E72" i="7"/>
  <c r="E99" i="7"/>
  <c r="E23" i="7"/>
  <c r="E36" i="7"/>
  <c r="E163" i="7"/>
  <c r="E102" i="7"/>
  <c r="E31" i="7"/>
  <c r="E71" i="7"/>
  <c r="E165" i="7"/>
  <c r="E35" i="7"/>
  <c r="E152" i="7"/>
  <c r="E90" i="7"/>
  <c r="E184" i="7"/>
  <c r="E21" i="7"/>
  <c r="E61" i="7"/>
  <c r="E42" i="7"/>
  <c r="E64" i="7"/>
  <c r="E125" i="7"/>
  <c r="E47" i="7"/>
  <c r="E131" i="7"/>
  <c r="E156" i="7"/>
  <c r="E56" i="7"/>
  <c r="E167" i="7"/>
  <c r="E187" i="7"/>
  <c r="E16" i="7"/>
  <c r="E136" i="7"/>
  <c r="E173" i="7"/>
  <c r="E124" i="7"/>
  <c r="E45" i="7"/>
  <c r="E91" i="7"/>
  <c r="E118" i="7"/>
  <c r="E87" i="7"/>
  <c r="E127" i="7"/>
  <c r="E154" i="7"/>
  <c r="E193" i="7"/>
  <c r="E17" i="7"/>
  <c r="E149" i="7"/>
  <c r="E166" i="7"/>
  <c r="E177" i="7"/>
  <c r="E57" i="7"/>
  <c r="E63" i="7"/>
  <c r="E41" i="7"/>
  <c r="E111" i="7"/>
  <c r="E138" i="7"/>
  <c r="E186" i="7"/>
  <c r="E62" i="7"/>
  <c r="E68" i="7"/>
  <c r="E114" i="7"/>
  <c r="E198" i="7"/>
  <c r="E89" i="7"/>
  <c r="E181" i="7"/>
  <c r="E158" i="7"/>
  <c r="E139" i="7"/>
  <c r="E109" i="7"/>
  <c r="E155" i="7"/>
  <c r="E39" i="7"/>
  <c r="E26" i="7"/>
  <c r="E13" i="7"/>
  <c r="E103" i="7"/>
  <c r="E130" i="7"/>
  <c r="E137" i="7"/>
  <c r="E5" i="7"/>
  <c r="E82" i="7"/>
  <c r="E120" i="7"/>
  <c r="E126" i="7"/>
  <c r="E195" i="7"/>
  <c r="E65" i="7"/>
  <c r="E48" i="7"/>
  <c r="E132" i="7"/>
  <c r="E141" i="7"/>
  <c r="E20" i="7"/>
  <c r="E28" i="7"/>
  <c r="E197" i="7"/>
  <c r="E73" i="7"/>
  <c r="E77" i="7"/>
  <c r="E176" i="7"/>
  <c r="E95" i="7"/>
  <c r="E12" i="7"/>
  <c r="E122" i="7"/>
  <c r="E52" i="7"/>
  <c r="E178" i="7"/>
  <c r="E105" i="7"/>
  <c r="E24" i="7"/>
  <c r="E54" i="7"/>
  <c r="E43" i="7"/>
  <c r="E97" i="7"/>
  <c r="E192" i="7"/>
  <c r="E196" i="7"/>
  <c r="E101" i="7"/>
  <c r="E53" i="7"/>
  <c r="E93" i="7"/>
  <c r="E180" i="7"/>
  <c r="E75" i="7"/>
  <c r="E117" i="7"/>
  <c r="E100" i="7"/>
  <c r="E108" i="7"/>
  <c r="E174" i="7"/>
  <c r="E37" i="7"/>
  <c r="E50" i="7"/>
  <c r="E151" i="7"/>
  <c r="E67" i="7"/>
  <c r="E179" i="7"/>
  <c r="E106" i="7"/>
  <c r="E34" i="7"/>
  <c r="E161" i="7"/>
  <c r="E88" i="7"/>
  <c r="E4" i="7"/>
  <c r="E38" i="7"/>
  <c r="E169" i="7"/>
  <c r="E15" i="7"/>
  <c r="E46" i="7"/>
  <c r="E157" i="7"/>
  <c r="E185" i="7"/>
  <c r="E84" i="7"/>
  <c r="E168" i="7"/>
  <c r="E9" i="7"/>
  <c r="E133" i="7"/>
  <c r="E44" i="7"/>
  <c r="E104" i="7"/>
  <c r="E147" i="7"/>
  <c r="E27" i="7"/>
  <c r="E150" i="7"/>
  <c r="E19" i="7"/>
  <c r="E32" i="7"/>
  <c r="E143" i="7"/>
  <c r="E58" i="7"/>
  <c r="E170" i="7"/>
  <c r="E98" i="7"/>
  <c r="E25" i="7"/>
  <c r="E153" i="7"/>
  <c r="E79" i="7"/>
  <c r="E94" i="7"/>
  <c r="E30" i="7"/>
  <c r="E86" i="7"/>
  <c r="E22" i="7"/>
  <c r="E83" i="7"/>
  <c r="E81" i="7"/>
  <c r="E160" i="7"/>
  <c r="E55" i="7"/>
  <c r="E66" i="7"/>
  <c r="E172" i="7"/>
  <c r="E189" i="7"/>
  <c r="E175" i="7"/>
  <c r="E74" i="7"/>
  <c r="E29" i="7"/>
  <c r="E92" i="7"/>
  <c r="E128" i="7"/>
  <c r="E59" i="7"/>
  <c r="E199" i="7"/>
  <c r="E119" i="7"/>
  <c r="E40" i="7"/>
  <c r="E146" i="7"/>
  <c r="E80" i="7"/>
  <c r="E7" i="7"/>
  <c r="E129" i="7"/>
  <c r="E51" i="7"/>
  <c r="E78" i="7"/>
  <c r="B204" i="1"/>
  <c r="D203" i="1"/>
  <c r="D202" i="1"/>
  <c r="B203" i="1"/>
  <c r="B202" i="1"/>
  <c r="D204" i="7" l="1"/>
  <c r="D205" i="7"/>
  <c r="D204" i="1"/>
  <c r="E8" i="1" s="1"/>
  <c r="E194" i="1" l="1"/>
  <c r="D194" i="1" s="1"/>
  <c r="E15" i="1"/>
  <c r="D15" i="1" s="1"/>
  <c r="E23" i="1"/>
  <c r="D23" i="1" s="1"/>
  <c r="E31" i="1"/>
  <c r="D31" i="1" s="1"/>
  <c r="E39" i="1"/>
  <c r="D39" i="1" s="1"/>
  <c r="E47" i="1"/>
  <c r="D47" i="1" s="1"/>
  <c r="E55" i="1"/>
  <c r="D55" i="1" s="1"/>
  <c r="E63" i="1"/>
  <c r="D63" i="1" s="1"/>
  <c r="E71" i="1"/>
  <c r="D71" i="1" s="1"/>
  <c r="E79" i="1"/>
  <c r="D79" i="1" s="1"/>
  <c r="E87" i="1"/>
  <c r="D87" i="1" s="1"/>
  <c r="E95" i="1"/>
  <c r="D95" i="1" s="1"/>
  <c r="E104" i="1"/>
  <c r="D104" i="1" s="1"/>
  <c r="E112" i="1"/>
  <c r="D112" i="1" s="1"/>
  <c r="E120" i="1"/>
  <c r="D120" i="1" s="1"/>
  <c r="E128" i="1"/>
  <c r="D128" i="1" s="1"/>
  <c r="E136" i="1"/>
  <c r="D136" i="1" s="1"/>
  <c r="E144" i="1"/>
  <c r="D144" i="1" s="1"/>
  <c r="E152" i="1"/>
  <c r="D152" i="1" s="1"/>
  <c r="E160" i="1"/>
  <c r="D160" i="1" s="1"/>
  <c r="E168" i="1"/>
  <c r="D168" i="1" s="1"/>
  <c r="E177" i="1"/>
  <c r="D177" i="1" s="1"/>
  <c r="E186" i="1"/>
  <c r="D186" i="1" s="1"/>
  <c r="E130" i="1"/>
  <c r="D130" i="1" s="1"/>
  <c r="E171" i="1"/>
  <c r="D171" i="1" s="1"/>
  <c r="E189" i="1"/>
  <c r="D189" i="1" s="1"/>
  <c r="E27" i="1"/>
  <c r="D27" i="1" s="1"/>
  <c r="E51" i="1"/>
  <c r="D51" i="1" s="1"/>
  <c r="E75" i="1"/>
  <c r="D75" i="1" s="1"/>
  <c r="E99" i="1"/>
  <c r="D99" i="1" s="1"/>
  <c r="E124" i="1"/>
  <c r="D124" i="1" s="1"/>
  <c r="E140" i="1"/>
  <c r="D140" i="1" s="1"/>
  <c r="E164" i="1"/>
  <c r="D164" i="1" s="1"/>
  <c r="E6" i="1"/>
  <c r="D6" i="1" s="1"/>
  <c r="E20" i="1"/>
  <c r="D20" i="1" s="1"/>
  <c r="E60" i="1"/>
  <c r="D60" i="1" s="1"/>
  <c r="E92" i="1"/>
  <c r="D92" i="1" s="1"/>
  <c r="E125" i="1"/>
  <c r="D125" i="1" s="1"/>
  <c r="E133" i="1"/>
  <c r="D133" i="1" s="1"/>
  <c r="E174" i="1"/>
  <c r="D174" i="1" s="1"/>
  <c r="E21" i="1"/>
  <c r="D21" i="1" s="1"/>
  <c r="E53" i="1"/>
  <c r="D53" i="1" s="1"/>
  <c r="E77" i="1"/>
  <c r="D77" i="1" s="1"/>
  <c r="E196" i="1"/>
  <c r="D196" i="1" s="1"/>
  <c r="E195" i="1"/>
  <c r="D195" i="1" s="1"/>
  <c r="E16" i="1"/>
  <c r="D16" i="1" s="1"/>
  <c r="E24" i="1"/>
  <c r="D24" i="1" s="1"/>
  <c r="E32" i="1"/>
  <c r="D32" i="1" s="1"/>
  <c r="E40" i="1"/>
  <c r="D40" i="1" s="1"/>
  <c r="E48" i="1"/>
  <c r="D48" i="1" s="1"/>
  <c r="E56" i="1"/>
  <c r="D56" i="1" s="1"/>
  <c r="E64" i="1"/>
  <c r="D64" i="1" s="1"/>
  <c r="E72" i="1"/>
  <c r="D72" i="1" s="1"/>
  <c r="E80" i="1"/>
  <c r="D80" i="1" s="1"/>
  <c r="E88" i="1"/>
  <c r="D88" i="1" s="1"/>
  <c r="E96" i="1"/>
  <c r="D96" i="1" s="1"/>
  <c r="E105" i="1"/>
  <c r="D105" i="1" s="1"/>
  <c r="E113" i="1"/>
  <c r="D113" i="1" s="1"/>
  <c r="E121" i="1"/>
  <c r="D121" i="1" s="1"/>
  <c r="E129" i="1"/>
  <c r="D129" i="1" s="1"/>
  <c r="E137" i="1"/>
  <c r="D137" i="1" s="1"/>
  <c r="E145" i="1"/>
  <c r="D145" i="1" s="1"/>
  <c r="E153" i="1"/>
  <c r="D153" i="1" s="1"/>
  <c r="E161" i="1"/>
  <c r="D161" i="1" s="1"/>
  <c r="E170" i="1"/>
  <c r="D170" i="1" s="1"/>
  <c r="E178" i="1"/>
  <c r="D178" i="1" s="1"/>
  <c r="E187" i="1"/>
  <c r="D187" i="1" s="1"/>
  <c r="E107" i="1"/>
  <c r="D107" i="1" s="1"/>
  <c r="E155" i="1"/>
  <c r="D155" i="1" s="1"/>
  <c r="E180" i="1"/>
  <c r="D180" i="1" s="1"/>
  <c r="E36" i="1"/>
  <c r="D36" i="1" s="1"/>
  <c r="E84" i="1"/>
  <c r="D84" i="1" s="1"/>
  <c r="E109" i="1"/>
  <c r="D109" i="1" s="1"/>
  <c r="E141" i="1"/>
  <c r="D141" i="1" s="1"/>
  <c r="E29" i="1"/>
  <c r="D29" i="1" s="1"/>
  <c r="E45" i="1"/>
  <c r="D45" i="1" s="1"/>
  <c r="E69" i="1"/>
  <c r="D69" i="1" s="1"/>
  <c r="E93" i="1"/>
  <c r="D93" i="1" s="1"/>
  <c r="E118" i="1"/>
  <c r="D118" i="1" s="1"/>
  <c r="E197" i="1"/>
  <c r="D197" i="1" s="1"/>
  <c r="E9" i="1"/>
  <c r="D9" i="1" s="1"/>
  <c r="E17" i="1"/>
  <c r="D17" i="1" s="1"/>
  <c r="E25" i="1"/>
  <c r="D25" i="1" s="1"/>
  <c r="E33" i="1"/>
  <c r="D33" i="1" s="1"/>
  <c r="E41" i="1"/>
  <c r="D41" i="1" s="1"/>
  <c r="E49" i="1"/>
  <c r="D49" i="1" s="1"/>
  <c r="E57" i="1"/>
  <c r="D57" i="1" s="1"/>
  <c r="E65" i="1"/>
  <c r="D65" i="1" s="1"/>
  <c r="E73" i="1"/>
  <c r="D73" i="1" s="1"/>
  <c r="E81" i="1"/>
  <c r="D81" i="1" s="1"/>
  <c r="E89" i="1"/>
  <c r="D89" i="1" s="1"/>
  <c r="E97" i="1"/>
  <c r="D97" i="1" s="1"/>
  <c r="E106" i="1"/>
  <c r="D106" i="1" s="1"/>
  <c r="E114" i="1"/>
  <c r="D114" i="1" s="1"/>
  <c r="E122" i="1"/>
  <c r="D122" i="1" s="1"/>
  <c r="E138" i="1"/>
  <c r="D138" i="1" s="1"/>
  <c r="E154" i="1"/>
  <c r="D154" i="1" s="1"/>
  <c r="E179" i="1"/>
  <c r="D179" i="1" s="1"/>
  <c r="E10" i="1"/>
  <c r="D10" i="1" s="1"/>
  <c r="E26" i="1"/>
  <c r="D26" i="1" s="1"/>
  <c r="E42" i="1"/>
  <c r="D42" i="1" s="1"/>
  <c r="E58" i="1"/>
  <c r="D58" i="1" s="1"/>
  <c r="E90" i="1"/>
  <c r="D90" i="1" s="1"/>
  <c r="E115" i="1"/>
  <c r="D115" i="1" s="1"/>
  <c r="E131" i="1"/>
  <c r="D131" i="1" s="1"/>
  <c r="E147" i="1"/>
  <c r="D147" i="1" s="1"/>
  <c r="E172" i="1"/>
  <c r="D172" i="1" s="1"/>
  <c r="E11" i="1"/>
  <c r="D11" i="1" s="1"/>
  <c r="E43" i="1"/>
  <c r="D43" i="1" s="1"/>
  <c r="E67" i="1"/>
  <c r="D67" i="1" s="1"/>
  <c r="E91" i="1"/>
  <c r="D91" i="1" s="1"/>
  <c r="E132" i="1"/>
  <c r="D132" i="1" s="1"/>
  <c r="E156" i="1"/>
  <c r="D156" i="1" s="1"/>
  <c r="E181" i="1"/>
  <c r="D181" i="1" s="1"/>
  <c r="E35" i="1"/>
  <c r="D35" i="1" s="1"/>
  <c r="E190" i="1"/>
  <c r="D190" i="1" s="1"/>
  <c r="E68" i="1"/>
  <c r="D68" i="1" s="1"/>
  <c r="E165" i="1"/>
  <c r="D165" i="1" s="1"/>
  <c r="E108" i="1"/>
  <c r="D108" i="1" s="1"/>
  <c r="E28" i="1"/>
  <c r="D28" i="1" s="1"/>
  <c r="E101" i="1"/>
  <c r="D101" i="1" s="1"/>
  <c r="E182" i="1"/>
  <c r="D182" i="1" s="1"/>
  <c r="E52" i="1"/>
  <c r="D52" i="1" s="1"/>
  <c r="E157" i="1"/>
  <c r="D157" i="1" s="1"/>
  <c r="E192" i="1"/>
  <c r="D192" i="1" s="1"/>
  <c r="E14" i="1"/>
  <c r="D14" i="1" s="1"/>
  <c r="E22" i="1"/>
  <c r="D22" i="1" s="1"/>
  <c r="E30" i="1"/>
  <c r="D30" i="1" s="1"/>
  <c r="E38" i="1"/>
  <c r="D38" i="1" s="1"/>
  <c r="E46" i="1"/>
  <c r="D46" i="1" s="1"/>
  <c r="E54" i="1"/>
  <c r="D54" i="1" s="1"/>
  <c r="E62" i="1"/>
  <c r="D62" i="1" s="1"/>
  <c r="E70" i="1"/>
  <c r="D70" i="1" s="1"/>
  <c r="E78" i="1"/>
  <c r="D78" i="1" s="1"/>
  <c r="E86" i="1"/>
  <c r="D86" i="1" s="1"/>
  <c r="E94" i="1"/>
  <c r="D94" i="1" s="1"/>
  <c r="E103" i="1"/>
  <c r="D103" i="1" s="1"/>
  <c r="E111" i="1"/>
  <c r="D111" i="1" s="1"/>
  <c r="E119" i="1"/>
  <c r="D119" i="1" s="1"/>
  <c r="E127" i="1"/>
  <c r="D127" i="1" s="1"/>
  <c r="E135" i="1"/>
  <c r="D135" i="1" s="1"/>
  <c r="E143" i="1"/>
  <c r="D143" i="1" s="1"/>
  <c r="E151" i="1"/>
  <c r="D151" i="1" s="1"/>
  <c r="E159" i="1"/>
  <c r="D159" i="1" s="1"/>
  <c r="E167" i="1"/>
  <c r="D167" i="1" s="1"/>
  <c r="E176" i="1"/>
  <c r="D176" i="1" s="1"/>
  <c r="E185" i="1"/>
  <c r="D185" i="1" s="1"/>
  <c r="E3" i="1"/>
  <c r="D3" i="1" s="1"/>
  <c r="E146" i="1"/>
  <c r="D146" i="1" s="1"/>
  <c r="E162" i="1"/>
  <c r="D162" i="1" s="1"/>
  <c r="E188" i="1"/>
  <c r="D188" i="1" s="1"/>
  <c r="E198" i="1"/>
  <c r="D198" i="1" s="1"/>
  <c r="E18" i="1"/>
  <c r="D18" i="1" s="1"/>
  <c r="E34" i="1"/>
  <c r="D34" i="1" s="1"/>
  <c r="E50" i="1"/>
  <c r="D50" i="1" s="1"/>
  <c r="E66" i="1"/>
  <c r="D66" i="1" s="1"/>
  <c r="E82" i="1"/>
  <c r="D82" i="1" s="1"/>
  <c r="E98" i="1"/>
  <c r="D98" i="1" s="1"/>
  <c r="E123" i="1"/>
  <c r="D123" i="1" s="1"/>
  <c r="E139" i="1"/>
  <c r="D139" i="1" s="1"/>
  <c r="E163" i="1"/>
  <c r="D163" i="1" s="1"/>
  <c r="E5" i="1"/>
  <c r="D5" i="1" s="1"/>
  <c r="E19" i="1"/>
  <c r="D19" i="1" s="1"/>
  <c r="E59" i="1"/>
  <c r="D59" i="1" s="1"/>
  <c r="E83" i="1"/>
  <c r="D83" i="1" s="1"/>
  <c r="E116" i="1"/>
  <c r="D116" i="1" s="1"/>
  <c r="E148" i="1"/>
  <c r="D148" i="1" s="1"/>
  <c r="E173" i="1"/>
  <c r="D173" i="1" s="1"/>
  <c r="E12" i="1"/>
  <c r="D12" i="1" s="1"/>
  <c r="E44" i="1"/>
  <c r="D44" i="1" s="1"/>
  <c r="E76" i="1"/>
  <c r="D76" i="1" s="1"/>
  <c r="E117" i="1"/>
  <c r="D117" i="1" s="1"/>
  <c r="E149" i="1"/>
  <c r="D149" i="1" s="1"/>
  <c r="E7" i="1"/>
  <c r="D7" i="1" s="1"/>
  <c r="E13" i="1"/>
  <c r="D13" i="1" s="1"/>
  <c r="E37" i="1"/>
  <c r="D37" i="1" s="1"/>
  <c r="E61" i="1"/>
  <c r="D61" i="1" s="1"/>
  <c r="E85" i="1"/>
  <c r="D85" i="1" s="1"/>
  <c r="E110" i="1"/>
  <c r="D110" i="1" s="1"/>
  <c r="E142" i="1"/>
  <c r="D142" i="1" s="1"/>
  <c r="E150" i="1"/>
  <c r="D150" i="1" s="1"/>
  <c r="E158" i="1"/>
  <c r="D158" i="1" s="1"/>
  <c r="E191" i="1"/>
  <c r="D191" i="1" s="1"/>
  <c r="E102" i="1"/>
  <c r="D102" i="1" s="1"/>
  <c r="E126" i="1"/>
  <c r="D126" i="1" s="1"/>
  <c r="D8" i="1"/>
  <c r="E166" i="1"/>
  <c r="D166" i="1" s="1"/>
  <c r="E175" i="1"/>
  <c r="D175" i="1" s="1"/>
  <c r="E183" i="1"/>
  <c r="D183" i="1" s="1"/>
  <c r="E134" i="1"/>
  <c r="D134" i="1" s="1"/>
  <c r="B204" i="2" l="1"/>
  <c r="B20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2" authorId="0" shapeId="0" xr:uid="{DBCCDA56-C664-B147-96F1-5439E6D3CE1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To get from C to D, the formula is (x-min)/(max-min)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 maximum for this formula is the value just below the outlier cutoff
</t>
        </r>
      </text>
    </comment>
    <comment ref="E2" authorId="0" shapeId="0" xr:uid="{82E05364-6114-4A47-B186-DECEA118184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To get from C to D, the formula is (x-min)/(max-min)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 maximum for this formula is the value just below the outlier cutoff
</t>
        </r>
      </text>
    </comment>
    <comment ref="E204" authorId="0" shapeId="0" xr:uid="{5961684B-DC21-0D4D-85C2-F49EEA9A58B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the cut-off value for outliers</t>
        </r>
      </text>
    </comment>
    <comment ref="C394" authorId="0" shapeId="0" xr:uid="{731BEA86-3DFF-2C4A-AA2E-831FC2322A4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These values are outliers and are excluded from the normalization range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95" authorId="0" shapeId="0" xr:uid="{A5FD94FA-BCC0-D54E-92AA-CE18B0D88EC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>Outliers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tc={4010A5D3-8E54-B74B-8D97-FAB098C26398}</author>
    <author>tc={11A50921-CD08-1846-99D8-E22DE5EA5EEB}</author>
  </authors>
  <commentList>
    <comment ref="D2" authorId="0" shapeId="0" xr:uid="{3F5BAC38-7982-8549-AE30-F8E4F5C026C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substract from 21 to invert so that higher is worse
</t>
        </r>
      </text>
    </comment>
    <comment ref="E103" authorId="1" shapeId="0" xr:uid="{4010A5D3-8E54-B74B-8D97-FAB098C26398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EIU assessment</t>
        </r>
      </text>
    </comment>
    <comment ref="E120" authorId="2" shapeId="0" xr:uid="{11A50921-CD08-1846-99D8-E22DE5EA5EEB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EIU assessment.</t>
        </r>
      </text>
    </comment>
    <comment ref="F204" authorId="0" shapeId="0" xr:uid="{900AAD4A-F4FA-584E-842C-D210AD3E789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the cut-off value for outliers</t>
        </r>
      </text>
    </comment>
    <comment ref="E205" authorId="0" shapeId="0" xr:uid="{E7512536-BC91-2743-9D62-62D718B2AC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the cut-off value for outliers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4BEAA041-A496-B744-BC05-A9B1C915D27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modification required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205" authorId="0" shapeId="0" xr:uid="{78880FBC-16B0-4C44-9127-6083168D1E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Eyeballing the chart the real inflection point seems to be at around 43.7 so using that
</t>
        </r>
      </text>
    </comment>
    <comment ref="E206" authorId="0" shapeId="0" xr:uid="{CFF6DACF-43C8-6748-B66A-44E342CEF99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the cut-off value for outliers</t>
        </r>
      </text>
    </comment>
  </commentList>
</comments>
</file>

<file path=xl/sharedStrings.xml><?xml version="1.0" encoding="utf-8"?>
<sst xmlns="http://schemas.openxmlformats.org/spreadsheetml/2006/main" count="7011" uniqueCount="485">
  <si>
    <t>Aruba</t>
  </si>
  <si>
    <t>ABW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</si>
  <si>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</si>
  <si>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</si>
  <si>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</si>
  <si>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</si>
  <si>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</si>
  <si>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</si>
  <si>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</si>
  <si>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</si>
  <si>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United Arab Emirates</t>
  </si>
  <si>
    <t>ARE</t>
  </si>
  <si>
    <t>Argentina</t>
  </si>
  <si>
    <t>ARG</t>
  </si>
  <si>
    <t>Armenia</t>
  </si>
  <si>
    <t>ARM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</si>
  <si>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</si>
  <si>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</si>
  <si>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</si>
  <si>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</si>
  <si>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</si>
  <si>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</si>
  <si>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</si>
  <si>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</si>
  <si>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</si>
  <si>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</si>
  <si>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</si>
  <si>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</si>
  <si>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</si>
  <si>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</si>
  <si>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</si>
  <si>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</si>
  <si>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</si>
  <si>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</si>
  <si>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</si>
  <si>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</si>
  <si>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</si>
  <si>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</si>
  <si>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</si>
  <si>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</si>
  <si>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</si>
  <si>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</si>
  <si>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</si>
  <si>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</si>
  <si>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</si>
  <si>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</si>
  <si>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</si>
  <si>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</si>
  <si>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</si>
  <si>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</si>
  <si>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</si>
  <si>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</si>
  <si>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</si>
  <si>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</si>
  <si>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</si>
  <si>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</si>
  <si>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</si>
  <si>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</si>
  <si>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</si>
  <si>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</si>
  <si>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</si>
  <si>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</si>
  <si>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</si>
  <si>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</si>
  <si>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</si>
  <si>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</si>
  <si>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China, People's Republic of</t>
  </si>
  <si>
    <t>CHN</t>
  </si>
  <si>
    <t>Côte d'Ivoire</t>
  </si>
  <si>
    <t>CIV</t>
  </si>
  <si>
    <t>Cameroon</t>
  </si>
  <si>
    <t>CMR</t>
  </si>
  <si>
    <t>Congo, Dem. Rep. of the</t>
  </si>
  <si>
    <t>COD</t>
  </si>
  <si>
    <t xml:space="preserve">Congo, Republic of 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</si>
  <si>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</si>
  <si>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</si>
  <si>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</si>
  <si>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</si>
  <si>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</si>
  <si>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</si>
  <si>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</si>
  <si>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</si>
  <si>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</si>
  <si>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</si>
  <si>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</si>
  <si>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</si>
  <si>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</si>
  <si>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</si>
  <si>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</si>
  <si>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</si>
  <si>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</si>
  <si>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</si>
  <si>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</si>
  <si>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</si>
  <si>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</si>
  <si>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</si>
  <si>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</si>
  <si>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</si>
  <si>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</si>
  <si>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</si>
  <si>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</si>
  <si>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</si>
  <si>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</si>
  <si>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</si>
  <si>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</si>
  <si>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</si>
  <si>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</si>
  <si>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</si>
  <si>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</si>
  <si>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</si>
  <si>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</si>
  <si>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</si>
  <si>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</si>
  <si>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</si>
  <si>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</si>
  <si>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</si>
  <si>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</si>
  <si>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Micronesia, Fed. States of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</si>
  <si>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</si>
  <si>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</si>
  <si>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</si>
  <si>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</si>
  <si>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</si>
  <si>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</si>
  <si>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</si>
  <si>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</si>
  <si>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</si>
  <si>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</si>
  <si>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</si>
  <si>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</si>
  <si>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</si>
  <si>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</si>
  <si>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</si>
  <si>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</si>
  <si>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</si>
  <si>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</si>
  <si>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</si>
  <si>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Guatemala</t>
  </si>
  <si>
    <t>GTM</t>
  </si>
  <si>
    <t>Guyana</t>
  </si>
  <si>
    <t>GUY</t>
  </si>
  <si>
    <t>Hong Kong SAR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</si>
  <si>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</si>
  <si>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</si>
  <si>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</si>
  <si>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</si>
  <si>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</si>
  <si>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</si>
  <si>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</si>
  <si>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</si>
  <si>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</si>
  <si>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</si>
  <si>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</si>
  <si>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</si>
  <si>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</si>
  <si>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</si>
  <si>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</si>
  <si>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</si>
  <si>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</si>
  <si>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</si>
  <si>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</si>
  <si>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</si>
  <si>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</si>
  <si>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</si>
  <si>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</si>
  <si>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</si>
  <si>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</si>
  <si>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</si>
  <si>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</si>
  <si>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</si>
  <si>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</si>
  <si>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</si>
  <si>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</si>
  <si>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</si>
  <si>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</si>
  <si>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</si>
  <si>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</si>
  <si>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</si>
  <si>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</si>
  <si>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</si>
  <si>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</si>
  <si>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</si>
  <si>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</si>
  <si>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Saint Kitts and Nevis</t>
  </si>
  <si>
    <t>KNA</t>
  </si>
  <si>
    <t>Korea, Republic of</t>
  </si>
  <si>
    <t>KOR</t>
  </si>
  <si>
    <t>Kuwait</t>
  </si>
  <si>
    <t>KWT</t>
  </si>
  <si>
    <t>Lao P.D.R.</t>
  </si>
  <si>
    <t>LAO</t>
  </si>
  <si>
    <t>Lebanon</t>
  </si>
  <si>
    <t>LBN</t>
  </si>
  <si>
    <t>Liberia</t>
  </si>
  <si>
    <t>LBR</t>
  </si>
  <si>
    <t>Libya</t>
  </si>
  <si>
    <t>LBY</t>
  </si>
  <si>
    <t>Saint Lucia</t>
  </si>
  <si>
    <t>LCA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</si>
  <si>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</si>
  <si>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</si>
  <si>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</si>
  <si>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</si>
  <si>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</si>
  <si>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</si>
  <si>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</si>
  <si>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</si>
  <si>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</si>
  <si>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</si>
  <si>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</si>
  <si>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</si>
  <si>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</si>
  <si>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</si>
  <si>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</si>
  <si>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</si>
  <si>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</si>
  <si>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</si>
  <si>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</si>
  <si>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</si>
  <si>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</si>
  <si>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</si>
  <si>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</si>
  <si>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</si>
  <si>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 xml:space="preserve">North Macedonia 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</si>
  <si>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</si>
  <si>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</si>
  <si>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</si>
  <si>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</si>
  <si>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</si>
  <si>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</si>
  <si>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</si>
  <si>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</si>
  <si>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</si>
  <si>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</si>
  <si>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</si>
  <si>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</si>
  <si>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</si>
  <si>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</si>
  <si>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</si>
  <si>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</si>
  <si>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</si>
  <si>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</si>
  <si>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</si>
  <si>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</si>
  <si>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</si>
  <si>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</si>
  <si>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</si>
  <si>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</si>
  <si>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</si>
  <si>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</si>
  <si>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</si>
  <si>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</si>
  <si>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</si>
  <si>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</si>
  <si>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</si>
  <si>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</si>
  <si>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</si>
  <si>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</si>
  <si>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</si>
  <si>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</si>
  <si>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</si>
  <si>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</si>
  <si>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</si>
  <si>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</si>
  <si>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</si>
  <si>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</si>
  <si>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</si>
  <si>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</si>
  <si>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</si>
  <si>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</si>
  <si>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</si>
  <si>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</si>
  <si>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</si>
  <si>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</si>
  <si>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</si>
  <si>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</si>
  <si>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</si>
  <si>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</si>
  <si>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</si>
  <si>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</si>
  <si>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</si>
  <si>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Portugal</t>
  </si>
  <si>
    <t>PRT</t>
  </si>
  <si>
    <t>Paraguay</t>
  </si>
  <si>
    <t>PRY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</si>
  <si>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</si>
  <si>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</si>
  <si>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</si>
  <si>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</si>
  <si>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</si>
  <si>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</si>
  <si>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</si>
  <si>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</si>
  <si>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</si>
  <si>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</si>
  <si>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</si>
  <si>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</si>
  <si>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</si>
  <si>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</si>
  <si>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</si>
  <si>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</si>
  <si>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</si>
  <si>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</si>
  <si>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</si>
  <si>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</si>
  <si>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</si>
  <si>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</si>
  <si>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</si>
  <si>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</si>
  <si>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</si>
  <si>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</si>
  <si>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</si>
  <si>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</si>
  <si>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Sudan, Republic of</t>
  </si>
  <si>
    <t>SSD</t>
  </si>
  <si>
    <t>São Tomé and Príncipe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</si>
  <si>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</si>
  <si>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</si>
  <si>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</si>
  <si>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</si>
  <si>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</si>
  <si>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</si>
  <si>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</si>
  <si>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</si>
  <si>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</si>
  <si>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</si>
  <si>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</si>
  <si>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Seychelles</t>
  </si>
  <si>
    <t>SYC</t>
  </si>
  <si>
    <t>Syria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</si>
  <si>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</si>
  <si>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</si>
  <si>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</si>
  <si>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</si>
  <si>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</si>
  <si>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</si>
  <si>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</si>
  <si>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</si>
  <si>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</si>
  <si>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</si>
  <si>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</si>
  <si>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</si>
  <si>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</si>
  <si>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</si>
  <si>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</si>
  <si>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</si>
  <si>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</si>
  <si>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</si>
  <si>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</si>
  <si>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Türkiye, Republic of</t>
  </si>
  <si>
    <t>TUR</t>
  </si>
  <si>
    <t>Tuvalu</t>
  </si>
  <si>
    <t>TUV</t>
  </si>
  <si>
    <t>Taiwan Province of China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</si>
  <si>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</si>
  <si>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</si>
  <si>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</si>
  <si>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</si>
  <si>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</si>
  <si>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</si>
  <si>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</si>
  <si>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</si>
  <si>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</si>
  <si>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</si>
  <si>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</si>
  <si>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</si>
  <si>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</si>
  <si>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Saint Vincent and the Grenadines</t>
  </si>
  <si>
    <t>VCT</t>
  </si>
  <si>
    <t>Venezuela</t>
  </si>
  <si>
    <t>VEN</t>
  </si>
  <si>
    <t>Vietnam</t>
  </si>
  <si>
    <t>VNM</t>
  </si>
  <si>
    <t>Vanuatu</t>
  </si>
  <si>
    <t>VUT</t>
  </si>
  <si>
    <t>Samoa</t>
  </si>
  <si>
    <t>WSM</t>
  </si>
  <si>
    <t>Yemen</t>
  </si>
  <si>
    <t>YEM</t>
  </si>
  <si>
    <t>South Africa</t>
  </si>
  <si>
    <t>ZAF</t>
  </si>
  <si>
    <t>Zambia</t>
  </si>
  <si>
    <t>ZMB</t>
  </si>
  <si>
    <t>Zimbabwe</t>
  </si>
  <si>
    <t>ZWE</t>
  </si>
  <si>
    <t>ISO</t>
  </si>
  <si>
    <t>Country</t>
  </si>
  <si>
    <t>GDP Per Capita 2019/2022 (more positive is worse)</t>
  </si>
  <si>
    <t>GMB</t>
  </si>
  <si>
    <t>UVK</t>
  </si>
  <si>
    <t>WBG</t>
  </si>
  <si>
    <t>Normalized</t>
  </si>
  <si>
    <t>max</t>
  </si>
  <si>
    <t>min</t>
  </si>
  <si>
    <t>Outliers</t>
  </si>
  <si>
    <t>Q1</t>
  </si>
  <si>
    <t>Q3</t>
  </si>
  <si>
    <t>Q3+2IQR</t>
  </si>
  <si>
    <t>Rankes values</t>
  </si>
  <si>
    <t>outlier-exclusive max</t>
  </si>
  <si>
    <t>Normalized by 10</t>
  </si>
  <si>
    <t>ISO Code</t>
  </si>
  <si>
    <t>IMF growth forecast for 2023 in Oct 21</t>
  </si>
  <si>
    <t>IMF growth forecast for 2023 in Oct 22</t>
  </si>
  <si>
    <t/>
  </si>
  <si>
    <t>Food inflation</t>
  </si>
  <si>
    <t>Credit rating average</t>
  </si>
  <si>
    <t>F</t>
  </si>
  <si>
    <t>ISO Code_orig</t>
  </si>
  <si>
    <t>2021 WGI Political stability</t>
  </si>
  <si>
    <t>ND-GAIN Climate Vulnerability Index</t>
  </si>
  <si>
    <t>Climate index taken to 10 point scale</t>
  </si>
  <si>
    <t>WGI normalized</t>
  </si>
  <si>
    <t>WGI (political stability)</t>
  </si>
  <si>
    <t>GPI Militarization 2022</t>
  </si>
  <si>
    <t>GPI Relationship with neighbors 2022</t>
  </si>
  <si>
    <t>GPI External Components</t>
  </si>
  <si>
    <t>A1</t>
  </si>
  <si>
    <t>A2</t>
  </si>
  <si>
    <t>I</t>
  </si>
  <si>
    <t>A</t>
  </si>
  <si>
    <t>Food inflation shifted right</t>
  </si>
  <si>
    <t>B</t>
  </si>
  <si>
    <t>I *10</t>
  </si>
  <si>
    <t>Credit rating average inverted (to make more positive worse)</t>
  </si>
  <si>
    <r>
      <t xml:space="preserve">Credit rating average normalized * 10 (values in </t>
    </r>
    <r>
      <rPr>
        <b/>
        <sz val="12"/>
        <color rgb="FFFF0000"/>
        <rFont val="Calibri"/>
        <family val="2"/>
        <scheme val="minor"/>
      </rPr>
      <t>red</t>
    </r>
    <r>
      <rPr>
        <b/>
        <sz val="12"/>
        <color theme="0"/>
        <rFont val="Calibri"/>
        <family val="2"/>
        <scheme val="minor"/>
      </rPr>
      <t xml:space="preserve"> are imputted - exclude from indexation range)</t>
    </r>
  </si>
  <si>
    <t>A3</t>
  </si>
  <si>
    <t>C123</t>
  </si>
  <si>
    <t>Current external conflict (5 if current; 3 if probable or stand-off; 0 if none)</t>
  </si>
  <si>
    <t>ISO3</t>
  </si>
  <si>
    <t>AIA</t>
  </si>
  <si>
    <t>TCA</t>
  </si>
  <si>
    <t>CountryName</t>
  </si>
  <si>
    <t>UNSubRegionName</t>
  </si>
  <si>
    <t>UNICEFRegionCode</t>
  </si>
  <si>
    <t>NATCOM</t>
  </si>
  <si>
    <t>Programme</t>
  </si>
  <si>
    <t>Latin America and the Caribbean</t>
  </si>
  <si>
    <t>Southern Asia</t>
  </si>
  <si>
    <t>SA</t>
  </si>
  <si>
    <t>Sub-Saharan Africa</t>
  </si>
  <si>
    <t>ESA</t>
  </si>
  <si>
    <t>Anguila</t>
  </si>
  <si>
    <t>CAO</t>
  </si>
  <si>
    <t>Southern Europe</t>
  </si>
  <si>
    <t>ECA</t>
  </si>
  <si>
    <t>Western Asia</t>
  </si>
  <si>
    <t>MENA</t>
  </si>
  <si>
    <t>LAC</t>
  </si>
  <si>
    <t>Australia and New Zealand</t>
  </si>
  <si>
    <t>Western Europe</t>
  </si>
  <si>
    <t>WCA</t>
  </si>
  <si>
    <t>Eastern Europe</t>
  </si>
  <si>
    <t>Bolivia (Plurinational State of)</t>
  </si>
  <si>
    <t>South-eastern Asia</t>
  </si>
  <si>
    <t>Northern America</t>
  </si>
  <si>
    <t>China</t>
  </si>
  <si>
    <t>Eastern Asia</t>
  </si>
  <si>
    <t>EAP</t>
  </si>
  <si>
    <t>Democratic Republic of the Congo</t>
  </si>
  <si>
    <t>Congo</t>
  </si>
  <si>
    <t>Czechia</t>
  </si>
  <si>
    <t>Northern Europe</t>
  </si>
  <si>
    <t>Northern Africa</t>
  </si>
  <si>
    <t>Gambia</t>
  </si>
  <si>
    <t>Iran (Islamic Republic of)</t>
  </si>
  <si>
    <t>Central Asia</t>
  </si>
  <si>
    <t>Kyrgyzstan</t>
  </si>
  <si>
    <t>Micronesia</t>
  </si>
  <si>
    <t>Lao People's Democratic Republic</t>
  </si>
  <si>
    <t>Republic of Moldova</t>
  </si>
  <si>
    <t>South Asia</t>
  </si>
  <si>
    <t>North Macedonia</t>
  </si>
  <si>
    <t>Melanesia</t>
  </si>
  <si>
    <t>South Sudan</t>
  </si>
  <si>
    <t>Slovakia</t>
  </si>
  <si>
    <t>Syrian Arab Republic</t>
  </si>
  <si>
    <t>Turks and Caicos</t>
  </si>
  <si>
    <t>Polynesia</t>
  </si>
  <si>
    <t>Turkey</t>
  </si>
  <si>
    <t>United Republic of Tanzania</t>
  </si>
  <si>
    <t>Venezuela (Bolivarian Republic of)</t>
  </si>
  <si>
    <t>West Bank and Gaza</t>
  </si>
  <si>
    <t>ImputedIMF4Levels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</si>
</sst>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6" formatCode="0.0"/>
    <numFmt numFmtId="167" formatCode="0.00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FF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Helvetica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/>
      <diagonal/>
    </border>
  </borders>
  <cellStyleXfs count="3">
    <xf numFmtId="0" fontId="0" fillId="0" borderId="0"/>
    <xf numFmtId="0" fontId="14" fillId="0" borderId="0"/>
    <xf numFmtId="9" fontId="14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7" fillId="0" borderId="0" xfId="0" applyFont="1"/>
    <xf numFmtId="0" fontId="3" fillId="0" borderId="0" xfId="0" applyFont="1"/>
    <xf numFmtId="2" fontId="0" fillId="0" borderId="0" xfId="0" applyNumberFormat="1"/>
    <xf numFmtId="0" fontId="4" fillId="8" borderId="1" xfId="0" applyFont="1" applyFill="1" applyBorder="1" applyAlignment="1">
      <alignment horizontal="center" vertical="center" textRotation="90" wrapText="1"/>
    </xf>
    <xf numFmtId="0" fontId="4" fillId="9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/>
    </xf>
    <xf numFmtId="0" fontId="12" fillId="10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12" fillId="13" borderId="0" xfId="0" applyFont="1" applyFill="1" applyAlignment="1">
      <alignment horizontal="center"/>
    </xf>
    <xf numFmtId="0" fontId="12" fillId="14" borderId="0" xfId="0" applyFont="1" applyFill="1" applyAlignment="1">
      <alignment horizontal="center"/>
    </xf>
    <xf numFmtId="2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 applyAlignment="1">
      <alignment horizontal="center" wrapText="1"/>
    </xf>
    <xf numFmtId="0" fontId="0" fillId="6" borderId="0" xfId="0" applyFill="1"/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14" fillId="0" borderId="0" xfId="1"/>
    <xf numFmtId="164" fontId="14" fillId="0" borderId="0" xfId="1" applyNumberFormat="1"/>
    <xf numFmtId="9" fontId="0" fillId="0" borderId="0" xfId="2" applyFont="1"/>
    <xf numFmtId="0" fontId="0" fillId="2" borderId="1" xfId="0" applyFill="1" applyBorder="1" applyAlignment="1">
      <alignment horizontal="center" vertical="center" textRotation="90" wrapText="1"/>
    </xf>
    <xf numFmtId="167" fontId="0" fillId="0" borderId="1" xfId="0" applyNumberFormat="1" applyBorder="1" applyAlignment="1">
      <alignment horizontal="center" wrapText="1"/>
    </xf>
    <xf numFmtId="167" fontId="0" fillId="0" borderId="0" xfId="0" applyNumberFormat="1" applyAlignment="1">
      <alignment horizontal="center"/>
    </xf>
    <xf numFmtId="0" fontId="14" fillId="0" borderId="0" xfId="1" applyAlignment="1">
      <alignment horizontal="center"/>
    </xf>
    <xf numFmtId="166" fontId="14" fillId="0" borderId="0" xfId="1" applyNumberFormat="1"/>
    <xf numFmtId="0" fontId="4" fillId="8" borderId="4" xfId="1" applyFont="1" applyFill="1" applyBorder="1" applyAlignment="1">
      <alignment horizontal="center" vertical="center" textRotation="90" wrapText="1"/>
    </xf>
    <xf numFmtId="0" fontId="3" fillId="2" borderId="4" xfId="0" applyFont="1" applyFill="1" applyBorder="1" applyAlignment="1">
      <alignment horizontal="center" vertical="center" textRotation="90" wrapText="1"/>
    </xf>
    <xf numFmtId="0" fontId="4" fillId="9" borderId="4" xfId="0" applyFont="1" applyFill="1" applyBorder="1" applyAlignment="1">
      <alignment horizontal="center" vertical="center" textRotation="90" wrapText="1"/>
    </xf>
    <xf numFmtId="0" fontId="14" fillId="0" borderId="4" xfId="1" applyBorder="1" applyAlignment="1">
      <alignment horizontal="center"/>
    </xf>
    <xf numFmtId="166" fontId="14" fillId="17" borderId="4" xfId="1" applyNumberFormat="1" applyFill="1" applyBorder="1"/>
    <xf numFmtId="2" fontId="14" fillId="0" borderId="4" xfId="1" applyNumberFormat="1" applyBorder="1"/>
    <xf numFmtId="2" fontId="14" fillId="6" borderId="4" xfId="1" applyNumberFormat="1" applyFill="1" applyBorder="1"/>
    <xf numFmtId="166" fontId="14" fillId="16" borderId="4" xfId="1" applyNumberFormat="1" applyFill="1" applyBorder="1"/>
    <xf numFmtId="0" fontId="14" fillId="5" borderId="4" xfId="1" applyFill="1" applyBorder="1" applyAlignment="1">
      <alignment horizontal="center"/>
    </xf>
    <xf numFmtId="0" fontId="14" fillId="0" borderId="4" xfId="1" applyBorder="1"/>
    <xf numFmtId="164" fontId="3" fillId="15" borderId="4" xfId="1" applyNumberFormat="1" applyFont="1" applyFill="1" applyBorder="1" applyAlignment="1">
      <alignment horizontal="center" vertical="center" textRotation="90" wrapText="1"/>
    </xf>
    <xf numFmtId="0" fontId="0" fillId="0" borderId="4" xfId="0" applyBorder="1"/>
    <xf numFmtId="0" fontId="0" fillId="0" borderId="4" xfId="0" applyBorder="1" applyAlignment="1">
      <alignment horizontal="center"/>
    </xf>
    <xf numFmtId="2" fontId="14" fillId="0" borderId="4" xfId="1" applyNumberFormat="1" applyBorder="1" applyAlignment="1">
      <alignment horizontal="center"/>
    </xf>
    <xf numFmtId="0" fontId="15" fillId="2" borderId="4" xfId="0" applyFont="1" applyFill="1" applyBorder="1" applyAlignment="1">
      <alignment horizontal="center" vertical="center" textRotation="90" wrapText="1"/>
    </xf>
    <xf numFmtId="2" fontId="0" fillId="0" borderId="4" xfId="0" applyNumberFormat="1" applyBorder="1"/>
    <xf numFmtId="2" fontId="2" fillId="0" borderId="4" xfId="0" applyNumberFormat="1" applyFont="1" applyBorder="1"/>
    <xf numFmtId="0" fontId="2" fillId="0" borderId="4" xfId="0" applyFont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0" fontId="0" fillId="6" borderId="4" xfId="0" applyFill="1" applyBorder="1" applyAlignment="1">
      <alignment horizontal="center"/>
    </xf>
    <xf numFmtId="0" fontId="15" fillId="9" borderId="4" xfId="0" applyFont="1" applyFill="1" applyBorder="1" applyAlignment="1">
      <alignment horizontal="center" vertical="center" textRotation="90" wrapText="1"/>
    </xf>
    <xf numFmtId="0" fontId="4" fillId="8" borderId="5" xfId="1" applyFont="1" applyFill="1" applyBorder="1" applyAlignment="1">
      <alignment horizontal="center" vertical="center" textRotation="90" wrapText="1"/>
    </xf>
    <xf numFmtId="0" fontId="4" fillId="9" borderId="7" xfId="0" applyFont="1" applyFill="1" applyBorder="1" applyAlignment="1">
      <alignment horizontal="center" vertical="center" textRotation="90" wrapText="1"/>
    </xf>
    <xf numFmtId="166" fontId="2" fillId="0" borderId="4" xfId="0" applyNumberFormat="1" applyFont="1" applyBorder="1"/>
    <xf numFmtId="2" fontId="2" fillId="0" borderId="4" xfId="0" applyNumberFormat="1" applyFont="1" applyBorder="1" applyAlignment="1">
      <alignment horizontal="left" indent="3"/>
    </xf>
    <xf numFmtId="0" fontId="4" fillId="8" borderId="4" xfId="0" applyFont="1" applyFill="1" applyBorder="1" applyAlignment="1">
      <alignment horizontal="center" vertical="center" textRotation="90" wrapText="1"/>
    </xf>
    <xf numFmtId="0" fontId="0" fillId="7" borderId="4" xfId="0" applyFill="1" applyBorder="1"/>
    <xf numFmtId="0" fontId="11" fillId="0" borderId="4" xfId="0" applyFont="1" applyBorder="1"/>
    <xf numFmtId="0" fontId="0" fillId="0" borderId="4" xfId="0" applyBorder="1" applyAlignment="1">
      <alignment horizontal="center" wrapText="1"/>
    </xf>
    <xf numFmtId="0" fontId="15" fillId="2" borderId="6" xfId="0" applyFont="1" applyFill="1" applyBorder="1" applyAlignment="1">
      <alignment horizontal="center" vertical="center" textRotation="90" wrapText="1"/>
    </xf>
    <xf numFmtId="164" fontId="1" fillId="0" borderId="0" xfId="1" applyNumberFormat="1" applyFont="1"/>
    <xf numFmtId="0" fontId="4" fillId="8" borderId="0" xfId="0" applyFont="1" applyFill="1" applyAlignment="1">
      <alignment horizontal="center" vertical="center" textRotation="90" wrapText="1"/>
    </xf>
    <xf numFmtId="0" fontId="16" fillId="0" borderId="0" xfId="0" applyFont="1" applyAlignment="1">
      <alignment horizontal="center"/>
    </xf>
  </cellXfs>
  <cellStyles count="3">
    <cellStyle name="Normal" xfId="0" builtinId="0"/>
    <cellStyle name="Normal 2" xfId="1" xr:uid="{101AAF46-54C5-7840-9F06-0F04B792B360}"/>
    <cellStyle name="Percent 2" xfId="2" xr:uid="{D86A640E-34DC-A546-B016-0EFFE8D23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lvin Breton Guerrero" id="{1A107967-5138-0848-A0A9-004D27ED9004}" userId="S::mbretonguerrero@unicef.org::6dc41d79-9677-4275-a6af-d6a627ac1d6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2" dT="2023-01-23T20:36:50.38" personId="{1A107967-5138-0848-A0A9-004D27ED9004}" id="{4010A5D3-8E54-B74B-8D97-FAB098C26398}">
    <text>EIU assessment</text>
  </threadedComment>
  <threadedComment ref="G119" dT="2023-01-23T21:05:56.72" personId="{1A107967-5138-0848-A0A9-004D27ED9004}" id="{11A50921-CD08-1846-99D8-E22DE5EA5EEB}">
    <text>EIU assessment.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25A3-29FD-F842-B994-62D9DD77762E}">
  <sheetPr>
    <tabColor theme="4"/>
  </sheetPr>
  <dimension ref="A2:E399"/>
  <sheetViews>
    <sheetView workbookViewId="0">
      <selection activeCell="D1" sqref="D1:F1048576"/>
    </sheetView>
  </sheetViews>
  <sheetFormatPr defaultColWidth="10.625" defaultRowHeight="15.75" x14ac:dyDescent="0.25"/>
  <cols>
    <col min="1" max="1" width="29" bestFit="1" customWidth="1"/>
    <col min="4" max="4" width="14" customWidth="1"/>
    <col min="5" max="5" width="15.5" hidden="1" customWidth="1"/>
  </cols>
  <sheetData>
    <row r="2" spans="1:5" ht="108.95" customHeight="1" x14ac:dyDescent="0.25">
      <c r="A2" s="64" t="s">
        <v>387</v>
      </c>
      <c r="B2" s="64" t="s">
        <v>386</v>
      </c>
      <c r="C2" s="59" t="s">
        <v>388</v>
      </c>
      <c r="D2" s="46" t="s">
        <v>401</v>
      </c>
      <c r="E2" s="68" t="s">
        <v>392</v>
      </c>
    </row>
    <row r="3" spans="1:5" x14ac:dyDescent="0.25">
      <c r="A3" s="44" t="s">
        <v>0</v>
      </c>
      <c r="B3" s="43" t="s">
        <v>1</v>
      </c>
      <c r="C3" s="43">
        <v>1.0102319711109364</v>
      </c>
      <c r="D3" s="47">
        <f>E3*10</f>
        <v>7.8084609234144375</v>
      </c>
      <c r="E3" s="5">
        <f>IF(C3&gt;=$D$204,1,((C3-$B$203)/($B$204-$B$203)))</f>
        <v>0.78084609234144375</v>
      </c>
    </row>
    <row r="4" spans="1:5" x14ac:dyDescent="0.25">
      <c r="A4" s="44" t="s">
        <v>2</v>
      </c>
      <c r="B4" s="43" t="s">
        <v>3</v>
      </c>
      <c r="C4" s="43"/>
      <c r="D4" s="47"/>
      <c r="E4" s="5"/>
    </row>
    <row r="5" spans="1:5" x14ac:dyDescent="0.25">
      <c r="A5" s="44" t="s">
        <v>4</v>
      </c>
      <c r="B5" s="43" t="s">
        <v>5</v>
      </c>
      <c r="C5" s="43">
        <v>1.1180988624842012</v>
      </c>
      <c r="D5" s="47">
        <f t="shared" ref="D5:D36" si="0">E5*10</f>
        <v>9.1040756886089458</v>
      </c>
      <c r="E5" s="5">
        <f t="shared" ref="E5:E36" si="1">IF(C5&gt;=$D$204,1,((C5-$B$203)/($B$204-$B$203)))</f>
        <v>0.91040756886089458</v>
      </c>
    </row>
    <row r="6" spans="1:5" x14ac:dyDescent="0.25">
      <c r="A6" s="44" t="s">
        <v>6</v>
      </c>
      <c r="B6" s="43" t="s">
        <v>7</v>
      </c>
      <c r="C6" s="43">
        <v>0.91341518071581029</v>
      </c>
      <c r="D6" s="47">
        <f t="shared" si="0"/>
        <v>6.6455715367109525</v>
      </c>
      <c r="E6" s="5">
        <f t="shared" si="1"/>
        <v>0.66455715367109525</v>
      </c>
    </row>
    <row r="7" spans="1:5" x14ac:dyDescent="0.25">
      <c r="A7" s="44" t="s">
        <v>8</v>
      </c>
      <c r="B7" s="43" t="s">
        <v>9</v>
      </c>
      <c r="C7" s="43">
        <v>1.0139676417104382</v>
      </c>
      <c r="D7" s="47">
        <f t="shared" si="0"/>
        <v>7.8533309472465795</v>
      </c>
      <c r="E7" s="5">
        <f t="shared" si="1"/>
        <v>0.78533309472465795</v>
      </c>
    </row>
    <row r="8" spans="1:5" x14ac:dyDescent="0.25">
      <c r="A8" s="44" t="s">
        <v>10</v>
      </c>
      <c r="B8" s="43" t="s">
        <v>11</v>
      </c>
      <c r="C8" s="43">
        <v>1.0686981524867931</v>
      </c>
      <c r="D8" s="47">
        <f t="shared" si="0"/>
        <v>8.5107120673078356</v>
      </c>
      <c r="E8" s="5">
        <f t="shared" si="1"/>
        <v>0.85107120673078351</v>
      </c>
    </row>
    <row r="9" spans="1:5" x14ac:dyDescent="0.25">
      <c r="A9" s="44" t="s">
        <v>12</v>
      </c>
      <c r="B9" s="43" t="s">
        <v>13</v>
      </c>
      <c r="C9" s="43">
        <v>0.99608884444928425</v>
      </c>
      <c r="D9" s="47">
        <f t="shared" si="0"/>
        <v>7.6385844812961246</v>
      </c>
      <c r="E9" s="5">
        <f t="shared" si="1"/>
        <v>0.76385844812961246</v>
      </c>
    </row>
    <row r="10" spans="1:5" x14ac:dyDescent="0.25">
      <c r="A10" s="44" t="s">
        <v>14</v>
      </c>
      <c r="B10" s="43" t="s">
        <v>15</v>
      </c>
      <c r="C10" s="43">
        <v>0.95533247587460401</v>
      </c>
      <c r="D10" s="47">
        <f t="shared" si="0"/>
        <v>7.1490500910044901</v>
      </c>
      <c r="E10" s="5">
        <f t="shared" si="1"/>
        <v>0.71490500910044896</v>
      </c>
    </row>
    <row r="11" spans="1:5" x14ac:dyDescent="0.25">
      <c r="A11" s="44" t="s">
        <v>16</v>
      </c>
      <c r="B11" s="43" t="s">
        <v>17</v>
      </c>
      <c r="C11" s="43">
        <v>1.172960620698877</v>
      </c>
      <c r="D11" s="47">
        <f t="shared" si="0"/>
        <v>9.7630332527191364</v>
      </c>
      <c r="E11" s="5">
        <f t="shared" si="1"/>
        <v>0.97630332527191366</v>
      </c>
    </row>
    <row r="12" spans="1:5" x14ac:dyDescent="0.25">
      <c r="A12" s="44" t="s">
        <v>18</v>
      </c>
      <c r="B12" s="43" t="s">
        <v>19</v>
      </c>
      <c r="C12" s="43">
        <v>0.95524051346623762</v>
      </c>
      <c r="D12" s="47">
        <f t="shared" si="0"/>
        <v>7.1479455087494026</v>
      </c>
      <c r="E12" s="5">
        <f t="shared" si="1"/>
        <v>0.71479455087494026</v>
      </c>
    </row>
    <row r="13" spans="1:5" x14ac:dyDescent="0.25">
      <c r="A13" s="44" t="s">
        <v>20</v>
      </c>
      <c r="B13" s="43" t="s">
        <v>21</v>
      </c>
      <c r="C13" s="43">
        <v>0.99358676770526477</v>
      </c>
      <c r="D13" s="47">
        <f t="shared" si="0"/>
        <v>7.60853144526319</v>
      </c>
      <c r="E13" s="5">
        <f t="shared" si="1"/>
        <v>0.76085314452631903</v>
      </c>
    </row>
    <row r="14" spans="1:5" x14ac:dyDescent="0.25">
      <c r="A14" s="44" t="s">
        <v>22</v>
      </c>
      <c r="B14" s="43" t="s">
        <v>23</v>
      </c>
      <c r="C14" s="43">
        <v>0.97795156068429367</v>
      </c>
      <c r="D14" s="47">
        <f t="shared" si="0"/>
        <v>7.4207332727623756</v>
      </c>
      <c r="E14" s="5">
        <f t="shared" si="1"/>
        <v>0.74207332727623754</v>
      </c>
    </row>
    <row r="15" spans="1:5" x14ac:dyDescent="0.25">
      <c r="A15" s="44" t="s">
        <v>24</v>
      </c>
      <c r="B15" s="43" t="s">
        <v>25</v>
      </c>
      <c r="C15" s="43">
        <v>1.022610659194167</v>
      </c>
      <c r="D15" s="47">
        <f t="shared" si="0"/>
        <v>7.957144276111352</v>
      </c>
      <c r="E15" s="5">
        <f t="shared" si="1"/>
        <v>0.7957144276111352</v>
      </c>
    </row>
    <row r="16" spans="1:5" x14ac:dyDescent="0.25">
      <c r="A16" s="44" t="s">
        <v>26</v>
      </c>
      <c r="B16" s="43" t="s">
        <v>27</v>
      </c>
      <c r="C16" s="43">
        <v>0.9910827527468955</v>
      </c>
      <c r="D16" s="47">
        <f t="shared" si="0"/>
        <v>7.5784551288789093</v>
      </c>
      <c r="E16" s="5">
        <f t="shared" si="1"/>
        <v>0.75784551288789093</v>
      </c>
    </row>
    <row r="17" spans="1:5" x14ac:dyDescent="0.25">
      <c r="A17" s="44" t="s">
        <v>28</v>
      </c>
      <c r="B17" s="43" t="s">
        <v>29</v>
      </c>
      <c r="C17" s="43">
        <v>0.92378191237527685</v>
      </c>
      <c r="D17" s="47">
        <f t="shared" si="0"/>
        <v>6.7700888045567122</v>
      </c>
      <c r="E17" s="5">
        <f t="shared" si="1"/>
        <v>0.6770088804556712</v>
      </c>
    </row>
    <row r="18" spans="1:5" x14ac:dyDescent="0.25">
      <c r="A18" s="44" t="s">
        <v>30</v>
      </c>
      <c r="B18" s="43" t="s">
        <v>31</v>
      </c>
      <c r="C18" s="43">
        <v>0.96521915600600305</v>
      </c>
      <c r="D18" s="47">
        <f t="shared" si="0"/>
        <v>7.2678013463147977</v>
      </c>
      <c r="E18" s="5">
        <f t="shared" si="1"/>
        <v>0.72678013463147972</v>
      </c>
    </row>
    <row r="19" spans="1:5" x14ac:dyDescent="0.25">
      <c r="A19" s="44" t="s">
        <v>32</v>
      </c>
      <c r="B19" s="43" t="s">
        <v>33</v>
      </c>
      <c r="C19" s="43">
        <v>0.85696610705489262</v>
      </c>
      <c r="D19" s="47">
        <f t="shared" si="0"/>
        <v>5.9675483510463607</v>
      </c>
      <c r="E19" s="5">
        <f t="shared" si="1"/>
        <v>0.59675483510463612</v>
      </c>
    </row>
    <row r="20" spans="1:5" x14ac:dyDescent="0.25">
      <c r="A20" s="44" t="s">
        <v>34</v>
      </c>
      <c r="B20" s="43" t="s">
        <v>35</v>
      </c>
      <c r="C20" s="43">
        <v>0.9445283409368479</v>
      </c>
      <c r="D20" s="47">
        <f t="shared" si="0"/>
        <v>7.0192790688465259</v>
      </c>
      <c r="E20" s="5">
        <f t="shared" si="1"/>
        <v>0.70192790688465256</v>
      </c>
    </row>
    <row r="21" spans="1:5" x14ac:dyDescent="0.25">
      <c r="A21" s="44" t="s">
        <v>36</v>
      </c>
      <c r="B21" s="43" t="s">
        <v>37</v>
      </c>
      <c r="C21" s="43">
        <v>1.0181781931688973</v>
      </c>
      <c r="D21" s="47">
        <f t="shared" si="0"/>
        <v>7.903904877483555</v>
      </c>
      <c r="E21" s="5">
        <f t="shared" si="1"/>
        <v>0.79039048774835552</v>
      </c>
    </row>
    <row r="22" spans="1:5" x14ac:dyDescent="0.25">
      <c r="A22" s="44" t="s">
        <v>38</v>
      </c>
      <c r="B22" s="43" t="s">
        <v>39</v>
      </c>
      <c r="C22" s="43">
        <v>1.105016363374423</v>
      </c>
      <c r="D22" s="47">
        <f t="shared" si="0"/>
        <v>8.9469386950747669</v>
      </c>
      <c r="E22" s="5">
        <f t="shared" si="1"/>
        <v>0.89469386950747676</v>
      </c>
    </row>
    <row r="23" spans="1:5" x14ac:dyDescent="0.25">
      <c r="A23" s="44" t="s">
        <v>40</v>
      </c>
      <c r="B23" s="43" t="s">
        <v>41</v>
      </c>
      <c r="C23" s="43">
        <v>0.93200908247813941</v>
      </c>
      <c r="D23" s="47">
        <f t="shared" si="0"/>
        <v>6.868907292095674</v>
      </c>
      <c r="E23" s="5">
        <f t="shared" si="1"/>
        <v>0.6868907292095674</v>
      </c>
    </row>
    <row r="24" spans="1:5" x14ac:dyDescent="0.25">
      <c r="A24" s="44" t="s">
        <v>42</v>
      </c>
      <c r="B24" s="43" t="s">
        <v>43</v>
      </c>
      <c r="C24" s="43">
        <v>1.0443238665026351</v>
      </c>
      <c r="D24" s="47">
        <f t="shared" si="0"/>
        <v>8.217946748773997</v>
      </c>
      <c r="E24" s="5">
        <f t="shared" si="1"/>
        <v>0.82179467487739977</v>
      </c>
    </row>
    <row r="25" spans="1:5" x14ac:dyDescent="0.25">
      <c r="A25" s="44" t="s">
        <v>44</v>
      </c>
      <c r="B25" s="43" t="s">
        <v>45</v>
      </c>
      <c r="C25" s="43">
        <v>1.0338595107516033</v>
      </c>
      <c r="D25" s="47">
        <f t="shared" si="0"/>
        <v>8.0922568948560869</v>
      </c>
      <c r="E25" s="5">
        <f t="shared" si="1"/>
        <v>0.80922568948560869</v>
      </c>
    </row>
    <row r="26" spans="1:5" x14ac:dyDescent="0.25">
      <c r="A26" s="44" t="s">
        <v>46</v>
      </c>
      <c r="B26" s="43" t="s">
        <v>47</v>
      </c>
      <c r="C26" s="43">
        <v>1.0373868764076035</v>
      </c>
      <c r="D26" s="47">
        <f t="shared" si="0"/>
        <v>8.1346249187044748</v>
      </c>
      <c r="E26" s="5">
        <f t="shared" si="1"/>
        <v>0.81346249187044739</v>
      </c>
    </row>
    <row r="27" spans="1:5" x14ac:dyDescent="0.25">
      <c r="A27" s="44" t="s">
        <v>48</v>
      </c>
      <c r="B27" s="43" t="s">
        <v>49</v>
      </c>
      <c r="C27" s="43">
        <v>0.98476996648729886</v>
      </c>
      <c r="D27" s="47">
        <f t="shared" si="0"/>
        <v>7.5026307588305698</v>
      </c>
      <c r="E27" s="5">
        <f t="shared" si="1"/>
        <v>0.75026307588305696</v>
      </c>
    </row>
    <row r="28" spans="1:5" x14ac:dyDescent="0.25">
      <c r="A28" s="44" t="s">
        <v>50</v>
      </c>
      <c r="B28" s="43" t="s">
        <v>51</v>
      </c>
      <c r="C28" s="43">
        <v>1.0496672241475491</v>
      </c>
      <c r="D28" s="47">
        <f t="shared" si="0"/>
        <v>8.2821270822602884</v>
      </c>
      <c r="E28" s="5">
        <f t="shared" si="1"/>
        <v>0.82821270822602877</v>
      </c>
    </row>
    <row r="29" spans="1:5" x14ac:dyDescent="0.25">
      <c r="A29" s="44" t="s">
        <v>52</v>
      </c>
      <c r="B29" s="43" t="s">
        <v>53</v>
      </c>
      <c r="C29" s="43">
        <v>0.92866946088341051</v>
      </c>
      <c r="D29" s="47">
        <f t="shared" si="0"/>
        <v>6.8287943066076568</v>
      </c>
      <c r="E29" s="5">
        <f t="shared" si="1"/>
        <v>0.68287943066076573</v>
      </c>
    </row>
    <row r="30" spans="1:5" x14ac:dyDescent="0.25">
      <c r="A30" s="44" t="s">
        <v>54</v>
      </c>
      <c r="B30" s="43" t="s">
        <v>55</v>
      </c>
      <c r="C30" s="43">
        <v>1.0488021860741878</v>
      </c>
      <c r="D30" s="47">
        <f t="shared" si="0"/>
        <v>8.2717369052000826</v>
      </c>
      <c r="E30" s="5">
        <f t="shared" si="1"/>
        <v>0.82717369052000822</v>
      </c>
    </row>
    <row r="31" spans="1:5" x14ac:dyDescent="0.25">
      <c r="A31" s="44" t="s">
        <v>56</v>
      </c>
      <c r="B31" s="43" t="s">
        <v>57</v>
      </c>
      <c r="C31" s="43">
        <v>1.0054315451792655</v>
      </c>
      <c r="D31" s="47">
        <f t="shared" si="0"/>
        <v>7.7508018712519586</v>
      </c>
      <c r="E31" s="5">
        <f t="shared" si="1"/>
        <v>0.77508018712519589</v>
      </c>
    </row>
    <row r="32" spans="1:5" x14ac:dyDescent="0.25">
      <c r="A32" s="44" t="s">
        <v>58</v>
      </c>
      <c r="B32" s="43" t="s">
        <v>59</v>
      </c>
      <c r="C32" s="43">
        <v>1.0219620292171108</v>
      </c>
      <c r="D32" s="47">
        <f t="shared" si="0"/>
        <v>7.9493534279213005</v>
      </c>
      <c r="E32" s="5">
        <f t="shared" si="1"/>
        <v>0.79493534279213007</v>
      </c>
    </row>
    <row r="33" spans="1:5" x14ac:dyDescent="0.25">
      <c r="A33" s="44" t="s">
        <v>60</v>
      </c>
      <c r="B33" s="43" t="s">
        <v>61</v>
      </c>
      <c r="C33" s="43">
        <v>1.0084871416212933</v>
      </c>
      <c r="D33" s="47">
        <f t="shared" si="0"/>
        <v>7.7875033633999768</v>
      </c>
      <c r="E33" s="5">
        <f t="shared" si="1"/>
        <v>0.77875033633999768</v>
      </c>
    </row>
    <row r="34" spans="1:5" x14ac:dyDescent="0.25">
      <c r="A34" s="44" t="s">
        <v>62</v>
      </c>
      <c r="B34" s="43" t="s">
        <v>63</v>
      </c>
      <c r="C34" s="43">
        <v>0.98436406493885087</v>
      </c>
      <c r="D34" s="47">
        <f t="shared" si="0"/>
        <v>7.4977553792521903</v>
      </c>
      <c r="E34" s="5">
        <f t="shared" si="1"/>
        <v>0.749775537925219</v>
      </c>
    </row>
    <row r="35" spans="1:5" x14ac:dyDescent="0.25">
      <c r="A35" s="44" t="s">
        <v>64</v>
      </c>
      <c r="B35" s="43" t="s">
        <v>65</v>
      </c>
      <c r="C35" s="43">
        <v>0.97388049533220222</v>
      </c>
      <c r="D35" s="47">
        <f t="shared" si="0"/>
        <v>7.3718347431664002</v>
      </c>
      <c r="E35" s="5">
        <f t="shared" si="1"/>
        <v>0.73718347431664</v>
      </c>
    </row>
    <row r="36" spans="1:5" x14ac:dyDescent="0.25">
      <c r="A36" s="44" t="s">
        <v>66</v>
      </c>
      <c r="B36" s="43" t="s">
        <v>67</v>
      </c>
      <c r="C36" s="43">
        <v>0.87837089183611039</v>
      </c>
      <c r="D36" s="47">
        <f t="shared" si="0"/>
        <v>6.2246462877282562</v>
      </c>
      <c r="E36" s="5">
        <f t="shared" si="1"/>
        <v>0.6224646287728256</v>
      </c>
    </row>
    <row r="37" spans="1:5" x14ac:dyDescent="0.25">
      <c r="A37" s="44" t="s">
        <v>68</v>
      </c>
      <c r="B37" s="43" t="s">
        <v>69</v>
      </c>
      <c r="C37" s="43">
        <v>0.93845993106090753</v>
      </c>
      <c r="D37" s="47">
        <f t="shared" ref="D37:D68" si="2">E37*10</f>
        <v>6.9463899613880233</v>
      </c>
      <c r="E37" s="5">
        <f t="shared" ref="E37:E73" si="3">IF(C37&gt;=$D$204,1,((C37-$B$203)/($B$204-$B$203)))</f>
        <v>0.69463899613880231</v>
      </c>
    </row>
    <row r="38" spans="1:5" x14ac:dyDescent="0.25">
      <c r="A38" s="44" t="s">
        <v>70</v>
      </c>
      <c r="B38" s="43" t="s">
        <v>71</v>
      </c>
      <c r="C38" s="43">
        <v>0.99678037645976147</v>
      </c>
      <c r="D38" s="47">
        <f t="shared" si="2"/>
        <v>7.6468906359648319</v>
      </c>
      <c r="E38" s="5">
        <f t="shared" si="3"/>
        <v>0.76468906359648314</v>
      </c>
    </row>
    <row r="39" spans="1:5" x14ac:dyDescent="0.25">
      <c r="A39" s="44" t="s">
        <v>72</v>
      </c>
      <c r="B39" s="43" t="s">
        <v>73</v>
      </c>
      <c r="C39" s="43">
        <v>0.96057991820530209</v>
      </c>
      <c r="D39" s="47">
        <f t="shared" si="2"/>
        <v>7.2120783629478513</v>
      </c>
      <c r="E39" s="5">
        <f t="shared" si="3"/>
        <v>0.72120783629478513</v>
      </c>
    </row>
    <row r="40" spans="1:5" x14ac:dyDescent="0.25">
      <c r="A40" s="44" t="s">
        <v>74</v>
      </c>
      <c r="B40" s="43" t="s">
        <v>75</v>
      </c>
      <c r="C40" s="43">
        <v>1.1300883886012356</v>
      </c>
      <c r="D40" s="47">
        <f t="shared" si="2"/>
        <v>9.2480847248122942</v>
      </c>
      <c r="E40" s="5">
        <f t="shared" si="3"/>
        <v>0.92480847248122933</v>
      </c>
    </row>
    <row r="41" spans="1:5" x14ac:dyDescent="0.25">
      <c r="A41" s="44" t="s">
        <v>76</v>
      </c>
      <c r="B41" s="43" t="s">
        <v>77</v>
      </c>
      <c r="C41" s="43">
        <v>0.94421397004697316</v>
      </c>
      <c r="D41" s="47">
        <f t="shared" si="2"/>
        <v>7.0155030856742693</v>
      </c>
      <c r="E41" s="5">
        <f t="shared" si="3"/>
        <v>0.70155030856742695</v>
      </c>
    </row>
    <row r="42" spans="1:5" x14ac:dyDescent="0.25">
      <c r="A42" s="44" t="s">
        <v>78</v>
      </c>
      <c r="B42" s="43" t="s">
        <v>79</v>
      </c>
      <c r="C42" s="43">
        <v>1.0418554774119626</v>
      </c>
      <c r="D42" s="47">
        <f t="shared" si="2"/>
        <v>8.188298343119536</v>
      </c>
      <c r="E42" s="5">
        <f t="shared" si="3"/>
        <v>0.81882983431195366</v>
      </c>
    </row>
    <row r="43" spans="1:5" x14ac:dyDescent="0.25">
      <c r="A43" s="44" t="s">
        <v>80</v>
      </c>
      <c r="B43" s="43" t="s">
        <v>81</v>
      </c>
      <c r="C43" s="43">
        <v>1.092693058901127</v>
      </c>
      <c r="D43" s="47">
        <f t="shared" si="2"/>
        <v>8.7989205680264977</v>
      </c>
      <c r="E43" s="5">
        <f t="shared" si="3"/>
        <v>0.8798920568026497</v>
      </c>
    </row>
    <row r="44" spans="1:5" x14ac:dyDescent="0.25">
      <c r="A44" s="44" t="s">
        <v>82</v>
      </c>
      <c r="B44" s="43" t="s">
        <v>83</v>
      </c>
      <c r="C44" s="43">
        <v>0.96041957506556841</v>
      </c>
      <c r="D44" s="47">
        <f t="shared" si="2"/>
        <v>7.2101524435420741</v>
      </c>
      <c r="E44" s="5">
        <f t="shared" si="3"/>
        <v>0.72101524435420739</v>
      </c>
    </row>
    <row r="45" spans="1:5" x14ac:dyDescent="0.25">
      <c r="A45" s="44" t="s">
        <v>84</v>
      </c>
      <c r="B45" s="43" t="s">
        <v>85</v>
      </c>
      <c r="C45" s="43">
        <v>0.9942170269838243</v>
      </c>
      <c r="D45" s="47">
        <f t="shared" si="2"/>
        <v>7.6161016386451132</v>
      </c>
      <c r="E45" s="5">
        <f t="shared" si="3"/>
        <v>0.7616101638645113</v>
      </c>
    </row>
    <row r="46" spans="1:5" x14ac:dyDescent="0.25">
      <c r="A46" s="44" t="s">
        <v>86</v>
      </c>
      <c r="B46" s="43" t="s">
        <v>87</v>
      </c>
      <c r="C46" s="43">
        <v>0.99180370555294128</v>
      </c>
      <c r="D46" s="47">
        <f t="shared" si="2"/>
        <v>7.5871146636873155</v>
      </c>
      <c r="E46" s="5">
        <f t="shared" si="3"/>
        <v>0.75871146636873155</v>
      </c>
    </row>
    <row r="47" spans="1:5" x14ac:dyDescent="0.25">
      <c r="A47" s="44" t="s">
        <v>88</v>
      </c>
      <c r="B47" s="43" t="s">
        <v>89</v>
      </c>
      <c r="C47" s="43">
        <v>0.99875074314662682</v>
      </c>
      <c r="D47" s="47">
        <f t="shared" si="2"/>
        <v>7.6705571766414904</v>
      </c>
      <c r="E47" s="5">
        <f t="shared" si="3"/>
        <v>0.76705571766414904</v>
      </c>
    </row>
    <row r="48" spans="1:5" x14ac:dyDescent="0.25">
      <c r="A48" s="44" t="s">
        <v>90</v>
      </c>
      <c r="B48" s="43" t="s">
        <v>91</v>
      </c>
      <c r="C48" s="43">
        <v>0.95019853854100866</v>
      </c>
      <c r="D48" s="47">
        <f t="shared" si="2"/>
        <v>7.087385154448822</v>
      </c>
      <c r="E48" s="5">
        <f t="shared" si="3"/>
        <v>0.7087385154448822</v>
      </c>
    </row>
    <row r="49" spans="1:5" x14ac:dyDescent="0.25">
      <c r="A49" s="44" t="s">
        <v>92</v>
      </c>
      <c r="B49" s="43" t="s">
        <v>93</v>
      </c>
      <c r="C49" s="43">
        <v>1.1069426734336338</v>
      </c>
      <c r="D49" s="47">
        <f t="shared" si="2"/>
        <v>8.9700760611681307</v>
      </c>
      <c r="E49" s="5">
        <f t="shared" si="3"/>
        <v>0.89700760611681307</v>
      </c>
    </row>
    <row r="50" spans="1:5" x14ac:dyDescent="0.25">
      <c r="A50" s="44" t="s">
        <v>94</v>
      </c>
      <c r="B50" s="43" t="s">
        <v>95</v>
      </c>
      <c r="C50" s="43">
        <v>0.96131168026175018</v>
      </c>
      <c r="D50" s="47">
        <f t="shared" si="2"/>
        <v>7.220867730221471</v>
      </c>
      <c r="E50" s="5">
        <f t="shared" si="3"/>
        <v>0.72208677302214708</v>
      </c>
    </row>
    <row r="51" spans="1:5" x14ac:dyDescent="0.25">
      <c r="A51" s="44" t="s">
        <v>96</v>
      </c>
      <c r="B51" s="43" t="s">
        <v>97</v>
      </c>
      <c r="C51" s="43">
        <v>0.93135104436774285</v>
      </c>
      <c r="D51" s="47">
        <f t="shared" si="2"/>
        <v>6.8610034405890952</v>
      </c>
      <c r="E51" s="5">
        <f t="shared" si="3"/>
        <v>0.68610034405890952</v>
      </c>
    </row>
    <row r="52" spans="1:5" x14ac:dyDescent="0.25">
      <c r="A52" s="44" t="s">
        <v>98</v>
      </c>
      <c r="B52" s="43" t="s">
        <v>99</v>
      </c>
      <c r="C52" s="43">
        <v>1.0098681160180565</v>
      </c>
      <c r="D52" s="47">
        <f t="shared" si="2"/>
        <v>7.8040905737666</v>
      </c>
      <c r="E52" s="5">
        <f t="shared" si="3"/>
        <v>0.78040905737666</v>
      </c>
    </row>
    <row r="53" spans="1:5" x14ac:dyDescent="0.25">
      <c r="A53" s="44" t="s">
        <v>100</v>
      </c>
      <c r="B53" s="43" t="s">
        <v>101</v>
      </c>
      <c r="C53" s="43">
        <v>1.0547349735426221</v>
      </c>
      <c r="D53" s="47">
        <f t="shared" si="2"/>
        <v>8.3429970198191779</v>
      </c>
      <c r="E53" s="5">
        <f t="shared" si="3"/>
        <v>0.83429970198191783</v>
      </c>
    </row>
    <row r="54" spans="1:5" x14ac:dyDescent="0.25">
      <c r="A54" s="44" t="s">
        <v>102</v>
      </c>
      <c r="B54" s="43" t="s">
        <v>103</v>
      </c>
      <c r="C54" s="43">
        <v>0.92416732425795911</v>
      </c>
      <c r="D54" s="47">
        <f t="shared" si="2"/>
        <v>6.7747180779095206</v>
      </c>
      <c r="E54" s="5">
        <f t="shared" si="3"/>
        <v>0.67747180779095206</v>
      </c>
    </row>
    <row r="55" spans="1:5" x14ac:dyDescent="0.25">
      <c r="A55" s="44" t="s">
        <v>104</v>
      </c>
      <c r="B55" s="43" t="s">
        <v>105</v>
      </c>
      <c r="C55" s="43">
        <v>0.99705547494266356</v>
      </c>
      <c r="D55" s="47">
        <f t="shared" si="2"/>
        <v>7.650194908960863</v>
      </c>
      <c r="E55" s="5">
        <f t="shared" si="3"/>
        <v>0.76501949089608634</v>
      </c>
    </row>
    <row r="56" spans="1:5" x14ac:dyDescent="0.25">
      <c r="A56" s="44" t="s">
        <v>106</v>
      </c>
      <c r="B56" s="43" t="s">
        <v>107</v>
      </c>
      <c r="C56" s="43">
        <v>1.0332280935576306</v>
      </c>
      <c r="D56" s="47">
        <f t="shared" si="2"/>
        <v>8.0846727934780489</v>
      </c>
      <c r="E56" s="5">
        <f t="shared" si="3"/>
        <v>0.80846727934780482</v>
      </c>
    </row>
    <row r="57" spans="1:5" x14ac:dyDescent="0.25">
      <c r="A57" s="44" t="s">
        <v>108</v>
      </c>
      <c r="B57" s="43" t="s">
        <v>109</v>
      </c>
      <c r="C57" s="43">
        <v>0.92450881758792514</v>
      </c>
      <c r="D57" s="47">
        <f t="shared" si="2"/>
        <v>6.7788198351298004</v>
      </c>
      <c r="E57" s="5">
        <f t="shared" si="3"/>
        <v>0.67788198351298001</v>
      </c>
    </row>
    <row r="58" spans="1:5" x14ac:dyDescent="0.25">
      <c r="A58" s="44" t="s">
        <v>110</v>
      </c>
      <c r="B58" s="43" t="s">
        <v>111</v>
      </c>
      <c r="C58" s="43">
        <v>0.90498421337946089</v>
      </c>
      <c r="D58" s="47">
        <f t="shared" si="2"/>
        <v>6.5443051923602304</v>
      </c>
      <c r="E58" s="5">
        <f t="shared" si="3"/>
        <v>0.65443051923602302</v>
      </c>
    </row>
    <row r="59" spans="1:5" x14ac:dyDescent="0.25">
      <c r="A59" s="44" t="s">
        <v>112</v>
      </c>
      <c r="B59" s="43" t="s">
        <v>113</v>
      </c>
      <c r="C59" s="43">
        <v>0.97541271105909955</v>
      </c>
      <c r="D59" s="47">
        <f t="shared" si="2"/>
        <v>7.3902385489492319</v>
      </c>
      <c r="E59" s="5">
        <f t="shared" si="3"/>
        <v>0.73902385489492317</v>
      </c>
    </row>
    <row r="60" spans="1:5" x14ac:dyDescent="0.25">
      <c r="A60" s="44" t="s">
        <v>114</v>
      </c>
      <c r="B60" s="43" t="s">
        <v>115</v>
      </c>
      <c r="C60" s="43">
        <v>1.1470767662421448</v>
      </c>
      <c r="D60" s="47">
        <f t="shared" si="2"/>
        <v>9.452136149934919</v>
      </c>
      <c r="E60" s="5">
        <f t="shared" si="3"/>
        <v>0.94521361499349199</v>
      </c>
    </row>
    <row r="61" spans="1:5" x14ac:dyDescent="0.25">
      <c r="A61" s="44" t="s">
        <v>116</v>
      </c>
      <c r="B61" s="43" t="s">
        <v>117</v>
      </c>
      <c r="C61" s="43">
        <v>1.000113880476504</v>
      </c>
      <c r="D61" s="47">
        <f t="shared" si="2"/>
        <v>7.6869301417755764</v>
      </c>
      <c r="E61" s="5">
        <f t="shared" si="3"/>
        <v>0.76869301417755764</v>
      </c>
    </row>
    <row r="62" spans="1:5" x14ac:dyDescent="0.25">
      <c r="A62" s="44" t="s">
        <v>118</v>
      </c>
      <c r="B62" s="43" t="s">
        <v>119</v>
      </c>
      <c r="C62" s="43">
        <v>1.0649272641230936</v>
      </c>
      <c r="D62" s="47">
        <f t="shared" si="2"/>
        <v>8.4654190345736033</v>
      </c>
      <c r="E62" s="5">
        <f t="shared" si="3"/>
        <v>0.84654190345736025</v>
      </c>
    </row>
    <row r="63" spans="1:5" x14ac:dyDescent="0.25">
      <c r="A63" s="44" t="s">
        <v>120</v>
      </c>
      <c r="B63" s="43" t="s">
        <v>121</v>
      </c>
      <c r="C63" s="43">
        <v>1.0153444098812803</v>
      </c>
      <c r="D63" s="47">
        <f t="shared" si="2"/>
        <v>7.8698676356380179</v>
      </c>
      <c r="E63" s="5">
        <f t="shared" si="3"/>
        <v>0.78698676356380182</v>
      </c>
    </row>
    <row r="64" spans="1:5" x14ac:dyDescent="0.25">
      <c r="A64" s="44" t="s">
        <v>122</v>
      </c>
      <c r="B64" s="43" t="s">
        <v>123</v>
      </c>
      <c r="C64" s="43">
        <v>1.0019899091544162</v>
      </c>
      <c r="D64" s="47">
        <f t="shared" si="2"/>
        <v>7.7094635662961783</v>
      </c>
      <c r="E64" s="5">
        <f t="shared" si="3"/>
        <v>0.77094635662961786</v>
      </c>
    </row>
    <row r="65" spans="1:5" x14ac:dyDescent="0.25">
      <c r="A65" s="44" t="s">
        <v>124</v>
      </c>
      <c r="B65" s="43" t="s">
        <v>125</v>
      </c>
      <c r="C65" s="43">
        <v>0.89051913581465558</v>
      </c>
      <c r="D65" s="47">
        <f t="shared" si="2"/>
        <v>6.3705617217359292</v>
      </c>
      <c r="E65" s="5">
        <f t="shared" si="3"/>
        <v>0.63705617217359289</v>
      </c>
    </row>
    <row r="66" spans="1:5" x14ac:dyDescent="0.25">
      <c r="A66" s="44" t="s">
        <v>126</v>
      </c>
      <c r="B66" s="43" t="s">
        <v>127</v>
      </c>
      <c r="C66" s="43">
        <v>0.96941557580583249</v>
      </c>
      <c r="D66" s="47">
        <f t="shared" si="2"/>
        <v>7.3182055378549018</v>
      </c>
      <c r="E66" s="5">
        <f t="shared" si="3"/>
        <v>0.73182055378549016</v>
      </c>
    </row>
    <row r="67" spans="1:5" x14ac:dyDescent="0.25">
      <c r="A67" s="44" t="s">
        <v>128</v>
      </c>
      <c r="B67" s="43" t="s">
        <v>129</v>
      </c>
      <c r="C67" s="43">
        <v>0.94558782712211165</v>
      </c>
      <c r="D67" s="47">
        <f t="shared" si="2"/>
        <v>7.0320048082061337</v>
      </c>
      <c r="E67" s="5">
        <f t="shared" si="3"/>
        <v>0.70320048082061337</v>
      </c>
    </row>
    <row r="68" spans="1:5" x14ac:dyDescent="0.25">
      <c r="A68" s="44"/>
      <c r="B68" s="43" t="s">
        <v>389</v>
      </c>
      <c r="C68" s="43">
        <v>0.99193855022280986</v>
      </c>
      <c r="D68" s="47">
        <f t="shared" si="2"/>
        <v>7.588734314935861</v>
      </c>
      <c r="E68" s="5">
        <f t="shared" si="3"/>
        <v>0.7588734314935861</v>
      </c>
    </row>
    <row r="69" spans="1:5" x14ac:dyDescent="0.25">
      <c r="A69" s="44" t="s">
        <v>130</v>
      </c>
      <c r="B69" s="43" t="s">
        <v>131</v>
      </c>
      <c r="C69" s="43">
        <v>0.9656239796682845</v>
      </c>
      <c r="D69" s="47">
        <f t="shared" ref="D69:D99" si="4">E69*10</f>
        <v>7.2726637791472868</v>
      </c>
      <c r="E69" s="5">
        <f t="shared" si="3"/>
        <v>0.7272663779147287</v>
      </c>
    </row>
    <row r="70" spans="1:5" x14ac:dyDescent="0.25">
      <c r="A70" s="44" t="s">
        <v>132</v>
      </c>
      <c r="B70" s="43" t="s">
        <v>133</v>
      </c>
      <c r="C70" s="43">
        <v>1.1228574511478213</v>
      </c>
      <c r="D70" s="47">
        <f t="shared" si="4"/>
        <v>9.161232223441667</v>
      </c>
      <c r="E70" s="5">
        <f t="shared" si="3"/>
        <v>0.91612322234416677</v>
      </c>
    </row>
    <row r="71" spans="1:5" x14ac:dyDescent="0.25">
      <c r="A71" s="44" t="s">
        <v>134</v>
      </c>
      <c r="B71" s="43" t="s">
        <v>135</v>
      </c>
      <c r="C71" s="43">
        <v>0.95634667939348827</v>
      </c>
      <c r="D71" s="47">
        <f t="shared" si="4"/>
        <v>7.1612319295394649</v>
      </c>
      <c r="E71" s="5">
        <f t="shared" si="3"/>
        <v>0.71612319295394644</v>
      </c>
    </row>
    <row r="72" spans="1:5" x14ac:dyDescent="0.25">
      <c r="A72" s="44" t="s">
        <v>136</v>
      </c>
      <c r="B72" s="43" t="s">
        <v>137</v>
      </c>
      <c r="C72" s="43">
        <v>1.0765843321972453</v>
      </c>
      <c r="D72" s="47">
        <f t="shared" si="4"/>
        <v>8.6054348385285468</v>
      </c>
      <c r="E72" s="5">
        <f t="shared" si="3"/>
        <v>0.86054348385285473</v>
      </c>
    </row>
    <row r="73" spans="1:5" x14ac:dyDescent="0.25">
      <c r="A73" s="44" t="s">
        <v>138</v>
      </c>
      <c r="B73" s="43" t="s">
        <v>139</v>
      </c>
      <c r="C73" s="43">
        <v>0.96842373282790328</v>
      </c>
      <c r="D73" s="47">
        <f t="shared" si="4"/>
        <v>7.3062922770702476</v>
      </c>
      <c r="E73" s="5">
        <f t="shared" si="3"/>
        <v>0.73062922770702476</v>
      </c>
    </row>
    <row r="74" spans="1:5" x14ac:dyDescent="0.25">
      <c r="A74" s="50" t="s">
        <v>140</v>
      </c>
      <c r="B74" s="43" t="s">
        <v>141</v>
      </c>
      <c r="C74" s="43">
        <v>0.36013563935766379</v>
      </c>
      <c r="D74" s="47"/>
      <c r="E74" s="5"/>
    </row>
    <row r="75" spans="1:5" x14ac:dyDescent="0.25">
      <c r="A75" s="44" t="s">
        <v>142</v>
      </c>
      <c r="B75" s="43" t="s">
        <v>143</v>
      </c>
      <c r="C75" s="43">
        <v>1.0001898536538025</v>
      </c>
      <c r="D75" s="47">
        <f t="shared" si="4"/>
        <v>7.6878426735915362</v>
      </c>
      <c r="E75" s="5">
        <f t="shared" ref="E75:E99" si="5">IF(C75&gt;=$D$204,1,((C75-$B$203)/($B$204-$B$203)))</f>
        <v>0.76878426735915362</v>
      </c>
    </row>
    <row r="76" spans="1:5" x14ac:dyDescent="0.25">
      <c r="A76" s="44" t="s">
        <v>144</v>
      </c>
      <c r="B76" s="43" t="s">
        <v>145</v>
      </c>
      <c r="C76" s="43">
        <v>0.99466212059501535</v>
      </c>
      <c r="D76" s="47">
        <f t="shared" si="4"/>
        <v>7.6214477633661577</v>
      </c>
      <c r="E76" s="5">
        <f t="shared" si="5"/>
        <v>0.76214477633661581</v>
      </c>
    </row>
    <row r="77" spans="1:5" x14ac:dyDescent="0.25">
      <c r="A77" s="44" t="s">
        <v>146</v>
      </c>
      <c r="B77" s="43" t="s">
        <v>147</v>
      </c>
      <c r="C77" s="43">
        <v>0.91863406171613304</v>
      </c>
      <c r="D77" s="47">
        <f t="shared" si="4"/>
        <v>6.708256751754492</v>
      </c>
      <c r="E77" s="5">
        <f t="shared" si="5"/>
        <v>0.67082567517544922</v>
      </c>
    </row>
    <row r="78" spans="1:5" x14ac:dyDescent="0.25">
      <c r="A78" s="44" t="s">
        <v>148</v>
      </c>
      <c r="B78" s="43" t="s">
        <v>149</v>
      </c>
      <c r="C78" s="43">
        <v>1.1112452462155564</v>
      </c>
      <c r="D78" s="47">
        <f t="shared" si="4"/>
        <v>9.0217552813033706</v>
      </c>
      <c r="E78" s="5">
        <f t="shared" si="5"/>
        <v>0.90217552813033697</v>
      </c>
    </row>
    <row r="79" spans="1:5" x14ac:dyDescent="0.25">
      <c r="A79" s="44" t="s">
        <v>150</v>
      </c>
      <c r="B79" s="43" t="s">
        <v>151</v>
      </c>
      <c r="C79" s="43">
        <v>0.92033021424848338</v>
      </c>
      <c r="D79" s="47">
        <f t="shared" si="4"/>
        <v>6.7286296413127031</v>
      </c>
      <c r="E79" s="5">
        <f t="shared" si="5"/>
        <v>0.67286296413127034</v>
      </c>
    </row>
    <row r="80" spans="1:5" x14ac:dyDescent="0.25">
      <c r="A80" s="44" t="s">
        <v>152</v>
      </c>
      <c r="B80" s="43" t="s">
        <v>153</v>
      </c>
      <c r="C80" s="43">
        <v>0.96271964834079382</v>
      </c>
      <c r="D80" s="47">
        <f t="shared" si="4"/>
        <v>7.2377791680955728</v>
      </c>
      <c r="E80" s="5">
        <f t="shared" si="5"/>
        <v>0.72377791680955728</v>
      </c>
    </row>
    <row r="81" spans="1:5" x14ac:dyDescent="0.25">
      <c r="A81" s="44" t="s">
        <v>154</v>
      </c>
      <c r="B81" s="43" t="s">
        <v>155</v>
      </c>
      <c r="C81" s="43">
        <v>0.94913610509193735</v>
      </c>
      <c r="D81" s="47">
        <f t="shared" si="4"/>
        <v>7.0746240148059822</v>
      </c>
      <c r="E81" s="5">
        <f t="shared" si="5"/>
        <v>0.70746240148059825</v>
      </c>
    </row>
    <row r="82" spans="1:5" x14ac:dyDescent="0.25">
      <c r="A82" s="44" t="s">
        <v>156</v>
      </c>
      <c r="B82" s="43" t="s">
        <v>157</v>
      </c>
      <c r="C82" s="43">
        <v>0.78148530477663225</v>
      </c>
      <c r="D82" s="47">
        <f t="shared" si="4"/>
        <v>5.0609305680045473</v>
      </c>
      <c r="E82" s="5">
        <f t="shared" si="5"/>
        <v>0.50609305680045469</v>
      </c>
    </row>
    <row r="83" spans="1:5" x14ac:dyDescent="0.25">
      <c r="A83" s="44" t="s">
        <v>158</v>
      </c>
      <c r="B83" s="43" t="s">
        <v>159</v>
      </c>
      <c r="C83" s="43">
        <v>0.92530275552354346</v>
      </c>
      <c r="D83" s="47">
        <f t="shared" si="4"/>
        <v>6.788356011605635</v>
      </c>
      <c r="E83" s="5">
        <f t="shared" si="5"/>
        <v>0.67883560116056352</v>
      </c>
    </row>
    <row r="84" spans="1:5" x14ac:dyDescent="0.25">
      <c r="A84" s="44" t="s">
        <v>160</v>
      </c>
      <c r="B84" s="43" t="s">
        <v>161</v>
      </c>
      <c r="C84" s="43">
        <v>1.0889517007519438</v>
      </c>
      <c r="D84" s="47">
        <f t="shared" si="4"/>
        <v>8.7539822296888463</v>
      </c>
      <c r="E84" s="5">
        <f t="shared" si="5"/>
        <v>0.87539822296888459</v>
      </c>
    </row>
    <row r="85" spans="1:5" x14ac:dyDescent="0.25">
      <c r="A85" s="44" t="s">
        <v>162</v>
      </c>
      <c r="B85" s="43" t="s">
        <v>163</v>
      </c>
      <c r="C85" s="43">
        <v>1.0263991041167559</v>
      </c>
      <c r="D85" s="47">
        <f t="shared" si="4"/>
        <v>8.0026481848301749</v>
      </c>
      <c r="E85" s="5">
        <f t="shared" si="5"/>
        <v>0.80026481848301756</v>
      </c>
    </row>
    <row r="86" spans="1:5" x14ac:dyDescent="0.25">
      <c r="A86" s="44" t="s">
        <v>164</v>
      </c>
      <c r="B86" s="43" t="s">
        <v>165</v>
      </c>
      <c r="C86" s="43">
        <v>0.93004366343620648</v>
      </c>
      <c r="D86" s="47">
        <f t="shared" si="4"/>
        <v>6.8453001787534431</v>
      </c>
      <c r="E86" s="5">
        <f t="shared" si="5"/>
        <v>0.68453001787534429</v>
      </c>
    </row>
    <row r="87" spans="1:5" x14ac:dyDescent="0.25">
      <c r="A87" s="44" t="s">
        <v>166</v>
      </c>
      <c r="B87" s="43" t="s">
        <v>167</v>
      </c>
      <c r="C87" s="43">
        <v>0.98862399820292912</v>
      </c>
      <c r="D87" s="47">
        <f t="shared" si="4"/>
        <v>7.5489224460455056</v>
      </c>
      <c r="E87" s="5">
        <f t="shared" si="5"/>
        <v>0.75489224460455051</v>
      </c>
    </row>
    <row r="88" spans="1:5" x14ac:dyDescent="0.25">
      <c r="A88" s="44" t="s">
        <v>168</v>
      </c>
      <c r="B88" s="43" t="s">
        <v>169</v>
      </c>
      <c r="C88" s="43">
        <v>1.037237501084493</v>
      </c>
      <c r="D88" s="47">
        <f t="shared" si="4"/>
        <v>8.1328307363403223</v>
      </c>
      <c r="E88" s="5">
        <f t="shared" si="5"/>
        <v>0.81328307363403229</v>
      </c>
    </row>
    <row r="89" spans="1:5" x14ac:dyDescent="0.25">
      <c r="A89" s="44" t="s">
        <v>170</v>
      </c>
      <c r="B89" s="43" t="s">
        <v>171</v>
      </c>
      <c r="C89" s="43">
        <v>0.98963931527918247</v>
      </c>
      <c r="D89" s="47">
        <f t="shared" si="4"/>
        <v>7.5611176597816261</v>
      </c>
      <c r="E89" s="5">
        <f t="shared" si="5"/>
        <v>0.75611176597816265</v>
      </c>
    </row>
    <row r="90" spans="1:5" x14ac:dyDescent="0.25">
      <c r="A90" s="44" t="s">
        <v>172</v>
      </c>
      <c r="B90" s="43" t="s">
        <v>173</v>
      </c>
      <c r="C90" s="43">
        <v>1.0052170348650147</v>
      </c>
      <c r="D90" s="47">
        <f t="shared" si="4"/>
        <v>7.7482253370912755</v>
      </c>
      <c r="E90" s="5">
        <f t="shared" si="5"/>
        <v>0.77482253370912757</v>
      </c>
    </row>
    <row r="91" spans="1:5" x14ac:dyDescent="0.25">
      <c r="A91" s="44" t="s">
        <v>174</v>
      </c>
      <c r="B91" s="43" t="s">
        <v>175</v>
      </c>
      <c r="C91" s="43">
        <v>0.99949381833128081</v>
      </c>
      <c r="D91" s="47">
        <f t="shared" si="4"/>
        <v>7.6794824285758949</v>
      </c>
      <c r="E91" s="5">
        <f t="shared" si="5"/>
        <v>0.76794824285758945</v>
      </c>
    </row>
    <row r="92" spans="1:5" x14ac:dyDescent="0.25">
      <c r="A92" s="44" t="s">
        <v>176</v>
      </c>
      <c r="B92" s="43" t="s">
        <v>177</v>
      </c>
      <c r="C92" s="43">
        <v>0.94687332837303217</v>
      </c>
      <c r="D92" s="47">
        <f t="shared" si="4"/>
        <v>7.0474452680188238</v>
      </c>
      <c r="E92" s="5">
        <f t="shared" si="5"/>
        <v>0.70474452680188238</v>
      </c>
    </row>
    <row r="93" spans="1:5" x14ac:dyDescent="0.25">
      <c r="A93" s="44" t="s">
        <v>178</v>
      </c>
      <c r="B93" s="43" t="s">
        <v>179</v>
      </c>
      <c r="C93" s="43">
        <v>1.080359804438507</v>
      </c>
      <c r="D93" s="47">
        <f t="shared" si="4"/>
        <v>8.6507829293012186</v>
      </c>
      <c r="E93" s="5">
        <f t="shared" si="5"/>
        <v>0.86507829293012195</v>
      </c>
    </row>
    <row r="94" spans="1:5" x14ac:dyDescent="0.25">
      <c r="A94" s="44" t="s">
        <v>180</v>
      </c>
      <c r="B94" s="43" t="s">
        <v>181</v>
      </c>
      <c r="C94" s="43">
        <v>0.97758013972973001</v>
      </c>
      <c r="D94" s="47">
        <f t="shared" si="4"/>
        <v>7.4162720477589588</v>
      </c>
      <c r="E94" s="5">
        <f t="shared" si="5"/>
        <v>0.74162720477589583</v>
      </c>
    </row>
    <row r="95" spans="1:5" x14ac:dyDescent="0.25">
      <c r="A95" s="44" t="s">
        <v>182</v>
      </c>
      <c r="B95" s="43" t="s">
        <v>183</v>
      </c>
      <c r="C95" s="43">
        <v>1.0313282703981355</v>
      </c>
      <c r="D95" s="47">
        <f t="shared" si="4"/>
        <v>8.0618535678068213</v>
      </c>
      <c r="E95" s="5">
        <f t="shared" si="5"/>
        <v>0.80618535678068204</v>
      </c>
    </row>
    <row r="96" spans="1:5" x14ac:dyDescent="0.25">
      <c r="A96" s="44" t="s">
        <v>184</v>
      </c>
      <c r="B96" s="43" t="s">
        <v>185</v>
      </c>
      <c r="C96" s="43">
        <v>1.1316726723260697</v>
      </c>
      <c r="D96" s="47">
        <f t="shared" si="4"/>
        <v>9.267113931643232</v>
      </c>
      <c r="E96" s="5">
        <f t="shared" si="5"/>
        <v>0.92671139316432327</v>
      </c>
    </row>
    <row r="97" spans="1:5" x14ac:dyDescent="0.25">
      <c r="A97" s="52" t="s">
        <v>186</v>
      </c>
      <c r="B97" s="43" t="s">
        <v>187</v>
      </c>
      <c r="C97" s="43">
        <v>0.94014797677735007</v>
      </c>
      <c r="D97" s="47">
        <f t="shared" si="4"/>
        <v>6.9666654780614214</v>
      </c>
      <c r="E97" s="5">
        <f t="shared" si="5"/>
        <v>0.69666654780614212</v>
      </c>
    </row>
    <row r="98" spans="1:5" x14ac:dyDescent="0.25">
      <c r="A98" s="44" t="s">
        <v>188</v>
      </c>
      <c r="B98" s="43" t="s">
        <v>189</v>
      </c>
      <c r="C98" s="43">
        <v>1.0046723019620465</v>
      </c>
      <c r="D98" s="47">
        <f t="shared" si="4"/>
        <v>7.7416824212513209</v>
      </c>
      <c r="E98" s="5">
        <f t="shared" si="5"/>
        <v>0.77416824212513213</v>
      </c>
    </row>
    <row r="99" spans="1:5" x14ac:dyDescent="0.25">
      <c r="A99" s="44" t="s">
        <v>190</v>
      </c>
      <c r="B99" s="43" t="s">
        <v>191</v>
      </c>
      <c r="C99" s="43">
        <v>1.0047211774791478</v>
      </c>
      <c r="D99" s="47">
        <f t="shared" si="4"/>
        <v>7.7422694766564302</v>
      </c>
      <c r="E99" s="5">
        <f t="shared" si="5"/>
        <v>0.77422694766564304</v>
      </c>
    </row>
    <row r="100" spans="1:5" x14ac:dyDescent="0.25">
      <c r="A100" s="44" t="s">
        <v>192</v>
      </c>
      <c r="B100" s="43" t="s">
        <v>193</v>
      </c>
      <c r="C100" s="43"/>
      <c r="D100" s="47"/>
      <c r="E100" s="5"/>
    </row>
    <row r="101" spans="1:5" x14ac:dyDescent="0.25">
      <c r="A101" s="44" t="s">
        <v>194</v>
      </c>
      <c r="B101" s="43" t="s">
        <v>195</v>
      </c>
      <c r="C101" s="43">
        <v>1.0167604431512571</v>
      </c>
      <c r="D101" s="47">
        <f t="shared" ref="D101:D132" si="6">E101*10</f>
        <v>7.8868759464295115</v>
      </c>
      <c r="E101" s="5">
        <f t="shared" ref="E101:E132" si="7">IF(C101&gt;=$D$204,1,((C101-$B$203)/($B$204-$B$203)))</f>
        <v>0.78868759464295113</v>
      </c>
    </row>
    <row r="102" spans="1:5" x14ac:dyDescent="0.25">
      <c r="A102" s="44" t="s">
        <v>196</v>
      </c>
      <c r="B102" s="43" t="s">
        <v>197</v>
      </c>
      <c r="C102" s="43">
        <v>1.3978449749156188</v>
      </c>
      <c r="D102" s="47">
        <f t="shared" si="6"/>
        <v>10</v>
      </c>
      <c r="E102" s="5">
        <f t="shared" si="7"/>
        <v>1</v>
      </c>
    </row>
    <row r="103" spans="1:5" x14ac:dyDescent="0.25">
      <c r="A103" s="44" t="s">
        <v>198</v>
      </c>
      <c r="B103" s="43" t="s">
        <v>199</v>
      </c>
      <c r="C103" s="43">
        <v>1.1005051868303948</v>
      </c>
      <c r="D103" s="47">
        <f t="shared" si="6"/>
        <v>8.8927538857747876</v>
      </c>
      <c r="E103" s="5">
        <f t="shared" si="7"/>
        <v>0.88927538857747868</v>
      </c>
    </row>
    <row r="104" spans="1:5" x14ac:dyDescent="0.25">
      <c r="A104" s="44" t="s">
        <v>200</v>
      </c>
      <c r="B104" s="43" t="s">
        <v>201</v>
      </c>
      <c r="C104" s="43">
        <v>1.1278260211631419</v>
      </c>
      <c r="D104" s="47">
        <f t="shared" si="6"/>
        <v>9.2209108939938407</v>
      </c>
      <c r="E104" s="5">
        <f t="shared" si="7"/>
        <v>0.922091089399384</v>
      </c>
    </row>
    <row r="105" spans="1:5" x14ac:dyDescent="0.25">
      <c r="A105" s="44" t="s">
        <v>202</v>
      </c>
      <c r="B105" s="43" t="s">
        <v>203</v>
      </c>
      <c r="C105" s="43">
        <v>1.05259874847796</v>
      </c>
      <c r="D105" s="47">
        <f t="shared" si="6"/>
        <v>8.3173383149068663</v>
      </c>
      <c r="E105" s="5">
        <f t="shared" si="7"/>
        <v>0.83173383149068669</v>
      </c>
    </row>
    <row r="106" spans="1:5" x14ac:dyDescent="0.25">
      <c r="A106" s="44" t="s">
        <v>204</v>
      </c>
      <c r="B106" s="43" t="s">
        <v>205</v>
      </c>
      <c r="C106" s="43">
        <v>0.94927729291678364</v>
      </c>
      <c r="D106" s="47">
        <f t="shared" si="6"/>
        <v>7.0763198551904383</v>
      </c>
      <c r="E106" s="5">
        <f t="shared" si="7"/>
        <v>0.70763198551904383</v>
      </c>
    </row>
    <row r="107" spans="1:5" x14ac:dyDescent="0.25">
      <c r="A107" s="44" t="s">
        <v>206</v>
      </c>
      <c r="B107" s="43" t="s">
        <v>207</v>
      </c>
      <c r="C107" s="43">
        <v>0.98247198245540246</v>
      </c>
      <c r="D107" s="47">
        <f t="shared" si="6"/>
        <v>7.4750291286732367</v>
      </c>
      <c r="E107" s="5">
        <f t="shared" si="7"/>
        <v>0.74750291286732362</v>
      </c>
    </row>
    <row r="108" spans="1:5" x14ac:dyDescent="0.25">
      <c r="A108" s="44" t="s">
        <v>208</v>
      </c>
      <c r="B108" s="43" t="s">
        <v>209</v>
      </c>
      <c r="C108" s="43">
        <v>0.95458194268144825</v>
      </c>
      <c r="D108" s="47">
        <f t="shared" si="6"/>
        <v>7.1400352591646046</v>
      </c>
      <c r="E108" s="5">
        <f t="shared" si="7"/>
        <v>0.71400352591646044</v>
      </c>
    </row>
    <row r="109" spans="1:5" x14ac:dyDescent="0.25">
      <c r="A109" s="54" t="s">
        <v>210</v>
      </c>
      <c r="B109" s="43" t="s">
        <v>211</v>
      </c>
      <c r="C109" s="43">
        <v>2.4363063358474912</v>
      </c>
      <c r="D109" s="47">
        <f t="shared" si="6"/>
        <v>10</v>
      </c>
      <c r="E109" s="5">
        <f t="shared" si="7"/>
        <v>1</v>
      </c>
    </row>
    <row r="110" spans="1:5" x14ac:dyDescent="0.25">
      <c r="A110" s="44" t="s">
        <v>212</v>
      </c>
      <c r="B110" s="43" t="s">
        <v>213</v>
      </c>
      <c r="C110" s="43">
        <v>1.0208307989758436</v>
      </c>
      <c r="D110" s="47">
        <f t="shared" si="6"/>
        <v>7.9357659537226741</v>
      </c>
      <c r="E110" s="5">
        <f t="shared" si="7"/>
        <v>0.79357659537226743</v>
      </c>
    </row>
    <row r="111" spans="1:5" x14ac:dyDescent="0.25">
      <c r="A111" s="44" t="s">
        <v>214</v>
      </c>
      <c r="B111" s="43" t="s">
        <v>215</v>
      </c>
      <c r="C111" s="43">
        <v>0.90682277351418883</v>
      </c>
      <c r="D111" s="47">
        <f t="shared" si="6"/>
        <v>6.5663885733395579</v>
      </c>
      <c r="E111" s="5">
        <f t="shared" si="7"/>
        <v>0.65663885733395577</v>
      </c>
    </row>
    <row r="112" spans="1:5" x14ac:dyDescent="0.25">
      <c r="A112" s="44" t="s">
        <v>216</v>
      </c>
      <c r="B112" s="43" t="s">
        <v>217</v>
      </c>
      <c r="C112" s="43">
        <v>1.08168381256852</v>
      </c>
      <c r="D112" s="47">
        <f t="shared" si="6"/>
        <v>8.6666859043535585</v>
      </c>
      <c r="E112" s="5">
        <f t="shared" si="7"/>
        <v>0.86666859043535582</v>
      </c>
    </row>
    <row r="113" spans="1:5" x14ac:dyDescent="0.25">
      <c r="A113" s="44" t="s">
        <v>218</v>
      </c>
      <c r="B113" s="43" t="s">
        <v>219</v>
      </c>
      <c r="C113" s="43">
        <v>1.0615047248557348</v>
      </c>
      <c r="D113" s="47">
        <f t="shared" si="6"/>
        <v>8.4243101052923883</v>
      </c>
      <c r="E113" s="5">
        <f t="shared" si="7"/>
        <v>0.84243101052923874</v>
      </c>
    </row>
    <row r="114" spans="1:5" x14ac:dyDescent="0.25">
      <c r="A114" s="44" t="s">
        <v>220</v>
      </c>
      <c r="B114" s="43" t="s">
        <v>221</v>
      </c>
      <c r="C114" s="43">
        <v>1.0447170914680151</v>
      </c>
      <c r="D114" s="47">
        <f t="shared" si="6"/>
        <v>8.2226698669125042</v>
      </c>
      <c r="E114" s="5">
        <f t="shared" si="7"/>
        <v>0.82226698669125042</v>
      </c>
    </row>
    <row r="115" spans="1:5" x14ac:dyDescent="0.25">
      <c r="A115" s="44" t="s">
        <v>222</v>
      </c>
      <c r="B115" s="43" t="s">
        <v>223</v>
      </c>
      <c r="C115" s="43">
        <v>1.0048880940797458</v>
      </c>
      <c r="D115" s="47">
        <f t="shared" si="6"/>
        <v>7.7442743514566361</v>
      </c>
      <c r="E115" s="5">
        <f t="shared" si="7"/>
        <v>0.77442743514566359</v>
      </c>
    </row>
    <row r="116" spans="1:5" x14ac:dyDescent="0.25">
      <c r="A116" s="44" t="s">
        <v>224</v>
      </c>
      <c r="B116" s="43" t="s">
        <v>225</v>
      </c>
      <c r="C116" s="43">
        <v>0.99405488166656286</v>
      </c>
      <c r="D116" s="47">
        <f t="shared" si="6"/>
        <v>7.6141540728584616</v>
      </c>
      <c r="E116" s="5">
        <f t="shared" si="7"/>
        <v>0.76141540728584611</v>
      </c>
    </row>
    <row r="117" spans="1:5" x14ac:dyDescent="0.25">
      <c r="A117" s="44" t="s">
        <v>226</v>
      </c>
      <c r="B117" s="43" t="s">
        <v>227</v>
      </c>
      <c r="C117" s="43">
        <v>1.0472870052751111</v>
      </c>
      <c r="D117" s="47">
        <f t="shared" si="6"/>
        <v>8.2535377099675991</v>
      </c>
      <c r="E117" s="5">
        <f t="shared" si="7"/>
        <v>0.82535377099675988</v>
      </c>
    </row>
    <row r="118" spans="1:5" x14ac:dyDescent="0.25">
      <c r="A118" s="44" t="s">
        <v>228</v>
      </c>
      <c r="B118" s="43" t="s">
        <v>229</v>
      </c>
      <c r="C118" s="43">
        <v>0.98315320075943502</v>
      </c>
      <c r="D118" s="47">
        <f t="shared" si="6"/>
        <v>7.4832114029725041</v>
      </c>
      <c r="E118" s="5">
        <f t="shared" si="7"/>
        <v>0.74832114029725039</v>
      </c>
    </row>
    <row r="119" spans="1:5" x14ac:dyDescent="0.25">
      <c r="A119" s="44" t="s">
        <v>230</v>
      </c>
      <c r="B119" s="43" t="s">
        <v>231</v>
      </c>
      <c r="C119" s="43">
        <v>1.1812005636366649</v>
      </c>
      <c r="D119" s="47">
        <f t="shared" si="6"/>
        <v>9.8620051578018142</v>
      </c>
      <c r="E119" s="5">
        <f t="shared" si="7"/>
        <v>0.98620051578018142</v>
      </c>
    </row>
    <row r="120" spans="1:5" x14ac:dyDescent="0.25">
      <c r="A120" s="44" t="s">
        <v>232</v>
      </c>
      <c r="B120" s="43" t="s">
        <v>233</v>
      </c>
      <c r="C120" s="43">
        <v>0.97449866877293223</v>
      </c>
      <c r="D120" s="47">
        <f t="shared" si="6"/>
        <v>7.3792597706893437</v>
      </c>
      <c r="E120" s="5">
        <f t="shared" si="7"/>
        <v>0.73792597706893437</v>
      </c>
    </row>
    <row r="121" spans="1:5" x14ac:dyDescent="0.25">
      <c r="A121" s="44" t="s">
        <v>234</v>
      </c>
      <c r="B121" s="43" t="s">
        <v>235</v>
      </c>
      <c r="C121" s="43">
        <v>1.055944834597591</v>
      </c>
      <c r="D121" s="47">
        <f t="shared" si="6"/>
        <v>8.3575289473336856</v>
      </c>
      <c r="E121" s="5">
        <f t="shared" si="7"/>
        <v>0.83575289473336856</v>
      </c>
    </row>
    <row r="122" spans="1:5" x14ac:dyDescent="0.25">
      <c r="A122" s="44" t="s">
        <v>236</v>
      </c>
      <c r="B122" s="43" t="s">
        <v>237</v>
      </c>
      <c r="C122" s="43">
        <v>1.0378565862206806</v>
      </c>
      <c r="D122" s="47">
        <f t="shared" si="6"/>
        <v>8.1402667144532117</v>
      </c>
      <c r="E122" s="5">
        <f t="shared" si="7"/>
        <v>0.81402667144532126</v>
      </c>
    </row>
    <row r="123" spans="1:5" x14ac:dyDescent="0.25">
      <c r="A123" s="44" t="s">
        <v>238</v>
      </c>
      <c r="B123" s="43" t="s">
        <v>239</v>
      </c>
      <c r="C123" s="43">
        <v>1.0118207889214748</v>
      </c>
      <c r="D123" s="47">
        <f t="shared" si="6"/>
        <v>7.8275445902220229</v>
      </c>
      <c r="E123" s="5">
        <f t="shared" si="7"/>
        <v>0.78275445902220231</v>
      </c>
    </row>
    <row r="124" spans="1:5" x14ac:dyDescent="0.25">
      <c r="A124" s="44" t="s">
        <v>240</v>
      </c>
      <c r="B124" s="43" t="s">
        <v>241</v>
      </c>
      <c r="C124" s="43">
        <v>1.0608400041962367</v>
      </c>
      <c r="D124" s="47">
        <f t="shared" si="6"/>
        <v>8.4163259881067418</v>
      </c>
      <c r="E124" s="5">
        <f t="shared" si="7"/>
        <v>0.84163259881067409</v>
      </c>
    </row>
    <row r="125" spans="1:5" x14ac:dyDescent="0.25">
      <c r="A125" s="44" t="s">
        <v>242</v>
      </c>
      <c r="B125" s="43" t="s">
        <v>243</v>
      </c>
      <c r="C125" s="43">
        <v>1.0459635099191982</v>
      </c>
      <c r="D125" s="47">
        <f t="shared" si="6"/>
        <v>8.2376408939663541</v>
      </c>
      <c r="E125" s="5">
        <f t="shared" si="7"/>
        <v>0.82376408939663537</v>
      </c>
    </row>
    <row r="126" spans="1:5" x14ac:dyDescent="0.25">
      <c r="A126" s="44" t="s">
        <v>244</v>
      </c>
      <c r="B126" s="43" t="s">
        <v>245</v>
      </c>
      <c r="C126" s="43">
        <v>0.99194156142175383</v>
      </c>
      <c r="D126" s="47">
        <f t="shared" si="6"/>
        <v>7.5887704831591503</v>
      </c>
      <c r="E126" s="5">
        <f t="shared" si="7"/>
        <v>0.75887704831591507</v>
      </c>
    </row>
    <row r="127" spans="1:5" x14ac:dyDescent="0.25">
      <c r="A127" s="44" t="s">
        <v>246</v>
      </c>
      <c r="B127" s="43" t="s">
        <v>247</v>
      </c>
      <c r="C127" s="43">
        <v>1.0860690503491448</v>
      </c>
      <c r="D127" s="47">
        <f t="shared" si="6"/>
        <v>8.7193580333556415</v>
      </c>
      <c r="E127" s="5">
        <f t="shared" si="7"/>
        <v>0.8719358033355642</v>
      </c>
    </row>
    <row r="128" spans="1:5" x14ac:dyDescent="0.25">
      <c r="A128" s="44" t="s">
        <v>248</v>
      </c>
      <c r="B128" s="43" t="s">
        <v>249</v>
      </c>
      <c r="C128" s="43">
        <v>0.99814610849912244</v>
      </c>
      <c r="D128" s="47">
        <f t="shared" si="6"/>
        <v>7.6632947667687148</v>
      </c>
      <c r="E128" s="5">
        <f t="shared" si="7"/>
        <v>0.76632947667687146</v>
      </c>
    </row>
    <row r="129" spans="1:5" x14ac:dyDescent="0.25">
      <c r="A129" s="44" t="s">
        <v>250</v>
      </c>
      <c r="B129" s="43" t="s">
        <v>251</v>
      </c>
      <c r="C129" s="43">
        <v>1.0270443936915279</v>
      </c>
      <c r="D129" s="47">
        <f t="shared" si="6"/>
        <v>8.0103989106576918</v>
      </c>
      <c r="E129" s="5">
        <f t="shared" si="7"/>
        <v>0.80103989106576923</v>
      </c>
    </row>
    <row r="130" spans="1:5" x14ac:dyDescent="0.25">
      <c r="A130" s="44" t="s">
        <v>252</v>
      </c>
      <c r="B130" s="43" t="s">
        <v>253</v>
      </c>
      <c r="C130" s="43">
        <v>0.89465926347338587</v>
      </c>
      <c r="D130" s="47">
        <f t="shared" si="6"/>
        <v>6.4202897750445143</v>
      </c>
      <c r="E130" s="5">
        <f t="shared" si="7"/>
        <v>0.64202897750445143</v>
      </c>
    </row>
    <row r="131" spans="1:5" x14ac:dyDescent="0.25">
      <c r="A131" s="44" t="s">
        <v>254</v>
      </c>
      <c r="B131" s="43" t="s">
        <v>255</v>
      </c>
      <c r="C131" s="43">
        <v>0.96645407322768173</v>
      </c>
      <c r="D131" s="47">
        <f t="shared" si="6"/>
        <v>7.2826342293786404</v>
      </c>
      <c r="E131" s="5">
        <f t="shared" si="7"/>
        <v>0.72826342293786406</v>
      </c>
    </row>
    <row r="132" spans="1:5" x14ac:dyDescent="0.25">
      <c r="A132" s="44" t="s">
        <v>256</v>
      </c>
      <c r="B132" s="43" t="s">
        <v>257</v>
      </c>
      <c r="C132" s="43">
        <v>0.95132978851585159</v>
      </c>
      <c r="D132" s="47">
        <f t="shared" si="6"/>
        <v>7.1009728656720981</v>
      </c>
      <c r="E132" s="5">
        <f t="shared" si="7"/>
        <v>0.71009728656720983</v>
      </c>
    </row>
    <row r="133" spans="1:5" x14ac:dyDescent="0.25">
      <c r="A133" s="44" t="s">
        <v>258</v>
      </c>
      <c r="B133" s="43" t="s">
        <v>259</v>
      </c>
      <c r="C133" s="43">
        <v>0.99457742486685119</v>
      </c>
      <c r="D133" s="47">
        <f t="shared" ref="D133:D168" si="8">E133*10</f>
        <v>7.6204304629270583</v>
      </c>
      <c r="E133" s="5">
        <f t="shared" ref="E133:E168" si="9">IF(C133&gt;=$D$204,1,((C133-$B$203)/($B$204-$B$203)))</f>
        <v>0.76204304629270581</v>
      </c>
    </row>
    <row r="134" spans="1:5" x14ac:dyDescent="0.25">
      <c r="A134" s="44" t="s">
        <v>260</v>
      </c>
      <c r="B134" s="43" t="s">
        <v>261</v>
      </c>
      <c r="C134" s="43">
        <v>1.0271418169875242</v>
      </c>
      <c r="D134" s="47">
        <f t="shared" si="8"/>
        <v>8.0115690849267356</v>
      </c>
      <c r="E134" s="5">
        <f t="shared" si="9"/>
        <v>0.80115690849267351</v>
      </c>
    </row>
    <row r="135" spans="1:5" x14ac:dyDescent="0.25">
      <c r="A135" s="44" t="s">
        <v>262</v>
      </c>
      <c r="B135" s="43" t="s">
        <v>263</v>
      </c>
      <c r="C135" s="43">
        <v>0.97339638460181555</v>
      </c>
      <c r="D135" s="47">
        <f t="shared" si="8"/>
        <v>7.3660199745910484</v>
      </c>
      <c r="E135" s="5">
        <f t="shared" si="9"/>
        <v>0.73660199745910482</v>
      </c>
    </row>
    <row r="136" spans="1:5" x14ac:dyDescent="0.25">
      <c r="A136" s="44" t="s">
        <v>264</v>
      </c>
      <c r="B136" s="43" t="s">
        <v>265</v>
      </c>
      <c r="C136" s="43">
        <v>0.96374346009360279</v>
      </c>
      <c r="D136" s="47">
        <f t="shared" si="8"/>
        <v>7.2500764134025575</v>
      </c>
      <c r="E136" s="5">
        <f t="shared" si="9"/>
        <v>0.72500764134025575</v>
      </c>
    </row>
    <row r="137" spans="1:5" x14ac:dyDescent="0.25">
      <c r="A137" s="56" t="s">
        <v>266</v>
      </c>
      <c r="B137" s="43" t="s">
        <v>267</v>
      </c>
      <c r="C137" s="43">
        <v>0.95600673651042045</v>
      </c>
      <c r="D137" s="47">
        <f t="shared" si="8"/>
        <v>7.1571487951038817</v>
      </c>
      <c r="E137" s="5">
        <f t="shared" si="9"/>
        <v>0.71571487951038815</v>
      </c>
    </row>
    <row r="138" spans="1:5" x14ac:dyDescent="0.25">
      <c r="A138" s="44" t="s">
        <v>268</v>
      </c>
      <c r="B138" s="43" t="s">
        <v>269</v>
      </c>
      <c r="C138" s="43">
        <v>1.0238568304172275</v>
      </c>
      <c r="D138" s="47">
        <f t="shared" si="8"/>
        <v>7.9721123336496991</v>
      </c>
      <c r="E138" s="5">
        <f t="shared" si="9"/>
        <v>0.79721123336496991</v>
      </c>
    </row>
    <row r="139" spans="1:5" x14ac:dyDescent="0.25">
      <c r="A139" s="44" t="s">
        <v>270</v>
      </c>
      <c r="B139" s="43" t="s">
        <v>271</v>
      </c>
      <c r="C139" s="43">
        <v>0.99280808720189451</v>
      </c>
      <c r="D139" s="47">
        <f t="shared" si="8"/>
        <v>7.5991785294176362</v>
      </c>
      <c r="E139" s="5">
        <f t="shared" si="9"/>
        <v>0.75991785294176362</v>
      </c>
    </row>
    <row r="140" spans="1:5" x14ac:dyDescent="0.25">
      <c r="A140" s="44" t="s">
        <v>272</v>
      </c>
      <c r="B140" s="43" t="s">
        <v>273</v>
      </c>
      <c r="C140" s="43">
        <v>1.0219604027909186</v>
      </c>
      <c r="D140" s="47">
        <f t="shared" si="8"/>
        <v>7.9493338925313184</v>
      </c>
      <c r="E140" s="5">
        <f t="shared" si="9"/>
        <v>0.79493338925313184</v>
      </c>
    </row>
    <row r="141" spans="1:5" x14ac:dyDescent="0.25">
      <c r="A141" s="44" t="s">
        <v>274</v>
      </c>
      <c r="B141" s="43" t="s">
        <v>275</v>
      </c>
      <c r="C141" s="43">
        <v>1.3104109135791653</v>
      </c>
      <c r="D141" s="47">
        <f t="shared" si="8"/>
        <v>10</v>
      </c>
      <c r="E141" s="5">
        <f t="shared" si="9"/>
        <v>1</v>
      </c>
    </row>
    <row r="142" spans="1:5" x14ac:dyDescent="0.25">
      <c r="A142" s="44" t="s">
        <v>276</v>
      </c>
      <c r="B142" s="43" t="s">
        <v>277</v>
      </c>
      <c r="C142" s="43">
        <v>1.0492838112975702</v>
      </c>
      <c r="D142" s="47">
        <f t="shared" si="8"/>
        <v>8.277521819762466</v>
      </c>
      <c r="E142" s="5">
        <f t="shared" si="9"/>
        <v>0.82775218197624656</v>
      </c>
    </row>
    <row r="143" spans="1:5" x14ac:dyDescent="0.25">
      <c r="A143" s="44" t="s">
        <v>278</v>
      </c>
      <c r="B143" s="43" t="s">
        <v>279</v>
      </c>
      <c r="C143" s="43">
        <v>0.92228268456496332</v>
      </c>
      <c r="D143" s="47">
        <f t="shared" si="8"/>
        <v>6.7520812244484576</v>
      </c>
      <c r="E143" s="5">
        <f t="shared" si="9"/>
        <v>0.67520812244484574</v>
      </c>
    </row>
    <row r="144" spans="1:5" x14ac:dyDescent="0.25">
      <c r="A144" s="50" t="s">
        <v>280</v>
      </c>
      <c r="B144" s="43" t="s">
        <v>281</v>
      </c>
      <c r="C144" s="43">
        <v>0.93274965531523446</v>
      </c>
      <c r="D144" s="47">
        <f t="shared" si="8"/>
        <v>6.8778024877412225</v>
      </c>
      <c r="E144" s="5">
        <f t="shared" si="9"/>
        <v>0.68778024877412225</v>
      </c>
    </row>
    <row r="145" spans="1:5" x14ac:dyDescent="0.25">
      <c r="A145" s="44" t="s">
        <v>282</v>
      </c>
      <c r="B145" s="43" t="s">
        <v>283</v>
      </c>
      <c r="C145" s="43">
        <v>0.9787318775037197</v>
      </c>
      <c r="D145" s="47">
        <f t="shared" si="8"/>
        <v>7.4301058427874036</v>
      </c>
      <c r="E145" s="5">
        <f t="shared" si="9"/>
        <v>0.74301058427874034</v>
      </c>
    </row>
    <row r="146" spans="1:5" x14ac:dyDescent="0.25">
      <c r="A146" s="44" t="s">
        <v>284</v>
      </c>
      <c r="B146" s="43" t="s">
        <v>285</v>
      </c>
      <c r="C146" s="43">
        <v>1.0063323556939852</v>
      </c>
      <c r="D146" s="47">
        <f t="shared" si="8"/>
        <v>7.7616217195729291</v>
      </c>
      <c r="E146" s="5">
        <f t="shared" si="9"/>
        <v>0.77616217195729287</v>
      </c>
    </row>
    <row r="147" spans="1:5" x14ac:dyDescent="0.25">
      <c r="A147" s="44" t="s">
        <v>286</v>
      </c>
      <c r="B147" s="43" t="s">
        <v>287</v>
      </c>
      <c r="C147" s="43">
        <v>0.942220671065642</v>
      </c>
      <c r="D147" s="47">
        <f t="shared" si="8"/>
        <v>6.9915610997805331</v>
      </c>
      <c r="E147" s="5">
        <f t="shared" si="9"/>
        <v>0.69915610997805333</v>
      </c>
    </row>
    <row r="148" spans="1:5" x14ac:dyDescent="0.25">
      <c r="A148" s="44" t="s">
        <v>288</v>
      </c>
      <c r="B148" s="43" t="s">
        <v>289</v>
      </c>
      <c r="C148" s="43">
        <v>0.9254228864864581</v>
      </c>
      <c r="D148" s="47">
        <f t="shared" si="8"/>
        <v>6.7897989330371109</v>
      </c>
      <c r="E148" s="5">
        <f t="shared" si="9"/>
        <v>0.67897989330371111</v>
      </c>
    </row>
    <row r="149" spans="1:5" x14ac:dyDescent="0.25">
      <c r="A149" s="44" t="s">
        <v>290</v>
      </c>
      <c r="B149" s="43" t="s">
        <v>291</v>
      </c>
      <c r="C149" s="43">
        <v>1.0064204017568579</v>
      </c>
      <c r="D149" s="47">
        <f t="shared" si="8"/>
        <v>7.7626792616752631</v>
      </c>
      <c r="E149" s="5">
        <f t="shared" si="9"/>
        <v>0.77626792616752627</v>
      </c>
    </row>
    <row r="150" spans="1:5" x14ac:dyDescent="0.25">
      <c r="A150" s="44" t="s">
        <v>292</v>
      </c>
      <c r="B150" s="43" t="s">
        <v>293</v>
      </c>
      <c r="C150" s="43">
        <v>0.94305715653835831</v>
      </c>
      <c r="D150" s="47">
        <f t="shared" si="8"/>
        <v>7.0016083247957761</v>
      </c>
      <c r="E150" s="5">
        <f t="shared" si="9"/>
        <v>0.70016083247957761</v>
      </c>
    </row>
    <row r="151" spans="1:5" x14ac:dyDescent="0.25">
      <c r="A151" s="44" t="s">
        <v>294</v>
      </c>
      <c r="B151" s="43" t="s">
        <v>295</v>
      </c>
      <c r="C151" s="43">
        <v>0.99254370403128533</v>
      </c>
      <c r="D151" s="47">
        <f t="shared" si="8"/>
        <v>7.5960029605739514</v>
      </c>
      <c r="E151" s="5">
        <f t="shared" si="9"/>
        <v>0.7596002960573951</v>
      </c>
    </row>
    <row r="152" spans="1:5" x14ac:dyDescent="0.25">
      <c r="A152" s="44" t="s">
        <v>296</v>
      </c>
      <c r="B152" s="43" t="s">
        <v>297</v>
      </c>
      <c r="C152" s="43">
        <v>1.1185056387622092</v>
      </c>
      <c r="D152" s="47">
        <f t="shared" si="8"/>
        <v>9.1089615747711257</v>
      </c>
      <c r="E152" s="5">
        <f t="shared" si="9"/>
        <v>0.91089615747711261</v>
      </c>
    </row>
    <row r="153" spans="1:5" x14ac:dyDescent="0.25">
      <c r="A153" s="44" t="s">
        <v>298</v>
      </c>
      <c r="B153" s="43" t="s">
        <v>299</v>
      </c>
      <c r="C153" s="43">
        <v>0.96362655335988046</v>
      </c>
      <c r="D153" s="47">
        <f t="shared" si="8"/>
        <v>7.2486722189511097</v>
      </c>
      <c r="E153" s="5">
        <f t="shared" si="9"/>
        <v>0.72486722189511099</v>
      </c>
    </row>
    <row r="154" spans="1:5" x14ac:dyDescent="0.25">
      <c r="A154" s="58" t="s">
        <v>300</v>
      </c>
      <c r="B154" s="43" t="s">
        <v>301</v>
      </c>
      <c r="C154" s="43">
        <v>0.87996453221270854</v>
      </c>
      <c r="D154" s="47">
        <f t="shared" si="8"/>
        <v>6.2437878795183241</v>
      </c>
      <c r="E154" s="5">
        <f t="shared" si="9"/>
        <v>0.62437878795183244</v>
      </c>
    </row>
    <row r="155" spans="1:5" x14ac:dyDescent="0.25">
      <c r="A155" s="44" t="s">
        <v>302</v>
      </c>
      <c r="B155" s="43" t="s">
        <v>303</v>
      </c>
      <c r="C155" s="43">
        <v>1.1590819695248935</v>
      </c>
      <c r="D155" s="47">
        <f t="shared" si="8"/>
        <v>9.5963334882865645</v>
      </c>
      <c r="E155" s="5">
        <f t="shared" si="9"/>
        <v>0.95963334882865647</v>
      </c>
    </row>
    <row r="156" spans="1:5" x14ac:dyDescent="0.25">
      <c r="A156" s="44" t="s">
        <v>304</v>
      </c>
      <c r="B156" s="43" t="s">
        <v>305</v>
      </c>
      <c r="C156" s="43">
        <v>1.0174716915158382</v>
      </c>
      <c r="D156" s="47">
        <f t="shared" si="8"/>
        <v>7.8954189188943689</v>
      </c>
      <c r="E156" s="5">
        <f t="shared" si="9"/>
        <v>0.78954189188943691</v>
      </c>
    </row>
    <row r="157" spans="1:5" x14ac:dyDescent="0.25">
      <c r="A157" s="44" t="s">
        <v>306</v>
      </c>
      <c r="B157" s="43" t="s">
        <v>307</v>
      </c>
      <c r="C157" s="43">
        <v>0.97668086835421719</v>
      </c>
      <c r="D157" s="47">
        <f t="shared" si="8"/>
        <v>7.4054706864033273</v>
      </c>
      <c r="E157" s="5">
        <f t="shared" si="9"/>
        <v>0.74054706864033271</v>
      </c>
    </row>
    <row r="158" spans="1:5" x14ac:dyDescent="0.25">
      <c r="A158" s="44" t="s">
        <v>308</v>
      </c>
      <c r="B158" s="43" t="s">
        <v>309</v>
      </c>
      <c r="C158" s="43">
        <v>0.99644683657887545</v>
      </c>
      <c r="D158" s="47">
        <f t="shared" si="8"/>
        <v>7.6428844095040933</v>
      </c>
      <c r="E158" s="5">
        <f t="shared" si="9"/>
        <v>0.76428844095040938</v>
      </c>
    </row>
    <row r="159" spans="1:5" x14ac:dyDescent="0.25">
      <c r="A159" s="44" t="s">
        <v>310</v>
      </c>
      <c r="B159" s="43" t="s">
        <v>311</v>
      </c>
      <c r="C159" s="43">
        <v>1.0381894501488202</v>
      </c>
      <c r="D159" s="47">
        <f t="shared" si="8"/>
        <v>8.1442648218855123</v>
      </c>
      <c r="E159" s="5">
        <f t="shared" si="9"/>
        <v>0.81442648218855118</v>
      </c>
    </row>
    <row r="160" spans="1:5" x14ac:dyDescent="0.25">
      <c r="A160" s="44" t="s">
        <v>312</v>
      </c>
      <c r="B160" s="43" t="s">
        <v>313</v>
      </c>
      <c r="C160" s="43">
        <v>0.89260170973310404</v>
      </c>
      <c r="D160" s="47">
        <f t="shared" si="8"/>
        <v>6.3955760100314336</v>
      </c>
      <c r="E160" s="5">
        <f t="shared" si="9"/>
        <v>0.63955760100314341</v>
      </c>
    </row>
    <row r="161" spans="1:5" x14ac:dyDescent="0.25">
      <c r="A161" s="44" t="s">
        <v>314</v>
      </c>
      <c r="B161" s="43" t="s">
        <v>315</v>
      </c>
      <c r="C161" s="43">
        <v>1.0396341463414636</v>
      </c>
      <c r="D161" s="47">
        <f t="shared" si="8"/>
        <v>8.1616174098258814</v>
      </c>
      <c r="E161" s="5">
        <f t="shared" si="9"/>
        <v>0.8161617409825882</v>
      </c>
    </row>
    <row r="162" spans="1:5" x14ac:dyDescent="0.25">
      <c r="A162" s="44" t="s">
        <v>316</v>
      </c>
      <c r="B162" s="43" t="s">
        <v>317</v>
      </c>
      <c r="C162" s="43">
        <v>1.001672514470848</v>
      </c>
      <c r="D162" s="47">
        <f t="shared" si="8"/>
        <v>7.7056512636221157</v>
      </c>
      <c r="E162" s="5">
        <f t="shared" si="9"/>
        <v>0.77056512636221153</v>
      </c>
    </row>
    <row r="163" spans="1:5" x14ac:dyDescent="0.25">
      <c r="A163" s="44" t="s">
        <v>318</v>
      </c>
      <c r="B163" s="43" t="s">
        <v>319</v>
      </c>
      <c r="C163" s="43">
        <v>1.2551534392194648</v>
      </c>
      <c r="D163" s="47">
        <f t="shared" si="8"/>
        <v>10</v>
      </c>
      <c r="E163" s="5">
        <f t="shared" si="9"/>
        <v>1</v>
      </c>
    </row>
    <row r="164" spans="1:5" x14ac:dyDescent="0.25">
      <c r="A164" s="44" t="s">
        <v>320</v>
      </c>
      <c r="B164" s="43" t="s">
        <v>321</v>
      </c>
      <c r="C164" s="43">
        <v>0.99991685133906061</v>
      </c>
      <c r="D164" s="47">
        <f t="shared" si="8"/>
        <v>7.6845635781674551</v>
      </c>
      <c r="E164" s="5">
        <f t="shared" si="9"/>
        <v>0.76845635781674548</v>
      </c>
    </row>
    <row r="165" spans="1:5" x14ac:dyDescent="0.25">
      <c r="A165" s="44" t="s">
        <v>322</v>
      </c>
      <c r="B165" s="43" t="s">
        <v>323</v>
      </c>
      <c r="C165" s="43">
        <v>0.92666714549969564</v>
      </c>
      <c r="D165" s="47">
        <f t="shared" si="8"/>
        <v>6.8047440225706399</v>
      </c>
      <c r="E165" s="5">
        <f t="shared" si="9"/>
        <v>0.68047440225706401</v>
      </c>
    </row>
    <row r="166" spans="1:5" x14ac:dyDescent="0.25">
      <c r="A166" s="44" t="s">
        <v>324</v>
      </c>
      <c r="B166" s="43" t="s">
        <v>325</v>
      </c>
      <c r="C166" s="43">
        <v>0.98373645897688622</v>
      </c>
      <c r="D166" s="47">
        <f t="shared" si="8"/>
        <v>7.4902170554839476</v>
      </c>
      <c r="E166" s="5">
        <f t="shared" si="9"/>
        <v>0.74902170554839476</v>
      </c>
    </row>
    <row r="167" spans="1:5" x14ac:dyDescent="0.25">
      <c r="A167" s="44" t="s">
        <v>326</v>
      </c>
      <c r="B167" s="43" t="s">
        <v>327</v>
      </c>
      <c r="C167" s="43">
        <v>0.94929455961591047</v>
      </c>
      <c r="D167" s="47">
        <f t="shared" si="8"/>
        <v>7.0765272496008089</v>
      </c>
      <c r="E167" s="5">
        <f t="shared" si="9"/>
        <v>0.70765272496008091</v>
      </c>
    </row>
    <row r="168" spans="1:5" x14ac:dyDescent="0.25">
      <c r="A168" s="44" t="s">
        <v>328</v>
      </c>
      <c r="B168" s="43" t="s">
        <v>329</v>
      </c>
      <c r="C168" s="43">
        <v>0.92910013578264916</v>
      </c>
      <c r="D168" s="47">
        <f t="shared" si="8"/>
        <v>6.8339672447664235</v>
      </c>
      <c r="E168" s="5">
        <f t="shared" si="9"/>
        <v>0.68339672447664235</v>
      </c>
    </row>
    <row r="169" spans="1:5" x14ac:dyDescent="0.25">
      <c r="A169" s="44" t="s">
        <v>330</v>
      </c>
      <c r="B169" s="43" t="s">
        <v>331</v>
      </c>
      <c r="C169" s="43"/>
      <c r="D169" s="47"/>
      <c r="E169" s="5"/>
    </row>
    <row r="170" spans="1:5" x14ac:dyDescent="0.25">
      <c r="A170" s="44" t="s">
        <v>332</v>
      </c>
      <c r="B170" s="43" t="s">
        <v>333</v>
      </c>
      <c r="C170" s="43">
        <v>1.0920689022419658</v>
      </c>
      <c r="D170" s="47">
        <f t="shared" ref="D170:D183" si="10">E170*10</f>
        <v>8.7914236746507033</v>
      </c>
      <c r="E170" s="5">
        <f t="shared" ref="E170:E183" si="11">IF(C170&gt;=$D$204,1,((C170-$B$203)/($B$204-$B$203)))</f>
        <v>0.87914236746507035</v>
      </c>
    </row>
    <row r="171" spans="1:5" x14ac:dyDescent="0.25">
      <c r="A171" s="44" t="s">
        <v>334</v>
      </c>
      <c r="B171" s="43" t="s">
        <v>335</v>
      </c>
      <c r="C171" s="43">
        <v>0.95324099538759655</v>
      </c>
      <c r="D171" s="47">
        <f t="shared" si="10"/>
        <v>7.1239288238057696</v>
      </c>
      <c r="E171" s="5">
        <f t="shared" si="11"/>
        <v>0.71239288238057696</v>
      </c>
    </row>
    <row r="172" spans="1:5" x14ac:dyDescent="0.25">
      <c r="A172" s="44" t="s">
        <v>336</v>
      </c>
      <c r="B172" s="43" t="s">
        <v>337</v>
      </c>
      <c r="C172" s="43">
        <v>1.0275915766083379</v>
      </c>
      <c r="D172" s="47">
        <f t="shared" si="10"/>
        <v>8.0169712541938374</v>
      </c>
      <c r="E172" s="5">
        <f t="shared" si="11"/>
        <v>0.80169712541938376</v>
      </c>
    </row>
    <row r="173" spans="1:5" x14ac:dyDescent="0.25">
      <c r="A173" s="44" t="s">
        <v>338</v>
      </c>
      <c r="B173" s="43" t="s">
        <v>339</v>
      </c>
      <c r="C173" s="43">
        <v>0.88018679874520167</v>
      </c>
      <c r="D173" s="47">
        <f t="shared" si="10"/>
        <v>6.2464575754522711</v>
      </c>
      <c r="E173" s="5">
        <f t="shared" si="11"/>
        <v>0.62464575754522711</v>
      </c>
    </row>
    <row r="174" spans="1:5" x14ac:dyDescent="0.25">
      <c r="A174" s="44" t="s">
        <v>340</v>
      </c>
      <c r="B174" s="43" t="s">
        <v>341</v>
      </c>
      <c r="C174" s="43">
        <v>1.0229675663187245</v>
      </c>
      <c r="D174" s="47">
        <f t="shared" si="10"/>
        <v>7.9614311720670319</v>
      </c>
      <c r="E174" s="5">
        <f t="shared" si="11"/>
        <v>0.79614311720670317</v>
      </c>
    </row>
    <row r="175" spans="1:5" x14ac:dyDescent="0.25">
      <c r="A175" s="44" t="s">
        <v>342</v>
      </c>
      <c r="B175" s="43" t="s">
        <v>343</v>
      </c>
      <c r="C175" s="43">
        <v>1.0930064486263253</v>
      </c>
      <c r="D175" s="47">
        <f t="shared" si="10"/>
        <v>8.8026847661975776</v>
      </c>
      <c r="E175" s="5">
        <f t="shared" si="11"/>
        <v>0.88026847661975771</v>
      </c>
    </row>
    <row r="176" spans="1:5" x14ac:dyDescent="0.25">
      <c r="A176" s="44" t="s">
        <v>344</v>
      </c>
      <c r="B176" s="43" t="s">
        <v>345</v>
      </c>
      <c r="C176" s="43">
        <v>1.0389533280953116</v>
      </c>
      <c r="D176" s="47">
        <f t="shared" si="10"/>
        <v>8.1534399407165168</v>
      </c>
      <c r="E176" s="5">
        <f t="shared" si="11"/>
        <v>0.81534399407165159</v>
      </c>
    </row>
    <row r="177" spans="1:5" x14ac:dyDescent="0.25">
      <c r="A177" s="44" t="s">
        <v>346</v>
      </c>
      <c r="B177" s="43" t="s">
        <v>347</v>
      </c>
      <c r="C177" s="43">
        <v>1.0594147160162306</v>
      </c>
      <c r="D177" s="47">
        <f t="shared" si="10"/>
        <v>8.3992065144001788</v>
      </c>
      <c r="E177" s="5">
        <f t="shared" si="11"/>
        <v>0.83992065144001793</v>
      </c>
    </row>
    <row r="178" spans="1:5" x14ac:dyDescent="0.25">
      <c r="A178" s="44" t="s">
        <v>348</v>
      </c>
      <c r="B178" s="43" t="s">
        <v>349</v>
      </c>
      <c r="C178" s="43">
        <v>1.067879423823844</v>
      </c>
      <c r="D178" s="47">
        <f t="shared" si="10"/>
        <v>8.5008781235378787</v>
      </c>
      <c r="E178" s="5">
        <f t="shared" si="11"/>
        <v>0.85008781235378783</v>
      </c>
    </row>
    <row r="179" spans="1:5" x14ac:dyDescent="0.25">
      <c r="A179" s="44" t="s">
        <v>350</v>
      </c>
      <c r="B179" s="43" t="s">
        <v>351</v>
      </c>
      <c r="C179" s="43">
        <v>0.86480108615124673</v>
      </c>
      <c r="D179" s="47">
        <f t="shared" si="10"/>
        <v>6.0616561395715687</v>
      </c>
      <c r="E179" s="5">
        <f t="shared" si="11"/>
        <v>0.60616561395715685</v>
      </c>
    </row>
    <row r="180" spans="1:5" x14ac:dyDescent="0.25">
      <c r="A180" s="44" t="s">
        <v>352</v>
      </c>
      <c r="B180" s="43" t="s">
        <v>353</v>
      </c>
      <c r="C180" s="43">
        <v>0.94847560042463464</v>
      </c>
      <c r="D180" s="47">
        <f t="shared" si="10"/>
        <v>7.0666905369005519</v>
      </c>
      <c r="E180" s="5">
        <f t="shared" si="11"/>
        <v>0.70666905369005517</v>
      </c>
    </row>
    <row r="181" spans="1:5" x14ac:dyDescent="0.25">
      <c r="A181" s="44" t="s">
        <v>354</v>
      </c>
      <c r="B181" s="43" t="s">
        <v>355</v>
      </c>
      <c r="C181" s="43">
        <v>0.86873400746870644</v>
      </c>
      <c r="D181" s="47">
        <f t="shared" si="10"/>
        <v>6.1088953884678423</v>
      </c>
      <c r="E181" s="5">
        <f t="shared" si="11"/>
        <v>0.61088953884678421</v>
      </c>
    </row>
    <row r="182" spans="1:5" x14ac:dyDescent="0.25">
      <c r="A182" s="44" t="s">
        <v>356</v>
      </c>
      <c r="B182" s="43" t="s">
        <v>357</v>
      </c>
      <c r="C182" s="43">
        <v>0.95042497906751855</v>
      </c>
      <c r="D182" s="47">
        <f t="shared" si="10"/>
        <v>7.0901049852129203</v>
      </c>
      <c r="E182" s="5">
        <f t="shared" si="11"/>
        <v>0.70901049852129205</v>
      </c>
    </row>
    <row r="183" spans="1:5" x14ac:dyDescent="0.25">
      <c r="A183" s="44" t="s">
        <v>358</v>
      </c>
      <c r="B183" s="43" t="s">
        <v>359</v>
      </c>
      <c r="C183" s="43">
        <v>0.99981989617131228</v>
      </c>
      <c r="D183" s="47">
        <f t="shared" si="10"/>
        <v>7.6833990266976073</v>
      </c>
      <c r="E183" s="5">
        <f t="shared" si="11"/>
        <v>0.76833990266976071</v>
      </c>
    </row>
    <row r="184" spans="1:5" x14ac:dyDescent="0.25">
      <c r="A184" s="44" t="s">
        <v>360</v>
      </c>
      <c r="B184" s="43" t="s">
        <v>361</v>
      </c>
      <c r="C184" s="43"/>
      <c r="D184" s="47"/>
      <c r="E184" s="5"/>
    </row>
    <row r="185" spans="1:5" x14ac:dyDescent="0.25">
      <c r="A185" s="44" t="s">
        <v>362</v>
      </c>
      <c r="B185" s="43" t="s">
        <v>363</v>
      </c>
      <c r="C185" s="43">
        <v>0.97914775195092707</v>
      </c>
      <c r="D185" s="47">
        <f t="shared" ref="D185:D192" si="12">E185*10</f>
        <v>7.4351010092134429</v>
      </c>
      <c r="E185" s="5">
        <f t="shared" ref="E185:E192" si="13">IF(C185&gt;=$D$204,1,((C185-$B$203)/($B$204-$B$203)))</f>
        <v>0.74351010092134429</v>
      </c>
    </row>
    <row r="186" spans="1:5" x14ac:dyDescent="0.25">
      <c r="A186" s="58" t="s">
        <v>364</v>
      </c>
      <c r="B186" s="43" t="s">
        <v>365</v>
      </c>
      <c r="C186" s="43">
        <v>0.97695039049263788</v>
      </c>
      <c r="D186" s="47">
        <f t="shared" si="12"/>
        <v>7.40870798060583</v>
      </c>
      <c r="E186" s="5">
        <f t="shared" si="13"/>
        <v>0.74087079806058298</v>
      </c>
    </row>
    <row r="187" spans="1:5" x14ac:dyDescent="0.25">
      <c r="A187" s="43"/>
      <c r="B187" s="43" t="s">
        <v>390</v>
      </c>
      <c r="C187" s="43">
        <v>0.93152706831239507</v>
      </c>
      <c r="D187" s="47">
        <f t="shared" si="12"/>
        <v>6.8631177058545143</v>
      </c>
      <c r="E187" s="5">
        <f t="shared" si="13"/>
        <v>0.68631177058545145</v>
      </c>
    </row>
    <row r="188" spans="1:5" x14ac:dyDescent="0.25">
      <c r="A188" s="44" t="s">
        <v>366</v>
      </c>
      <c r="B188" s="43" t="s">
        <v>367</v>
      </c>
      <c r="C188" s="43">
        <v>0.9211442960860412</v>
      </c>
      <c r="D188" s="47">
        <f t="shared" si="12"/>
        <v>6.7384077709629473</v>
      </c>
      <c r="E188" s="5">
        <f t="shared" si="13"/>
        <v>0.67384077709629475</v>
      </c>
    </row>
    <row r="189" spans="1:5" x14ac:dyDescent="0.25">
      <c r="A189" s="44" t="s">
        <v>368</v>
      </c>
      <c r="B189" s="43" t="s">
        <v>369</v>
      </c>
      <c r="C189" s="43">
        <v>1.0033937438321232</v>
      </c>
      <c r="D189" s="47">
        <f t="shared" si="12"/>
        <v>7.7263253569084185</v>
      </c>
      <c r="E189" s="5">
        <f t="shared" si="13"/>
        <v>0.77263253569084189</v>
      </c>
    </row>
    <row r="190" spans="1:5" x14ac:dyDescent="0.25">
      <c r="A190" s="44" t="s">
        <v>370</v>
      </c>
      <c r="B190" s="43" t="s">
        <v>371</v>
      </c>
      <c r="C190" s="43">
        <v>1.2972745013124403</v>
      </c>
      <c r="D190" s="47">
        <f t="shared" si="12"/>
        <v>10</v>
      </c>
      <c r="E190" s="5">
        <f t="shared" si="13"/>
        <v>1</v>
      </c>
    </row>
    <row r="191" spans="1:5" x14ac:dyDescent="0.25">
      <c r="A191" s="44" t="s">
        <v>372</v>
      </c>
      <c r="B191" s="43" t="s">
        <v>373</v>
      </c>
      <c r="C191" s="43">
        <v>0.91181643785415778</v>
      </c>
      <c r="D191" s="47">
        <f t="shared" si="12"/>
        <v>6.6263686577650986</v>
      </c>
      <c r="E191" s="5">
        <f t="shared" si="13"/>
        <v>0.66263686577650982</v>
      </c>
    </row>
    <row r="192" spans="1:5" x14ac:dyDescent="0.25">
      <c r="A192" s="44" t="s">
        <v>374</v>
      </c>
      <c r="B192" s="43" t="s">
        <v>375</v>
      </c>
      <c r="C192" s="43">
        <v>1.1447869103545387</v>
      </c>
      <c r="D192" s="47">
        <f t="shared" si="12"/>
        <v>9.4246321488426492</v>
      </c>
      <c r="E192" s="5">
        <f t="shared" si="13"/>
        <v>0.94246321488426499</v>
      </c>
    </row>
    <row r="193" spans="1:5" x14ac:dyDescent="0.25">
      <c r="A193" s="44"/>
      <c r="B193" s="43" t="s">
        <v>391</v>
      </c>
      <c r="C193" s="43">
        <v>1.0888448232247943</v>
      </c>
      <c r="D193" s="47"/>
      <c r="E193" s="5"/>
    </row>
    <row r="194" spans="1:5" x14ac:dyDescent="0.25">
      <c r="A194" s="44" t="s">
        <v>376</v>
      </c>
      <c r="B194" s="43" t="s">
        <v>377</v>
      </c>
      <c r="C194" s="43">
        <v>1.19268937578464</v>
      </c>
      <c r="D194" s="47">
        <f>E194*10</f>
        <v>10</v>
      </c>
      <c r="E194" s="5">
        <f>IF(C194&gt;=$D$204,1,((C194-$B$203)/($B$204-$B$203)))</f>
        <v>1</v>
      </c>
    </row>
    <row r="195" spans="1:5" x14ac:dyDescent="0.25">
      <c r="A195" s="44" t="s">
        <v>378</v>
      </c>
      <c r="B195" s="43" t="s">
        <v>379</v>
      </c>
      <c r="C195" s="43">
        <v>1.1553040401347521</v>
      </c>
      <c r="D195" s="47">
        <f>E195*10</f>
        <v>9.550955884117073</v>
      </c>
      <c r="E195" s="5">
        <f>IF(C195&gt;=$D$204,1,((C195-$B$203)/($B$204-$B$203)))</f>
        <v>0.95509558841170727</v>
      </c>
    </row>
    <row r="196" spans="1:5" x14ac:dyDescent="0.25">
      <c r="A196" s="44" t="s">
        <v>380</v>
      </c>
      <c r="B196" s="43" t="s">
        <v>381</v>
      </c>
      <c r="C196" s="43">
        <v>1.0355628099202312</v>
      </c>
      <c r="D196" s="47">
        <f>E196*10</f>
        <v>8.1127156243542906</v>
      </c>
      <c r="E196" s="5">
        <f>IF(C196&gt;=$D$204,1,((C196-$B$203)/($B$204-$B$203)))</f>
        <v>0.81127156243542908</v>
      </c>
    </row>
    <row r="197" spans="1:5" x14ac:dyDescent="0.25">
      <c r="A197" s="44" t="s">
        <v>382</v>
      </c>
      <c r="B197" s="43" t="s">
        <v>383</v>
      </c>
      <c r="C197" s="43">
        <v>1.0454543488162402</v>
      </c>
      <c r="D197" s="47">
        <f>E197*10</f>
        <v>8.2315252394364364</v>
      </c>
      <c r="E197" s="5">
        <f>IF(C197&gt;=$D$204,1,((C197-$B$203)/($B$204-$B$203)))</f>
        <v>0.82315252394364358</v>
      </c>
    </row>
    <row r="198" spans="1:5" x14ac:dyDescent="0.25">
      <c r="A198" s="44" t="s">
        <v>384</v>
      </c>
      <c r="B198" s="43" t="s">
        <v>385</v>
      </c>
      <c r="C198" s="43">
        <v>1.013654400198978</v>
      </c>
      <c r="D198" s="47">
        <f>E198*10</f>
        <v>7.8495685293057926</v>
      </c>
      <c r="E198" s="5">
        <f>IF(C198&gt;=$D$204,1,((C198-$B$203)/($B$204-$B$203)))</f>
        <v>0.78495685293057926</v>
      </c>
    </row>
    <row r="199" spans="1:5" x14ac:dyDescent="0.25">
      <c r="A199" s="1"/>
    </row>
    <row r="201" spans="1:5" hidden="1" x14ac:dyDescent="0.25">
      <c r="D201" s="4" t="s">
        <v>395</v>
      </c>
      <c r="E201" s="4"/>
    </row>
    <row r="202" spans="1:5" hidden="1" x14ac:dyDescent="0.25">
      <c r="A202" t="s">
        <v>393</v>
      </c>
      <c r="B202">
        <f>MAX(C3:C198)</f>
        <v>2.4363063358474912</v>
      </c>
      <c r="D202" s="4">
        <f>QUARTILE(C$3:C$198,1)</f>
        <v>0.95424670585798532</v>
      </c>
      <c r="E202" s="4" t="s">
        <v>396</v>
      </c>
    </row>
    <row r="203" spans="1:5" hidden="1" x14ac:dyDescent="0.25">
      <c r="A203" t="s">
        <v>394</v>
      </c>
      <c r="B203">
        <f>MIN(C3:C198)</f>
        <v>0.36013563935766379</v>
      </c>
      <c r="D203" s="4">
        <f>QUARTILE(C$3:C$198,3)</f>
        <v>1.0424725746846306</v>
      </c>
      <c r="E203" s="4" t="s">
        <v>397</v>
      </c>
    </row>
    <row r="204" spans="1:5" hidden="1" x14ac:dyDescent="0.25">
      <c r="A204" t="s">
        <v>400</v>
      </c>
      <c r="B204">
        <f>MAX(C207:C393)</f>
        <v>1.19268937578464</v>
      </c>
      <c r="D204" s="3">
        <f>D203+2*(D203-D202)</f>
        <v>1.2189243123379212</v>
      </c>
      <c r="E204" s="3" t="s">
        <v>398</v>
      </c>
    </row>
    <row r="205" spans="1:5" hidden="1" x14ac:dyDescent="0.25"/>
    <row r="206" spans="1:5" hidden="1" x14ac:dyDescent="0.25">
      <c r="C206" t="s">
        <v>399</v>
      </c>
    </row>
    <row r="207" spans="1:5" hidden="1" x14ac:dyDescent="0.25">
      <c r="C207">
        <v>0.36013563935766379</v>
      </c>
    </row>
    <row r="208" spans="1:5" hidden="1" x14ac:dyDescent="0.25">
      <c r="C208">
        <v>0.78148530477663225</v>
      </c>
    </row>
    <row r="209" spans="3:3" hidden="1" x14ac:dyDescent="0.25">
      <c r="C209">
        <v>0.85696610705489262</v>
      </c>
    </row>
    <row r="210" spans="3:3" hidden="1" x14ac:dyDescent="0.25">
      <c r="C210">
        <v>0.86480108615124673</v>
      </c>
    </row>
    <row r="211" spans="3:3" hidden="1" x14ac:dyDescent="0.25">
      <c r="C211">
        <v>0.86873400746870644</v>
      </c>
    </row>
    <row r="212" spans="3:3" hidden="1" x14ac:dyDescent="0.25">
      <c r="C212">
        <v>0.87837089183611039</v>
      </c>
    </row>
    <row r="213" spans="3:3" hidden="1" x14ac:dyDescent="0.25">
      <c r="C213">
        <v>0.87996453221270854</v>
      </c>
    </row>
    <row r="214" spans="3:3" hidden="1" x14ac:dyDescent="0.25">
      <c r="C214">
        <v>0.88018679874520167</v>
      </c>
    </row>
    <row r="215" spans="3:3" hidden="1" x14ac:dyDescent="0.25">
      <c r="C215">
        <v>0.89051913581465558</v>
      </c>
    </row>
    <row r="216" spans="3:3" hidden="1" x14ac:dyDescent="0.25">
      <c r="C216">
        <v>0.89260170973310404</v>
      </c>
    </row>
    <row r="217" spans="3:3" hidden="1" x14ac:dyDescent="0.25">
      <c r="C217">
        <v>0.89465926347338587</v>
      </c>
    </row>
    <row r="218" spans="3:3" hidden="1" x14ac:dyDescent="0.25">
      <c r="C218">
        <v>0.90498421337946089</v>
      </c>
    </row>
    <row r="219" spans="3:3" hidden="1" x14ac:dyDescent="0.25">
      <c r="C219">
        <v>0.90682277351418883</v>
      </c>
    </row>
    <row r="220" spans="3:3" hidden="1" x14ac:dyDescent="0.25">
      <c r="C220">
        <v>0.91181643785415778</v>
      </c>
    </row>
    <row r="221" spans="3:3" hidden="1" x14ac:dyDescent="0.25">
      <c r="C221">
        <v>0.91341518071581029</v>
      </c>
    </row>
    <row r="222" spans="3:3" hidden="1" x14ac:dyDescent="0.25">
      <c r="C222">
        <v>0.91863406171613304</v>
      </c>
    </row>
    <row r="223" spans="3:3" hidden="1" x14ac:dyDescent="0.25">
      <c r="C223">
        <v>0.92033021424848338</v>
      </c>
    </row>
    <row r="224" spans="3:3" hidden="1" x14ac:dyDescent="0.25">
      <c r="C224">
        <v>0.9211442960860412</v>
      </c>
    </row>
    <row r="225" spans="3:3" hidden="1" x14ac:dyDescent="0.25">
      <c r="C225">
        <v>0.92228268456496332</v>
      </c>
    </row>
    <row r="226" spans="3:3" hidden="1" x14ac:dyDescent="0.25">
      <c r="C226">
        <v>0.92378191237527685</v>
      </c>
    </row>
    <row r="227" spans="3:3" hidden="1" x14ac:dyDescent="0.25">
      <c r="C227">
        <v>0.92416732425795911</v>
      </c>
    </row>
    <row r="228" spans="3:3" hidden="1" x14ac:dyDescent="0.25">
      <c r="C228">
        <v>0.92450881758792514</v>
      </c>
    </row>
    <row r="229" spans="3:3" hidden="1" x14ac:dyDescent="0.25">
      <c r="C229">
        <v>0.92530275552354346</v>
      </c>
    </row>
    <row r="230" spans="3:3" hidden="1" x14ac:dyDescent="0.25">
      <c r="C230">
        <v>0.9254228864864581</v>
      </c>
    </row>
    <row r="231" spans="3:3" hidden="1" x14ac:dyDescent="0.25">
      <c r="C231">
        <v>0.92666714549969564</v>
      </c>
    </row>
    <row r="232" spans="3:3" hidden="1" x14ac:dyDescent="0.25">
      <c r="C232">
        <v>0.92866946088341051</v>
      </c>
    </row>
    <row r="233" spans="3:3" hidden="1" x14ac:dyDescent="0.25">
      <c r="C233">
        <v>0.92910013578264916</v>
      </c>
    </row>
    <row r="234" spans="3:3" hidden="1" x14ac:dyDescent="0.25">
      <c r="C234">
        <v>0.93004366343620648</v>
      </c>
    </row>
    <row r="235" spans="3:3" hidden="1" x14ac:dyDescent="0.25">
      <c r="C235">
        <v>0.93135104436774285</v>
      </c>
    </row>
    <row r="236" spans="3:3" hidden="1" x14ac:dyDescent="0.25">
      <c r="C236">
        <v>0.93152706831239507</v>
      </c>
    </row>
    <row r="237" spans="3:3" hidden="1" x14ac:dyDescent="0.25">
      <c r="C237">
        <v>0.93200908247813941</v>
      </c>
    </row>
    <row r="238" spans="3:3" hidden="1" x14ac:dyDescent="0.25">
      <c r="C238">
        <v>0.93274965531523446</v>
      </c>
    </row>
    <row r="239" spans="3:3" hidden="1" x14ac:dyDescent="0.25">
      <c r="C239">
        <v>0.93845993106090753</v>
      </c>
    </row>
    <row r="240" spans="3:3" hidden="1" x14ac:dyDescent="0.25">
      <c r="C240">
        <v>0.94014797677735007</v>
      </c>
    </row>
    <row r="241" spans="3:3" hidden="1" x14ac:dyDescent="0.25">
      <c r="C241">
        <v>0.942220671065642</v>
      </c>
    </row>
    <row r="242" spans="3:3" hidden="1" x14ac:dyDescent="0.25">
      <c r="C242">
        <v>0.94305715653835831</v>
      </c>
    </row>
    <row r="243" spans="3:3" hidden="1" x14ac:dyDescent="0.25">
      <c r="C243">
        <v>0.94421397004697316</v>
      </c>
    </row>
    <row r="244" spans="3:3" hidden="1" x14ac:dyDescent="0.25">
      <c r="C244">
        <v>0.9445283409368479</v>
      </c>
    </row>
    <row r="245" spans="3:3" hidden="1" x14ac:dyDescent="0.25">
      <c r="C245">
        <v>0.94558782712211165</v>
      </c>
    </row>
    <row r="246" spans="3:3" hidden="1" x14ac:dyDescent="0.25">
      <c r="C246">
        <v>0.94687332837303217</v>
      </c>
    </row>
    <row r="247" spans="3:3" hidden="1" x14ac:dyDescent="0.25">
      <c r="C247">
        <v>0.94847560042463464</v>
      </c>
    </row>
    <row r="248" spans="3:3" hidden="1" x14ac:dyDescent="0.25">
      <c r="C248">
        <v>0.94913610509193735</v>
      </c>
    </row>
    <row r="249" spans="3:3" hidden="1" x14ac:dyDescent="0.25">
      <c r="C249">
        <v>0.94927729291678364</v>
      </c>
    </row>
    <row r="250" spans="3:3" hidden="1" x14ac:dyDescent="0.25">
      <c r="C250">
        <v>0.94929455961591047</v>
      </c>
    </row>
    <row r="251" spans="3:3" hidden="1" x14ac:dyDescent="0.25">
      <c r="C251">
        <v>0.95019853854100866</v>
      </c>
    </row>
    <row r="252" spans="3:3" hidden="1" x14ac:dyDescent="0.25">
      <c r="C252">
        <v>0.95042497906751855</v>
      </c>
    </row>
    <row r="253" spans="3:3" hidden="1" x14ac:dyDescent="0.25">
      <c r="C253">
        <v>0.95132978851585159</v>
      </c>
    </row>
    <row r="254" spans="3:3" hidden="1" x14ac:dyDescent="0.25">
      <c r="C254">
        <v>0.95324099538759655</v>
      </c>
    </row>
    <row r="255" spans="3:3" hidden="1" x14ac:dyDescent="0.25">
      <c r="C255">
        <v>0.95458194268144825</v>
      </c>
    </row>
    <row r="256" spans="3:3" hidden="1" x14ac:dyDescent="0.25">
      <c r="C256">
        <v>0.95524051346623762</v>
      </c>
    </row>
    <row r="257" spans="3:3" hidden="1" x14ac:dyDescent="0.25">
      <c r="C257">
        <v>0.95533247587460401</v>
      </c>
    </row>
    <row r="258" spans="3:3" hidden="1" x14ac:dyDescent="0.25">
      <c r="C258">
        <v>0.95600673651042045</v>
      </c>
    </row>
    <row r="259" spans="3:3" hidden="1" x14ac:dyDescent="0.25">
      <c r="C259">
        <v>0.95634667939348827</v>
      </c>
    </row>
    <row r="260" spans="3:3" hidden="1" x14ac:dyDescent="0.25">
      <c r="C260">
        <v>0.96041957506556841</v>
      </c>
    </row>
    <row r="261" spans="3:3" hidden="1" x14ac:dyDescent="0.25">
      <c r="C261">
        <v>0.96057991820530209</v>
      </c>
    </row>
    <row r="262" spans="3:3" hidden="1" x14ac:dyDescent="0.25">
      <c r="C262">
        <v>0.96131168026175018</v>
      </c>
    </row>
    <row r="263" spans="3:3" hidden="1" x14ac:dyDescent="0.25">
      <c r="C263">
        <v>0.96271964834079382</v>
      </c>
    </row>
    <row r="264" spans="3:3" hidden="1" x14ac:dyDescent="0.25">
      <c r="C264">
        <v>0.96362655335988046</v>
      </c>
    </row>
    <row r="265" spans="3:3" hidden="1" x14ac:dyDescent="0.25">
      <c r="C265">
        <v>0.96374346009360279</v>
      </c>
    </row>
    <row r="266" spans="3:3" hidden="1" x14ac:dyDescent="0.25">
      <c r="C266">
        <v>0.96521915600600305</v>
      </c>
    </row>
    <row r="267" spans="3:3" hidden="1" x14ac:dyDescent="0.25">
      <c r="C267">
        <v>0.9656239796682845</v>
      </c>
    </row>
    <row r="268" spans="3:3" hidden="1" x14ac:dyDescent="0.25">
      <c r="C268">
        <v>0.96645407322768173</v>
      </c>
    </row>
    <row r="269" spans="3:3" hidden="1" x14ac:dyDescent="0.25">
      <c r="C269">
        <v>0.96842373282790328</v>
      </c>
    </row>
    <row r="270" spans="3:3" hidden="1" x14ac:dyDescent="0.25">
      <c r="C270">
        <v>0.96941557580583249</v>
      </c>
    </row>
    <row r="271" spans="3:3" hidden="1" x14ac:dyDescent="0.25">
      <c r="C271">
        <v>0.97339638460181555</v>
      </c>
    </row>
    <row r="272" spans="3:3" hidden="1" x14ac:dyDescent="0.25">
      <c r="C272">
        <v>0.97388049533220222</v>
      </c>
    </row>
    <row r="273" spans="3:3" hidden="1" x14ac:dyDescent="0.25">
      <c r="C273">
        <v>0.97449866877293223</v>
      </c>
    </row>
    <row r="274" spans="3:3" hidden="1" x14ac:dyDescent="0.25">
      <c r="C274">
        <v>0.97541271105909955</v>
      </c>
    </row>
    <row r="275" spans="3:3" hidden="1" x14ac:dyDescent="0.25">
      <c r="C275">
        <v>0.97668086835421719</v>
      </c>
    </row>
    <row r="276" spans="3:3" hidden="1" x14ac:dyDescent="0.25">
      <c r="C276">
        <v>0.97695039049263788</v>
      </c>
    </row>
    <row r="277" spans="3:3" hidden="1" x14ac:dyDescent="0.25">
      <c r="C277">
        <v>0.97758013972973001</v>
      </c>
    </row>
    <row r="278" spans="3:3" hidden="1" x14ac:dyDescent="0.25">
      <c r="C278">
        <v>0.97795156068429367</v>
      </c>
    </row>
    <row r="279" spans="3:3" hidden="1" x14ac:dyDescent="0.25">
      <c r="C279">
        <v>0.9787318775037197</v>
      </c>
    </row>
    <row r="280" spans="3:3" hidden="1" x14ac:dyDescent="0.25">
      <c r="C280">
        <v>0.97914775195092707</v>
      </c>
    </row>
    <row r="281" spans="3:3" hidden="1" x14ac:dyDescent="0.25">
      <c r="C281">
        <v>0.98247198245540246</v>
      </c>
    </row>
    <row r="282" spans="3:3" hidden="1" x14ac:dyDescent="0.25">
      <c r="C282">
        <v>0.98315320075943502</v>
      </c>
    </row>
    <row r="283" spans="3:3" hidden="1" x14ac:dyDescent="0.25">
      <c r="C283">
        <v>0.98373645897688622</v>
      </c>
    </row>
    <row r="284" spans="3:3" hidden="1" x14ac:dyDescent="0.25">
      <c r="C284">
        <v>0.98436406493885087</v>
      </c>
    </row>
    <row r="285" spans="3:3" hidden="1" x14ac:dyDescent="0.25">
      <c r="C285">
        <v>0.98476996648729886</v>
      </c>
    </row>
    <row r="286" spans="3:3" hidden="1" x14ac:dyDescent="0.25">
      <c r="C286">
        <v>0.98862399820292912</v>
      </c>
    </row>
    <row r="287" spans="3:3" hidden="1" x14ac:dyDescent="0.25">
      <c r="C287">
        <v>0.98963931527918247</v>
      </c>
    </row>
    <row r="288" spans="3:3" hidden="1" x14ac:dyDescent="0.25">
      <c r="C288">
        <v>0.9910827527468955</v>
      </c>
    </row>
    <row r="289" spans="3:3" hidden="1" x14ac:dyDescent="0.25">
      <c r="C289">
        <v>0.99180370555294128</v>
      </c>
    </row>
    <row r="290" spans="3:3" hidden="1" x14ac:dyDescent="0.25">
      <c r="C290">
        <v>0.99193855022280986</v>
      </c>
    </row>
    <row r="291" spans="3:3" hidden="1" x14ac:dyDescent="0.25">
      <c r="C291">
        <v>0.99194156142175383</v>
      </c>
    </row>
    <row r="292" spans="3:3" hidden="1" x14ac:dyDescent="0.25">
      <c r="C292">
        <v>0.99254370403128533</v>
      </c>
    </row>
    <row r="293" spans="3:3" hidden="1" x14ac:dyDescent="0.25">
      <c r="C293">
        <v>0.99280808720189451</v>
      </c>
    </row>
    <row r="294" spans="3:3" hidden="1" x14ac:dyDescent="0.25">
      <c r="C294">
        <v>0.99358676770526477</v>
      </c>
    </row>
    <row r="295" spans="3:3" hidden="1" x14ac:dyDescent="0.25">
      <c r="C295">
        <v>0.99405488166656286</v>
      </c>
    </row>
    <row r="296" spans="3:3" hidden="1" x14ac:dyDescent="0.25">
      <c r="C296">
        <v>0.9942170269838243</v>
      </c>
    </row>
    <row r="297" spans="3:3" hidden="1" x14ac:dyDescent="0.25">
      <c r="C297">
        <v>0.99457742486685119</v>
      </c>
    </row>
    <row r="298" spans="3:3" hidden="1" x14ac:dyDescent="0.25">
      <c r="C298">
        <v>0.99466212059501535</v>
      </c>
    </row>
    <row r="299" spans="3:3" hidden="1" x14ac:dyDescent="0.25">
      <c r="C299">
        <v>0.99608884444928425</v>
      </c>
    </row>
    <row r="300" spans="3:3" hidden="1" x14ac:dyDescent="0.25">
      <c r="C300">
        <v>0.99644683657887545</v>
      </c>
    </row>
    <row r="301" spans="3:3" hidden="1" x14ac:dyDescent="0.25">
      <c r="C301">
        <v>0.99678037645976147</v>
      </c>
    </row>
    <row r="302" spans="3:3" hidden="1" x14ac:dyDescent="0.25">
      <c r="C302">
        <v>0.99705547494266356</v>
      </c>
    </row>
    <row r="303" spans="3:3" hidden="1" x14ac:dyDescent="0.25">
      <c r="C303">
        <v>0.99814610849912244</v>
      </c>
    </row>
    <row r="304" spans="3:3" hidden="1" x14ac:dyDescent="0.25">
      <c r="C304">
        <v>0.99875074314662682</v>
      </c>
    </row>
    <row r="305" spans="3:3" hidden="1" x14ac:dyDescent="0.25">
      <c r="C305">
        <v>0.99949381833128081</v>
      </c>
    </row>
    <row r="306" spans="3:3" hidden="1" x14ac:dyDescent="0.25">
      <c r="C306">
        <v>0.99981989617131228</v>
      </c>
    </row>
    <row r="307" spans="3:3" hidden="1" x14ac:dyDescent="0.25">
      <c r="C307">
        <v>0.99991685133906061</v>
      </c>
    </row>
    <row r="308" spans="3:3" hidden="1" x14ac:dyDescent="0.25">
      <c r="C308">
        <v>1.000113880476504</v>
      </c>
    </row>
    <row r="309" spans="3:3" hidden="1" x14ac:dyDescent="0.25">
      <c r="C309">
        <v>1.0001898536538025</v>
      </c>
    </row>
    <row r="310" spans="3:3" hidden="1" x14ac:dyDescent="0.25">
      <c r="C310">
        <v>1.001672514470848</v>
      </c>
    </row>
    <row r="311" spans="3:3" hidden="1" x14ac:dyDescent="0.25">
      <c r="C311">
        <v>1.0019899091544162</v>
      </c>
    </row>
    <row r="312" spans="3:3" hidden="1" x14ac:dyDescent="0.25">
      <c r="C312">
        <v>1.0033937438321232</v>
      </c>
    </row>
    <row r="313" spans="3:3" hidden="1" x14ac:dyDescent="0.25">
      <c r="C313">
        <v>1.0046723019620465</v>
      </c>
    </row>
    <row r="314" spans="3:3" hidden="1" x14ac:dyDescent="0.25">
      <c r="C314">
        <v>1.0047211774791478</v>
      </c>
    </row>
    <row r="315" spans="3:3" hidden="1" x14ac:dyDescent="0.25">
      <c r="C315">
        <v>1.0048880940797458</v>
      </c>
    </row>
    <row r="316" spans="3:3" hidden="1" x14ac:dyDescent="0.25">
      <c r="C316">
        <v>1.0052170348650147</v>
      </c>
    </row>
    <row r="317" spans="3:3" hidden="1" x14ac:dyDescent="0.25">
      <c r="C317">
        <v>1.0054315451792655</v>
      </c>
    </row>
    <row r="318" spans="3:3" hidden="1" x14ac:dyDescent="0.25">
      <c r="C318">
        <v>1.0063323556939852</v>
      </c>
    </row>
    <row r="319" spans="3:3" hidden="1" x14ac:dyDescent="0.25">
      <c r="C319">
        <v>1.0064204017568579</v>
      </c>
    </row>
    <row r="320" spans="3:3" hidden="1" x14ac:dyDescent="0.25">
      <c r="C320">
        <v>1.0084871416212933</v>
      </c>
    </row>
    <row r="321" spans="3:3" hidden="1" x14ac:dyDescent="0.25">
      <c r="C321">
        <v>1.0098681160180565</v>
      </c>
    </row>
    <row r="322" spans="3:3" hidden="1" x14ac:dyDescent="0.25">
      <c r="C322">
        <v>1.0102319711109364</v>
      </c>
    </row>
    <row r="323" spans="3:3" hidden="1" x14ac:dyDescent="0.25">
      <c r="C323">
        <v>1.0118207889214748</v>
      </c>
    </row>
    <row r="324" spans="3:3" hidden="1" x14ac:dyDescent="0.25">
      <c r="C324">
        <v>1.013654400198978</v>
      </c>
    </row>
    <row r="325" spans="3:3" hidden="1" x14ac:dyDescent="0.25">
      <c r="C325">
        <v>1.0139676417104382</v>
      </c>
    </row>
    <row r="326" spans="3:3" hidden="1" x14ac:dyDescent="0.25">
      <c r="C326">
        <v>1.0153444098812803</v>
      </c>
    </row>
    <row r="327" spans="3:3" hidden="1" x14ac:dyDescent="0.25">
      <c r="C327">
        <v>1.0167604431512571</v>
      </c>
    </row>
    <row r="328" spans="3:3" hidden="1" x14ac:dyDescent="0.25">
      <c r="C328">
        <v>1.0174716915158382</v>
      </c>
    </row>
    <row r="329" spans="3:3" hidden="1" x14ac:dyDescent="0.25">
      <c r="C329">
        <v>1.0181781931688973</v>
      </c>
    </row>
    <row r="330" spans="3:3" hidden="1" x14ac:dyDescent="0.25">
      <c r="C330">
        <v>1.0208307989758436</v>
      </c>
    </row>
    <row r="331" spans="3:3" hidden="1" x14ac:dyDescent="0.25">
      <c r="C331">
        <v>1.0219604027909186</v>
      </c>
    </row>
    <row r="332" spans="3:3" hidden="1" x14ac:dyDescent="0.25">
      <c r="C332">
        <v>1.0219620292171108</v>
      </c>
    </row>
    <row r="333" spans="3:3" hidden="1" x14ac:dyDescent="0.25">
      <c r="C333">
        <v>1.022610659194167</v>
      </c>
    </row>
    <row r="334" spans="3:3" hidden="1" x14ac:dyDescent="0.25">
      <c r="C334">
        <v>1.0229675663187245</v>
      </c>
    </row>
    <row r="335" spans="3:3" hidden="1" x14ac:dyDescent="0.25">
      <c r="C335">
        <v>1.0238568304172275</v>
      </c>
    </row>
    <row r="336" spans="3:3" hidden="1" x14ac:dyDescent="0.25">
      <c r="C336">
        <v>1.0263991041167559</v>
      </c>
    </row>
    <row r="337" spans="3:3" hidden="1" x14ac:dyDescent="0.25">
      <c r="C337">
        <v>1.0270443936915279</v>
      </c>
    </row>
    <row r="338" spans="3:3" hidden="1" x14ac:dyDescent="0.25">
      <c r="C338">
        <v>1.0271418169875242</v>
      </c>
    </row>
    <row r="339" spans="3:3" hidden="1" x14ac:dyDescent="0.25">
      <c r="C339">
        <v>1.0275915766083379</v>
      </c>
    </row>
    <row r="340" spans="3:3" hidden="1" x14ac:dyDescent="0.25">
      <c r="C340">
        <v>1.0313282703981355</v>
      </c>
    </row>
    <row r="341" spans="3:3" hidden="1" x14ac:dyDescent="0.25">
      <c r="C341">
        <v>1.0332280935576306</v>
      </c>
    </row>
    <row r="342" spans="3:3" hidden="1" x14ac:dyDescent="0.25">
      <c r="C342">
        <v>1.0338595107516033</v>
      </c>
    </row>
    <row r="343" spans="3:3" hidden="1" x14ac:dyDescent="0.25">
      <c r="C343">
        <v>1.0355628099202312</v>
      </c>
    </row>
    <row r="344" spans="3:3" hidden="1" x14ac:dyDescent="0.25">
      <c r="C344">
        <v>1.037237501084493</v>
      </c>
    </row>
    <row r="345" spans="3:3" hidden="1" x14ac:dyDescent="0.25">
      <c r="C345">
        <v>1.0373868764076035</v>
      </c>
    </row>
    <row r="346" spans="3:3" hidden="1" x14ac:dyDescent="0.25">
      <c r="C346">
        <v>1.0378565862206806</v>
      </c>
    </row>
    <row r="347" spans="3:3" hidden="1" x14ac:dyDescent="0.25">
      <c r="C347">
        <v>1.0381894501488202</v>
      </c>
    </row>
    <row r="348" spans="3:3" hidden="1" x14ac:dyDescent="0.25">
      <c r="C348">
        <v>1.0389533280953116</v>
      </c>
    </row>
    <row r="349" spans="3:3" hidden="1" x14ac:dyDescent="0.25">
      <c r="C349">
        <v>1.0396341463414636</v>
      </c>
    </row>
    <row r="350" spans="3:3" hidden="1" x14ac:dyDescent="0.25">
      <c r="C350">
        <v>1.0418554774119626</v>
      </c>
    </row>
    <row r="351" spans="3:3" hidden="1" x14ac:dyDescent="0.25">
      <c r="C351">
        <v>1.0443238665026351</v>
      </c>
    </row>
    <row r="352" spans="3:3" hidden="1" x14ac:dyDescent="0.25">
      <c r="C352">
        <v>1.0447170914680151</v>
      </c>
    </row>
    <row r="353" spans="3:3" hidden="1" x14ac:dyDescent="0.25">
      <c r="C353">
        <v>1.0454543488162402</v>
      </c>
    </row>
    <row r="354" spans="3:3" hidden="1" x14ac:dyDescent="0.25">
      <c r="C354">
        <v>1.0459635099191982</v>
      </c>
    </row>
    <row r="355" spans="3:3" hidden="1" x14ac:dyDescent="0.25">
      <c r="C355">
        <v>1.0472870052751111</v>
      </c>
    </row>
    <row r="356" spans="3:3" hidden="1" x14ac:dyDescent="0.25">
      <c r="C356">
        <v>1.0488021860741878</v>
      </c>
    </row>
    <row r="357" spans="3:3" hidden="1" x14ac:dyDescent="0.25">
      <c r="C357">
        <v>1.0492838112975702</v>
      </c>
    </row>
    <row r="358" spans="3:3" hidden="1" x14ac:dyDescent="0.25">
      <c r="C358">
        <v>1.0496672241475491</v>
      </c>
    </row>
    <row r="359" spans="3:3" hidden="1" x14ac:dyDescent="0.25">
      <c r="C359">
        <v>1.05259874847796</v>
      </c>
    </row>
    <row r="360" spans="3:3" hidden="1" x14ac:dyDescent="0.25">
      <c r="C360">
        <v>1.0547349735426221</v>
      </c>
    </row>
    <row r="361" spans="3:3" hidden="1" x14ac:dyDescent="0.25">
      <c r="C361">
        <v>1.055944834597591</v>
      </c>
    </row>
    <row r="362" spans="3:3" hidden="1" x14ac:dyDescent="0.25">
      <c r="C362">
        <v>1.0594147160162306</v>
      </c>
    </row>
    <row r="363" spans="3:3" hidden="1" x14ac:dyDescent="0.25">
      <c r="C363">
        <v>1.0608400041962367</v>
      </c>
    </row>
    <row r="364" spans="3:3" hidden="1" x14ac:dyDescent="0.25">
      <c r="C364">
        <v>1.0615047248557348</v>
      </c>
    </row>
    <row r="365" spans="3:3" hidden="1" x14ac:dyDescent="0.25">
      <c r="C365">
        <v>1.0649272641230936</v>
      </c>
    </row>
    <row r="366" spans="3:3" hidden="1" x14ac:dyDescent="0.25">
      <c r="C366">
        <v>1.067879423823844</v>
      </c>
    </row>
    <row r="367" spans="3:3" hidden="1" x14ac:dyDescent="0.25">
      <c r="C367">
        <v>1.0686981524867931</v>
      </c>
    </row>
    <row r="368" spans="3:3" hidden="1" x14ac:dyDescent="0.25">
      <c r="C368">
        <v>1.0765843321972453</v>
      </c>
    </row>
    <row r="369" spans="3:3" hidden="1" x14ac:dyDescent="0.25">
      <c r="C369">
        <v>1.080359804438507</v>
      </c>
    </row>
    <row r="370" spans="3:3" hidden="1" x14ac:dyDescent="0.25">
      <c r="C370">
        <v>1.08168381256852</v>
      </c>
    </row>
    <row r="371" spans="3:3" hidden="1" x14ac:dyDescent="0.25">
      <c r="C371">
        <v>1.0860690503491448</v>
      </c>
    </row>
    <row r="372" spans="3:3" hidden="1" x14ac:dyDescent="0.25">
      <c r="C372">
        <v>1.0888448232247943</v>
      </c>
    </row>
    <row r="373" spans="3:3" hidden="1" x14ac:dyDescent="0.25">
      <c r="C373">
        <v>1.0889517007519438</v>
      </c>
    </row>
    <row r="374" spans="3:3" hidden="1" x14ac:dyDescent="0.25">
      <c r="C374">
        <v>1.0920689022419658</v>
      </c>
    </row>
    <row r="375" spans="3:3" hidden="1" x14ac:dyDescent="0.25">
      <c r="C375">
        <v>1.092693058901127</v>
      </c>
    </row>
    <row r="376" spans="3:3" hidden="1" x14ac:dyDescent="0.25">
      <c r="C376">
        <v>1.0930064486263253</v>
      </c>
    </row>
    <row r="377" spans="3:3" hidden="1" x14ac:dyDescent="0.25">
      <c r="C377">
        <v>1.1005051868303948</v>
      </c>
    </row>
    <row r="378" spans="3:3" hidden="1" x14ac:dyDescent="0.25">
      <c r="C378">
        <v>1.105016363374423</v>
      </c>
    </row>
    <row r="379" spans="3:3" hidden="1" x14ac:dyDescent="0.25">
      <c r="C379">
        <v>1.1069426734336338</v>
      </c>
    </row>
    <row r="380" spans="3:3" hidden="1" x14ac:dyDescent="0.25">
      <c r="C380">
        <v>1.1112452462155564</v>
      </c>
    </row>
    <row r="381" spans="3:3" hidden="1" x14ac:dyDescent="0.25">
      <c r="C381">
        <v>1.1180988624842012</v>
      </c>
    </row>
    <row r="382" spans="3:3" hidden="1" x14ac:dyDescent="0.25">
      <c r="C382">
        <v>1.1185056387622092</v>
      </c>
    </row>
    <row r="383" spans="3:3" hidden="1" x14ac:dyDescent="0.25">
      <c r="C383">
        <v>1.1228574511478213</v>
      </c>
    </row>
    <row r="384" spans="3:3" hidden="1" x14ac:dyDescent="0.25">
      <c r="C384">
        <v>1.1278260211631419</v>
      </c>
    </row>
    <row r="385" spans="3:3" hidden="1" x14ac:dyDescent="0.25">
      <c r="C385">
        <v>1.1300883886012356</v>
      </c>
    </row>
    <row r="386" spans="3:3" hidden="1" x14ac:dyDescent="0.25">
      <c r="C386">
        <v>1.1316726723260697</v>
      </c>
    </row>
    <row r="387" spans="3:3" hidden="1" x14ac:dyDescent="0.25">
      <c r="C387">
        <v>1.1447869103545387</v>
      </c>
    </row>
    <row r="388" spans="3:3" hidden="1" x14ac:dyDescent="0.25">
      <c r="C388">
        <v>1.1470767662421448</v>
      </c>
    </row>
    <row r="389" spans="3:3" hidden="1" x14ac:dyDescent="0.25">
      <c r="C389">
        <v>1.1553040401347521</v>
      </c>
    </row>
    <row r="390" spans="3:3" hidden="1" x14ac:dyDescent="0.25">
      <c r="C390">
        <v>1.1590819695248935</v>
      </c>
    </row>
    <row r="391" spans="3:3" hidden="1" x14ac:dyDescent="0.25">
      <c r="C391">
        <v>1.172960620698877</v>
      </c>
    </row>
    <row r="392" spans="3:3" hidden="1" x14ac:dyDescent="0.25">
      <c r="C392">
        <v>1.1812005636366649</v>
      </c>
    </row>
    <row r="393" spans="3:3" hidden="1" x14ac:dyDescent="0.25">
      <c r="C393">
        <v>1.19268937578464</v>
      </c>
    </row>
    <row r="394" spans="3:3" hidden="1" x14ac:dyDescent="0.25">
      <c r="C394" s="3">
        <v>1.2551534392194648</v>
      </c>
    </row>
    <row r="395" spans="3:3" hidden="1" x14ac:dyDescent="0.25">
      <c r="C395" s="3">
        <v>1.2972745013124403</v>
      </c>
    </row>
    <row r="396" spans="3:3" hidden="1" x14ac:dyDescent="0.25">
      <c r="C396" s="3">
        <v>1.3104109135791653</v>
      </c>
    </row>
    <row r="397" spans="3:3" hidden="1" x14ac:dyDescent="0.25">
      <c r="C397" s="3">
        <v>1.3978449749156188</v>
      </c>
    </row>
    <row r="398" spans="3:3" hidden="1" x14ac:dyDescent="0.25">
      <c r="C398" s="3">
        <v>2.4363063358474912</v>
      </c>
    </row>
    <row r="399" spans="3:3" hidden="1" x14ac:dyDescent="0.25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D3EE-BE9C-7843-ABD0-FB5727225D11}">
  <sheetPr>
    <tabColor theme="4"/>
  </sheetPr>
  <dimension ref="A1:I385"/>
  <sheetViews>
    <sheetView zoomScale="99" workbookViewId="0">
      <selection activeCell="D1" sqref="D1:D1048576"/>
    </sheetView>
  </sheetViews>
  <sheetFormatPr defaultColWidth="10.625" defaultRowHeight="15.75" x14ac:dyDescent="0.25"/>
  <cols>
    <col min="1" max="1" width="10.875" style="8"/>
    <col min="2" max="2" width="11.625" style="8" bestFit="1" customWidth="1"/>
    <col min="3" max="3" width="11" style="8" bestFit="1" customWidth="1"/>
    <col min="4" max="4" width="10.625" style="8"/>
    <col min="5" max="5" width="29" style="8" bestFit="1" customWidth="1"/>
    <col min="6" max="6" width="31.375" style="9" customWidth="1"/>
    <col min="7" max="7" width="14.75" style="1" customWidth="1"/>
    <col min="8" max="9" width="16.75" style="1" customWidth="1"/>
  </cols>
  <sheetData>
    <row r="1" spans="1:9" x14ac:dyDescent="0.25">
      <c r="A1" s="9"/>
      <c r="B1" s="9" t="s">
        <v>418</v>
      </c>
      <c r="C1" s="9" t="s">
        <v>419</v>
      </c>
      <c r="D1" s="9"/>
      <c r="E1" s="9"/>
    </row>
    <row r="2" spans="1:9" ht="104.25" x14ac:dyDescent="0.25">
      <c r="A2" s="64" t="s">
        <v>402</v>
      </c>
      <c r="B2" s="34" t="s">
        <v>403</v>
      </c>
      <c r="C2" s="34" t="s">
        <v>404</v>
      </c>
      <c r="D2" s="70" t="s">
        <v>430</v>
      </c>
      <c r="E2" s="70" t="s">
        <v>433</v>
      </c>
      <c r="F2" s="70" t="s">
        <v>434</v>
      </c>
      <c r="G2" s="70" t="s">
        <v>435</v>
      </c>
      <c r="H2" s="70" t="s">
        <v>436</v>
      </c>
      <c r="I2" s="70" t="s">
        <v>437</v>
      </c>
    </row>
    <row r="3" spans="1:9" x14ac:dyDescent="0.25">
      <c r="A3" s="44" t="s">
        <v>1</v>
      </c>
      <c r="B3" s="65">
        <v>6.2</v>
      </c>
      <c r="C3" s="65">
        <v>1.95</v>
      </c>
      <c r="D3" t="s">
        <v>1</v>
      </c>
      <c r="E3" s="1" t="s">
        <v>0</v>
      </c>
      <c r="F3" s="1" t="s">
        <v>438</v>
      </c>
      <c r="H3" s="1">
        <v>0</v>
      </c>
      <c r="I3" s="1">
        <v>0</v>
      </c>
    </row>
    <row r="4" spans="1:9" x14ac:dyDescent="0.25">
      <c r="A4" s="44" t="s">
        <v>3</v>
      </c>
      <c r="B4" s="65"/>
      <c r="C4" s="65"/>
      <c r="D4" t="s">
        <v>3</v>
      </c>
      <c r="E4" s="1" t="s">
        <v>2</v>
      </c>
      <c r="F4" s="1" t="s">
        <v>439</v>
      </c>
      <c r="G4" s="1" t="s">
        <v>440</v>
      </c>
      <c r="H4" s="1">
        <v>0</v>
      </c>
      <c r="I4" s="1">
        <v>1</v>
      </c>
    </row>
    <row r="5" spans="1:9" x14ac:dyDescent="0.25">
      <c r="A5" s="44" t="s">
        <v>5</v>
      </c>
      <c r="B5" s="65">
        <v>3.3279999999999998</v>
      </c>
      <c r="C5" s="65">
        <v>3.427</v>
      </c>
      <c r="D5" t="s">
        <v>5</v>
      </c>
      <c r="E5" s="1" t="s">
        <v>4</v>
      </c>
      <c r="F5" s="1" t="s">
        <v>441</v>
      </c>
      <c r="G5" s="1" t="s">
        <v>442</v>
      </c>
      <c r="H5" s="1">
        <v>0</v>
      </c>
      <c r="I5" s="1">
        <v>1</v>
      </c>
    </row>
    <row r="6" spans="1:9" x14ac:dyDescent="0.25">
      <c r="A6" t="s">
        <v>431</v>
      </c>
      <c r="B6" s="65"/>
      <c r="C6" s="65"/>
      <c r="D6" t="s">
        <v>431</v>
      </c>
      <c r="E6" s="1" t="s">
        <v>443</v>
      </c>
      <c r="F6" s="1" t="s">
        <v>438</v>
      </c>
      <c r="G6" s="1" t="s">
        <v>444</v>
      </c>
      <c r="H6" s="1">
        <v>0</v>
      </c>
      <c r="I6" s="1">
        <v>1</v>
      </c>
    </row>
    <row r="7" spans="1:9" x14ac:dyDescent="0.25">
      <c r="A7" s="44" t="s">
        <v>7</v>
      </c>
      <c r="B7" s="65">
        <v>4.0999999999999996</v>
      </c>
      <c r="C7" s="65">
        <v>2.5</v>
      </c>
      <c r="D7" t="s">
        <v>7</v>
      </c>
      <c r="E7" s="1" t="s">
        <v>6</v>
      </c>
      <c r="F7" s="1" t="s">
        <v>445</v>
      </c>
      <c r="G7" s="1" t="s">
        <v>446</v>
      </c>
      <c r="H7" s="1">
        <v>0</v>
      </c>
      <c r="I7" s="1">
        <v>1</v>
      </c>
    </row>
    <row r="8" spans="1:9" x14ac:dyDescent="0.25">
      <c r="A8" s="44" t="s">
        <v>9</v>
      </c>
      <c r="B8" s="65">
        <v>2.7</v>
      </c>
      <c r="C8" s="65">
        <v>2</v>
      </c>
      <c r="D8" t="s">
        <v>9</v>
      </c>
      <c r="E8" s="1" t="s">
        <v>8</v>
      </c>
      <c r="F8" s="1" t="s">
        <v>445</v>
      </c>
      <c r="G8" s="1" t="s">
        <v>436</v>
      </c>
      <c r="H8" s="1">
        <v>1</v>
      </c>
      <c r="I8" s="1">
        <v>0</v>
      </c>
    </row>
    <row r="9" spans="1:9" x14ac:dyDescent="0.25">
      <c r="A9" s="44" t="s">
        <v>11</v>
      </c>
      <c r="B9" s="65">
        <v>3.0409999999999999</v>
      </c>
      <c r="C9" s="65">
        <v>4.202</v>
      </c>
      <c r="D9" t="s">
        <v>11</v>
      </c>
      <c r="E9" s="1" t="s">
        <v>10</v>
      </c>
      <c r="F9" s="1" t="s">
        <v>447</v>
      </c>
      <c r="G9" s="1" t="s">
        <v>448</v>
      </c>
      <c r="H9" s="1">
        <v>0</v>
      </c>
      <c r="I9" s="1">
        <v>1</v>
      </c>
    </row>
    <row r="10" spans="1:9" x14ac:dyDescent="0.25">
      <c r="A10" s="44" t="s">
        <v>13</v>
      </c>
      <c r="B10" s="65">
        <v>2</v>
      </c>
      <c r="C10" s="65">
        <v>2.024</v>
      </c>
      <c r="D10" t="s">
        <v>13</v>
      </c>
      <c r="E10" s="1" t="s">
        <v>12</v>
      </c>
      <c r="F10" s="1" t="s">
        <v>438</v>
      </c>
      <c r="G10" s="1" t="s">
        <v>449</v>
      </c>
      <c r="H10" s="1">
        <v>0</v>
      </c>
      <c r="I10" s="1">
        <v>1</v>
      </c>
    </row>
    <row r="11" spans="1:9" x14ac:dyDescent="0.25">
      <c r="A11" s="44" t="s">
        <v>15</v>
      </c>
      <c r="B11" s="65">
        <v>4.4000000000000004</v>
      </c>
      <c r="C11" s="65">
        <v>3.5230000000000001</v>
      </c>
      <c r="D11" t="s">
        <v>15</v>
      </c>
      <c r="E11" s="1" t="s">
        <v>14</v>
      </c>
      <c r="F11" s="1" t="s">
        <v>447</v>
      </c>
      <c r="G11" s="1" t="s">
        <v>446</v>
      </c>
      <c r="H11" s="1">
        <v>0</v>
      </c>
      <c r="I11" s="1">
        <v>1</v>
      </c>
    </row>
    <row r="12" spans="1:9" x14ac:dyDescent="0.25">
      <c r="A12" s="44" t="s">
        <v>17</v>
      </c>
      <c r="B12" s="65">
        <v>5.5830000000000002</v>
      </c>
      <c r="C12" s="65">
        <v>5.6289999999999996</v>
      </c>
      <c r="D12" t="s">
        <v>17</v>
      </c>
      <c r="E12" s="1" t="s">
        <v>16</v>
      </c>
      <c r="F12" s="1" t="s">
        <v>438</v>
      </c>
      <c r="G12" s="1" t="s">
        <v>444</v>
      </c>
      <c r="H12" s="1">
        <v>0</v>
      </c>
      <c r="I12" s="1">
        <v>1</v>
      </c>
    </row>
    <row r="13" spans="1:9" x14ac:dyDescent="0.25">
      <c r="A13" s="44" t="s">
        <v>19</v>
      </c>
      <c r="B13" s="65">
        <v>2.5659999999999998</v>
      </c>
      <c r="C13" s="65">
        <v>1.891</v>
      </c>
      <c r="D13" t="s">
        <v>19</v>
      </c>
      <c r="E13" s="1" t="s">
        <v>18</v>
      </c>
      <c r="F13" s="1" t="s">
        <v>450</v>
      </c>
      <c r="G13" s="1" t="s">
        <v>436</v>
      </c>
      <c r="H13" s="1">
        <v>1</v>
      </c>
      <c r="I13" s="1">
        <v>0</v>
      </c>
    </row>
    <row r="14" spans="1:9" x14ac:dyDescent="0.25">
      <c r="A14" s="44" t="s">
        <v>21</v>
      </c>
      <c r="B14" s="65">
        <v>2.1</v>
      </c>
      <c r="C14" s="65">
        <v>1</v>
      </c>
      <c r="D14" t="s">
        <v>21</v>
      </c>
      <c r="E14" s="1" t="s">
        <v>20</v>
      </c>
      <c r="F14" s="1" t="s">
        <v>451</v>
      </c>
      <c r="G14" s="1" t="s">
        <v>436</v>
      </c>
      <c r="H14" s="1">
        <v>1</v>
      </c>
      <c r="I14" s="1">
        <v>0</v>
      </c>
    </row>
    <row r="15" spans="1:9" x14ac:dyDescent="0.25">
      <c r="A15" s="44" t="s">
        <v>23</v>
      </c>
      <c r="B15" s="65">
        <v>1.7150000000000001</v>
      </c>
      <c r="C15" s="65">
        <v>2.5470000000000002</v>
      </c>
      <c r="D15" t="s">
        <v>23</v>
      </c>
      <c r="E15" s="1" t="s">
        <v>22</v>
      </c>
      <c r="F15" s="1" t="s">
        <v>447</v>
      </c>
      <c r="G15" s="1" t="s">
        <v>446</v>
      </c>
      <c r="H15" s="1">
        <v>0</v>
      </c>
      <c r="I15" s="1">
        <v>1</v>
      </c>
    </row>
    <row r="16" spans="1:9" x14ac:dyDescent="0.25">
      <c r="A16" s="44" t="s">
        <v>25</v>
      </c>
      <c r="B16" s="65">
        <v>4.665</v>
      </c>
      <c r="C16" s="65">
        <v>4.0519999999999996</v>
      </c>
      <c r="D16" t="s">
        <v>25</v>
      </c>
      <c r="E16" s="1" t="s">
        <v>24</v>
      </c>
      <c r="F16" s="1" t="s">
        <v>441</v>
      </c>
      <c r="G16" s="1" t="s">
        <v>442</v>
      </c>
      <c r="H16" s="1">
        <v>0</v>
      </c>
      <c r="I16" s="1">
        <v>1</v>
      </c>
    </row>
    <row r="17" spans="1:9" x14ac:dyDescent="0.25">
      <c r="A17" s="44" t="s">
        <v>27</v>
      </c>
      <c r="B17" s="65">
        <v>1.7749999999999999</v>
      </c>
      <c r="C17" s="65">
        <v>0.38100000000000001</v>
      </c>
      <c r="D17" t="s">
        <v>27</v>
      </c>
      <c r="E17" s="1" t="s">
        <v>26</v>
      </c>
      <c r="F17" s="1" t="s">
        <v>451</v>
      </c>
      <c r="G17" s="1" t="s">
        <v>436</v>
      </c>
      <c r="H17" s="1">
        <v>1</v>
      </c>
      <c r="I17" s="1">
        <v>0</v>
      </c>
    </row>
    <row r="18" spans="1:9" x14ac:dyDescent="0.25">
      <c r="A18" s="44" t="s">
        <v>29</v>
      </c>
      <c r="B18" s="65">
        <v>6.48</v>
      </c>
      <c r="C18" s="65">
        <v>6.2290000000000001</v>
      </c>
      <c r="D18" t="s">
        <v>29</v>
      </c>
      <c r="E18" s="1" t="s">
        <v>28</v>
      </c>
      <c r="F18" s="1" t="s">
        <v>441</v>
      </c>
      <c r="G18" s="1" t="s">
        <v>452</v>
      </c>
      <c r="H18" s="1">
        <v>0</v>
      </c>
      <c r="I18" s="1">
        <v>1</v>
      </c>
    </row>
    <row r="19" spans="1:9" x14ac:dyDescent="0.25">
      <c r="A19" s="44" t="s">
        <v>31</v>
      </c>
      <c r="B19" s="65">
        <v>5.3339999999999996</v>
      </c>
      <c r="C19" s="65">
        <v>4.8479999999999999</v>
      </c>
      <c r="D19" t="s">
        <v>31</v>
      </c>
      <c r="E19" s="1" t="s">
        <v>30</v>
      </c>
      <c r="F19" s="1" t="s">
        <v>441</v>
      </c>
      <c r="G19" s="1" t="s">
        <v>452</v>
      </c>
      <c r="H19" s="1">
        <v>0</v>
      </c>
      <c r="I19" s="1">
        <v>1</v>
      </c>
    </row>
    <row r="20" spans="1:9" x14ac:dyDescent="0.25">
      <c r="A20" s="44" t="s">
        <v>33</v>
      </c>
      <c r="B20" s="65">
        <v>7.2</v>
      </c>
      <c r="C20" s="65">
        <v>6</v>
      </c>
      <c r="D20" t="s">
        <v>33</v>
      </c>
      <c r="E20" s="1" t="s">
        <v>32</v>
      </c>
      <c r="F20" s="1" t="s">
        <v>439</v>
      </c>
      <c r="G20" s="1" t="s">
        <v>440</v>
      </c>
      <c r="H20" s="1">
        <v>0</v>
      </c>
      <c r="I20" s="1">
        <v>1</v>
      </c>
    </row>
    <row r="21" spans="1:9" x14ac:dyDescent="0.25">
      <c r="A21" s="44" t="s">
        <v>35</v>
      </c>
      <c r="B21" s="65">
        <v>4</v>
      </c>
      <c r="C21" s="65">
        <v>2.9689999999999999</v>
      </c>
      <c r="D21" t="s">
        <v>35</v>
      </c>
      <c r="E21" s="1" t="s">
        <v>34</v>
      </c>
      <c r="F21" s="1" t="s">
        <v>453</v>
      </c>
      <c r="G21" s="1" t="s">
        <v>446</v>
      </c>
      <c r="H21" s="1">
        <v>0</v>
      </c>
      <c r="I21" s="1">
        <v>1</v>
      </c>
    </row>
    <row r="22" spans="1:9" x14ac:dyDescent="0.25">
      <c r="A22" s="44" t="s">
        <v>37</v>
      </c>
      <c r="B22" s="65">
        <v>3.0910000000000002</v>
      </c>
      <c r="C22" s="65">
        <v>2.9809999999999999</v>
      </c>
      <c r="D22" t="s">
        <v>37</v>
      </c>
      <c r="E22" s="1" t="s">
        <v>36</v>
      </c>
      <c r="F22" s="1" t="s">
        <v>447</v>
      </c>
      <c r="G22" s="1" t="s">
        <v>448</v>
      </c>
      <c r="H22" s="1">
        <v>0</v>
      </c>
      <c r="I22" s="1">
        <v>1</v>
      </c>
    </row>
    <row r="23" spans="1:9" x14ac:dyDescent="0.25">
      <c r="A23" s="44" t="s">
        <v>39</v>
      </c>
      <c r="B23" s="65"/>
      <c r="C23" s="65"/>
      <c r="D23" t="s">
        <v>39</v>
      </c>
      <c r="E23" s="1" t="s">
        <v>38</v>
      </c>
      <c r="F23" s="1" t="s">
        <v>438</v>
      </c>
      <c r="H23" s="1">
        <v>0</v>
      </c>
      <c r="I23" s="1">
        <v>0</v>
      </c>
    </row>
    <row r="24" spans="1:9" x14ac:dyDescent="0.25">
      <c r="A24" s="44" t="s">
        <v>41</v>
      </c>
      <c r="B24" s="65">
        <v>3</v>
      </c>
      <c r="C24" s="65">
        <v>2</v>
      </c>
      <c r="D24" t="s">
        <v>41</v>
      </c>
      <c r="E24" s="1" t="s">
        <v>40</v>
      </c>
      <c r="F24" s="1" t="s">
        <v>445</v>
      </c>
      <c r="G24" s="1" t="s">
        <v>446</v>
      </c>
      <c r="H24" s="1">
        <v>0</v>
      </c>
      <c r="I24" s="1">
        <v>1</v>
      </c>
    </row>
    <row r="25" spans="1:9" x14ac:dyDescent="0.25">
      <c r="A25" s="44" t="s">
        <v>43</v>
      </c>
      <c r="B25" s="65">
        <v>1.0329999999999999</v>
      </c>
      <c r="C25" s="65">
        <v>0.215</v>
      </c>
      <c r="D25" t="s">
        <v>43</v>
      </c>
      <c r="E25" s="1" t="s">
        <v>42</v>
      </c>
      <c r="F25" s="1" t="s">
        <v>453</v>
      </c>
      <c r="G25" s="1" t="s">
        <v>446</v>
      </c>
      <c r="H25" s="1">
        <v>0</v>
      </c>
      <c r="I25" s="1">
        <v>1</v>
      </c>
    </row>
    <row r="26" spans="1:9" x14ac:dyDescent="0.25">
      <c r="A26" s="44" t="s">
        <v>45</v>
      </c>
      <c r="B26" s="65">
        <v>2.8</v>
      </c>
      <c r="C26" s="65">
        <v>1.998</v>
      </c>
      <c r="D26" t="s">
        <v>45</v>
      </c>
      <c r="E26" s="1" t="s">
        <v>44</v>
      </c>
      <c r="F26" s="1" t="s">
        <v>438</v>
      </c>
      <c r="G26" s="1" t="s">
        <v>449</v>
      </c>
      <c r="H26" s="1">
        <v>0</v>
      </c>
      <c r="I26" s="1">
        <v>1</v>
      </c>
    </row>
    <row r="27" spans="1:9" x14ac:dyDescent="0.25">
      <c r="A27" s="44" t="s">
        <v>47</v>
      </c>
      <c r="B27" s="65">
        <v>3.7</v>
      </c>
      <c r="C27" s="65">
        <v>3.2</v>
      </c>
      <c r="D27" t="s">
        <v>47</v>
      </c>
      <c r="E27" s="1" t="s">
        <v>454</v>
      </c>
      <c r="F27" s="1" t="s">
        <v>438</v>
      </c>
      <c r="G27" s="1" t="s">
        <v>449</v>
      </c>
      <c r="H27" s="1">
        <v>0</v>
      </c>
      <c r="I27" s="1">
        <v>1</v>
      </c>
    </row>
    <row r="28" spans="1:9" x14ac:dyDescent="0.25">
      <c r="A28" s="44" t="s">
        <v>49</v>
      </c>
      <c r="B28" s="65">
        <v>2.0139999999999998</v>
      </c>
      <c r="C28" s="65">
        <v>1.034</v>
      </c>
      <c r="D28" t="s">
        <v>49</v>
      </c>
      <c r="E28" s="1" t="s">
        <v>48</v>
      </c>
      <c r="F28" s="1" t="s">
        <v>438</v>
      </c>
      <c r="G28" s="1" t="s">
        <v>449</v>
      </c>
      <c r="H28" s="1">
        <v>0</v>
      </c>
      <c r="I28" s="1">
        <v>1</v>
      </c>
    </row>
    <row r="29" spans="1:9" x14ac:dyDescent="0.25">
      <c r="A29" s="44" t="s">
        <v>51</v>
      </c>
      <c r="B29" s="65">
        <v>4.8</v>
      </c>
      <c r="C29" s="65">
        <v>5</v>
      </c>
      <c r="D29" t="s">
        <v>51</v>
      </c>
      <c r="E29" s="1" t="s">
        <v>50</v>
      </c>
      <c r="F29" s="1" t="s">
        <v>438</v>
      </c>
      <c r="G29" s="1" t="s">
        <v>444</v>
      </c>
      <c r="H29" s="1">
        <v>0</v>
      </c>
      <c r="I29" s="1">
        <v>1</v>
      </c>
    </row>
    <row r="30" spans="1:9" x14ac:dyDescent="0.25">
      <c r="A30" s="44" t="s">
        <v>53</v>
      </c>
      <c r="B30" s="65">
        <v>2.3879999999999999</v>
      </c>
      <c r="C30" s="65">
        <v>3.343</v>
      </c>
      <c r="D30" t="s">
        <v>53</v>
      </c>
      <c r="E30" s="1" t="s">
        <v>52</v>
      </c>
      <c r="F30" s="1" t="s">
        <v>455</v>
      </c>
      <c r="H30" s="1">
        <v>0</v>
      </c>
      <c r="I30" s="1">
        <v>0</v>
      </c>
    </row>
    <row r="31" spans="1:9" x14ac:dyDescent="0.25">
      <c r="A31" s="44" t="s">
        <v>55</v>
      </c>
      <c r="B31" s="65">
        <v>5.6859999999999999</v>
      </c>
      <c r="C31" s="65">
        <v>4.2930000000000001</v>
      </c>
      <c r="D31" t="s">
        <v>55</v>
      </c>
      <c r="E31" s="1" t="s">
        <v>54</v>
      </c>
      <c r="F31" s="1" t="s">
        <v>439</v>
      </c>
      <c r="G31" s="1" t="s">
        <v>440</v>
      </c>
      <c r="H31" s="1">
        <v>0</v>
      </c>
      <c r="I31" s="1">
        <v>1</v>
      </c>
    </row>
    <row r="32" spans="1:9" x14ac:dyDescent="0.25">
      <c r="A32" s="44" t="s">
        <v>57</v>
      </c>
      <c r="B32" s="65">
        <v>4.4320000000000004</v>
      </c>
      <c r="C32" s="65">
        <v>4.0030000000000001</v>
      </c>
      <c r="D32" t="s">
        <v>57</v>
      </c>
      <c r="E32" s="1" t="s">
        <v>56</v>
      </c>
      <c r="F32" s="1" t="s">
        <v>441</v>
      </c>
      <c r="G32" s="1" t="s">
        <v>442</v>
      </c>
      <c r="H32" s="1">
        <v>0</v>
      </c>
      <c r="I32" s="1">
        <v>1</v>
      </c>
    </row>
    <row r="33" spans="1:9" x14ac:dyDescent="0.25">
      <c r="A33" s="44" t="s">
        <v>59</v>
      </c>
      <c r="B33" s="65">
        <v>4.9779999999999998</v>
      </c>
      <c r="C33" s="65">
        <v>2.9889999999999999</v>
      </c>
      <c r="D33" t="s">
        <v>59</v>
      </c>
      <c r="E33" s="1" t="s">
        <v>58</v>
      </c>
      <c r="F33" s="1" t="s">
        <v>441</v>
      </c>
      <c r="G33" s="1" t="s">
        <v>452</v>
      </c>
      <c r="H33" s="1">
        <v>0</v>
      </c>
      <c r="I33" s="1">
        <v>1</v>
      </c>
    </row>
    <row r="34" spans="1:9" x14ac:dyDescent="0.25">
      <c r="A34" s="44" t="s">
        <v>61</v>
      </c>
      <c r="B34" s="65">
        <v>2.6339999999999999</v>
      </c>
      <c r="C34" s="65">
        <v>1.4510000000000001</v>
      </c>
      <c r="D34" t="s">
        <v>61</v>
      </c>
      <c r="E34" s="1" t="s">
        <v>60</v>
      </c>
      <c r="F34" s="1" t="s">
        <v>456</v>
      </c>
      <c r="G34" s="1" t="s">
        <v>436</v>
      </c>
      <c r="H34" s="1">
        <v>1</v>
      </c>
      <c r="I34" s="1">
        <v>0</v>
      </c>
    </row>
    <row r="35" spans="1:9" x14ac:dyDescent="0.25">
      <c r="A35" s="44" t="s">
        <v>63</v>
      </c>
      <c r="B35" s="65">
        <v>1.421</v>
      </c>
      <c r="C35" s="65">
        <v>0.8</v>
      </c>
      <c r="D35" t="s">
        <v>63</v>
      </c>
      <c r="E35" s="1" t="s">
        <v>62</v>
      </c>
      <c r="F35" s="1" t="s">
        <v>451</v>
      </c>
      <c r="G35" s="1" t="s">
        <v>436</v>
      </c>
      <c r="H35" s="1">
        <v>1</v>
      </c>
      <c r="I35" s="1">
        <v>0</v>
      </c>
    </row>
    <row r="36" spans="1:9" x14ac:dyDescent="0.25">
      <c r="A36" s="44" t="s">
        <v>65</v>
      </c>
      <c r="B36" s="65">
        <v>1.8779999999999999</v>
      </c>
      <c r="C36" s="65">
        <v>-0.95399999999999996</v>
      </c>
      <c r="D36" t="s">
        <v>65</v>
      </c>
      <c r="E36" s="1" t="s">
        <v>64</v>
      </c>
      <c r="F36" s="1" t="s">
        <v>438</v>
      </c>
      <c r="G36" s="1" t="s">
        <v>449</v>
      </c>
      <c r="H36" s="1">
        <v>0</v>
      </c>
      <c r="I36" s="1">
        <v>1</v>
      </c>
    </row>
    <row r="37" spans="1:9" x14ac:dyDescent="0.25">
      <c r="A37" s="44" t="s">
        <v>67</v>
      </c>
      <c r="B37" s="65">
        <v>5.2770000000000001</v>
      </c>
      <c r="C37" s="65">
        <v>4.4409999999999998</v>
      </c>
      <c r="D37" t="s">
        <v>67</v>
      </c>
      <c r="E37" s="1" t="s">
        <v>457</v>
      </c>
      <c r="F37" s="1" t="s">
        <v>458</v>
      </c>
      <c r="G37" s="1" t="s">
        <v>459</v>
      </c>
      <c r="H37" s="1">
        <v>0</v>
      </c>
      <c r="I37" s="1">
        <v>1</v>
      </c>
    </row>
    <row r="38" spans="1:9" x14ac:dyDescent="0.25">
      <c r="A38" s="44" t="s">
        <v>69</v>
      </c>
      <c r="B38" s="65"/>
      <c r="C38" s="65"/>
      <c r="D38" t="s">
        <v>69</v>
      </c>
      <c r="E38" s="1" t="s">
        <v>68</v>
      </c>
      <c r="F38" s="1" t="s">
        <v>441</v>
      </c>
      <c r="G38" s="1" t="s">
        <v>452</v>
      </c>
      <c r="H38" s="1">
        <v>0</v>
      </c>
      <c r="I38" s="1">
        <v>1</v>
      </c>
    </row>
    <row r="39" spans="1:9" x14ac:dyDescent="0.25">
      <c r="A39" s="44" t="s">
        <v>71</v>
      </c>
      <c r="B39" s="65">
        <v>4.9020000000000001</v>
      </c>
      <c r="C39" s="65">
        <v>4.5709999999999997</v>
      </c>
      <c r="D39" t="s">
        <v>71</v>
      </c>
      <c r="E39" s="1" t="s">
        <v>70</v>
      </c>
      <c r="F39" s="1" t="s">
        <v>441</v>
      </c>
      <c r="G39" s="1" t="s">
        <v>452</v>
      </c>
      <c r="H39" s="1">
        <v>0</v>
      </c>
      <c r="I39" s="1">
        <v>1</v>
      </c>
    </row>
    <row r="40" spans="1:9" x14ac:dyDescent="0.25">
      <c r="A40" s="44" t="s">
        <v>73</v>
      </c>
      <c r="B40" s="65">
        <v>6.6130000000000004</v>
      </c>
      <c r="C40" s="65">
        <v>6.7160000000000002</v>
      </c>
      <c r="D40" t="s">
        <v>73</v>
      </c>
      <c r="E40" s="1" t="s">
        <v>460</v>
      </c>
      <c r="F40" s="1" t="s">
        <v>441</v>
      </c>
      <c r="G40" s="1" t="s">
        <v>452</v>
      </c>
      <c r="H40" s="1">
        <v>0</v>
      </c>
      <c r="I40" s="1">
        <v>1</v>
      </c>
    </row>
    <row r="41" spans="1:9" x14ac:dyDescent="0.25">
      <c r="A41" s="44" t="s">
        <v>75</v>
      </c>
      <c r="B41" s="65"/>
      <c r="C41" s="65"/>
      <c r="D41" t="s">
        <v>75</v>
      </c>
      <c r="E41" s="1" t="s">
        <v>461</v>
      </c>
      <c r="F41" s="1" t="s">
        <v>441</v>
      </c>
      <c r="G41" s="1" t="s">
        <v>452</v>
      </c>
      <c r="H41" s="1">
        <v>0</v>
      </c>
      <c r="I41" s="1">
        <v>1</v>
      </c>
    </row>
    <row r="42" spans="1:9" x14ac:dyDescent="0.25">
      <c r="A42" s="44" t="s">
        <v>77</v>
      </c>
      <c r="B42" s="65">
        <v>3.2559999999999998</v>
      </c>
      <c r="C42" s="65">
        <v>2.1760000000000002</v>
      </c>
      <c r="D42" t="s">
        <v>77</v>
      </c>
      <c r="E42" s="1" t="s">
        <v>76</v>
      </c>
      <c r="F42" s="1" t="s">
        <v>438</v>
      </c>
      <c r="G42" s="1" t="s">
        <v>449</v>
      </c>
      <c r="H42" s="1">
        <v>0</v>
      </c>
      <c r="I42" s="1">
        <v>1</v>
      </c>
    </row>
    <row r="43" spans="1:9" x14ac:dyDescent="0.25">
      <c r="A43" s="44" t="s">
        <v>79</v>
      </c>
      <c r="B43" s="65">
        <v>3.6819999999999999</v>
      </c>
      <c r="C43" s="65">
        <v>3.3519999999999999</v>
      </c>
      <c r="D43" t="s">
        <v>79</v>
      </c>
      <c r="E43" s="1" t="s">
        <v>78</v>
      </c>
      <c r="F43" s="1" t="s">
        <v>441</v>
      </c>
      <c r="G43" s="1" t="s">
        <v>442</v>
      </c>
      <c r="H43" s="1">
        <v>0</v>
      </c>
      <c r="I43" s="1">
        <v>1</v>
      </c>
    </row>
    <row r="44" spans="1:9" x14ac:dyDescent="0.25">
      <c r="A44" s="44" t="s">
        <v>81</v>
      </c>
      <c r="B44" s="65">
        <v>6.0960000000000001</v>
      </c>
      <c r="C44" s="65">
        <v>4.75</v>
      </c>
      <c r="D44" t="s">
        <v>81</v>
      </c>
      <c r="E44" s="1" t="s">
        <v>80</v>
      </c>
      <c r="F44" s="1" t="s">
        <v>441</v>
      </c>
      <c r="G44" s="1" t="s">
        <v>452</v>
      </c>
      <c r="H44" s="1">
        <v>0</v>
      </c>
      <c r="I44" s="1">
        <v>1</v>
      </c>
    </row>
    <row r="45" spans="1:9" x14ac:dyDescent="0.25">
      <c r="A45" s="44" t="s">
        <v>83</v>
      </c>
      <c r="B45" s="65">
        <v>3.1</v>
      </c>
      <c r="C45" s="65">
        <v>2.891</v>
      </c>
      <c r="D45" t="s">
        <v>83</v>
      </c>
      <c r="E45" s="1" t="s">
        <v>82</v>
      </c>
      <c r="F45" s="1" t="s">
        <v>438</v>
      </c>
      <c r="G45" s="1" t="s">
        <v>449</v>
      </c>
      <c r="H45" s="1">
        <v>0</v>
      </c>
      <c r="I45" s="1">
        <v>1</v>
      </c>
    </row>
    <row r="46" spans="1:9" x14ac:dyDescent="0.25">
      <c r="A46" s="44" t="s">
        <v>85</v>
      </c>
      <c r="B46" s="65">
        <v>3.2050000000000001</v>
      </c>
      <c r="C46" s="65">
        <v>2.4630000000000001</v>
      </c>
      <c r="D46" t="s">
        <v>85</v>
      </c>
      <c r="E46" s="1" t="s">
        <v>84</v>
      </c>
      <c r="F46" s="1" t="s">
        <v>447</v>
      </c>
      <c r="H46" s="1">
        <v>0</v>
      </c>
      <c r="I46" s="1">
        <v>0</v>
      </c>
    </row>
    <row r="47" spans="1:9" x14ac:dyDescent="0.25">
      <c r="A47" s="44" t="s">
        <v>87</v>
      </c>
      <c r="B47" s="65">
        <v>4.1269999999999998</v>
      </c>
      <c r="C47" s="65">
        <v>1.498</v>
      </c>
      <c r="D47" t="s">
        <v>87</v>
      </c>
      <c r="E47" s="1" t="s">
        <v>462</v>
      </c>
      <c r="F47" s="1" t="s">
        <v>453</v>
      </c>
      <c r="H47" s="1">
        <v>0</v>
      </c>
      <c r="I47" s="1">
        <v>0</v>
      </c>
    </row>
    <row r="48" spans="1:9" x14ac:dyDescent="0.25">
      <c r="A48" s="44" t="s">
        <v>89</v>
      </c>
      <c r="B48" s="65">
        <v>1.59</v>
      </c>
      <c r="C48" s="65">
        <v>-0.29399999999999998</v>
      </c>
      <c r="D48" t="s">
        <v>89</v>
      </c>
      <c r="E48" s="1" t="s">
        <v>88</v>
      </c>
      <c r="F48" s="1" t="s">
        <v>451</v>
      </c>
      <c r="G48" s="1" t="s">
        <v>436</v>
      </c>
      <c r="H48" s="1">
        <v>1</v>
      </c>
      <c r="I48" s="1">
        <v>0</v>
      </c>
    </row>
    <row r="49" spans="1:9" x14ac:dyDescent="0.25">
      <c r="A49" s="44" t="s">
        <v>91</v>
      </c>
      <c r="B49" s="65">
        <v>6</v>
      </c>
      <c r="C49" s="65">
        <v>5.0049999999999999</v>
      </c>
      <c r="D49" t="s">
        <v>91</v>
      </c>
      <c r="E49" s="1" t="s">
        <v>90</v>
      </c>
      <c r="F49" s="1" t="s">
        <v>441</v>
      </c>
      <c r="G49" s="1" t="s">
        <v>448</v>
      </c>
      <c r="H49" s="1">
        <v>0</v>
      </c>
      <c r="I49" s="1">
        <v>1</v>
      </c>
    </row>
    <row r="50" spans="1:9" x14ac:dyDescent="0.25">
      <c r="A50" s="44" t="s">
        <v>93</v>
      </c>
      <c r="B50" s="65">
        <v>5.8730000000000002</v>
      </c>
      <c r="C50" s="65">
        <v>4.93</v>
      </c>
      <c r="D50" t="s">
        <v>93</v>
      </c>
      <c r="E50" s="1" t="s">
        <v>92</v>
      </c>
      <c r="F50" s="1" t="s">
        <v>438</v>
      </c>
      <c r="G50" s="1" t="s">
        <v>444</v>
      </c>
      <c r="H50" s="1">
        <v>0</v>
      </c>
      <c r="I50" s="1">
        <v>1</v>
      </c>
    </row>
    <row r="51" spans="1:9" x14ac:dyDescent="0.25">
      <c r="A51" s="44" t="s">
        <v>95</v>
      </c>
      <c r="B51" s="65">
        <v>1.9</v>
      </c>
      <c r="C51" s="65">
        <v>0.6</v>
      </c>
      <c r="D51" t="s">
        <v>95</v>
      </c>
      <c r="E51" s="1" t="s">
        <v>94</v>
      </c>
      <c r="F51" s="1" t="s">
        <v>463</v>
      </c>
      <c r="G51" s="1" t="s">
        <v>436</v>
      </c>
      <c r="H51" s="1">
        <v>1</v>
      </c>
      <c r="I51" s="1">
        <v>0</v>
      </c>
    </row>
    <row r="52" spans="1:9" x14ac:dyDescent="0.25">
      <c r="A52" s="44" t="s">
        <v>97</v>
      </c>
      <c r="B52" s="65">
        <v>5.0270000000000001</v>
      </c>
      <c r="C52" s="65">
        <v>4.492</v>
      </c>
      <c r="D52" t="s">
        <v>97</v>
      </c>
      <c r="E52" s="1" t="s">
        <v>96</v>
      </c>
      <c r="F52" s="1" t="s">
        <v>438</v>
      </c>
      <c r="G52" s="1" t="s">
        <v>449</v>
      </c>
      <c r="H52" s="1">
        <v>0</v>
      </c>
      <c r="I52" s="1">
        <v>1</v>
      </c>
    </row>
    <row r="53" spans="1:9" x14ac:dyDescent="0.25">
      <c r="A53" s="44" t="s">
        <v>99</v>
      </c>
      <c r="B53" s="65">
        <v>1.706</v>
      </c>
      <c r="C53" s="65">
        <v>2.5680000000000001</v>
      </c>
      <c r="D53" t="s">
        <v>99</v>
      </c>
      <c r="E53" s="1" t="s">
        <v>98</v>
      </c>
      <c r="F53" s="1" t="s">
        <v>464</v>
      </c>
      <c r="G53" s="1" t="s">
        <v>448</v>
      </c>
      <c r="H53" s="1">
        <v>0</v>
      </c>
      <c r="I53" s="1">
        <v>1</v>
      </c>
    </row>
    <row r="54" spans="1:9" x14ac:dyDescent="0.25">
      <c r="A54" s="44" t="s">
        <v>101</v>
      </c>
      <c r="B54" s="65">
        <v>2.5259999999999998</v>
      </c>
      <c r="C54" s="65">
        <v>2.6749999999999998</v>
      </c>
      <c r="D54" t="s">
        <v>101</v>
      </c>
      <c r="E54" s="1" t="s">
        <v>100</v>
      </c>
      <c r="F54" s="1" t="s">
        <v>438</v>
      </c>
      <c r="G54" s="1" t="s">
        <v>449</v>
      </c>
      <c r="H54" s="1">
        <v>0</v>
      </c>
      <c r="I54" s="1">
        <v>1</v>
      </c>
    </row>
    <row r="55" spans="1:9" x14ac:dyDescent="0.25">
      <c r="A55" s="44" t="s">
        <v>103</v>
      </c>
      <c r="B55" s="65">
        <v>5.6269999999999998</v>
      </c>
      <c r="C55" s="65">
        <v>4.3840000000000003</v>
      </c>
      <c r="D55" t="s">
        <v>103</v>
      </c>
      <c r="E55" s="1" t="s">
        <v>102</v>
      </c>
      <c r="F55" s="1" t="s">
        <v>464</v>
      </c>
      <c r="G55" s="1" t="s">
        <v>448</v>
      </c>
      <c r="H55" s="1">
        <v>0</v>
      </c>
      <c r="I55" s="1">
        <v>1</v>
      </c>
    </row>
    <row r="56" spans="1:9" x14ac:dyDescent="0.25">
      <c r="A56" s="44" t="s">
        <v>105</v>
      </c>
      <c r="B56" s="65">
        <v>3.7930000000000001</v>
      </c>
      <c r="C56" s="65">
        <v>2.85</v>
      </c>
      <c r="D56" t="s">
        <v>105</v>
      </c>
      <c r="E56" s="1" t="s">
        <v>104</v>
      </c>
      <c r="F56" s="1" t="s">
        <v>441</v>
      </c>
      <c r="G56" s="1" t="s">
        <v>442</v>
      </c>
      <c r="H56" s="1">
        <v>0</v>
      </c>
      <c r="I56" s="1">
        <v>1</v>
      </c>
    </row>
    <row r="57" spans="1:9" x14ac:dyDescent="0.25">
      <c r="A57" s="44" t="s">
        <v>107</v>
      </c>
      <c r="B57" s="65">
        <v>2.6230000000000002</v>
      </c>
      <c r="C57" s="65">
        <v>1.2110000000000001</v>
      </c>
      <c r="D57" t="s">
        <v>107</v>
      </c>
      <c r="E57" s="1" t="s">
        <v>106</v>
      </c>
      <c r="F57" s="1" t="s">
        <v>445</v>
      </c>
      <c r="G57" s="1" t="s">
        <v>436</v>
      </c>
      <c r="H57" s="1">
        <v>1</v>
      </c>
      <c r="I57" s="1">
        <v>0</v>
      </c>
    </row>
    <row r="58" spans="1:9" x14ac:dyDescent="0.25">
      <c r="A58" s="44" t="s">
        <v>109</v>
      </c>
      <c r="B58" s="65">
        <v>3.7</v>
      </c>
      <c r="C58" s="65">
        <v>1.8</v>
      </c>
      <c r="D58" t="s">
        <v>109</v>
      </c>
      <c r="E58" s="1" t="s">
        <v>108</v>
      </c>
      <c r="F58" s="1" t="s">
        <v>463</v>
      </c>
      <c r="H58" s="1">
        <v>0</v>
      </c>
      <c r="I58" s="1">
        <v>0</v>
      </c>
    </row>
    <row r="59" spans="1:9" x14ac:dyDescent="0.25">
      <c r="A59" s="44" t="s">
        <v>111</v>
      </c>
      <c r="B59" s="65"/>
      <c r="C59" s="65"/>
      <c r="D59" t="s">
        <v>111</v>
      </c>
      <c r="E59" s="1" t="s">
        <v>110</v>
      </c>
      <c r="F59" s="1" t="s">
        <v>441</v>
      </c>
      <c r="G59" s="1" t="s">
        <v>442</v>
      </c>
      <c r="H59" s="1">
        <v>0</v>
      </c>
      <c r="I59" s="1">
        <v>1</v>
      </c>
    </row>
    <row r="60" spans="1:9" x14ac:dyDescent="0.25">
      <c r="A60" s="44" t="s">
        <v>113</v>
      </c>
      <c r="B60" s="65">
        <v>1.548</v>
      </c>
      <c r="C60" s="65">
        <v>0.46700000000000003</v>
      </c>
      <c r="D60" t="s">
        <v>113</v>
      </c>
      <c r="E60" s="1" t="s">
        <v>112</v>
      </c>
      <c r="F60" s="1" t="s">
        <v>463</v>
      </c>
      <c r="G60" s="1" t="s">
        <v>436</v>
      </c>
      <c r="H60" s="1">
        <v>1</v>
      </c>
      <c r="I60" s="1">
        <v>0</v>
      </c>
    </row>
    <row r="61" spans="1:9" x14ac:dyDescent="0.25">
      <c r="A61" s="44" t="s">
        <v>115</v>
      </c>
      <c r="B61" s="65">
        <v>8.2590000000000003</v>
      </c>
      <c r="C61" s="65">
        <v>6.8529999999999998</v>
      </c>
      <c r="D61" t="s">
        <v>115</v>
      </c>
      <c r="E61" s="1" t="s">
        <v>114</v>
      </c>
      <c r="F61" s="1" t="e">
        <v>#N/A</v>
      </c>
      <c r="G61" s="1" t="s">
        <v>459</v>
      </c>
      <c r="H61" s="1">
        <v>0</v>
      </c>
      <c r="I61" s="1">
        <v>1</v>
      </c>
    </row>
    <row r="62" spans="1:9" x14ac:dyDescent="0.25">
      <c r="A62" s="44" t="s">
        <v>117</v>
      </c>
      <c r="B62" s="65">
        <v>1.823</v>
      </c>
      <c r="C62" s="65">
        <v>0.65800000000000003</v>
      </c>
      <c r="D62" t="s">
        <v>117</v>
      </c>
      <c r="E62" s="1" t="s">
        <v>116</v>
      </c>
      <c r="F62" s="1" t="s">
        <v>451</v>
      </c>
      <c r="G62" s="1" t="s">
        <v>436</v>
      </c>
      <c r="H62" s="1">
        <v>1</v>
      </c>
      <c r="I62" s="1">
        <v>0</v>
      </c>
    </row>
    <row r="63" spans="1:9" x14ac:dyDescent="0.25">
      <c r="A63" s="44" t="s">
        <v>119</v>
      </c>
      <c r="B63" s="65"/>
      <c r="C63" s="65"/>
      <c r="D63" t="s">
        <v>119</v>
      </c>
      <c r="E63" s="1" t="s">
        <v>118</v>
      </c>
      <c r="F63" s="1" t="e">
        <v>#N/A</v>
      </c>
      <c r="G63" s="1" t="s">
        <v>459</v>
      </c>
      <c r="H63" s="1">
        <v>0</v>
      </c>
      <c r="I63" s="1">
        <v>1</v>
      </c>
    </row>
    <row r="64" spans="1:9" x14ac:dyDescent="0.25">
      <c r="A64" s="44" t="s">
        <v>121</v>
      </c>
      <c r="B64" s="65">
        <v>3.1949999999999998</v>
      </c>
      <c r="C64" s="65">
        <v>3.7250000000000001</v>
      </c>
      <c r="D64" t="s">
        <v>121</v>
      </c>
      <c r="E64" s="1" t="s">
        <v>120</v>
      </c>
      <c r="F64" s="1" t="s">
        <v>441</v>
      </c>
      <c r="G64" s="1" t="s">
        <v>452</v>
      </c>
      <c r="H64" s="1">
        <v>0</v>
      </c>
      <c r="I64" s="1">
        <v>1</v>
      </c>
    </row>
    <row r="65" spans="1:9" x14ac:dyDescent="0.25">
      <c r="A65" s="44" t="s">
        <v>123</v>
      </c>
      <c r="B65" s="65">
        <v>1.921</v>
      </c>
      <c r="C65" s="65">
        <v>0.315</v>
      </c>
      <c r="D65" t="s">
        <v>123</v>
      </c>
      <c r="E65" s="1" t="s">
        <v>122</v>
      </c>
      <c r="F65" s="1" t="s">
        <v>463</v>
      </c>
      <c r="G65" s="1" t="s">
        <v>436</v>
      </c>
      <c r="H65" s="1">
        <v>1</v>
      </c>
      <c r="I65" s="1">
        <v>0</v>
      </c>
    </row>
    <row r="66" spans="1:9" x14ac:dyDescent="0.25">
      <c r="A66" s="44" t="s">
        <v>125</v>
      </c>
      <c r="B66" s="65">
        <v>5.4939999999999998</v>
      </c>
      <c r="C66" s="65">
        <v>3.996</v>
      </c>
      <c r="D66" t="s">
        <v>125</v>
      </c>
      <c r="E66" s="1" t="s">
        <v>124</v>
      </c>
      <c r="F66" s="1" t="s">
        <v>447</v>
      </c>
      <c r="G66" s="1" t="s">
        <v>446</v>
      </c>
      <c r="H66" s="1">
        <v>0</v>
      </c>
      <c r="I66" s="1">
        <v>1</v>
      </c>
    </row>
    <row r="67" spans="1:9" x14ac:dyDescent="0.25">
      <c r="A67" s="44" t="s">
        <v>127</v>
      </c>
      <c r="B67" s="65">
        <v>4.6529999999999996</v>
      </c>
      <c r="C67" s="65">
        <v>2.839</v>
      </c>
      <c r="D67" t="s">
        <v>127</v>
      </c>
      <c r="E67" s="1" t="s">
        <v>126</v>
      </c>
      <c r="F67" s="1" t="s">
        <v>441</v>
      </c>
      <c r="G67" s="1" t="s">
        <v>452</v>
      </c>
      <c r="H67" s="1">
        <v>0</v>
      </c>
      <c r="I67" s="1">
        <v>1</v>
      </c>
    </row>
    <row r="68" spans="1:9" x14ac:dyDescent="0.25">
      <c r="A68" s="44" t="s">
        <v>129</v>
      </c>
      <c r="B68" s="65">
        <v>5.8860000000000001</v>
      </c>
      <c r="C68" s="65">
        <v>5.1109999999999998</v>
      </c>
      <c r="D68" t="s">
        <v>129</v>
      </c>
      <c r="E68" s="1" t="s">
        <v>128</v>
      </c>
      <c r="F68" s="1" t="s">
        <v>441</v>
      </c>
      <c r="G68" s="1" t="s">
        <v>452</v>
      </c>
      <c r="H68" s="1">
        <v>0</v>
      </c>
      <c r="I68" s="1">
        <v>1</v>
      </c>
    </row>
    <row r="69" spans="1:9" x14ac:dyDescent="0.25">
      <c r="A69" t="s">
        <v>389</v>
      </c>
      <c r="B69" s="65"/>
      <c r="C69" s="65"/>
      <c r="D69" t="s">
        <v>389</v>
      </c>
      <c r="E69" s="1" t="s">
        <v>465</v>
      </c>
      <c r="F69" s="1" t="s">
        <v>441</v>
      </c>
      <c r="G69" s="1" t="s">
        <v>452</v>
      </c>
      <c r="H69" s="1">
        <v>0</v>
      </c>
      <c r="I69" s="1">
        <v>1</v>
      </c>
    </row>
    <row r="70" spans="1:9" x14ac:dyDescent="0.25">
      <c r="A70" s="44" t="s">
        <v>131</v>
      </c>
      <c r="B70" s="65">
        <v>5</v>
      </c>
      <c r="C70" s="65">
        <v>4.5</v>
      </c>
      <c r="D70" t="s">
        <v>131</v>
      </c>
      <c r="E70" s="1" t="s">
        <v>130</v>
      </c>
      <c r="F70" s="1" t="s">
        <v>441</v>
      </c>
      <c r="G70" s="1" t="s">
        <v>452</v>
      </c>
      <c r="H70" s="1">
        <v>0</v>
      </c>
      <c r="I70" s="1">
        <v>1</v>
      </c>
    </row>
    <row r="71" spans="1:9" x14ac:dyDescent="0.25">
      <c r="A71" s="44" t="s">
        <v>133</v>
      </c>
      <c r="B71" s="65">
        <v>-1.502</v>
      </c>
      <c r="C71" s="65">
        <v>-3.1259999999999999</v>
      </c>
      <c r="D71" t="s">
        <v>133</v>
      </c>
      <c r="E71" s="1" t="s">
        <v>132</v>
      </c>
      <c r="F71" s="1" t="s">
        <v>441</v>
      </c>
      <c r="G71" s="1" t="s">
        <v>452</v>
      </c>
      <c r="H71" s="1">
        <v>0</v>
      </c>
      <c r="I71" s="1">
        <v>1</v>
      </c>
    </row>
    <row r="72" spans="1:9" x14ac:dyDescent="0.25">
      <c r="A72" s="44" t="s">
        <v>135</v>
      </c>
      <c r="B72" s="65">
        <v>2.6339999999999999</v>
      </c>
      <c r="C72" s="65">
        <v>1.8109999999999999</v>
      </c>
      <c r="D72" t="s">
        <v>135</v>
      </c>
      <c r="E72" s="1" t="s">
        <v>134</v>
      </c>
      <c r="F72" s="1" t="s">
        <v>445</v>
      </c>
      <c r="H72" s="1">
        <v>0</v>
      </c>
      <c r="I72" s="1">
        <v>0</v>
      </c>
    </row>
    <row r="73" spans="1:9" x14ac:dyDescent="0.25">
      <c r="A73" s="44" t="s">
        <v>137</v>
      </c>
      <c r="B73" s="65">
        <v>5.7709999999999999</v>
      </c>
      <c r="C73" s="65">
        <v>3.5979999999999999</v>
      </c>
      <c r="D73" t="s">
        <v>137</v>
      </c>
      <c r="E73" s="1" t="s">
        <v>136</v>
      </c>
      <c r="F73" s="1" t="e">
        <v>#N/A</v>
      </c>
      <c r="G73" s="1" t="s">
        <v>444</v>
      </c>
      <c r="H73" s="1">
        <v>0</v>
      </c>
      <c r="I73" s="1">
        <v>1</v>
      </c>
    </row>
    <row r="74" spans="1:9" x14ac:dyDescent="0.25">
      <c r="A74" s="44" t="s">
        <v>139</v>
      </c>
      <c r="B74" s="65">
        <v>3.75</v>
      </c>
      <c r="C74" s="65">
        <v>3.2</v>
      </c>
      <c r="D74" t="s">
        <v>139</v>
      </c>
      <c r="E74" s="1" t="s">
        <v>138</v>
      </c>
      <c r="F74" s="1" t="s">
        <v>438</v>
      </c>
      <c r="G74" s="1" t="s">
        <v>449</v>
      </c>
      <c r="H74" s="1">
        <v>0</v>
      </c>
      <c r="I74" s="1">
        <v>1</v>
      </c>
    </row>
    <row r="75" spans="1:9" x14ac:dyDescent="0.25">
      <c r="A75" s="44" t="s">
        <v>141</v>
      </c>
      <c r="B75" s="65">
        <v>32.081000000000003</v>
      </c>
      <c r="C75" s="65">
        <v>25.219000000000001</v>
      </c>
      <c r="D75" t="s">
        <v>141</v>
      </c>
      <c r="E75" s="1" t="s">
        <v>140</v>
      </c>
      <c r="F75" s="1" t="s">
        <v>438</v>
      </c>
      <c r="G75" s="1" t="s">
        <v>449</v>
      </c>
      <c r="H75" s="1">
        <v>0</v>
      </c>
      <c r="I75" s="1">
        <v>1</v>
      </c>
    </row>
    <row r="76" spans="1:9" x14ac:dyDescent="0.25">
      <c r="A76" s="44" t="s">
        <v>143</v>
      </c>
      <c r="B76" s="65">
        <v>3.133</v>
      </c>
      <c r="C76" s="65">
        <v>3.9449999999999998</v>
      </c>
      <c r="D76" t="s">
        <v>143</v>
      </c>
      <c r="E76" s="1" t="s">
        <v>142</v>
      </c>
      <c r="F76" s="1" t="e">
        <v>#N/A</v>
      </c>
      <c r="G76" s="1" t="s">
        <v>436</v>
      </c>
      <c r="H76" s="1">
        <v>1</v>
      </c>
      <c r="I76" s="1">
        <v>0</v>
      </c>
    </row>
    <row r="77" spans="1:9" x14ac:dyDescent="0.25">
      <c r="A77" s="44" t="s">
        <v>145</v>
      </c>
      <c r="B77" s="65">
        <v>3.54</v>
      </c>
      <c r="C77" s="65">
        <v>3.54</v>
      </c>
      <c r="D77" t="s">
        <v>145</v>
      </c>
      <c r="E77" s="1" t="s">
        <v>144</v>
      </c>
      <c r="F77" s="1" t="s">
        <v>438</v>
      </c>
      <c r="G77" s="1" t="s">
        <v>449</v>
      </c>
      <c r="H77" s="1">
        <v>0</v>
      </c>
      <c r="I77" s="1">
        <v>1</v>
      </c>
    </row>
    <row r="78" spans="1:9" x14ac:dyDescent="0.25">
      <c r="A78" s="44" t="s">
        <v>147</v>
      </c>
      <c r="B78" s="65">
        <v>4</v>
      </c>
      <c r="C78" s="65">
        <v>3.5</v>
      </c>
      <c r="D78" t="s">
        <v>147</v>
      </c>
      <c r="E78" s="1" t="s">
        <v>146</v>
      </c>
      <c r="F78" s="1" t="s">
        <v>445</v>
      </c>
      <c r="G78" s="1" t="s">
        <v>446</v>
      </c>
      <c r="H78" s="1">
        <v>0</v>
      </c>
      <c r="I78" s="1">
        <v>1</v>
      </c>
    </row>
    <row r="79" spans="1:9" x14ac:dyDescent="0.25">
      <c r="A79" s="44" t="s">
        <v>149</v>
      </c>
      <c r="B79" s="65">
        <v>1.3</v>
      </c>
      <c r="C79" s="65">
        <v>0.5</v>
      </c>
      <c r="D79" t="s">
        <v>149</v>
      </c>
      <c r="E79" s="1" t="s">
        <v>148</v>
      </c>
      <c r="F79" s="1" t="s">
        <v>438</v>
      </c>
      <c r="G79" s="1" t="s">
        <v>449</v>
      </c>
      <c r="H79" s="1">
        <v>0</v>
      </c>
      <c r="I79" s="1">
        <v>1</v>
      </c>
    </row>
    <row r="80" spans="1:9" x14ac:dyDescent="0.25">
      <c r="A80" s="44" t="s">
        <v>151</v>
      </c>
      <c r="B80" s="65">
        <v>3.8</v>
      </c>
      <c r="C80" s="65">
        <v>1.8</v>
      </c>
      <c r="D80" t="s">
        <v>151</v>
      </c>
      <c r="E80" s="1" t="s">
        <v>150</v>
      </c>
      <c r="F80" s="1" t="s">
        <v>453</v>
      </c>
      <c r="G80" s="1" t="s">
        <v>436</v>
      </c>
      <c r="H80" s="1">
        <v>1</v>
      </c>
      <c r="I80" s="1">
        <v>0</v>
      </c>
    </row>
    <row r="81" spans="1:9" x14ac:dyDescent="0.25">
      <c r="A81" s="44" t="s">
        <v>153</v>
      </c>
      <c r="B81" s="65">
        <v>6.3550000000000004</v>
      </c>
      <c r="C81" s="65">
        <v>4.9690000000000003</v>
      </c>
      <c r="D81" t="s">
        <v>153</v>
      </c>
      <c r="E81" s="1" t="s">
        <v>152</v>
      </c>
      <c r="F81" s="1" t="s">
        <v>455</v>
      </c>
      <c r="G81" s="1" t="s">
        <v>459</v>
      </c>
      <c r="H81" s="1">
        <v>0</v>
      </c>
      <c r="I81" s="1">
        <v>1</v>
      </c>
    </row>
    <row r="82" spans="1:9" x14ac:dyDescent="0.25">
      <c r="A82" s="44" t="s">
        <v>155</v>
      </c>
      <c r="B82" s="65">
        <v>6.569</v>
      </c>
      <c r="C82" s="65">
        <v>6.0590000000000002</v>
      </c>
      <c r="D82" t="s">
        <v>155</v>
      </c>
      <c r="E82" s="1" t="s">
        <v>154</v>
      </c>
      <c r="F82" s="1" t="s">
        <v>439</v>
      </c>
      <c r="G82" s="1" t="s">
        <v>440</v>
      </c>
      <c r="H82" s="1">
        <v>0</v>
      </c>
      <c r="I82" s="1">
        <v>1</v>
      </c>
    </row>
    <row r="83" spans="1:9" x14ac:dyDescent="0.25">
      <c r="A83" s="44" t="s">
        <v>157</v>
      </c>
      <c r="B83" s="65">
        <v>3.9329999999999998</v>
      </c>
      <c r="C83" s="65">
        <v>4</v>
      </c>
      <c r="D83" t="s">
        <v>157</v>
      </c>
      <c r="E83" s="1" t="s">
        <v>156</v>
      </c>
      <c r="F83" s="1" t="s">
        <v>463</v>
      </c>
      <c r="G83" s="1" t="s">
        <v>436</v>
      </c>
      <c r="H83" s="1">
        <v>1</v>
      </c>
      <c r="I83" s="1">
        <v>0</v>
      </c>
    </row>
    <row r="84" spans="1:9" x14ac:dyDescent="0.25">
      <c r="A84" s="44" t="s">
        <v>159</v>
      </c>
      <c r="B84" s="65"/>
      <c r="C84" s="65"/>
      <c r="D84" t="s">
        <v>159</v>
      </c>
      <c r="E84" s="1" t="s">
        <v>466</v>
      </c>
      <c r="F84" s="1" t="s">
        <v>439</v>
      </c>
      <c r="G84" s="1" t="s">
        <v>448</v>
      </c>
      <c r="H84" s="1">
        <v>0</v>
      </c>
      <c r="I84" s="1">
        <v>1</v>
      </c>
    </row>
    <row r="85" spans="1:9" x14ac:dyDescent="0.25">
      <c r="A85" s="44" t="s">
        <v>161</v>
      </c>
      <c r="B85" s="65">
        <v>5.7039999999999997</v>
      </c>
      <c r="C85" s="65">
        <v>3.956</v>
      </c>
      <c r="D85" t="s">
        <v>161</v>
      </c>
      <c r="E85" s="1" t="s">
        <v>160</v>
      </c>
      <c r="F85" s="1" t="s">
        <v>447</v>
      </c>
      <c r="G85" s="1" t="s">
        <v>448</v>
      </c>
      <c r="H85" s="1">
        <v>0</v>
      </c>
      <c r="I85" s="1">
        <v>1</v>
      </c>
    </row>
    <row r="86" spans="1:9" x14ac:dyDescent="0.25">
      <c r="A86" s="44" t="s">
        <v>163</v>
      </c>
      <c r="B86" s="65">
        <v>3.6669999999999998</v>
      </c>
      <c r="C86" s="65">
        <v>2.9159999999999999</v>
      </c>
      <c r="D86" t="s">
        <v>163</v>
      </c>
      <c r="E86" s="1" t="s">
        <v>162</v>
      </c>
      <c r="F86" s="1" t="s">
        <v>463</v>
      </c>
      <c r="G86" s="1" t="s">
        <v>436</v>
      </c>
      <c r="H86" s="1">
        <v>1</v>
      </c>
      <c r="I86" s="1">
        <v>0</v>
      </c>
    </row>
    <row r="87" spans="1:9" x14ac:dyDescent="0.25">
      <c r="A87" s="44" t="s">
        <v>165</v>
      </c>
      <c r="B87" s="65">
        <v>3.5670000000000002</v>
      </c>
      <c r="C87" s="65">
        <v>3.0129999999999999</v>
      </c>
      <c r="D87" t="s">
        <v>165</v>
      </c>
      <c r="E87" s="1" t="s">
        <v>164</v>
      </c>
      <c r="F87" s="1" t="s">
        <v>447</v>
      </c>
      <c r="G87" s="1" t="s">
        <v>436</v>
      </c>
      <c r="H87" s="1">
        <v>1</v>
      </c>
      <c r="I87" s="1">
        <v>0</v>
      </c>
    </row>
    <row r="88" spans="1:9" x14ac:dyDescent="0.25">
      <c r="A88" s="44" t="s">
        <v>167</v>
      </c>
      <c r="B88" s="65">
        <v>1.617</v>
      </c>
      <c r="C88" s="65">
        <v>-0.18099999999999999</v>
      </c>
      <c r="D88" t="s">
        <v>167</v>
      </c>
      <c r="E88" s="1" t="s">
        <v>166</v>
      </c>
      <c r="F88" s="1" t="s">
        <v>445</v>
      </c>
      <c r="G88" s="1" t="s">
        <v>436</v>
      </c>
      <c r="H88" s="1">
        <v>1</v>
      </c>
      <c r="I88" s="1">
        <v>0</v>
      </c>
    </row>
    <row r="89" spans="1:9" x14ac:dyDescent="0.25">
      <c r="A89" s="44" t="s">
        <v>169</v>
      </c>
      <c r="B89" s="65">
        <v>2.4039999999999999</v>
      </c>
      <c r="C89" s="65">
        <v>3.0169999999999999</v>
      </c>
      <c r="D89" t="s">
        <v>169</v>
      </c>
      <c r="E89" s="1" t="s">
        <v>168</v>
      </c>
      <c r="F89" s="1" t="s">
        <v>438</v>
      </c>
      <c r="G89" s="1" t="s">
        <v>449</v>
      </c>
      <c r="H89" s="1">
        <v>0</v>
      </c>
      <c r="I89" s="1">
        <v>1</v>
      </c>
    </row>
    <row r="90" spans="1:9" x14ac:dyDescent="0.25">
      <c r="A90" s="44" t="s">
        <v>171</v>
      </c>
      <c r="B90" s="65">
        <v>3.1</v>
      </c>
      <c r="C90" s="65">
        <v>2.7</v>
      </c>
      <c r="D90" t="s">
        <v>171</v>
      </c>
      <c r="E90" s="1" t="s">
        <v>170</v>
      </c>
      <c r="F90" s="1" t="s">
        <v>447</v>
      </c>
      <c r="G90" s="1" t="s">
        <v>448</v>
      </c>
      <c r="H90" s="1">
        <v>0</v>
      </c>
      <c r="I90" s="1">
        <v>1</v>
      </c>
    </row>
    <row r="91" spans="1:9" x14ac:dyDescent="0.25">
      <c r="A91" s="44" t="s">
        <v>173</v>
      </c>
      <c r="B91" s="65">
        <v>1.369</v>
      </c>
      <c r="C91" s="65">
        <v>1.613</v>
      </c>
      <c r="D91" t="s">
        <v>173</v>
      </c>
      <c r="E91" s="1" t="s">
        <v>172</v>
      </c>
      <c r="F91" s="1" t="s">
        <v>458</v>
      </c>
      <c r="G91" s="1" t="s">
        <v>459</v>
      </c>
      <c r="H91" s="1">
        <v>0</v>
      </c>
      <c r="I91" s="1">
        <v>1</v>
      </c>
    </row>
    <row r="92" spans="1:9" x14ac:dyDescent="0.25">
      <c r="A92" s="44" t="s">
        <v>175</v>
      </c>
      <c r="B92" s="65">
        <v>5.8170000000000002</v>
      </c>
      <c r="C92" s="65">
        <v>4.3860000000000001</v>
      </c>
      <c r="D92" t="s">
        <v>175</v>
      </c>
      <c r="E92" s="1" t="s">
        <v>174</v>
      </c>
      <c r="F92" s="1" t="s">
        <v>467</v>
      </c>
      <c r="G92" s="1" t="s">
        <v>446</v>
      </c>
      <c r="H92" s="1">
        <v>0</v>
      </c>
      <c r="I92" s="1">
        <v>1</v>
      </c>
    </row>
    <row r="93" spans="1:9" x14ac:dyDescent="0.25">
      <c r="A93" s="44" t="s">
        <v>177</v>
      </c>
      <c r="B93" s="65">
        <v>5.7130000000000001</v>
      </c>
      <c r="C93" s="65">
        <v>5.0519999999999996</v>
      </c>
      <c r="D93" t="s">
        <v>177</v>
      </c>
      <c r="E93" s="1" t="s">
        <v>176</v>
      </c>
      <c r="F93" s="1" t="s">
        <v>441</v>
      </c>
      <c r="G93" s="1" t="s">
        <v>442</v>
      </c>
      <c r="H93" s="1">
        <v>0</v>
      </c>
      <c r="I93" s="1">
        <v>1</v>
      </c>
    </row>
    <row r="94" spans="1:9" x14ac:dyDescent="0.25">
      <c r="A94" s="44" t="s">
        <v>179</v>
      </c>
      <c r="B94" s="65">
        <v>4.5579999999999998</v>
      </c>
      <c r="C94" s="65">
        <v>3.214</v>
      </c>
      <c r="D94" t="s">
        <v>179</v>
      </c>
      <c r="E94" s="1" t="s">
        <v>468</v>
      </c>
      <c r="F94" s="1" t="s">
        <v>467</v>
      </c>
      <c r="G94" s="1" t="s">
        <v>446</v>
      </c>
      <c r="H94" s="1">
        <v>0</v>
      </c>
      <c r="I94" s="1">
        <v>1</v>
      </c>
    </row>
    <row r="95" spans="1:9" x14ac:dyDescent="0.25">
      <c r="A95" s="44" t="s">
        <v>181</v>
      </c>
      <c r="B95" s="65">
        <v>6.4210000000000003</v>
      </c>
      <c r="C95" s="65">
        <v>6.226</v>
      </c>
      <c r="D95" t="s">
        <v>181</v>
      </c>
      <c r="E95" s="1" t="s">
        <v>180</v>
      </c>
      <c r="F95" s="1" t="s">
        <v>455</v>
      </c>
      <c r="G95" s="1" t="s">
        <v>459</v>
      </c>
      <c r="H95" s="1">
        <v>0</v>
      </c>
      <c r="I95" s="1">
        <v>1</v>
      </c>
    </row>
    <row r="96" spans="1:9" x14ac:dyDescent="0.25">
      <c r="A96" s="44" t="s">
        <v>183</v>
      </c>
      <c r="B96" s="65">
        <v>2.3210000000000002</v>
      </c>
      <c r="C96" s="65">
        <v>2.4020000000000001</v>
      </c>
      <c r="D96" t="s">
        <v>183</v>
      </c>
      <c r="E96" s="1" t="s">
        <v>182</v>
      </c>
      <c r="F96" s="1" t="s">
        <v>469</v>
      </c>
      <c r="G96" s="1" t="s">
        <v>459</v>
      </c>
      <c r="H96" s="1">
        <v>0</v>
      </c>
      <c r="I96" s="1">
        <v>1</v>
      </c>
    </row>
    <row r="97" spans="1:9" x14ac:dyDescent="0.25">
      <c r="A97" s="44" t="s">
        <v>185</v>
      </c>
      <c r="B97" s="65"/>
      <c r="C97" s="65"/>
      <c r="D97" t="s">
        <v>185</v>
      </c>
      <c r="E97" s="1" t="s">
        <v>184</v>
      </c>
      <c r="F97" s="1" t="s">
        <v>438</v>
      </c>
      <c r="G97" s="1" t="s">
        <v>444</v>
      </c>
      <c r="H97" s="1">
        <v>0</v>
      </c>
      <c r="I97" s="1">
        <v>1</v>
      </c>
    </row>
    <row r="98" spans="1:9" x14ac:dyDescent="0.25">
      <c r="A98" s="44" t="s">
        <v>187</v>
      </c>
      <c r="B98" s="66">
        <v>2.82</v>
      </c>
      <c r="C98" s="66">
        <v>2.044</v>
      </c>
      <c r="D98" t="s">
        <v>187</v>
      </c>
      <c r="E98" s="1" t="s">
        <v>186</v>
      </c>
      <c r="F98" s="1" t="s">
        <v>458</v>
      </c>
      <c r="G98" s="1" t="s">
        <v>436</v>
      </c>
      <c r="H98" s="1">
        <v>1</v>
      </c>
      <c r="I98" s="1">
        <v>0</v>
      </c>
    </row>
    <row r="99" spans="1:9" x14ac:dyDescent="0.25">
      <c r="A99" s="44" t="s">
        <v>189</v>
      </c>
      <c r="B99" s="65">
        <v>2.657</v>
      </c>
      <c r="C99" s="65">
        <v>2.5779999999999998</v>
      </c>
      <c r="D99" t="s">
        <v>189</v>
      </c>
      <c r="E99" s="1" t="s">
        <v>188</v>
      </c>
      <c r="F99" s="1" t="s">
        <v>447</v>
      </c>
      <c r="G99" s="1" t="s">
        <v>448</v>
      </c>
      <c r="H99" s="1">
        <v>0</v>
      </c>
      <c r="I99" s="1">
        <v>1</v>
      </c>
    </row>
    <row r="100" spans="1:9" x14ac:dyDescent="0.25">
      <c r="A100" s="44" t="s">
        <v>191</v>
      </c>
      <c r="B100" s="65">
        <v>4.5419999999999998</v>
      </c>
      <c r="C100" s="65">
        <v>3.1030000000000002</v>
      </c>
      <c r="D100" t="s">
        <v>191</v>
      </c>
      <c r="E100" s="1" t="s">
        <v>470</v>
      </c>
      <c r="F100" s="1" t="s">
        <v>455</v>
      </c>
      <c r="G100" s="1" t="s">
        <v>459</v>
      </c>
      <c r="H100" s="1">
        <v>0</v>
      </c>
      <c r="I100" s="1">
        <v>1</v>
      </c>
    </row>
    <row r="101" spans="1:9" x14ac:dyDescent="0.25">
      <c r="A101" s="44" t="s">
        <v>193</v>
      </c>
      <c r="B101" s="65"/>
      <c r="C101" s="65"/>
      <c r="D101" t="s">
        <v>193</v>
      </c>
      <c r="E101" s="1" t="s">
        <v>192</v>
      </c>
      <c r="F101" s="1" t="s">
        <v>447</v>
      </c>
      <c r="G101" s="1" t="s">
        <v>448</v>
      </c>
      <c r="H101" s="1">
        <v>0</v>
      </c>
      <c r="I101" s="1">
        <v>1</v>
      </c>
    </row>
    <row r="102" spans="1:9" x14ac:dyDescent="0.25">
      <c r="A102" s="44" t="s">
        <v>195</v>
      </c>
      <c r="B102" s="65">
        <v>4.8529999999999998</v>
      </c>
      <c r="C102" s="65">
        <v>4.2350000000000003</v>
      </c>
      <c r="D102" t="s">
        <v>195</v>
      </c>
      <c r="E102" s="1" t="s">
        <v>194</v>
      </c>
      <c r="F102" s="1" t="s">
        <v>441</v>
      </c>
      <c r="G102" s="1" t="s">
        <v>452</v>
      </c>
      <c r="H102" s="1">
        <v>0</v>
      </c>
      <c r="I102" s="1">
        <v>1</v>
      </c>
    </row>
    <row r="103" spans="1:9" x14ac:dyDescent="0.25">
      <c r="A103" s="44" t="s">
        <v>197</v>
      </c>
      <c r="B103" s="65">
        <v>5.5259999999999998</v>
      </c>
      <c r="C103" s="65">
        <v>17.882999999999999</v>
      </c>
      <c r="D103" t="s">
        <v>197</v>
      </c>
      <c r="E103" s="1" t="s">
        <v>196</v>
      </c>
      <c r="F103" s="1" t="s">
        <v>464</v>
      </c>
      <c r="G103" s="1" t="s">
        <v>448</v>
      </c>
      <c r="H103" s="1">
        <v>0</v>
      </c>
      <c r="I103" s="1">
        <v>1</v>
      </c>
    </row>
    <row r="104" spans="1:9" x14ac:dyDescent="0.25">
      <c r="A104" s="44" t="s">
        <v>199</v>
      </c>
      <c r="B104" s="65"/>
      <c r="C104" s="65"/>
      <c r="D104" t="s">
        <v>199</v>
      </c>
      <c r="E104" s="1" t="s">
        <v>198</v>
      </c>
      <c r="F104" s="1" t="s">
        <v>438</v>
      </c>
      <c r="G104" s="1" t="s">
        <v>444</v>
      </c>
      <c r="H104" s="1">
        <v>0</v>
      </c>
      <c r="I104" s="1">
        <v>1</v>
      </c>
    </row>
    <row r="105" spans="1:9" x14ac:dyDescent="0.25">
      <c r="A105" s="44" t="s">
        <v>201</v>
      </c>
      <c r="B105" s="65">
        <v>3.9180000000000001</v>
      </c>
      <c r="C105" s="65">
        <v>-3.0129999999999999</v>
      </c>
      <c r="D105" t="s">
        <v>201</v>
      </c>
      <c r="E105" s="1" t="s">
        <v>200</v>
      </c>
      <c r="F105" s="1" t="s">
        <v>439</v>
      </c>
      <c r="G105" s="1" t="s">
        <v>440</v>
      </c>
      <c r="H105" s="1">
        <v>0</v>
      </c>
      <c r="I105" s="1">
        <v>1</v>
      </c>
    </row>
    <row r="106" spans="1:9" x14ac:dyDescent="0.25">
      <c r="A106" s="44" t="s">
        <v>203</v>
      </c>
      <c r="B106" s="65">
        <v>1.6</v>
      </c>
      <c r="C106" s="65">
        <v>1.59</v>
      </c>
      <c r="D106" t="s">
        <v>203</v>
      </c>
      <c r="E106" s="1" t="s">
        <v>202</v>
      </c>
      <c r="F106" s="1" t="s">
        <v>441</v>
      </c>
      <c r="G106" s="1" t="s">
        <v>442</v>
      </c>
      <c r="H106" s="1">
        <v>0</v>
      </c>
      <c r="I106" s="1">
        <v>1</v>
      </c>
    </row>
    <row r="107" spans="1:9" x14ac:dyDescent="0.25">
      <c r="A107" s="44" t="s">
        <v>205</v>
      </c>
      <c r="B107" s="65">
        <v>3.1120000000000001</v>
      </c>
      <c r="C107" s="65">
        <v>1.1140000000000001</v>
      </c>
      <c r="D107" t="s">
        <v>205</v>
      </c>
      <c r="E107" s="1" t="s">
        <v>204</v>
      </c>
      <c r="F107" s="1" t="s">
        <v>463</v>
      </c>
      <c r="G107" s="1" t="s">
        <v>436</v>
      </c>
      <c r="H107" s="1">
        <v>1</v>
      </c>
      <c r="I107" s="1">
        <v>0</v>
      </c>
    </row>
    <row r="108" spans="1:9" x14ac:dyDescent="0.25">
      <c r="A108" s="44" t="s">
        <v>207</v>
      </c>
      <c r="B108" s="65">
        <v>3.0139999999999998</v>
      </c>
      <c r="C108" s="65">
        <v>1.1200000000000001</v>
      </c>
      <c r="D108" t="s">
        <v>207</v>
      </c>
      <c r="E108" s="1" t="s">
        <v>206</v>
      </c>
      <c r="F108" s="1" t="s">
        <v>451</v>
      </c>
      <c r="G108" s="1" t="s">
        <v>436</v>
      </c>
      <c r="H108" s="1">
        <v>1</v>
      </c>
      <c r="I108" s="1">
        <v>0</v>
      </c>
    </row>
    <row r="109" spans="1:9" x14ac:dyDescent="0.25">
      <c r="A109" s="44" t="s">
        <v>209</v>
      </c>
      <c r="B109" s="65">
        <v>4</v>
      </c>
      <c r="C109" s="65">
        <v>1.6080000000000001</v>
      </c>
      <c r="D109" t="s">
        <v>209</v>
      </c>
      <c r="E109" s="1" t="s">
        <v>208</v>
      </c>
      <c r="F109" s="1" t="s">
        <v>463</v>
      </c>
      <c r="H109" s="1">
        <v>0</v>
      </c>
      <c r="I109" s="1">
        <v>0</v>
      </c>
    </row>
    <row r="110" spans="1:9" x14ac:dyDescent="0.25">
      <c r="A110" s="44" t="s">
        <v>211</v>
      </c>
      <c r="B110" s="65">
        <v>26.047000000000001</v>
      </c>
      <c r="C110" s="65">
        <v>56.651000000000003</v>
      </c>
      <c r="D110" t="s">
        <v>211</v>
      </c>
      <c r="E110" s="1" t="s">
        <v>210</v>
      </c>
      <c r="F110" s="1" t="s">
        <v>458</v>
      </c>
      <c r="H110" s="1">
        <v>0</v>
      </c>
      <c r="I110" s="1">
        <v>0</v>
      </c>
    </row>
    <row r="111" spans="1:9" x14ac:dyDescent="0.25">
      <c r="A111" s="44" t="s">
        <v>213</v>
      </c>
      <c r="B111" s="65">
        <v>3.65</v>
      </c>
      <c r="C111" s="65">
        <v>3.1160000000000001</v>
      </c>
      <c r="D111" t="s">
        <v>213</v>
      </c>
      <c r="E111" s="1" t="s">
        <v>212</v>
      </c>
      <c r="F111" s="1" t="s">
        <v>464</v>
      </c>
      <c r="G111" s="1" t="s">
        <v>448</v>
      </c>
      <c r="H111" s="1">
        <v>0</v>
      </c>
      <c r="I111" s="1">
        <v>1</v>
      </c>
    </row>
    <row r="112" spans="1:9" x14ac:dyDescent="0.25">
      <c r="A112" s="44" t="s">
        <v>215</v>
      </c>
      <c r="B112" s="65">
        <v>5.5010000000000003</v>
      </c>
      <c r="C112" s="65">
        <v>2.2999999999999998</v>
      </c>
      <c r="D112" t="s">
        <v>215</v>
      </c>
      <c r="E112" s="1" t="s">
        <v>471</v>
      </c>
      <c r="F112" s="1" t="s">
        <v>453</v>
      </c>
      <c r="G112" s="71" t="s">
        <v>446</v>
      </c>
      <c r="H112" s="1">
        <v>0</v>
      </c>
      <c r="I112" s="1">
        <v>1</v>
      </c>
    </row>
    <row r="113" spans="1:9" x14ac:dyDescent="0.25">
      <c r="A113" s="44" t="s">
        <v>217</v>
      </c>
      <c r="B113" s="65">
        <v>5.1059999999999999</v>
      </c>
      <c r="C113" s="65">
        <v>5.181</v>
      </c>
      <c r="D113" t="s">
        <v>217</v>
      </c>
      <c r="E113" s="1" t="s">
        <v>216</v>
      </c>
      <c r="F113" s="1" t="s">
        <v>441</v>
      </c>
      <c r="G113" s="1" t="s">
        <v>442</v>
      </c>
      <c r="H113" s="1">
        <v>0</v>
      </c>
      <c r="I113" s="1">
        <v>1</v>
      </c>
    </row>
    <row r="114" spans="1:9" x14ac:dyDescent="0.25">
      <c r="A114" s="44" t="s">
        <v>219</v>
      </c>
      <c r="B114" s="65">
        <v>12.055</v>
      </c>
      <c r="C114" s="65">
        <v>6.0979999999999999</v>
      </c>
      <c r="D114" t="s">
        <v>219</v>
      </c>
      <c r="E114" s="1" t="s">
        <v>218</v>
      </c>
      <c r="F114" s="1" t="s">
        <v>472</v>
      </c>
      <c r="G114" s="1" t="s">
        <v>440</v>
      </c>
      <c r="H114" s="1">
        <v>0</v>
      </c>
      <c r="I114" s="1">
        <v>1</v>
      </c>
    </row>
    <row r="115" spans="1:9" x14ac:dyDescent="0.25">
      <c r="A115" s="44" t="s">
        <v>221</v>
      </c>
      <c r="B115" s="65">
        <v>2.2040000000000002</v>
      </c>
      <c r="C115" s="65">
        <v>1.1499999999999999</v>
      </c>
      <c r="D115" t="s">
        <v>221</v>
      </c>
      <c r="E115" s="1" t="s">
        <v>220</v>
      </c>
      <c r="F115" s="1" t="s">
        <v>438</v>
      </c>
      <c r="G115" s="1" t="s">
        <v>449</v>
      </c>
      <c r="H115" s="1">
        <v>0</v>
      </c>
      <c r="I115" s="1">
        <v>1</v>
      </c>
    </row>
    <row r="116" spans="1:9" x14ac:dyDescent="0.25">
      <c r="A116" s="44" t="s">
        <v>223</v>
      </c>
      <c r="B116" s="65">
        <v>2.5</v>
      </c>
      <c r="C116" s="65">
        <v>3.2490000000000001</v>
      </c>
      <c r="D116" t="s">
        <v>223</v>
      </c>
      <c r="E116" s="1" t="s">
        <v>222</v>
      </c>
      <c r="F116" s="1" t="s">
        <v>469</v>
      </c>
      <c r="G116" s="1" t="s">
        <v>459</v>
      </c>
      <c r="H116" s="1">
        <v>0</v>
      </c>
      <c r="I116" s="1">
        <v>1</v>
      </c>
    </row>
    <row r="117" spans="1:9" x14ac:dyDescent="0.25">
      <c r="A117" s="44" t="s">
        <v>225</v>
      </c>
      <c r="B117" s="65">
        <v>3.8</v>
      </c>
      <c r="C117" s="65">
        <v>3.0059999999999998</v>
      </c>
      <c r="D117" t="s">
        <v>225</v>
      </c>
      <c r="E117" s="1" t="s">
        <v>473</v>
      </c>
      <c r="F117" s="1" t="s">
        <v>445</v>
      </c>
      <c r="G117" s="71" t="s">
        <v>446</v>
      </c>
      <c r="H117" s="1">
        <v>0</v>
      </c>
      <c r="I117" s="1">
        <v>1</v>
      </c>
    </row>
    <row r="118" spans="1:9" x14ac:dyDescent="0.25">
      <c r="A118" s="44" t="s">
        <v>227</v>
      </c>
      <c r="B118" s="65">
        <v>5</v>
      </c>
      <c r="C118" s="65">
        <v>5.3</v>
      </c>
      <c r="D118" t="s">
        <v>227</v>
      </c>
      <c r="E118" s="1" t="s">
        <v>226</v>
      </c>
      <c r="F118" s="1" t="s">
        <v>441</v>
      </c>
      <c r="G118" s="1" t="s">
        <v>452</v>
      </c>
      <c r="H118" s="1">
        <v>0</v>
      </c>
      <c r="I118" s="1">
        <v>1</v>
      </c>
    </row>
    <row r="119" spans="1:9" x14ac:dyDescent="0.25">
      <c r="A119" s="44" t="s">
        <v>229</v>
      </c>
      <c r="B119" s="65">
        <v>4.9429999999999996</v>
      </c>
      <c r="C119" s="65">
        <v>3.3149999999999999</v>
      </c>
      <c r="D119" t="s">
        <v>229</v>
      </c>
      <c r="E119" s="1" t="s">
        <v>228</v>
      </c>
      <c r="F119" s="1" t="s">
        <v>445</v>
      </c>
      <c r="H119" s="1">
        <v>0</v>
      </c>
      <c r="I119" s="1">
        <v>0</v>
      </c>
    </row>
    <row r="120" spans="1:9" x14ac:dyDescent="0.25">
      <c r="A120" s="44" t="s">
        <v>231</v>
      </c>
      <c r="B120" s="65">
        <v>2.492</v>
      </c>
      <c r="C120" s="65">
        <v>3.3050000000000002</v>
      </c>
      <c r="D120" t="s">
        <v>231</v>
      </c>
      <c r="E120" s="1" t="s">
        <v>230</v>
      </c>
      <c r="F120" s="1" t="s">
        <v>455</v>
      </c>
      <c r="G120" s="1" t="s">
        <v>459</v>
      </c>
      <c r="H120" s="1">
        <v>0</v>
      </c>
      <c r="I120" s="1">
        <v>1</v>
      </c>
    </row>
    <row r="121" spans="1:9" x14ac:dyDescent="0.25">
      <c r="A121" s="44" t="s">
        <v>233</v>
      </c>
      <c r="B121" s="65">
        <v>3.6</v>
      </c>
      <c r="C121" s="65">
        <v>2.5</v>
      </c>
      <c r="D121" t="s">
        <v>233</v>
      </c>
      <c r="E121" s="1" t="s">
        <v>232</v>
      </c>
      <c r="F121" s="1" t="s">
        <v>445</v>
      </c>
      <c r="G121" s="1" t="s">
        <v>446</v>
      </c>
      <c r="H121" s="1">
        <v>0</v>
      </c>
      <c r="I121" s="1">
        <v>1</v>
      </c>
    </row>
    <row r="122" spans="1:9" x14ac:dyDescent="0.25">
      <c r="A122" s="44" t="s">
        <v>235</v>
      </c>
      <c r="B122" s="65">
        <v>6.5</v>
      </c>
      <c r="C122" s="65">
        <v>5</v>
      </c>
      <c r="D122" t="s">
        <v>235</v>
      </c>
      <c r="E122" s="1" t="s">
        <v>234</v>
      </c>
      <c r="F122" s="1" t="s">
        <v>458</v>
      </c>
      <c r="G122" s="1" t="s">
        <v>459</v>
      </c>
      <c r="H122" s="1">
        <v>0</v>
      </c>
      <c r="I122" s="1">
        <v>1</v>
      </c>
    </row>
    <row r="123" spans="1:9" x14ac:dyDescent="0.25">
      <c r="A123" s="44" t="s">
        <v>237</v>
      </c>
      <c r="B123" s="65">
        <v>12.622999999999999</v>
      </c>
      <c r="C123" s="65">
        <v>4.9480000000000004</v>
      </c>
      <c r="D123" t="s">
        <v>237</v>
      </c>
      <c r="E123" s="1" t="s">
        <v>236</v>
      </c>
      <c r="F123" s="1" t="s">
        <v>441</v>
      </c>
      <c r="G123" s="1" t="s">
        <v>442</v>
      </c>
      <c r="H123" s="1">
        <v>0</v>
      </c>
      <c r="I123" s="1">
        <v>1</v>
      </c>
    </row>
    <row r="124" spans="1:9" x14ac:dyDescent="0.25">
      <c r="A124" s="44" t="s">
        <v>239</v>
      </c>
      <c r="B124" s="65">
        <v>8.6189999999999998</v>
      </c>
      <c r="C124" s="65">
        <v>4.7949999999999999</v>
      </c>
      <c r="D124" t="s">
        <v>239</v>
      </c>
      <c r="E124" s="1" t="s">
        <v>238</v>
      </c>
      <c r="F124" s="1" t="s">
        <v>441</v>
      </c>
      <c r="G124" s="1" t="s">
        <v>452</v>
      </c>
      <c r="H124" s="1">
        <v>0</v>
      </c>
      <c r="I124" s="1">
        <v>1</v>
      </c>
    </row>
    <row r="125" spans="1:9" x14ac:dyDescent="0.25">
      <c r="A125" s="44" t="s">
        <v>241</v>
      </c>
      <c r="B125" s="65">
        <v>4</v>
      </c>
      <c r="C125" s="65">
        <v>5.4009999999999998</v>
      </c>
      <c r="D125" t="s">
        <v>241</v>
      </c>
      <c r="E125" s="1" t="s">
        <v>240</v>
      </c>
      <c r="F125" s="1" t="s">
        <v>441</v>
      </c>
      <c r="G125" s="71" t="s">
        <v>452</v>
      </c>
      <c r="H125" s="1">
        <v>0</v>
      </c>
      <c r="I125" s="1">
        <v>1</v>
      </c>
    </row>
    <row r="126" spans="1:9" x14ac:dyDescent="0.25">
      <c r="A126" s="44" t="s">
        <v>243</v>
      </c>
      <c r="B126" s="65">
        <v>4.5</v>
      </c>
      <c r="C126" s="65">
        <v>2.5070000000000001</v>
      </c>
      <c r="D126" t="s">
        <v>243</v>
      </c>
      <c r="E126" s="1" t="s">
        <v>242</v>
      </c>
      <c r="F126" s="1" t="s">
        <v>441</v>
      </c>
      <c r="G126" s="1" t="s">
        <v>442</v>
      </c>
      <c r="H126" s="1">
        <v>0</v>
      </c>
      <c r="I126" s="1">
        <v>1</v>
      </c>
    </row>
    <row r="127" spans="1:9" x14ac:dyDescent="0.25">
      <c r="A127" s="44" t="s">
        <v>245</v>
      </c>
      <c r="B127" s="65">
        <v>5.7</v>
      </c>
      <c r="C127" s="65">
        <v>4.38</v>
      </c>
      <c r="D127" t="s">
        <v>245</v>
      </c>
      <c r="E127" s="1" t="s">
        <v>244</v>
      </c>
      <c r="F127" s="1" t="s">
        <v>455</v>
      </c>
      <c r="G127" s="1" t="s">
        <v>459</v>
      </c>
      <c r="H127" s="1">
        <v>0</v>
      </c>
      <c r="I127" s="1">
        <v>1</v>
      </c>
    </row>
    <row r="128" spans="1:9" x14ac:dyDescent="0.25">
      <c r="A128" s="44" t="s">
        <v>247</v>
      </c>
      <c r="B128" s="65">
        <v>3.0870000000000002</v>
      </c>
      <c r="C128" s="65">
        <v>3.218</v>
      </c>
      <c r="D128" t="s">
        <v>247</v>
      </c>
      <c r="E128" s="1" t="s">
        <v>246</v>
      </c>
      <c r="F128" s="1" t="s">
        <v>441</v>
      </c>
      <c r="G128" s="1" t="s">
        <v>442</v>
      </c>
      <c r="H128" s="1">
        <v>0</v>
      </c>
      <c r="I128" s="1">
        <v>1</v>
      </c>
    </row>
    <row r="129" spans="1:9" x14ac:dyDescent="0.25">
      <c r="A129" s="44" t="s">
        <v>249</v>
      </c>
      <c r="B129" s="65">
        <v>10.414999999999999</v>
      </c>
      <c r="C129" s="65">
        <v>7.2949999999999999</v>
      </c>
      <c r="D129" t="s">
        <v>249</v>
      </c>
      <c r="E129" s="1" t="s">
        <v>248</v>
      </c>
      <c r="F129" s="1" t="s">
        <v>441</v>
      </c>
      <c r="G129" s="1" t="s">
        <v>452</v>
      </c>
      <c r="H129" s="1">
        <v>0</v>
      </c>
      <c r="I129" s="1">
        <v>1</v>
      </c>
    </row>
    <row r="130" spans="1:9" x14ac:dyDescent="0.25">
      <c r="A130" s="44" t="s">
        <v>251</v>
      </c>
      <c r="B130" s="65">
        <v>2.65</v>
      </c>
      <c r="C130" s="65">
        <v>2.9950000000000001</v>
      </c>
      <c r="D130" t="s">
        <v>251</v>
      </c>
      <c r="E130" s="1" t="s">
        <v>250</v>
      </c>
      <c r="F130" s="1" t="s">
        <v>441</v>
      </c>
      <c r="G130" s="1" t="s">
        <v>452</v>
      </c>
      <c r="H130" s="1">
        <v>0</v>
      </c>
      <c r="I130" s="1">
        <v>1</v>
      </c>
    </row>
    <row r="131" spans="1:9" x14ac:dyDescent="0.25">
      <c r="A131" s="44" t="s">
        <v>253</v>
      </c>
      <c r="B131" s="65">
        <v>2.2000000000000002</v>
      </c>
      <c r="C131" s="65">
        <v>3</v>
      </c>
      <c r="D131" t="s">
        <v>253</v>
      </c>
      <c r="E131" s="1" t="s">
        <v>252</v>
      </c>
      <c r="F131" s="1" t="s">
        <v>438</v>
      </c>
      <c r="G131" s="1" t="s">
        <v>449</v>
      </c>
      <c r="H131" s="1">
        <v>0</v>
      </c>
      <c r="I131" s="1">
        <v>1</v>
      </c>
    </row>
    <row r="132" spans="1:9" x14ac:dyDescent="0.25">
      <c r="A132" s="44" t="s">
        <v>255</v>
      </c>
      <c r="B132" s="65">
        <v>2.0659999999999998</v>
      </c>
      <c r="C132" s="65">
        <v>0.79800000000000004</v>
      </c>
      <c r="D132" t="s">
        <v>255</v>
      </c>
      <c r="E132" s="1" t="s">
        <v>254</v>
      </c>
      <c r="F132" s="1" t="s">
        <v>451</v>
      </c>
      <c r="G132" s="1" t="s">
        <v>436</v>
      </c>
      <c r="H132" s="1">
        <v>1</v>
      </c>
      <c r="I132" s="1">
        <v>0</v>
      </c>
    </row>
    <row r="133" spans="1:9" x14ac:dyDescent="0.25">
      <c r="A133" s="44" t="s">
        <v>257</v>
      </c>
      <c r="B133" s="65">
        <v>2.9140000000000001</v>
      </c>
      <c r="C133" s="65">
        <v>2.5710000000000002</v>
      </c>
      <c r="D133" t="s">
        <v>257</v>
      </c>
      <c r="E133" s="1" t="s">
        <v>256</v>
      </c>
      <c r="F133" s="1" t="s">
        <v>463</v>
      </c>
      <c r="G133" s="1" t="s">
        <v>436</v>
      </c>
      <c r="H133" s="1">
        <v>1</v>
      </c>
      <c r="I133" s="1">
        <v>0</v>
      </c>
    </row>
    <row r="134" spans="1:9" x14ac:dyDescent="0.25">
      <c r="A134" s="44" t="s">
        <v>259</v>
      </c>
      <c r="B134" s="65">
        <v>6.3209999999999997</v>
      </c>
      <c r="C134" s="65">
        <v>5.0439999999999996</v>
      </c>
      <c r="D134" t="s">
        <v>259</v>
      </c>
      <c r="E134" s="1" t="s">
        <v>258</v>
      </c>
      <c r="F134" s="1" t="s">
        <v>439</v>
      </c>
      <c r="G134" s="1" t="s">
        <v>440</v>
      </c>
      <c r="H134" s="1">
        <v>0</v>
      </c>
      <c r="I134" s="1">
        <v>1</v>
      </c>
    </row>
    <row r="135" spans="1:9" x14ac:dyDescent="0.25">
      <c r="A135" s="44" t="s">
        <v>261</v>
      </c>
      <c r="B135" s="65">
        <v>0.77900000000000003</v>
      </c>
      <c r="C135" s="65">
        <v>2.0339999999999998</v>
      </c>
      <c r="D135" t="s">
        <v>261</v>
      </c>
      <c r="E135" s="1" t="s">
        <v>260</v>
      </c>
      <c r="F135" s="1" t="s">
        <v>469</v>
      </c>
      <c r="G135" s="1" t="s">
        <v>459</v>
      </c>
      <c r="H135" s="1">
        <v>0</v>
      </c>
      <c r="I135" s="1">
        <v>1</v>
      </c>
    </row>
    <row r="136" spans="1:9" x14ac:dyDescent="0.25">
      <c r="A136" s="44" t="s">
        <v>263</v>
      </c>
      <c r="B136" s="65">
        <v>1.6519999999999999</v>
      </c>
      <c r="C136" s="65">
        <v>1.9059999999999999</v>
      </c>
      <c r="D136" t="s">
        <v>263</v>
      </c>
      <c r="E136" s="1" t="s">
        <v>262</v>
      </c>
      <c r="F136" s="1" t="s">
        <v>450</v>
      </c>
      <c r="G136" s="1" t="s">
        <v>436</v>
      </c>
      <c r="H136" s="1">
        <v>1</v>
      </c>
      <c r="I136" s="1">
        <v>0</v>
      </c>
    </row>
    <row r="137" spans="1:9" x14ac:dyDescent="0.25">
      <c r="A137" s="44" t="s">
        <v>265</v>
      </c>
      <c r="B137" s="65">
        <v>4.181</v>
      </c>
      <c r="C137" s="65">
        <v>4.0830000000000002</v>
      </c>
      <c r="D137" t="s">
        <v>265</v>
      </c>
      <c r="E137" s="1" t="s">
        <v>264</v>
      </c>
      <c r="F137" s="1" t="s">
        <v>447</v>
      </c>
      <c r="G137" s="1" t="s">
        <v>448</v>
      </c>
      <c r="H137" s="1">
        <v>0</v>
      </c>
      <c r="I137" s="1">
        <v>1</v>
      </c>
    </row>
    <row r="138" spans="1:9" x14ac:dyDescent="0.25">
      <c r="A138" s="44" t="s">
        <v>267</v>
      </c>
      <c r="B138" s="65">
        <v>4.5110000000000001</v>
      </c>
      <c r="C138" s="65">
        <v>3.5</v>
      </c>
      <c r="D138" t="s">
        <v>267</v>
      </c>
      <c r="E138" s="1" t="s">
        <v>266</v>
      </c>
      <c r="F138" s="1" t="s">
        <v>439</v>
      </c>
      <c r="G138" s="1" t="s">
        <v>440</v>
      </c>
      <c r="H138" s="1">
        <v>0</v>
      </c>
      <c r="I138" s="1">
        <v>1</v>
      </c>
    </row>
    <row r="139" spans="1:9" x14ac:dyDescent="0.25">
      <c r="A139" s="44" t="s">
        <v>269</v>
      </c>
      <c r="B139" s="65">
        <v>5</v>
      </c>
      <c r="C139" s="65">
        <v>4.0140000000000002</v>
      </c>
      <c r="D139" t="s">
        <v>269</v>
      </c>
      <c r="E139" s="1" t="s">
        <v>268</v>
      </c>
      <c r="F139" s="1" t="s">
        <v>438</v>
      </c>
      <c r="G139" s="1" t="s">
        <v>449</v>
      </c>
      <c r="H139" s="1">
        <v>0</v>
      </c>
      <c r="I139" s="1">
        <v>1</v>
      </c>
    </row>
    <row r="140" spans="1:9" x14ac:dyDescent="0.25">
      <c r="A140" s="44" t="s">
        <v>271</v>
      </c>
      <c r="B140" s="65">
        <v>4.5129999999999999</v>
      </c>
      <c r="C140" s="65">
        <v>2.5960000000000001</v>
      </c>
      <c r="D140" t="s">
        <v>271</v>
      </c>
      <c r="E140" s="1" t="s">
        <v>270</v>
      </c>
      <c r="F140" s="1" t="s">
        <v>438</v>
      </c>
      <c r="G140" s="1" t="s">
        <v>449</v>
      </c>
      <c r="H140" s="1">
        <v>0</v>
      </c>
      <c r="I140" s="1">
        <v>1</v>
      </c>
    </row>
    <row r="141" spans="1:9" x14ac:dyDescent="0.25">
      <c r="A141" s="44" t="s">
        <v>273</v>
      </c>
      <c r="B141" s="65">
        <v>6.9580000000000002</v>
      </c>
      <c r="C141" s="65">
        <v>5.0190000000000001</v>
      </c>
      <c r="D141" t="s">
        <v>273</v>
      </c>
      <c r="E141" s="1" t="s">
        <v>272</v>
      </c>
      <c r="F141" s="1" t="s">
        <v>455</v>
      </c>
      <c r="G141" s="1" t="s">
        <v>459</v>
      </c>
      <c r="H141" s="1">
        <v>0</v>
      </c>
      <c r="I141" s="1">
        <v>1</v>
      </c>
    </row>
    <row r="142" spans="1:9" x14ac:dyDescent="0.25">
      <c r="A142" s="44" t="s">
        <v>275</v>
      </c>
      <c r="B142" s="65">
        <v>14.817</v>
      </c>
      <c r="C142" s="65">
        <v>12.3</v>
      </c>
      <c r="D142" t="s">
        <v>275</v>
      </c>
      <c r="E142" s="1" t="s">
        <v>274</v>
      </c>
      <c r="F142" s="1" t="s">
        <v>469</v>
      </c>
      <c r="G142" s="1" t="s">
        <v>459</v>
      </c>
      <c r="H142" s="1">
        <v>0</v>
      </c>
      <c r="I142" s="1">
        <v>1</v>
      </c>
    </row>
    <row r="143" spans="1:9" x14ac:dyDescent="0.25">
      <c r="A143" s="44" t="s">
        <v>277</v>
      </c>
      <c r="B143" s="65">
        <v>3.367</v>
      </c>
      <c r="C143" s="65">
        <v>5.0519999999999996</v>
      </c>
      <c r="D143" t="s">
        <v>277</v>
      </c>
      <c r="E143" s="1" t="s">
        <v>276</v>
      </c>
      <c r="F143" s="1" t="s">
        <v>474</v>
      </c>
      <c r="G143" s="1" t="s">
        <v>459</v>
      </c>
      <c r="H143" s="1">
        <v>0</v>
      </c>
      <c r="I143" s="1">
        <v>1</v>
      </c>
    </row>
    <row r="144" spans="1:9" x14ac:dyDescent="0.25">
      <c r="A144" s="44" t="s">
        <v>279</v>
      </c>
      <c r="B144" s="65">
        <v>3.476</v>
      </c>
      <c r="C144" s="65">
        <v>0.49299999999999999</v>
      </c>
      <c r="D144" t="s">
        <v>279</v>
      </c>
      <c r="E144" s="1" t="s">
        <v>278</v>
      </c>
      <c r="F144" s="1" t="s">
        <v>453</v>
      </c>
      <c r="G144" s="1" t="s">
        <v>436</v>
      </c>
      <c r="H144" s="1">
        <v>1</v>
      </c>
      <c r="I144" s="1">
        <v>0</v>
      </c>
    </row>
    <row r="145" spans="1:9" x14ac:dyDescent="0.25">
      <c r="A145" s="44" t="s">
        <v>281</v>
      </c>
      <c r="B145" s="65">
        <v>-0.3</v>
      </c>
      <c r="C145" s="65">
        <v>0.4</v>
      </c>
      <c r="D145" t="s">
        <v>281</v>
      </c>
      <c r="E145" s="1" t="s">
        <v>280</v>
      </c>
      <c r="F145" s="1" t="s">
        <v>438</v>
      </c>
      <c r="H145" s="1">
        <v>0</v>
      </c>
      <c r="I145" s="1">
        <v>0</v>
      </c>
    </row>
    <row r="146" spans="1:9" x14ac:dyDescent="0.25">
      <c r="A146" s="44" t="s">
        <v>283</v>
      </c>
      <c r="B146" s="65">
        <v>2.5</v>
      </c>
      <c r="C146" s="65">
        <v>0.65</v>
      </c>
      <c r="D146" t="s">
        <v>283</v>
      </c>
      <c r="E146" s="1" t="s">
        <v>282</v>
      </c>
      <c r="F146" s="1" t="s">
        <v>445</v>
      </c>
      <c r="G146" s="1" t="s">
        <v>436</v>
      </c>
      <c r="H146" s="1">
        <v>1</v>
      </c>
      <c r="I146" s="1">
        <v>0</v>
      </c>
    </row>
    <row r="147" spans="1:9" x14ac:dyDescent="0.25">
      <c r="A147" s="44" t="s">
        <v>285</v>
      </c>
      <c r="B147" s="65">
        <v>4</v>
      </c>
      <c r="C147" s="65">
        <v>4.3</v>
      </c>
      <c r="D147" t="s">
        <v>285</v>
      </c>
      <c r="E147" s="1" t="s">
        <v>284</v>
      </c>
      <c r="F147" s="1" t="s">
        <v>438</v>
      </c>
      <c r="G147" s="1" t="s">
        <v>449</v>
      </c>
      <c r="H147" s="1">
        <v>0</v>
      </c>
      <c r="I147" s="1">
        <v>1</v>
      </c>
    </row>
    <row r="148" spans="1:9" x14ac:dyDescent="0.25">
      <c r="A148" s="44" t="s">
        <v>287</v>
      </c>
      <c r="B148" s="65">
        <v>2.6309999999999998</v>
      </c>
      <c r="C148" s="65">
        <v>2.4239999999999999</v>
      </c>
      <c r="D148" t="s">
        <v>287</v>
      </c>
      <c r="E148" s="1" t="s">
        <v>286</v>
      </c>
      <c r="F148" s="1" t="s">
        <v>447</v>
      </c>
      <c r="G148" s="1" t="s">
        <v>448</v>
      </c>
      <c r="H148" s="1">
        <v>0</v>
      </c>
      <c r="I148" s="1">
        <v>1</v>
      </c>
    </row>
    <row r="149" spans="1:9" x14ac:dyDescent="0.25">
      <c r="A149" s="44" t="s">
        <v>289</v>
      </c>
      <c r="B149" s="65">
        <v>3.83</v>
      </c>
      <c r="C149" s="65">
        <v>3.08</v>
      </c>
      <c r="D149" t="s">
        <v>289</v>
      </c>
      <c r="E149" s="1" t="s">
        <v>288</v>
      </c>
      <c r="F149" s="1" t="s">
        <v>453</v>
      </c>
      <c r="G149" s="1" t="s">
        <v>446</v>
      </c>
      <c r="H149" s="1">
        <v>0</v>
      </c>
      <c r="I149" s="1">
        <v>1</v>
      </c>
    </row>
    <row r="150" spans="1:9" x14ac:dyDescent="0.25">
      <c r="A150" s="44" t="s">
        <v>291</v>
      </c>
      <c r="B150" s="65">
        <v>2</v>
      </c>
      <c r="C150" s="65">
        <v>-2.2799999999999998</v>
      </c>
      <c r="D150" t="s">
        <v>291</v>
      </c>
      <c r="E150" s="1" t="s">
        <v>290</v>
      </c>
      <c r="F150" s="1" t="s">
        <v>453</v>
      </c>
      <c r="H150" s="1">
        <v>0</v>
      </c>
      <c r="I150" s="1">
        <v>0</v>
      </c>
    </row>
    <row r="151" spans="1:9" x14ac:dyDescent="0.25">
      <c r="A151" s="44" t="s">
        <v>293</v>
      </c>
      <c r="B151" s="65">
        <v>8.0709999999999997</v>
      </c>
      <c r="C151" s="65">
        <v>6.7050000000000001</v>
      </c>
      <c r="D151" t="s">
        <v>293</v>
      </c>
      <c r="E151" s="1" t="s">
        <v>292</v>
      </c>
      <c r="F151" s="1" t="s">
        <v>441</v>
      </c>
      <c r="G151" s="1" t="s">
        <v>442</v>
      </c>
      <c r="H151" s="1">
        <v>0</v>
      </c>
      <c r="I151" s="1">
        <v>1</v>
      </c>
    </row>
    <row r="152" spans="1:9" x14ac:dyDescent="0.25">
      <c r="A152" s="44" t="s">
        <v>295</v>
      </c>
      <c r="B152" s="65">
        <v>2.778</v>
      </c>
      <c r="C152" s="65">
        <v>3.669</v>
      </c>
      <c r="D152" t="s">
        <v>295</v>
      </c>
      <c r="E152" s="1" t="s">
        <v>294</v>
      </c>
      <c r="F152" s="1" t="s">
        <v>447</v>
      </c>
      <c r="G152" s="1" t="s">
        <v>448</v>
      </c>
      <c r="H152" s="1">
        <v>0</v>
      </c>
      <c r="I152" s="1">
        <v>1</v>
      </c>
    </row>
    <row r="153" spans="1:9" x14ac:dyDescent="0.25">
      <c r="A153" s="44" t="s">
        <v>297</v>
      </c>
      <c r="B153" s="65">
        <v>5</v>
      </c>
      <c r="C153" s="65">
        <v>2.6</v>
      </c>
      <c r="D153" t="s">
        <v>297</v>
      </c>
      <c r="E153" s="1" t="s">
        <v>296</v>
      </c>
      <c r="F153" s="1" t="s">
        <v>464</v>
      </c>
      <c r="G153" s="1" t="s">
        <v>448</v>
      </c>
      <c r="H153" s="1">
        <v>0</v>
      </c>
      <c r="I153" s="1">
        <v>1</v>
      </c>
    </row>
    <row r="154" spans="1:9" x14ac:dyDescent="0.25">
      <c r="A154" s="44" t="s">
        <v>299</v>
      </c>
      <c r="B154" s="65">
        <v>10.787000000000001</v>
      </c>
      <c r="C154" s="65">
        <v>8.1080000000000005</v>
      </c>
      <c r="D154" t="s">
        <v>299</v>
      </c>
      <c r="E154" s="1" t="s">
        <v>298</v>
      </c>
      <c r="F154" s="1" t="s">
        <v>441</v>
      </c>
      <c r="G154" s="1" t="s">
        <v>452</v>
      </c>
      <c r="H154" s="1">
        <v>0</v>
      </c>
      <c r="I154" s="1">
        <v>1</v>
      </c>
    </row>
    <row r="155" spans="1:9" x14ac:dyDescent="0.25">
      <c r="A155" s="44" t="s">
        <v>301</v>
      </c>
      <c r="B155" s="65">
        <v>2.73</v>
      </c>
      <c r="C155" s="65">
        <v>2.2559999999999998</v>
      </c>
      <c r="D155" t="s">
        <v>301</v>
      </c>
      <c r="E155" s="1" t="s">
        <v>300</v>
      </c>
      <c r="F155" s="1" t="s">
        <v>455</v>
      </c>
      <c r="H155" s="1">
        <v>0</v>
      </c>
      <c r="I155" s="1">
        <v>0</v>
      </c>
    </row>
    <row r="156" spans="1:9" x14ac:dyDescent="0.25">
      <c r="A156" s="44" t="s">
        <v>303</v>
      </c>
      <c r="B156" s="65">
        <v>4.4980000000000002</v>
      </c>
      <c r="C156" s="65">
        <v>2.577</v>
      </c>
      <c r="D156" t="s">
        <v>303</v>
      </c>
      <c r="E156" s="1" t="s">
        <v>302</v>
      </c>
      <c r="F156" s="1" t="s">
        <v>474</v>
      </c>
      <c r="G156" s="1" t="s">
        <v>459</v>
      </c>
      <c r="H156" s="1">
        <v>0</v>
      </c>
      <c r="I156" s="1">
        <v>1</v>
      </c>
    </row>
    <row r="157" spans="1:9" x14ac:dyDescent="0.25">
      <c r="A157" s="44" t="s">
        <v>305</v>
      </c>
      <c r="B157" s="65">
        <v>4.359</v>
      </c>
      <c r="C157" s="65">
        <v>3.2789999999999999</v>
      </c>
      <c r="D157" t="s">
        <v>305</v>
      </c>
      <c r="E157" s="1" t="s">
        <v>304</v>
      </c>
      <c r="F157" s="1" t="s">
        <v>441</v>
      </c>
      <c r="G157" s="1" t="s">
        <v>452</v>
      </c>
      <c r="H157" s="1">
        <v>0</v>
      </c>
      <c r="I157" s="1">
        <v>1</v>
      </c>
    </row>
    <row r="158" spans="1:9" x14ac:dyDescent="0.25">
      <c r="A158" s="44" t="s">
        <v>307</v>
      </c>
      <c r="B158" s="65">
        <v>2.34</v>
      </c>
      <c r="C158" s="65">
        <v>1.7490000000000001</v>
      </c>
      <c r="D158" t="s">
        <v>307</v>
      </c>
      <c r="E158" s="1" t="s">
        <v>306</v>
      </c>
      <c r="F158" s="1" t="s">
        <v>438</v>
      </c>
      <c r="G158" s="1" t="s">
        <v>449</v>
      </c>
      <c r="H158" s="1">
        <v>0</v>
      </c>
      <c r="I158" s="1">
        <v>1</v>
      </c>
    </row>
    <row r="159" spans="1:9" x14ac:dyDescent="0.25">
      <c r="A159" s="44" t="s">
        <v>309</v>
      </c>
      <c r="B159" s="65">
        <v>1.4690000000000001</v>
      </c>
      <c r="C159" s="65">
        <v>0.753</v>
      </c>
      <c r="D159" t="s">
        <v>309</v>
      </c>
      <c r="E159" s="1" t="s">
        <v>308</v>
      </c>
      <c r="F159" s="1" t="s">
        <v>445</v>
      </c>
      <c r="H159" s="1">
        <v>0</v>
      </c>
      <c r="I159" s="1">
        <v>0</v>
      </c>
    </row>
    <row r="160" spans="1:9" x14ac:dyDescent="0.25">
      <c r="A160" s="44" t="s">
        <v>311</v>
      </c>
      <c r="B160" s="65">
        <v>3.6</v>
      </c>
      <c r="C160" s="65">
        <v>3.081</v>
      </c>
      <c r="D160" t="s">
        <v>311</v>
      </c>
      <c r="E160" s="1" t="s">
        <v>310</v>
      </c>
      <c r="F160" s="1" t="s">
        <v>441</v>
      </c>
      <c r="G160" s="1" t="s">
        <v>442</v>
      </c>
      <c r="H160" s="1">
        <v>0</v>
      </c>
      <c r="I160" s="1">
        <v>1</v>
      </c>
    </row>
    <row r="161" spans="1:9" x14ac:dyDescent="0.25">
      <c r="A161" s="44" t="s">
        <v>313</v>
      </c>
      <c r="B161" s="65">
        <v>4.5</v>
      </c>
      <c r="C161" s="65">
        <v>2.7</v>
      </c>
      <c r="D161" t="s">
        <v>313</v>
      </c>
      <c r="E161" s="1" t="s">
        <v>312</v>
      </c>
      <c r="F161" s="1" t="s">
        <v>445</v>
      </c>
      <c r="G161" s="1" t="s">
        <v>446</v>
      </c>
      <c r="H161" s="1">
        <v>0</v>
      </c>
      <c r="I161" s="1">
        <v>1</v>
      </c>
    </row>
    <row r="162" spans="1:9" x14ac:dyDescent="0.25">
      <c r="A162" s="44" t="s">
        <v>315</v>
      </c>
      <c r="B162" s="65">
        <v>5.5750000000000002</v>
      </c>
      <c r="C162" s="65">
        <v>5.6150000000000002</v>
      </c>
      <c r="D162" t="s">
        <v>315</v>
      </c>
      <c r="E162" s="1" t="s">
        <v>475</v>
      </c>
      <c r="F162" s="1" t="s">
        <v>441</v>
      </c>
      <c r="G162" s="1" t="s">
        <v>442</v>
      </c>
      <c r="H162" s="1">
        <v>0</v>
      </c>
      <c r="I162" s="1">
        <v>1</v>
      </c>
    </row>
    <row r="163" spans="1:9" x14ac:dyDescent="0.25">
      <c r="A163" s="44" t="s">
        <v>317</v>
      </c>
      <c r="B163" s="65"/>
      <c r="C163" s="65"/>
      <c r="D163" t="s">
        <v>317</v>
      </c>
      <c r="E163" s="1" t="s">
        <v>316</v>
      </c>
      <c r="F163" s="1" t="s">
        <v>441</v>
      </c>
      <c r="G163" s="1" t="s">
        <v>452</v>
      </c>
      <c r="H163" s="1">
        <v>0</v>
      </c>
      <c r="I163" s="1">
        <v>1</v>
      </c>
    </row>
    <row r="164" spans="1:9" x14ac:dyDescent="0.25">
      <c r="A164" s="44" t="s">
        <v>319</v>
      </c>
      <c r="B164" s="65">
        <v>2.048</v>
      </c>
      <c r="C164" s="65">
        <v>2.3479999999999999</v>
      </c>
      <c r="D164" t="s">
        <v>319</v>
      </c>
      <c r="E164" s="1" t="s">
        <v>318</v>
      </c>
      <c r="F164" s="1" t="s">
        <v>438</v>
      </c>
      <c r="G164" s="1" t="s">
        <v>449</v>
      </c>
      <c r="H164" s="1">
        <v>0</v>
      </c>
      <c r="I164" s="1">
        <v>1</v>
      </c>
    </row>
    <row r="165" spans="1:9" x14ac:dyDescent="0.25">
      <c r="A165" s="44" t="s">
        <v>321</v>
      </c>
      <c r="B165" s="65">
        <v>4.3280000000000003</v>
      </c>
      <c r="C165" s="65">
        <v>1.5</v>
      </c>
      <c r="D165" t="s">
        <v>321</v>
      </c>
      <c r="E165" s="1" t="s">
        <v>476</v>
      </c>
      <c r="F165" s="1" t="s">
        <v>453</v>
      </c>
      <c r="G165" s="1" t="s">
        <v>436</v>
      </c>
      <c r="H165" s="1">
        <v>1</v>
      </c>
      <c r="I165" s="1">
        <v>0</v>
      </c>
    </row>
    <row r="166" spans="1:9" x14ac:dyDescent="0.25">
      <c r="A166" s="44" t="s">
        <v>323</v>
      </c>
      <c r="B166" s="65">
        <v>3.7160000000000002</v>
      </c>
      <c r="C166" s="65">
        <v>1.6719999999999999</v>
      </c>
      <c r="D166" t="s">
        <v>323</v>
      </c>
      <c r="E166" s="1" t="s">
        <v>322</v>
      </c>
      <c r="F166" s="1" t="s">
        <v>445</v>
      </c>
      <c r="G166" s="1" t="s">
        <v>446</v>
      </c>
      <c r="H166" s="1">
        <v>0</v>
      </c>
      <c r="I166" s="1">
        <v>1</v>
      </c>
    </row>
    <row r="167" spans="1:9" x14ac:dyDescent="0.25">
      <c r="A167" s="44" t="s">
        <v>325</v>
      </c>
      <c r="B167" s="65">
        <v>2.8069999999999999</v>
      </c>
      <c r="C167" s="65">
        <v>-0.13600000000000001</v>
      </c>
      <c r="D167" t="s">
        <v>325</v>
      </c>
      <c r="E167" s="1" t="s">
        <v>324</v>
      </c>
      <c r="F167" s="1" t="s">
        <v>463</v>
      </c>
      <c r="G167" s="1" t="s">
        <v>436</v>
      </c>
      <c r="H167" s="1">
        <v>1</v>
      </c>
      <c r="I167" s="1">
        <v>0</v>
      </c>
    </row>
    <row r="168" spans="1:9" x14ac:dyDescent="0.25">
      <c r="A168" s="44" t="s">
        <v>327</v>
      </c>
      <c r="B168" s="65">
        <v>1.7609999999999999</v>
      </c>
      <c r="C168" s="65">
        <v>1.7889999999999999</v>
      </c>
      <c r="D168" t="s">
        <v>327</v>
      </c>
      <c r="E168" s="1" t="s">
        <v>326</v>
      </c>
      <c r="F168" s="1" t="s">
        <v>441</v>
      </c>
      <c r="G168" s="1" t="s">
        <v>442</v>
      </c>
      <c r="H168" s="1">
        <v>0</v>
      </c>
      <c r="I168" s="1">
        <v>1</v>
      </c>
    </row>
    <row r="169" spans="1:9" x14ac:dyDescent="0.25">
      <c r="A169" s="44" t="s">
        <v>329</v>
      </c>
      <c r="B169" s="65">
        <v>6.766</v>
      </c>
      <c r="C169" s="65">
        <v>5.15</v>
      </c>
      <c r="D169" t="s">
        <v>329</v>
      </c>
      <c r="E169" s="1" t="s">
        <v>328</v>
      </c>
      <c r="F169" s="1" t="s">
        <v>441</v>
      </c>
      <c r="H169" s="1">
        <v>0</v>
      </c>
      <c r="I169" s="1">
        <v>0</v>
      </c>
    </row>
    <row r="170" spans="1:9" x14ac:dyDescent="0.25">
      <c r="A170" s="44" t="s">
        <v>331</v>
      </c>
      <c r="B170" s="65"/>
      <c r="C170" s="65"/>
      <c r="D170" t="s">
        <v>331</v>
      </c>
      <c r="E170" s="1" t="s">
        <v>477</v>
      </c>
      <c r="F170" s="1" t="s">
        <v>447</v>
      </c>
      <c r="G170" s="1" t="s">
        <v>448</v>
      </c>
      <c r="H170" s="1">
        <v>0</v>
      </c>
      <c r="I170" s="1">
        <v>1</v>
      </c>
    </row>
    <row r="171" spans="1:9" x14ac:dyDescent="0.25">
      <c r="A171" t="s">
        <v>432</v>
      </c>
      <c r="B171" s="65"/>
      <c r="C171" s="65"/>
      <c r="D171" t="s">
        <v>432</v>
      </c>
      <c r="E171" s="1" t="s">
        <v>478</v>
      </c>
      <c r="F171" s="1" t="s">
        <v>438</v>
      </c>
      <c r="G171" s="1" t="s">
        <v>444</v>
      </c>
      <c r="H171" s="1">
        <v>0</v>
      </c>
      <c r="I171" s="1">
        <v>1</v>
      </c>
    </row>
    <row r="172" spans="1:9" x14ac:dyDescent="0.25">
      <c r="A172" s="44" t="s">
        <v>333</v>
      </c>
      <c r="B172" s="65">
        <v>2.54</v>
      </c>
      <c r="C172" s="65">
        <v>3.4470000000000001</v>
      </c>
      <c r="D172" t="s">
        <v>333</v>
      </c>
      <c r="E172" s="1" t="s">
        <v>332</v>
      </c>
      <c r="F172" s="1" t="s">
        <v>441</v>
      </c>
      <c r="G172" s="1" t="s">
        <v>452</v>
      </c>
      <c r="H172" s="1">
        <v>0</v>
      </c>
      <c r="I172" s="1">
        <v>1</v>
      </c>
    </row>
    <row r="173" spans="1:9" x14ac:dyDescent="0.25">
      <c r="A173" s="44" t="s">
        <v>335</v>
      </c>
      <c r="B173" s="65">
        <v>6.1</v>
      </c>
      <c r="C173" s="65">
        <v>6.2</v>
      </c>
      <c r="D173" t="s">
        <v>335</v>
      </c>
      <c r="E173" s="1" t="s">
        <v>334</v>
      </c>
      <c r="F173" s="1" t="s">
        <v>441</v>
      </c>
      <c r="G173" s="1" t="s">
        <v>452</v>
      </c>
      <c r="H173" s="1">
        <v>0</v>
      </c>
      <c r="I173" s="1">
        <v>1</v>
      </c>
    </row>
    <row r="174" spans="1:9" x14ac:dyDescent="0.25">
      <c r="A174" s="44" t="s">
        <v>337</v>
      </c>
      <c r="B174" s="65">
        <v>4.0359999999999996</v>
      </c>
      <c r="C174" s="65">
        <v>3.714</v>
      </c>
      <c r="D174" t="s">
        <v>337</v>
      </c>
      <c r="E174" s="1" t="s">
        <v>336</v>
      </c>
      <c r="F174" s="1" t="s">
        <v>455</v>
      </c>
      <c r="G174" s="1" t="s">
        <v>459</v>
      </c>
      <c r="H174" s="1">
        <v>0</v>
      </c>
      <c r="I174" s="1">
        <v>1</v>
      </c>
    </row>
    <row r="175" spans="1:9" x14ac:dyDescent="0.25">
      <c r="A175" s="44" t="s">
        <v>339</v>
      </c>
      <c r="B175" s="65">
        <v>4</v>
      </c>
      <c r="C175" s="65">
        <v>4</v>
      </c>
      <c r="D175" t="s">
        <v>339</v>
      </c>
      <c r="E175" s="1" t="s">
        <v>338</v>
      </c>
      <c r="F175" s="1" t="s">
        <v>467</v>
      </c>
      <c r="G175" s="1" t="s">
        <v>446</v>
      </c>
      <c r="H175" s="1">
        <v>0</v>
      </c>
      <c r="I175" s="1">
        <v>1</v>
      </c>
    </row>
    <row r="176" spans="1:9" x14ac:dyDescent="0.25">
      <c r="A176" s="44" t="s">
        <v>341</v>
      </c>
      <c r="B176" s="65">
        <v>1.732</v>
      </c>
      <c r="C176" s="65">
        <v>2.302</v>
      </c>
      <c r="D176" t="s">
        <v>341</v>
      </c>
      <c r="E176" s="1" t="s">
        <v>340</v>
      </c>
      <c r="F176" s="1" t="s">
        <v>467</v>
      </c>
      <c r="G176" s="1" t="s">
        <v>446</v>
      </c>
      <c r="H176" s="1">
        <v>0</v>
      </c>
      <c r="I176" s="1">
        <v>1</v>
      </c>
    </row>
    <row r="177" spans="1:9" x14ac:dyDescent="0.25">
      <c r="A177" s="44" t="s">
        <v>343</v>
      </c>
      <c r="B177" s="65">
        <v>2.6</v>
      </c>
      <c r="C177" s="65">
        <v>4.2</v>
      </c>
      <c r="D177" t="s">
        <v>343</v>
      </c>
      <c r="E177" s="1" t="s">
        <v>342</v>
      </c>
      <c r="F177" s="1" t="s">
        <v>455</v>
      </c>
      <c r="G177" s="1" t="s">
        <v>459</v>
      </c>
      <c r="H177" s="1">
        <v>0</v>
      </c>
      <c r="I177" s="1">
        <v>1</v>
      </c>
    </row>
    <row r="178" spans="1:9" x14ac:dyDescent="0.25">
      <c r="A178" s="44" t="s">
        <v>345</v>
      </c>
      <c r="B178" s="65">
        <v>3.6920000000000002</v>
      </c>
      <c r="C178" s="65">
        <v>2.9209999999999998</v>
      </c>
      <c r="D178" t="s">
        <v>345</v>
      </c>
      <c r="E178" s="1" t="s">
        <v>344</v>
      </c>
      <c r="F178" s="1" t="s">
        <v>479</v>
      </c>
      <c r="G178" s="1" t="s">
        <v>459</v>
      </c>
      <c r="H178" s="1">
        <v>0</v>
      </c>
      <c r="I178" s="1">
        <v>1</v>
      </c>
    </row>
    <row r="179" spans="1:9" x14ac:dyDescent="0.25">
      <c r="A179" s="44" t="s">
        <v>347</v>
      </c>
      <c r="B179" s="65">
        <v>2.0699999999999998</v>
      </c>
      <c r="C179" s="65">
        <v>3.4670000000000001</v>
      </c>
      <c r="D179" t="s">
        <v>347</v>
      </c>
      <c r="E179" s="1" t="s">
        <v>346</v>
      </c>
      <c r="F179" s="1" t="s">
        <v>438</v>
      </c>
      <c r="G179" s="1" t="s">
        <v>444</v>
      </c>
      <c r="H179" s="1">
        <v>0</v>
      </c>
      <c r="I179" s="1">
        <v>1</v>
      </c>
    </row>
    <row r="180" spans="1:9" x14ac:dyDescent="0.25">
      <c r="A180" s="44" t="s">
        <v>349</v>
      </c>
      <c r="B180" s="65">
        <v>2.508</v>
      </c>
      <c r="C180" s="65">
        <v>1.6379999999999999</v>
      </c>
      <c r="D180" t="s">
        <v>349</v>
      </c>
      <c r="E180" s="1" t="s">
        <v>348</v>
      </c>
      <c r="F180" s="1" t="s">
        <v>464</v>
      </c>
      <c r="G180" s="1" t="s">
        <v>448</v>
      </c>
      <c r="H180" s="1">
        <v>0</v>
      </c>
      <c r="I180" s="1">
        <v>1</v>
      </c>
    </row>
    <row r="181" spans="1:9" x14ac:dyDescent="0.25">
      <c r="A181" s="44" t="s">
        <v>351</v>
      </c>
      <c r="B181" s="65">
        <v>3.339</v>
      </c>
      <c r="C181" s="65">
        <v>3.0259999999999998</v>
      </c>
      <c r="D181" t="s">
        <v>351</v>
      </c>
      <c r="E181" s="1" t="s">
        <v>480</v>
      </c>
      <c r="F181" s="1" t="s">
        <v>447</v>
      </c>
      <c r="G181" s="1" t="s">
        <v>436</v>
      </c>
      <c r="H181" s="1">
        <v>1</v>
      </c>
      <c r="I181" s="1">
        <v>0</v>
      </c>
    </row>
    <row r="182" spans="1:9" x14ac:dyDescent="0.25">
      <c r="A182" s="44" t="s">
        <v>353</v>
      </c>
      <c r="B182" s="65">
        <v>3.8460000000000001</v>
      </c>
      <c r="C182" s="65">
        <v>3.5</v>
      </c>
      <c r="D182" t="s">
        <v>353</v>
      </c>
      <c r="E182" s="1" t="s">
        <v>352</v>
      </c>
      <c r="F182" s="1" t="s">
        <v>479</v>
      </c>
      <c r="G182" s="1" t="s">
        <v>459</v>
      </c>
      <c r="H182" s="1">
        <v>0</v>
      </c>
      <c r="I182" s="1">
        <v>1</v>
      </c>
    </row>
    <row r="183" spans="1:9" x14ac:dyDescent="0.25">
      <c r="A183" s="44" t="s">
        <v>355</v>
      </c>
      <c r="B183" s="65">
        <v>2.6150000000000002</v>
      </c>
      <c r="C183" s="65">
        <v>2.8439999999999999</v>
      </c>
      <c r="D183" t="s">
        <v>355</v>
      </c>
      <c r="E183" s="1" t="s">
        <v>354</v>
      </c>
      <c r="F183" s="1" t="s">
        <v>458</v>
      </c>
      <c r="H183" s="1">
        <v>0</v>
      </c>
      <c r="I183" s="1">
        <v>0</v>
      </c>
    </row>
    <row r="184" spans="1:9" x14ac:dyDescent="0.25">
      <c r="A184" s="44" t="s">
        <v>357</v>
      </c>
      <c r="B184" s="65">
        <v>5.5010000000000003</v>
      </c>
      <c r="C184" s="65">
        <v>5.1710000000000003</v>
      </c>
      <c r="D184" t="s">
        <v>357</v>
      </c>
      <c r="E184" s="1" t="s">
        <v>481</v>
      </c>
      <c r="F184" s="1" t="s">
        <v>441</v>
      </c>
      <c r="G184" s="1" t="s">
        <v>442</v>
      </c>
      <c r="H184" s="1">
        <v>0</v>
      </c>
      <c r="I184" s="1">
        <v>1</v>
      </c>
    </row>
    <row r="185" spans="1:9" x14ac:dyDescent="0.25">
      <c r="A185" s="44" t="s">
        <v>359</v>
      </c>
      <c r="B185" s="65">
        <v>6.6319999999999997</v>
      </c>
      <c r="C185" s="65">
        <v>5.8979999999999997</v>
      </c>
      <c r="D185" t="s">
        <v>359</v>
      </c>
      <c r="E185" s="1" t="s">
        <v>358</v>
      </c>
      <c r="F185" s="1" t="s">
        <v>441</v>
      </c>
      <c r="G185" s="1" t="s">
        <v>442</v>
      </c>
      <c r="H185" s="1">
        <v>0</v>
      </c>
      <c r="I185" s="1">
        <v>1</v>
      </c>
    </row>
    <row r="186" spans="1:9" x14ac:dyDescent="0.25">
      <c r="A186" s="44" t="s">
        <v>361</v>
      </c>
      <c r="B186" s="65"/>
      <c r="C186" s="65"/>
      <c r="D186" t="s">
        <v>361</v>
      </c>
      <c r="E186" s="1" t="s">
        <v>360</v>
      </c>
      <c r="F186" s="1" t="s">
        <v>453</v>
      </c>
      <c r="G186" s="1" t="s">
        <v>446</v>
      </c>
      <c r="H186" s="1">
        <v>0</v>
      </c>
      <c r="I186" s="1">
        <v>1</v>
      </c>
    </row>
    <row r="187" spans="1:9" x14ac:dyDescent="0.25">
      <c r="A187" s="44" t="s">
        <v>363</v>
      </c>
      <c r="B187" s="65">
        <v>2.7</v>
      </c>
      <c r="C187" s="65">
        <v>3.5510000000000002</v>
      </c>
      <c r="D187" t="s">
        <v>363</v>
      </c>
      <c r="E187" s="1" t="s">
        <v>362</v>
      </c>
      <c r="F187" s="1" t="s">
        <v>438</v>
      </c>
      <c r="G187" s="1" t="s">
        <v>449</v>
      </c>
      <c r="H187" s="1">
        <v>0</v>
      </c>
      <c r="I187" s="1">
        <v>1</v>
      </c>
    </row>
    <row r="188" spans="1:9" x14ac:dyDescent="0.25">
      <c r="A188" s="44" t="s">
        <v>365</v>
      </c>
      <c r="B188" s="65">
        <v>2.1749999999999998</v>
      </c>
      <c r="C188" s="65">
        <v>0.995</v>
      </c>
      <c r="D188" t="s">
        <v>365</v>
      </c>
      <c r="E188" s="1" t="s">
        <v>364</v>
      </c>
      <c r="F188" s="1" t="s">
        <v>456</v>
      </c>
      <c r="G188" s="1" t="s">
        <v>436</v>
      </c>
      <c r="H188" s="1">
        <v>1</v>
      </c>
      <c r="I188" s="1">
        <v>0</v>
      </c>
    </row>
    <row r="189" spans="1:9" x14ac:dyDescent="0.25">
      <c r="A189" s="44" t="s">
        <v>367</v>
      </c>
      <c r="B189" s="65">
        <v>5.484</v>
      </c>
      <c r="C189" s="65">
        <v>4.6760000000000002</v>
      </c>
      <c r="D189" t="s">
        <v>367</v>
      </c>
      <c r="E189" s="1" t="s">
        <v>366</v>
      </c>
      <c r="F189" s="1" t="s">
        <v>467</v>
      </c>
      <c r="G189" s="1" t="s">
        <v>446</v>
      </c>
      <c r="H189" s="1">
        <v>0</v>
      </c>
      <c r="I189" s="1">
        <v>1</v>
      </c>
    </row>
    <row r="190" spans="1:9" x14ac:dyDescent="0.25">
      <c r="A190" s="44" t="s">
        <v>369</v>
      </c>
      <c r="B190" s="65"/>
      <c r="C190" s="65"/>
      <c r="D190" t="s">
        <v>369</v>
      </c>
      <c r="E190" s="1" t="s">
        <v>368</v>
      </c>
      <c r="F190" s="1" t="s">
        <v>438</v>
      </c>
      <c r="G190" s="1" t="s">
        <v>444</v>
      </c>
      <c r="H190" s="1">
        <v>0</v>
      </c>
      <c r="I190" s="1">
        <v>1</v>
      </c>
    </row>
    <row r="191" spans="1:9" x14ac:dyDescent="0.25">
      <c r="A191" s="44" t="s">
        <v>371</v>
      </c>
      <c r="B191" s="65"/>
      <c r="C191" s="65"/>
      <c r="D191" t="s">
        <v>371</v>
      </c>
      <c r="E191" s="1" t="s">
        <v>482</v>
      </c>
      <c r="F191" s="1" t="s">
        <v>438</v>
      </c>
      <c r="G191" s="1" t="s">
        <v>449</v>
      </c>
      <c r="H191" s="1">
        <v>0</v>
      </c>
      <c r="I191" s="1">
        <v>1</v>
      </c>
    </row>
    <row r="192" spans="1:9" x14ac:dyDescent="0.25">
      <c r="A192" s="44" t="s">
        <v>373</v>
      </c>
      <c r="B192" s="65">
        <v>6.8</v>
      </c>
      <c r="C192" s="65">
        <v>6.1630000000000003</v>
      </c>
      <c r="D192" t="s">
        <v>373</v>
      </c>
      <c r="E192" s="1" t="s">
        <v>372</v>
      </c>
      <c r="F192" s="1" t="s">
        <v>455</v>
      </c>
      <c r="G192" s="1" t="s">
        <v>459</v>
      </c>
      <c r="H192" s="1">
        <v>0</v>
      </c>
      <c r="I192" s="1">
        <v>1</v>
      </c>
    </row>
    <row r="193" spans="1:9" x14ac:dyDescent="0.25">
      <c r="A193" s="44" t="s">
        <v>375</v>
      </c>
      <c r="B193" s="65">
        <v>4.0739999999999998</v>
      </c>
      <c r="C193" s="65">
        <v>3.109</v>
      </c>
      <c r="D193" t="s">
        <v>375</v>
      </c>
      <c r="E193" s="1" t="s">
        <v>374</v>
      </c>
      <c r="F193" s="1" t="s">
        <v>474</v>
      </c>
      <c r="G193" s="1" t="s">
        <v>459</v>
      </c>
      <c r="H193" s="1">
        <v>0</v>
      </c>
      <c r="I193" s="1">
        <v>1</v>
      </c>
    </row>
    <row r="194" spans="1:9" x14ac:dyDescent="0.25">
      <c r="A194" s="67" t="s">
        <v>391</v>
      </c>
      <c r="B194" s="67"/>
      <c r="C194" s="67"/>
      <c r="D194" t="s">
        <v>391</v>
      </c>
      <c r="E194" s="1" t="s">
        <v>483</v>
      </c>
      <c r="F194" s="1" t="s">
        <v>447</v>
      </c>
      <c r="G194" s="71" t="s">
        <v>448</v>
      </c>
      <c r="H194" s="1">
        <v>0</v>
      </c>
      <c r="I194" s="1">
        <v>1</v>
      </c>
    </row>
    <row r="195" spans="1:9" x14ac:dyDescent="0.25">
      <c r="A195" s="44" t="s">
        <v>377</v>
      </c>
      <c r="B195" s="65">
        <v>4.0590000000000002</v>
      </c>
      <c r="C195" s="65">
        <v>4.0270000000000001</v>
      </c>
      <c r="D195" t="s">
        <v>377</v>
      </c>
      <c r="E195" s="1" t="s">
        <v>376</v>
      </c>
      <c r="F195" s="1" t="s">
        <v>479</v>
      </c>
      <c r="G195" s="1" t="s">
        <v>459</v>
      </c>
      <c r="H195" s="1">
        <v>0</v>
      </c>
      <c r="I195" s="1">
        <v>1</v>
      </c>
    </row>
    <row r="196" spans="1:9" x14ac:dyDescent="0.25">
      <c r="A196" s="44" t="s">
        <v>379</v>
      </c>
      <c r="B196" s="65">
        <v>7</v>
      </c>
      <c r="C196" s="65">
        <v>3.25</v>
      </c>
      <c r="D196" t="s">
        <v>379</v>
      </c>
      <c r="E196" s="1" t="s">
        <v>378</v>
      </c>
      <c r="F196" s="1" t="s">
        <v>447</v>
      </c>
      <c r="G196" s="1" t="s">
        <v>448</v>
      </c>
      <c r="H196" s="1">
        <v>0</v>
      </c>
      <c r="I196" s="1">
        <v>1</v>
      </c>
    </row>
    <row r="197" spans="1:9" x14ac:dyDescent="0.25">
      <c r="A197" s="44" t="s">
        <v>381</v>
      </c>
      <c r="B197" s="65">
        <v>1.4</v>
      </c>
      <c r="C197" s="65">
        <v>1.1000000000000001</v>
      </c>
      <c r="D197" t="s">
        <v>381</v>
      </c>
      <c r="E197" s="1" t="s">
        <v>380</v>
      </c>
      <c r="F197" s="1" t="s">
        <v>441</v>
      </c>
      <c r="G197" s="1" t="s">
        <v>442</v>
      </c>
      <c r="H197" s="1">
        <v>0</v>
      </c>
      <c r="I197" s="1">
        <v>1</v>
      </c>
    </row>
    <row r="198" spans="1:9" x14ac:dyDescent="0.25">
      <c r="A198" s="44" t="s">
        <v>383</v>
      </c>
      <c r="B198" s="65">
        <v>1.325</v>
      </c>
      <c r="C198" s="65">
        <v>4.0110000000000001</v>
      </c>
      <c r="D198" t="s">
        <v>383</v>
      </c>
      <c r="E198" s="1" t="s">
        <v>382</v>
      </c>
      <c r="F198" s="1" t="s">
        <v>441</v>
      </c>
      <c r="G198" s="1" t="s">
        <v>442</v>
      </c>
      <c r="H198" s="1">
        <v>0</v>
      </c>
      <c r="I198" s="1">
        <v>1</v>
      </c>
    </row>
    <row r="199" spans="1:9" x14ac:dyDescent="0.25">
      <c r="A199" s="44" t="s">
        <v>385</v>
      </c>
      <c r="B199" s="65">
        <v>2.9969999999999999</v>
      </c>
      <c r="C199" s="65">
        <v>2.8439999999999999</v>
      </c>
      <c r="D199" t="s">
        <v>385</v>
      </c>
      <c r="E199" s="1" t="s">
        <v>384</v>
      </c>
      <c r="F199" s="1" t="s">
        <v>441</v>
      </c>
      <c r="G199" s="1" t="s">
        <v>442</v>
      </c>
      <c r="H199" s="1">
        <v>0</v>
      </c>
      <c r="I199" s="1">
        <v>1</v>
      </c>
    </row>
    <row r="200" spans="1:9" x14ac:dyDescent="0.25">
      <c r="A200" s="18"/>
      <c r="B200" s="18"/>
      <c r="C200" s="18"/>
      <c r="D200" s="18"/>
      <c r="E200" s="18"/>
    </row>
    <row r="201" spans="1:9" hidden="1" x14ac:dyDescent="0.25"/>
    <row r="202" spans="1:9" hidden="1" x14ac:dyDescent="0.25"/>
    <row r="203" spans="1:9" hidden="1" x14ac:dyDescent="0.25">
      <c r="A203"/>
    </row>
    <row r="204" spans="1:9" hidden="1" x14ac:dyDescent="0.25">
      <c r="A204"/>
      <c r="B204" s="8" t="e">
        <f>MAX(#REF!)</f>
        <v>#REF!</v>
      </c>
    </row>
    <row r="205" spans="1:9" hidden="1" x14ac:dyDescent="0.25">
      <c r="A205" t="e">
        <f>MIN(#REF!)</f>
        <v>#REF!</v>
      </c>
      <c r="B205" s="8" t="e">
        <f>MIN(#REF!)</f>
        <v>#REF!</v>
      </c>
    </row>
    <row r="206" spans="1:9" hidden="1" x14ac:dyDescent="0.25">
      <c r="B206" s="8" t="e">
        <f>MAX(#REF!)</f>
        <v>#REF!</v>
      </c>
    </row>
    <row r="207" spans="1:9" hidden="1" x14ac:dyDescent="0.25"/>
    <row r="208" spans="1:9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260E-9253-474B-9828-376F57DDEBCC}">
  <sheetPr>
    <tabColor theme="4"/>
  </sheetPr>
  <dimension ref="A1:J403"/>
  <sheetViews>
    <sheetView workbookViewId="0">
      <selection activeCell="E1" sqref="E1:E1048576"/>
    </sheetView>
  </sheetViews>
  <sheetFormatPr defaultColWidth="10.625" defaultRowHeight="15.75" x14ac:dyDescent="0.25"/>
  <cols>
    <col min="1" max="1" width="29" bestFit="1" customWidth="1"/>
    <col min="3" max="3" width="11.625" customWidth="1"/>
    <col min="4" max="4" width="10.625" customWidth="1"/>
    <col min="5" max="5" width="10.625" style="8"/>
    <col min="6" max="6" width="29" style="8" bestFit="1" customWidth="1"/>
    <col min="7" max="7" width="31.375" style="9" customWidth="1"/>
    <col min="8" max="8" width="14.75" style="1" customWidth="1"/>
    <col min="9" max="10" width="16.75" style="1" customWidth="1"/>
  </cols>
  <sheetData>
    <row r="1" spans="1:10" x14ac:dyDescent="0.25">
      <c r="C1" s="1" t="s">
        <v>421</v>
      </c>
      <c r="D1" s="1" t="s">
        <v>423</v>
      </c>
      <c r="E1" s="9"/>
      <c r="F1" s="9"/>
    </row>
    <row r="2" spans="1:10" ht="83.1" customHeight="1" x14ac:dyDescent="0.25">
      <c r="A2" s="60" t="s">
        <v>387</v>
      </c>
      <c r="B2" s="60" t="s">
        <v>386</v>
      </c>
      <c r="C2" s="61" t="s">
        <v>406</v>
      </c>
      <c r="D2" s="61" t="s">
        <v>422</v>
      </c>
      <c r="E2" s="70" t="s">
        <v>430</v>
      </c>
      <c r="F2" s="70" t="s">
        <v>433</v>
      </c>
      <c r="G2" s="70" t="s">
        <v>434</v>
      </c>
      <c r="H2" s="70" t="s">
        <v>435</v>
      </c>
      <c r="I2" s="70" t="s">
        <v>436</v>
      </c>
      <c r="J2" s="70" t="s">
        <v>437</v>
      </c>
    </row>
    <row r="3" spans="1:10" x14ac:dyDescent="0.25">
      <c r="A3" s="44" t="s">
        <v>0</v>
      </c>
      <c r="B3" s="43" t="s">
        <v>1</v>
      </c>
      <c r="C3" s="43">
        <v>11.53</v>
      </c>
      <c r="D3" s="44">
        <f>IF(C3="","",C3+ABS(MIN(C$3:C$199)))</f>
        <v>12.51</v>
      </c>
      <c r="E3" t="s">
        <v>1</v>
      </c>
      <c r="F3" s="1" t="s">
        <v>0</v>
      </c>
      <c r="G3" s="1" t="s">
        <v>438</v>
      </c>
      <c r="I3" s="1">
        <v>0</v>
      </c>
      <c r="J3" s="1">
        <v>0</v>
      </c>
    </row>
    <row r="4" spans="1:10" x14ac:dyDescent="0.25">
      <c r="A4" s="44" t="s">
        <v>2</v>
      </c>
      <c r="B4" s="43" t="s">
        <v>3</v>
      </c>
      <c r="C4" s="43">
        <v>17.59</v>
      </c>
      <c r="D4" s="44">
        <f>IF(C4="","",C4+ABS(MIN(C$3:C$199)))</f>
        <v>18.57</v>
      </c>
      <c r="E4" t="s">
        <v>3</v>
      </c>
      <c r="F4" s="1" t="s">
        <v>2</v>
      </c>
      <c r="G4" s="1" t="s">
        <v>439</v>
      </c>
      <c r="H4" s="1" t="s">
        <v>440</v>
      </c>
      <c r="I4" s="1">
        <v>0</v>
      </c>
      <c r="J4" s="1">
        <v>1</v>
      </c>
    </row>
    <row r="5" spans="1:10" x14ac:dyDescent="0.25">
      <c r="A5" s="44" t="s">
        <v>4</v>
      </c>
      <c r="B5" s="43" t="s">
        <v>5</v>
      </c>
      <c r="C5" s="43">
        <v>16.8</v>
      </c>
      <c r="D5" s="44">
        <f>IF(C5="","",C5+ABS(MIN(C$3:C$199)))</f>
        <v>17.78</v>
      </c>
      <c r="E5" t="s">
        <v>5</v>
      </c>
      <c r="F5" s="1" t="s">
        <v>4</v>
      </c>
      <c r="G5" s="1" t="s">
        <v>441</v>
      </c>
      <c r="H5" s="1" t="s">
        <v>442</v>
      </c>
      <c r="I5" s="1">
        <v>0</v>
      </c>
      <c r="J5" s="1">
        <v>1</v>
      </c>
    </row>
    <row r="6" spans="1:10" x14ac:dyDescent="0.25">
      <c r="A6" s="1" t="s">
        <v>443</v>
      </c>
      <c r="B6" t="s">
        <v>431</v>
      </c>
      <c r="C6" s="43"/>
      <c r="D6" s="44"/>
      <c r="E6" t="s">
        <v>431</v>
      </c>
      <c r="F6" s="1" t="s">
        <v>443</v>
      </c>
      <c r="G6" s="1" t="s">
        <v>438</v>
      </c>
      <c r="H6" s="1" t="s">
        <v>444</v>
      </c>
      <c r="I6" s="1">
        <v>0</v>
      </c>
      <c r="J6" s="1">
        <v>1</v>
      </c>
    </row>
    <row r="7" spans="1:10" x14ac:dyDescent="0.25">
      <c r="A7" s="44" t="s">
        <v>6</v>
      </c>
      <c r="B7" s="43" t="s">
        <v>7</v>
      </c>
      <c r="C7" s="43">
        <v>15.3</v>
      </c>
      <c r="D7" s="44">
        <f>IF(C7="","",C7+ABS(MIN(C$3:C$199)))</f>
        <v>16.28</v>
      </c>
      <c r="E7" t="s">
        <v>7</v>
      </c>
      <c r="F7" s="1" t="s">
        <v>6</v>
      </c>
      <c r="G7" s="1" t="s">
        <v>445</v>
      </c>
      <c r="H7" s="1" t="s">
        <v>446</v>
      </c>
      <c r="I7" s="1">
        <v>0</v>
      </c>
      <c r="J7" s="1">
        <v>1</v>
      </c>
    </row>
    <row r="8" spans="1:10" x14ac:dyDescent="0.25">
      <c r="A8" s="44" t="s">
        <v>8</v>
      </c>
      <c r="B8" s="43" t="s">
        <v>9</v>
      </c>
      <c r="C8" s="43"/>
      <c r="D8" s="44" t="str">
        <f>IF(C8="","",C8+ABS(MIN(C$3:C$199)))</f>
        <v/>
      </c>
      <c r="E8" t="s">
        <v>9</v>
      </c>
      <c r="F8" s="1" t="s">
        <v>8</v>
      </c>
      <c r="G8" s="1" t="s">
        <v>445</v>
      </c>
      <c r="H8" s="1" t="s">
        <v>436</v>
      </c>
      <c r="I8" s="1">
        <v>1</v>
      </c>
      <c r="J8" s="1">
        <v>0</v>
      </c>
    </row>
    <row r="9" spans="1:10" x14ac:dyDescent="0.25">
      <c r="A9" s="44" t="s">
        <v>10</v>
      </c>
      <c r="B9" s="43" t="s">
        <v>11</v>
      </c>
      <c r="C9" s="43">
        <v>8.98</v>
      </c>
      <c r="D9" s="44">
        <f>IF(C9="","",C9+ABS(MIN(C$3:C$199)))</f>
        <v>9.9600000000000009</v>
      </c>
      <c r="E9" t="s">
        <v>11</v>
      </c>
      <c r="F9" s="1" t="s">
        <v>10</v>
      </c>
      <c r="G9" s="1" t="s">
        <v>447</v>
      </c>
      <c r="H9" s="1" t="s">
        <v>448</v>
      </c>
      <c r="I9" s="1">
        <v>0</v>
      </c>
      <c r="J9" s="1">
        <v>1</v>
      </c>
    </row>
    <row r="10" spans="1:10" x14ac:dyDescent="0.25">
      <c r="A10" s="44" t="s">
        <v>12</v>
      </c>
      <c r="B10" s="43" t="s">
        <v>13</v>
      </c>
      <c r="C10" s="43">
        <v>91.6</v>
      </c>
      <c r="D10" s="44">
        <f>IF(C10="","",C10+ABS(MIN(C$3:C$199)))</f>
        <v>92.58</v>
      </c>
      <c r="E10" t="s">
        <v>13</v>
      </c>
      <c r="F10" s="1" t="s">
        <v>12</v>
      </c>
      <c r="G10" s="1" t="s">
        <v>438</v>
      </c>
      <c r="H10" s="1" t="s">
        <v>449</v>
      </c>
      <c r="I10" s="1">
        <v>0</v>
      </c>
      <c r="J10" s="1">
        <v>1</v>
      </c>
    </row>
    <row r="11" spans="1:10" x14ac:dyDescent="0.25">
      <c r="A11" s="44" t="s">
        <v>14</v>
      </c>
      <c r="B11" s="43" t="s">
        <v>15</v>
      </c>
      <c r="C11" s="43">
        <v>12.5</v>
      </c>
      <c r="D11" s="44">
        <f>IF(C11="","",C11+ABS(MIN(C$3:C$199)))</f>
        <v>13.48</v>
      </c>
      <c r="E11" t="s">
        <v>15</v>
      </c>
      <c r="F11" s="1" t="s">
        <v>14</v>
      </c>
      <c r="G11" s="1" t="s">
        <v>447</v>
      </c>
      <c r="H11" s="1" t="s">
        <v>446</v>
      </c>
      <c r="I11" s="1">
        <v>0</v>
      </c>
      <c r="J11" s="1">
        <v>1</v>
      </c>
    </row>
    <row r="12" spans="1:10" x14ac:dyDescent="0.25">
      <c r="A12" s="44" t="s">
        <v>16</v>
      </c>
      <c r="B12" s="43" t="s">
        <v>17</v>
      </c>
      <c r="C12" s="43"/>
      <c r="D12" s="44" t="str">
        <f>IF(C12="","",C12+ABS(MIN(C$3:C$199)))</f>
        <v/>
      </c>
      <c r="E12" t="s">
        <v>17</v>
      </c>
      <c r="F12" s="1" t="s">
        <v>16</v>
      </c>
      <c r="G12" s="1" t="s">
        <v>438</v>
      </c>
      <c r="H12" s="1" t="s">
        <v>444</v>
      </c>
      <c r="I12" s="1">
        <v>0</v>
      </c>
      <c r="J12" s="1">
        <v>1</v>
      </c>
    </row>
    <row r="13" spans="1:10" x14ac:dyDescent="0.25">
      <c r="A13" s="44" t="s">
        <v>18</v>
      </c>
      <c r="B13" s="43" t="s">
        <v>19</v>
      </c>
      <c r="C13" s="43">
        <v>9</v>
      </c>
      <c r="D13" s="44">
        <f>IF(C13="","",C13+ABS(MIN(C$3:C$199)))</f>
        <v>9.98</v>
      </c>
      <c r="E13" t="s">
        <v>19</v>
      </c>
      <c r="F13" s="1" t="s">
        <v>18</v>
      </c>
      <c r="G13" s="1" t="s">
        <v>450</v>
      </c>
      <c r="H13" s="1" t="s">
        <v>436</v>
      </c>
      <c r="I13" s="1">
        <v>1</v>
      </c>
      <c r="J13" s="1">
        <v>0</v>
      </c>
    </row>
    <row r="14" spans="1:10" x14ac:dyDescent="0.25">
      <c r="A14" s="44" t="s">
        <v>20</v>
      </c>
      <c r="B14" s="43" t="s">
        <v>21</v>
      </c>
      <c r="C14" s="43">
        <v>14.4</v>
      </c>
      <c r="D14" s="44">
        <f>IF(C14="","",C14+ABS(MIN(C$3:C$199)))</f>
        <v>15.38</v>
      </c>
      <c r="E14" t="s">
        <v>21</v>
      </c>
      <c r="F14" s="1" t="s">
        <v>20</v>
      </c>
      <c r="G14" s="1" t="s">
        <v>451</v>
      </c>
      <c r="H14" s="1" t="s">
        <v>436</v>
      </c>
      <c r="I14" s="1">
        <v>1</v>
      </c>
      <c r="J14" s="1">
        <v>0</v>
      </c>
    </row>
    <row r="15" spans="1:10" x14ac:dyDescent="0.25">
      <c r="A15" s="44" t="s">
        <v>22</v>
      </c>
      <c r="B15" s="43" t="s">
        <v>23</v>
      </c>
      <c r="C15" s="43">
        <v>19.399999999999999</v>
      </c>
      <c r="D15" s="44">
        <f>IF(C15="","",C15+ABS(MIN(C$3:C$199)))</f>
        <v>20.38</v>
      </c>
      <c r="E15" t="s">
        <v>23</v>
      </c>
      <c r="F15" s="1" t="s">
        <v>22</v>
      </c>
      <c r="G15" s="1" t="s">
        <v>447</v>
      </c>
      <c r="H15" s="1" t="s">
        <v>446</v>
      </c>
      <c r="I15" s="1">
        <v>0</v>
      </c>
      <c r="J15" s="1">
        <v>1</v>
      </c>
    </row>
    <row r="16" spans="1:10" x14ac:dyDescent="0.25">
      <c r="A16" s="44" t="s">
        <v>24</v>
      </c>
      <c r="B16" s="43" t="s">
        <v>25</v>
      </c>
      <c r="C16" s="43">
        <v>29.5</v>
      </c>
      <c r="D16" s="44">
        <f>IF(C16="","",C16+ABS(MIN(C$3:C$199)))</f>
        <v>30.48</v>
      </c>
      <c r="E16" t="s">
        <v>25</v>
      </c>
      <c r="F16" s="1" t="s">
        <v>24</v>
      </c>
      <c r="G16" s="1" t="s">
        <v>441</v>
      </c>
      <c r="H16" s="1" t="s">
        <v>442</v>
      </c>
      <c r="I16" s="1">
        <v>0</v>
      </c>
      <c r="J16" s="1">
        <v>1</v>
      </c>
    </row>
    <row r="17" spans="1:10" x14ac:dyDescent="0.25">
      <c r="A17" s="44" t="s">
        <v>26</v>
      </c>
      <c r="B17" s="43" t="s">
        <v>27</v>
      </c>
      <c r="C17" s="43">
        <v>15.13</v>
      </c>
      <c r="D17" s="44">
        <f>IF(C17="","",C17+ABS(MIN(C$3:C$199)))</f>
        <v>16.11</v>
      </c>
      <c r="E17" t="s">
        <v>27</v>
      </c>
      <c r="F17" s="1" t="s">
        <v>26</v>
      </c>
      <c r="G17" s="1" t="s">
        <v>451</v>
      </c>
      <c r="H17" s="1" t="s">
        <v>436</v>
      </c>
      <c r="I17" s="1">
        <v>1</v>
      </c>
      <c r="J17" s="1">
        <v>0</v>
      </c>
    </row>
    <row r="18" spans="1:10" x14ac:dyDescent="0.25">
      <c r="A18" s="44" t="s">
        <v>28</v>
      </c>
      <c r="B18" s="43" t="s">
        <v>29</v>
      </c>
      <c r="C18" s="43">
        <v>-0.8</v>
      </c>
      <c r="D18" s="44">
        <f>IF(C18="","",C18+ABS(MIN(C$3:C$199)))</f>
        <v>0.17999999999999994</v>
      </c>
      <c r="E18" t="s">
        <v>29</v>
      </c>
      <c r="F18" s="1" t="s">
        <v>28</v>
      </c>
      <c r="G18" s="1" t="s">
        <v>441</v>
      </c>
      <c r="H18" s="1" t="s">
        <v>452</v>
      </c>
      <c r="I18" s="1">
        <v>0</v>
      </c>
      <c r="J18" s="1">
        <v>1</v>
      </c>
    </row>
    <row r="19" spans="1:10" x14ac:dyDescent="0.25">
      <c r="A19" s="44" t="s">
        <v>30</v>
      </c>
      <c r="B19" s="43" t="s">
        <v>31</v>
      </c>
      <c r="C19" s="43">
        <v>23.7</v>
      </c>
      <c r="D19" s="44">
        <f>IF(C19="","",C19+ABS(MIN(C$3:C$199)))</f>
        <v>24.68</v>
      </c>
      <c r="E19" t="s">
        <v>31</v>
      </c>
      <c r="F19" s="1" t="s">
        <v>30</v>
      </c>
      <c r="G19" s="1" t="s">
        <v>441</v>
      </c>
      <c r="H19" s="1" t="s">
        <v>452</v>
      </c>
      <c r="I19" s="1">
        <v>0</v>
      </c>
      <c r="J19" s="1">
        <v>1</v>
      </c>
    </row>
    <row r="20" spans="1:10" x14ac:dyDescent="0.25">
      <c r="A20" s="44" t="s">
        <v>32</v>
      </c>
      <c r="B20" s="43" t="s">
        <v>33</v>
      </c>
      <c r="C20" s="43">
        <v>8.5</v>
      </c>
      <c r="D20" s="44">
        <f>IF(C20="","",C20+ABS(MIN(C$3:C$199)))</f>
        <v>9.48</v>
      </c>
      <c r="E20" t="s">
        <v>33</v>
      </c>
      <c r="F20" s="1" t="s">
        <v>32</v>
      </c>
      <c r="G20" s="1" t="s">
        <v>439</v>
      </c>
      <c r="H20" s="1" t="s">
        <v>440</v>
      </c>
      <c r="I20" s="1">
        <v>0</v>
      </c>
      <c r="J20" s="1">
        <v>1</v>
      </c>
    </row>
    <row r="21" spans="1:10" x14ac:dyDescent="0.25">
      <c r="A21" s="44" t="s">
        <v>34</v>
      </c>
      <c r="B21" s="43" t="s">
        <v>35</v>
      </c>
      <c r="C21" s="43">
        <v>26.3</v>
      </c>
      <c r="D21" s="44">
        <f>IF(C21="","",C21+ABS(MIN(C$3:C$199)))</f>
        <v>27.28</v>
      </c>
      <c r="E21" t="s">
        <v>35</v>
      </c>
      <c r="F21" s="1" t="s">
        <v>34</v>
      </c>
      <c r="G21" s="1" t="s">
        <v>453</v>
      </c>
      <c r="H21" s="1" t="s">
        <v>446</v>
      </c>
      <c r="I21" s="1">
        <v>0</v>
      </c>
      <c r="J21" s="1">
        <v>1</v>
      </c>
    </row>
    <row r="22" spans="1:10" x14ac:dyDescent="0.25">
      <c r="A22" s="44" t="s">
        <v>36</v>
      </c>
      <c r="B22" s="43" t="s">
        <v>37</v>
      </c>
      <c r="C22" s="43">
        <v>9.9</v>
      </c>
      <c r="D22" s="44">
        <f>IF(C22="","",C22+ABS(MIN(C$3:C$199)))</f>
        <v>10.88</v>
      </c>
      <c r="E22" t="s">
        <v>37</v>
      </c>
      <c r="F22" s="1" t="s">
        <v>36</v>
      </c>
      <c r="G22" s="1" t="s">
        <v>447</v>
      </c>
      <c r="H22" s="1" t="s">
        <v>448</v>
      </c>
      <c r="I22" s="1">
        <v>0</v>
      </c>
      <c r="J22" s="1">
        <v>1</v>
      </c>
    </row>
    <row r="23" spans="1:10" x14ac:dyDescent="0.25">
      <c r="A23" s="44" t="s">
        <v>38</v>
      </c>
      <c r="B23" s="43" t="s">
        <v>39</v>
      </c>
      <c r="C23" s="43"/>
      <c r="D23" s="44" t="str">
        <f>IF(C23="","",C23+ABS(MIN(C$3:C$199)))</f>
        <v/>
      </c>
      <c r="E23" t="s">
        <v>39</v>
      </c>
      <c r="F23" s="1" t="s">
        <v>38</v>
      </c>
      <c r="G23" s="1" t="s">
        <v>438</v>
      </c>
      <c r="I23" s="1">
        <v>0</v>
      </c>
      <c r="J23" s="1">
        <v>0</v>
      </c>
    </row>
    <row r="24" spans="1:10" x14ac:dyDescent="0.25">
      <c r="A24" s="44" t="s">
        <v>40</v>
      </c>
      <c r="B24" s="43" t="s">
        <v>41</v>
      </c>
      <c r="C24" s="43">
        <v>25.9</v>
      </c>
      <c r="D24" s="44">
        <f>IF(C24="","",C24+ABS(MIN(C$3:C$199)))</f>
        <v>26.88</v>
      </c>
      <c r="E24" t="s">
        <v>41</v>
      </c>
      <c r="F24" s="1" t="s">
        <v>40</v>
      </c>
      <c r="G24" s="1" t="s">
        <v>445</v>
      </c>
      <c r="H24" s="1" t="s">
        <v>446</v>
      </c>
      <c r="I24" s="1">
        <v>0</v>
      </c>
      <c r="J24" s="1">
        <v>1</v>
      </c>
    </row>
    <row r="25" spans="1:10" x14ac:dyDescent="0.25">
      <c r="A25" s="44" t="s">
        <v>42</v>
      </c>
      <c r="B25" s="43" t="s">
        <v>43</v>
      </c>
      <c r="C25" s="43">
        <v>14.4</v>
      </c>
      <c r="D25" s="44">
        <f>IF(C25="","",C25+ABS(MIN(C$3:C$199)))</f>
        <v>15.38</v>
      </c>
      <c r="E25" t="s">
        <v>43</v>
      </c>
      <c r="F25" s="1" t="s">
        <v>42</v>
      </c>
      <c r="G25" s="1" t="s">
        <v>453</v>
      </c>
      <c r="H25" s="1" t="s">
        <v>446</v>
      </c>
      <c r="I25" s="1">
        <v>0</v>
      </c>
      <c r="J25" s="1">
        <v>1</v>
      </c>
    </row>
    <row r="26" spans="1:10" x14ac:dyDescent="0.25">
      <c r="A26" s="44" t="s">
        <v>44</v>
      </c>
      <c r="B26" s="43" t="s">
        <v>45</v>
      </c>
      <c r="C26" s="43">
        <v>9.5</v>
      </c>
      <c r="D26" s="44">
        <f>IF(C26="","",C26+ABS(MIN(C$3:C$199)))</f>
        <v>10.48</v>
      </c>
      <c r="E26" t="s">
        <v>45</v>
      </c>
      <c r="F26" s="1" t="s">
        <v>44</v>
      </c>
      <c r="G26" s="1" t="s">
        <v>438</v>
      </c>
      <c r="H26" s="1" t="s">
        <v>449</v>
      </c>
      <c r="I26" s="1">
        <v>0</v>
      </c>
      <c r="J26" s="1">
        <v>1</v>
      </c>
    </row>
    <row r="27" spans="1:10" x14ac:dyDescent="0.25">
      <c r="A27" s="44" t="s">
        <v>46</v>
      </c>
      <c r="B27" s="43" t="s">
        <v>47</v>
      </c>
      <c r="C27" s="43">
        <v>6.41</v>
      </c>
      <c r="D27" s="44">
        <f>IF(C27="","",C27+ABS(MIN(C$3:C$199)))</f>
        <v>7.3900000000000006</v>
      </c>
      <c r="E27" t="s">
        <v>47</v>
      </c>
      <c r="F27" s="1" t="s">
        <v>454</v>
      </c>
      <c r="G27" s="1" t="s">
        <v>438</v>
      </c>
      <c r="H27" s="1" t="s">
        <v>449</v>
      </c>
      <c r="I27" s="1">
        <v>0</v>
      </c>
      <c r="J27" s="1">
        <v>1</v>
      </c>
    </row>
    <row r="28" spans="1:10" x14ac:dyDescent="0.25">
      <c r="A28" s="44" t="s">
        <v>48</v>
      </c>
      <c r="B28" s="43" t="s">
        <v>49</v>
      </c>
      <c r="C28" s="43">
        <v>11.83</v>
      </c>
      <c r="D28" s="44">
        <f>IF(C28="","",C28+ABS(MIN(C$3:C$199)))</f>
        <v>12.81</v>
      </c>
      <c r="E28" t="s">
        <v>49</v>
      </c>
      <c r="F28" s="1" t="s">
        <v>48</v>
      </c>
      <c r="G28" s="1" t="s">
        <v>438</v>
      </c>
      <c r="H28" s="1" t="s">
        <v>449</v>
      </c>
      <c r="I28" s="1">
        <v>0</v>
      </c>
      <c r="J28" s="1">
        <v>1</v>
      </c>
    </row>
    <row r="29" spans="1:10" x14ac:dyDescent="0.25">
      <c r="A29" s="44" t="s">
        <v>50</v>
      </c>
      <c r="B29" s="43" t="s">
        <v>51</v>
      </c>
      <c r="C29" s="43">
        <v>7.6</v>
      </c>
      <c r="D29" s="44">
        <f>IF(C29="","",C29+ABS(MIN(C$3:C$199)))</f>
        <v>8.58</v>
      </c>
      <c r="E29" t="s">
        <v>51</v>
      </c>
      <c r="F29" s="1" t="s">
        <v>50</v>
      </c>
      <c r="G29" s="1" t="s">
        <v>438</v>
      </c>
      <c r="H29" s="1" t="s">
        <v>444</v>
      </c>
      <c r="I29" s="1">
        <v>0</v>
      </c>
      <c r="J29" s="1">
        <v>1</v>
      </c>
    </row>
    <row r="30" spans="1:10" x14ac:dyDescent="0.25">
      <c r="A30" s="44" t="s">
        <v>52</v>
      </c>
      <c r="B30" s="43" t="s">
        <v>53</v>
      </c>
      <c r="C30" s="43">
        <v>6.7</v>
      </c>
      <c r="D30" s="44">
        <f>IF(C30="","",C30+ABS(MIN(C$3:C$199)))</f>
        <v>7.68</v>
      </c>
      <c r="E30" t="s">
        <v>53</v>
      </c>
      <c r="F30" s="1" t="s">
        <v>52</v>
      </c>
      <c r="G30" s="1" t="s">
        <v>455</v>
      </c>
      <c r="I30" s="1">
        <v>0</v>
      </c>
      <c r="J30" s="1">
        <v>0</v>
      </c>
    </row>
    <row r="31" spans="1:10" x14ac:dyDescent="0.25">
      <c r="A31" s="44" t="s">
        <v>54</v>
      </c>
      <c r="B31" s="43" t="s">
        <v>55</v>
      </c>
      <c r="C31" s="43">
        <v>4.24</v>
      </c>
      <c r="D31" s="44">
        <f>IF(C31="","",C31+ABS(MIN(C$3:C$199)))</f>
        <v>5.2200000000000006</v>
      </c>
      <c r="E31" t="s">
        <v>55</v>
      </c>
      <c r="F31" s="1" t="s">
        <v>54</v>
      </c>
      <c r="G31" s="1" t="s">
        <v>439</v>
      </c>
      <c r="H31" s="1" t="s">
        <v>440</v>
      </c>
      <c r="I31" s="1">
        <v>0</v>
      </c>
      <c r="J31" s="1">
        <v>1</v>
      </c>
    </row>
    <row r="32" spans="1:10" x14ac:dyDescent="0.25">
      <c r="A32" s="44" t="s">
        <v>56</v>
      </c>
      <c r="B32" s="43" t="s">
        <v>57</v>
      </c>
      <c r="C32" s="43">
        <v>15.8</v>
      </c>
      <c r="D32" s="44">
        <f>IF(C32="","",C32+ABS(MIN(C$3:C$199)))</f>
        <v>16.78</v>
      </c>
      <c r="E32" t="s">
        <v>57</v>
      </c>
      <c r="F32" s="1" t="s">
        <v>56</v>
      </c>
      <c r="G32" s="1" t="s">
        <v>441</v>
      </c>
      <c r="H32" s="1" t="s">
        <v>442</v>
      </c>
      <c r="I32" s="1">
        <v>0</v>
      </c>
      <c r="J32" s="1">
        <v>1</v>
      </c>
    </row>
    <row r="33" spans="1:10" x14ac:dyDescent="0.25">
      <c r="A33" s="44" t="s">
        <v>58</v>
      </c>
      <c r="B33" s="43" t="s">
        <v>59</v>
      </c>
      <c r="C33" s="48">
        <f>100*1.62112164081481</f>
        <v>162.11216408148098</v>
      </c>
      <c r="D33" s="44">
        <f>IF(C33="","",C33+ABS(MIN(C$3:C$199)))</f>
        <v>163.09216408148097</v>
      </c>
      <c r="E33" t="s">
        <v>59</v>
      </c>
      <c r="F33" s="1" t="s">
        <v>58</v>
      </c>
      <c r="G33" s="1" t="s">
        <v>441</v>
      </c>
      <c r="H33" s="1" t="s">
        <v>452</v>
      </c>
      <c r="I33" s="1">
        <v>0</v>
      </c>
      <c r="J33" s="1">
        <v>1</v>
      </c>
    </row>
    <row r="34" spans="1:10" x14ac:dyDescent="0.25">
      <c r="A34" s="44" t="s">
        <v>60</v>
      </c>
      <c r="B34" s="43" t="s">
        <v>61</v>
      </c>
      <c r="C34" s="43">
        <v>10.1</v>
      </c>
      <c r="D34" s="44">
        <f>IF(C34="","",C34+ABS(MIN(C$3:C$199)))</f>
        <v>11.08</v>
      </c>
      <c r="E34" t="s">
        <v>61</v>
      </c>
      <c r="F34" s="1" t="s">
        <v>60</v>
      </c>
      <c r="G34" s="1" t="s">
        <v>456</v>
      </c>
      <c r="H34" s="1" t="s">
        <v>436</v>
      </c>
      <c r="I34" s="1">
        <v>1</v>
      </c>
      <c r="J34" s="1">
        <v>0</v>
      </c>
    </row>
    <row r="35" spans="1:10" x14ac:dyDescent="0.25">
      <c r="A35" s="44" t="s">
        <v>62</v>
      </c>
      <c r="B35" s="43" t="s">
        <v>63</v>
      </c>
      <c r="C35" s="43">
        <v>4.4000000000000004</v>
      </c>
      <c r="D35" s="44">
        <f>IF(C35="","",C35+ABS(MIN(C$3:C$199)))</f>
        <v>5.3800000000000008</v>
      </c>
      <c r="E35" t="s">
        <v>63</v>
      </c>
      <c r="F35" s="1" t="s">
        <v>62</v>
      </c>
      <c r="G35" s="1" t="s">
        <v>451</v>
      </c>
      <c r="H35" s="1" t="s">
        <v>436</v>
      </c>
      <c r="I35" s="1">
        <v>1</v>
      </c>
      <c r="J35" s="1">
        <v>0</v>
      </c>
    </row>
    <row r="36" spans="1:10" x14ac:dyDescent="0.25">
      <c r="A36" s="44" t="s">
        <v>64</v>
      </c>
      <c r="B36" s="43" t="s">
        <v>65</v>
      </c>
      <c r="C36" s="43">
        <v>24</v>
      </c>
      <c r="D36" s="44">
        <f>IF(C36="","",C36+ABS(MIN(C$3:C$199)))</f>
        <v>24.98</v>
      </c>
      <c r="E36" t="s">
        <v>65</v>
      </c>
      <c r="F36" s="1" t="s">
        <v>64</v>
      </c>
      <c r="G36" s="1" t="s">
        <v>438</v>
      </c>
      <c r="H36" s="1" t="s">
        <v>449</v>
      </c>
      <c r="I36" s="1">
        <v>0</v>
      </c>
      <c r="J36" s="1">
        <v>1</v>
      </c>
    </row>
    <row r="37" spans="1:10" x14ac:dyDescent="0.25">
      <c r="A37" s="44" t="s">
        <v>66</v>
      </c>
      <c r="B37" s="43" t="s">
        <v>67</v>
      </c>
      <c r="C37" s="43">
        <v>3.7</v>
      </c>
      <c r="D37" s="44">
        <f>IF(C37="","",C37+ABS(MIN(C$3:C$199)))</f>
        <v>4.68</v>
      </c>
      <c r="E37" t="s">
        <v>67</v>
      </c>
      <c r="F37" s="1" t="s">
        <v>457</v>
      </c>
      <c r="G37" s="1" t="s">
        <v>458</v>
      </c>
      <c r="H37" s="1" t="s">
        <v>459</v>
      </c>
      <c r="I37" s="1">
        <v>0</v>
      </c>
      <c r="J37" s="1">
        <v>1</v>
      </c>
    </row>
    <row r="38" spans="1:10" x14ac:dyDescent="0.25">
      <c r="A38" s="44" t="s">
        <v>68</v>
      </c>
      <c r="B38" s="43" t="s">
        <v>69</v>
      </c>
      <c r="C38" s="43">
        <v>9.6</v>
      </c>
      <c r="D38" s="44">
        <f>IF(C38="","",C38+ABS(MIN(C$3:C$199)))</f>
        <v>10.58</v>
      </c>
      <c r="E38" t="s">
        <v>69</v>
      </c>
      <c r="F38" s="1" t="s">
        <v>68</v>
      </c>
      <c r="G38" s="1" t="s">
        <v>441</v>
      </c>
      <c r="H38" s="1" t="s">
        <v>452</v>
      </c>
      <c r="I38" s="1">
        <v>0</v>
      </c>
      <c r="J38" s="1">
        <v>1</v>
      </c>
    </row>
    <row r="39" spans="1:10" x14ac:dyDescent="0.25">
      <c r="A39" s="44" t="s">
        <v>70</v>
      </c>
      <c r="B39" s="43" t="s">
        <v>71</v>
      </c>
      <c r="C39" s="43">
        <v>15.7</v>
      </c>
      <c r="D39" s="44">
        <f>IF(C39="","",C39+ABS(MIN(C$3:C$199)))</f>
        <v>16.68</v>
      </c>
      <c r="E39" t="s">
        <v>71</v>
      </c>
      <c r="F39" s="1" t="s">
        <v>70</v>
      </c>
      <c r="G39" s="1" t="s">
        <v>441</v>
      </c>
      <c r="H39" s="1" t="s">
        <v>452</v>
      </c>
      <c r="I39" s="1">
        <v>0</v>
      </c>
      <c r="J39" s="1">
        <v>1</v>
      </c>
    </row>
    <row r="40" spans="1:10" x14ac:dyDescent="0.25">
      <c r="A40" s="44" t="s">
        <v>72</v>
      </c>
      <c r="B40" s="43" t="s">
        <v>73</v>
      </c>
      <c r="C40" s="48">
        <f>2.01711666929059*100</f>
        <v>201.71166692905902</v>
      </c>
      <c r="D40" s="44">
        <f>IF(C40="","",C40+ABS(MIN(C$3:C$199)))</f>
        <v>202.69166692905901</v>
      </c>
      <c r="E40" t="s">
        <v>73</v>
      </c>
      <c r="F40" s="1" t="s">
        <v>460</v>
      </c>
      <c r="G40" s="1" t="s">
        <v>441</v>
      </c>
      <c r="H40" s="1" t="s">
        <v>452</v>
      </c>
      <c r="I40" s="1">
        <v>0</v>
      </c>
      <c r="J40" s="1">
        <v>1</v>
      </c>
    </row>
    <row r="41" spans="1:10" x14ac:dyDescent="0.25">
      <c r="A41" s="44" t="s">
        <v>74</v>
      </c>
      <c r="B41" s="43" t="s">
        <v>75</v>
      </c>
      <c r="C41" s="62">
        <f>0.410258931213665*100</f>
        <v>41.025893121366501</v>
      </c>
      <c r="D41" s="44">
        <f>IF(C41="","",C41+ABS(MIN(C$3:C$199)))</f>
        <v>42.005893121366498</v>
      </c>
      <c r="E41" t="s">
        <v>75</v>
      </c>
      <c r="F41" s="1" t="s">
        <v>461</v>
      </c>
      <c r="G41" s="1" t="s">
        <v>441</v>
      </c>
      <c r="H41" s="1" t="s">
        <v>452</v>
      </c>
      <c r="I41" s="1">
        <v>0</v>
      </c>
      <c r="J41" s="1">
        <v>1</v>
      </c>
    </row>
    <row r="42" spans="1:10" x14ac:dyDescent="0.25">
      <c r="A42" s="44" t="s">
        <v>76</v>
      </c>
      <c r="B42" s="43" t="s">
        <v>77</v>
      </c>
      <c r="C42" s="43">
        <v>27.1</v>
      </c>
      <c r="D42" s="44">
        <f>IF(C42="","",C42+ABS(MIN(C$3:C$199)))</f>
        <v>28.080000000000002</v>
      </c>
      <c r="E42" t="s">
        <v>77</v>
      </c>
      <c r="F42" s="1" t="s">
        <v>76</v>
      </c>
      <c r="G42" s="1" t="s">
        <v>438</v>
      </c>
      <c r="H42" s="1" t="s">
        <v>449</v>
      </c>
      <c r="I42" s="1">
        <v>0</v>
      </c>
      <c r="J42" s="1">
        <v>1</v>
      </c>
    </row>
    <row r="43" spans="1:10" x14ac:dyDescent="0.25">
      <c r="A43" s="44" t="s">
        <v>78</v>
      </c>
      <c r="B43" s="43" t="s">
        <v>79</v>
      </c>
      <c r="C43" s="43"/>
      <c r="D43" s="44" t="str">
        <f>IF(C43="","",C43+ABS(MIN(C$3:C$199)))</f>
        <v/>
      </c>
      <c r="E43" t="s">
        <v>79</v>
      </c>
      <c r="F43" s="1" t="s">
        <v>78</v>
      </c>
      <c r="G43" s="1" t="s">
        <v>441</v>
      </c>
      <c r="H43" s="1" t="s">
        <v>442</v>
      </c>
      <c r="I43" s="1">
        <v>0</v>
      </c>
      <c r="J43" s="1">
        <v>1</v>
      </c>
    </row>
    <row r="44" spans="1:10" x14ac:dyDescent="0.25">
      <c r="A44" s="44" t="s">
        <v>80</v>
      </c>
      <c r="B44" s="43" t="s">
        <v>81</v>
      </c>
      <c r="C44" s="43">
        <v>17.8</v>
      </c>
      <c r="D44" s="44">
        <f>IF(C44="","",C44+ABS(MIN(C$3:C$199)))</f>
        <v>18.78</v>
      </c>
      <c r="E44" t="s">
        <v>81</v>
      </c>
      <c r="F44" s="1" t="s">
        <v>80</v>
      </c>
      <c r="G44" s="1" t="s">
        <v>441</v>
      </c>
      <c r="H44" s="1" t="s">
        <v>452</v>
      </c>
      <c r="I44" s="1">
        <v>0</v>
      </c>
      <c r="J44" s="1">
        <v>1</v>
      </c>
    </row>
    <row r="45" spans="1:10" x14ac:dyDescent="0.25">
      <c r="A45" s="44" t="s">
        <v>82</v>
      </c>
      <c r="B45" s="43" t="s">
        <v>83</v>
      </c>
      <c r="C45" s="43">
        <v>19.95</v>
      </c>
      <c r="D45" s="44">
        <f>IF(C45="","",C45+ABS(MIN(C$3:C$199)))</f>
        <v>20.93</v>
      </c>
      <c r="E45" t="s">
        <v>83</v>
      </c>
      <c r="F45" s="1" t="s">
        <v>82</v>
      </c>
      <c r="G45" s="1" t="s">
        <v>438</v>
      </c>
      <c r="H45" s="1" t="s">
        <v>449</v>
      </c>
      <c r="I45" s="1">
        <v>0</v>
      </c>
      <c r="J45" s="1">
        <v>1</v>
      </c>
    </row>
    <row r="46" spans="1:10" x14ac:dyDescent="0.25">
      <c r="A46" s="44" t="s">
        <v>84</v>
      </c>
      <c r="B46" s="43" t="s">
        <v>85</v>
      </c>
      <c r="C46" s="43">
        <v>15.46</v>
      </c>
      <c r="D46" s="44">
        <f>IF(C46="","",C46+ABS(MIN(C$3:C$199)))</f>
        <v>16.440000000000001</v>
      </c>
      <c r="E46" t="s">
        <v>85</v>
      </c>
      <c r="F46" s="1" t="s">
        <v>84</v>
      </c>
      <c r="G46" s="1" t="s">
        <v>447</v>
      </c>
      <c r="I46" s="1">
        <v>0</v>
      </c>
      <c r="J46" s="1">
        <v>0</v>
      </c>
    </row>
    <row r="47" spans="1:10" x14ac:dyDescent="0.25">
      <c r="A47" s="44" t="s">
        <v>86</v>
      </c>
      <c r="B47" s="43" t="s">
        <v>87</v>
      </c>
      <c r="C47" s="43">
        <v>25.1</v>
      </c>
      <c r="D47" s="44">
        <f>IF(C47="","",C47+ABS(MIN(C$3:C$199)))</f>
        <v>26.080000000000002</v>
      </c>
      <c r="E47" t="s">
        <v>87</v>
      </c>
      <c r="F47" s="1" t="s">
        <v>462</v>
      </c>
      <c r="G47" s="1" t="s">
        <v>453</v>
      </c>
      <c r="I47" s="1">
        <v>0</v>
      </c>
      <c r="J47" s="1">
        <v>0</v>
      </c>
    </row>
    <row r="48" spans="1:10" x14ac:dyDescent="0.25">
      <c r="A48" s="44" t="s">
        <v>88</v>
      </c>
      <c r="B48" s="43" t="s">
        <v>89</v>
      </c>
      <c r="C48" s="43">
        <v>17.7</v>
      </c>
      <c r="D48" s="44">
        <f>IF(C48="","",C48+ABS(MIN(C$3:C$199)))</f>
        <v>18.68</v>
      </c>
      <c r="E48" t="s">
        <v>89</v>
      </c>
      <c r="F48" s="1" t="s">
        <v>88</v>
      </c>
      <c r="G48" s="1" t="s">
        <v>451</v>
      </c>
      <c r="H48" s="1" t="s">
        <v>436</v>
      </c>
      <c r="I48" s="1">
        <v>1</v>
      </c>
      <c r="J48" s="1">
        <v>0</v>
      </c>
    </row>
    <row r="49" spans="1:10" x14ac:dyDescent="0.25">
      <c r="A49" s="44" t="s">
        <v>90</v>
      </c>
      <c r="B49" s="43" t="s">
        <v>91</v>
      </c>
      <c r="C49" s="43">
        <v>12.5</v>
      </c>
      <c r="D49" s="44">
        <f>IF(C49="","",C49+ABS(MIN(C$3:C$199)))</f>
        <v>13.48</v>
      </c>
      <c r="E49" t="s">
        <v>91</v>
      </c>
      <c r="F49" s="1" t="s">
        <v>90</v>
      </c>
      <c r="G49" s="1" t="s">
        <v>441</v>
      </c>
      <c r="H49" s="1" t="s">
        <v>448</v>
      </c>
      <c r="I49" s="1">
        <v>0</v>
      </c>
      <c r="J49" s="1">
        <v>1</v>
      </c>
    </row>
    <row r="50" spans="1:10" x14ac:dyDescent="0.25">
      <c r="A50" s="44" t="s">
        <v>92</v>
      </c>
      <c r="B50" s="43" t="s">
        <v>93</v>
      </c>
      <c r="C50" s="43"/>
      <c r="D50" s="44" t="str">
        <f>IF(C50="","",C50+ABS(MIN(C$3:C$199)))</f>
        <v/>
      </c>
      <c r="E50" t="s">
        <v>93</v>
      </c>
      <c r="F50" s="1" t="s">
        <v>92</v>
      </c>
      <c r="G50" s="1" t="s">
        <v>438</v>
      </c>
      <c r="H50" s="1" t="s">
        <v>444</v>
      </c>
      <c r="I50" s="1">
        <v>0</v>
      </c>
      <c r="J50" s="1">
        <v>1</v>
      </c>
    </row>
    <row r="51" spans="1:10" x14ac:dyDescent="0.25">
      <c r="A51" s="44" t="s">
        <v>94</v>
      </c>
      <c r="B51" s="43" t="s">
        <v>95</v>
      </c>
      <c r="C51" s="43">
        <v>15.7</v>
      </c>
      <c r="D51" s="44">
        <f>IF(C51="","",C51+ABS(MIN(C$3:C$199)))</f>
        <v>16.68</v>
      </c>
      <c r="E51" t="s">
        <v>95</v>
      </c>
      <c r="F51" s="1" t="s">
        <v>94</v>
      </c>
      <c r="G51" s="1" t="s">
        <v>463</v>
      </c>
      <c r="H51" s="1" t="s">
        <v>436</v>
      </c>
      <c r="I51" s="1">
        <v>1</v>
      </c>
      <c r="J51" s="1">
        <v>0</v>
      </c>
    </row>
    <row r="52" spans="1:10" x14ac:dyDescent="0.25">
      <c r="A52" s="44" t="s">
        <v>96</v>
      </c>
      <c r="B52" s="43" t="s">
        <v>97</v>
      </c>
      <c r="C52" s="43">
        <v>9.9</v>
      </c>
      <c r="D52" s="44">
        <f>IF(C52="","",C52+ABS(MIN(C$3:C$199)))</f>
        <v>10.88</v>
      </c>
      <c r="E52" t="s">
        <v>97</v>
      </c>
      <c r="F52" s="1" t="s">
        <v>96</v>
      </c>
      <c r="G52" s="1" t="s">
        <v>438</v>
      </c>
      <c r="H52" s="1" t="s">
        <v>449</v>
      </c>
      <c r="I52" s="1">
        <v>0</v>
      </c>
      <c r="J52" s="1">
        <v>1</v>
      </c>
    </row>
    <row r="53" spans="1:10" x14ac:dyDescent="0.25">
      <c r="A53" s="44" t="s">
        <v>98</v>
      </c>
      <c r="B53" s="43" t="s">
        <v>99</v>
      </c>
      <c r="C53" s="43">
        <v>14.5</v>
      </c>
      <c r="D53" s="44">
        <f>IF(C53="","",C53+ABS(MIN(C$3:C$199)))</f>
        <v>15.48</v>
      </c>
      <c r="E53" t="s">
        <v>99</v>
      </c>
      <c r="F53" s="1" t="s">
        <v>98</v>
      </c>
      <c r="G53" s="1" t="s">
        <v>464</v>
      </c>
      <c r="H53" s="1" t="s">
        <v>448</v>
      </c>
      <c r="I53" s="1">
        <v>0</v>
      </c>
      <c r="J53" s="1">
        <v>1</v>
      </c>
    </row>
    <row r="54" spans="1:10" x14ac:dyDescent="0.25">
      <c r="A54" s="44" t="s">
        <v>100</v>
      </c>
      <c r="B54" s="43" t="s">
        <v>101</v>
      </c>
      <c r="C54" s="43">
        <v>7.57</v>
      </c>
      <c r="D54" s="44">
        <f>IF(C54="","",C54+ABS(MIN(C$3:C$199)))</f>
        <v>8.5500000000000007</v>
      </c>
      <c r="E54" t="s">
        <v>101</v>
      </c>
      <c r="F54" s="1" t="s">
        <v>100</v>
      </c>
      <c r="G54" s="1" t="s">
        <v>438</v>
      </c>
      <c r="H54" s="1" t="s">
        <v>449</v>
      </c>
      <c r="I54" s="1">
        <v>0</v>
      </c>
      <c r="J54" s="1">
        <v>1</v>
      </c>
    </row>
    <row r="55" spans="1:10" x14ac:dyDescent="0.25">
      <c r="A55" s="44" t="s">
        <v>102</v>
      </c>
      <c r="B55" s="43" t="s">
        <v>103</v>
      </c>
      <c r="C55" s="43">
        <v>30.9</v>
      </c>
      <c r="D55" s="44">
        <f>IF(C55="","",C55+ABS(MIN(C$3:C$199)))</f>
        <v>31.88</v>
      </c>
      <c r="E55" t="s">
        <v>103</v>
      </c>
      <c r="F55" s="1" t="s">
        <v>102</v>
      </c>
      <c r="G55" s="1" t="s">
        <v>464</v>
      </c>
      <c r="H55" s="1" t="s">
        <v>448</v>
      </c>
      <c r="I55" s="1">
        <v>0</v>
      </c>
      <c r="J55" s="1">
        <v>1</v>
      </c>
    </row>
    <row r="56" spans="1:10" x14ac:dyDescent="0.25">
      <c r="A56" s="44" t="s">
        <v>104</v>
      </c>
      <c r="B56" s="43" t="s">
        <v>105</v>
      </c>
      <c r="C56" s="43"/>
      <c r="D56" s="44" t="str">
        <f>IF(C56="","",C56+ABS(MIN(C$3:C$199)))</f>
        <v/>
      </c>
      <c r="E56" t="s">
        <v>105</v>
      </c>
      <c r="F56" s="1" t="s">
        <v>104</v>
      </c>
      <c r="G56" s="1" t="s">
        <v>441</v>
      </c>
      <c r="H56" s="1" t="s">
        <v>442</v>
      </c>
      <c r="I56" s="1">
        <v>0</v>
      </c>
      <c r="J56" s="1">
        <v>1</v>
      </c>
    </row>
    <row r="57" spans="1:10" x14ac:dyDescent="0.25">
      <c r="A57" s="44" t="s">
        <v>106</v>
      </c>
      <c r="B57" s="43" t="s">
        <v>107</v>
      </c>
      <c r="C57" s="43">
        <v>15.4</v>
      </c>
      <c r="D57" s="44">
        <f>IF(C57="","",C57+ABS(MIN(C$3:C$199)))</f>
        <v>16.38</v>
      </c>
      <c r="E57" t="s">
        <v>107</v>
      </c>
      <c r="F57" s="1" t="s">
        <v>106</v>
      </c>
      <c r="G57" s="1" t="s">
        <v>445</v>
      </c>
      <c r="H57" s="1" t="s">
        <v>436</v>
      </c>
      <c r="I57" s="1">
        <v>1</v>
      </c>
      <c r="J57" s="1">
        <v>0</v>
      </c>
    </row>
    <row r="58" spans="1:10" x14ac:dyDescent="0.25">
      <c r="A58" s="44" t="s">
        <v>108</v>
      </c>
      <c r="B58" s="43" t="s">
        <v>109</v>
      </c>
      <c r="C58" s="43">
        <v>28</v>
      </c>
      <c r="D58" s="44">
        <f>IF(C58="","",C58+ABS(MIN(C$3:C$199)))</f>
        <v>28.98</v>
      </c>
      <c r="E58" t="s">
        <v>109</v>
      </c>
      <c r="F58" s="1" t="s">
        <v>108</v>
      </c>
      <c r="G58" s="1" t="s">
        <v>463</v>
      </c>
      <c r="I58" s="1">
        <v>0</v>
      </c>
      <c r="J58" s="1">
        <v>0</v>
      </c>
    </row>
    <row r="59" spans="1:10" x14ac:dyDescent="0.25">
      <c r="A59" s="44" t="s">
        <v>110</v>
      </c>
      <c r="B59" s="43" t="s">
        <v>111</v>
      </c>
      <c r="C59" s="43">
        <v>31</v>
      </c>
      <c r="D59" s="44">
        <f>IF(C59="","",C59+ABS(MIN(C$3:C$199)))</f>
        <v>31.98</v>
      </c>
      <c r="E59" t="s">
        <v>111</v>
      </c>
      <c r="F59" s="1" t="s">
        <v>110</v>
      </c>
      <c r="G59" s="1" t="s">
        <v>441</v>
      </c>
      <c r="H59" s="1" t="s">
        <v>442</v>
      </c>
      <c r="I59" s="1">
        <v>0</v>
      </c>
      <c r="J59" s="1">
        <v>1</v>
      </c>
    </row>
    <row r="60" spans="1:10" x14ac:dyDescent="0.25">
      <c r="A60" s="44" t="s">
        <v>112</v>
      </c>
      <c r="B60" s="43" t="s">
        <v>113</v>
      </c>
      <c r="C60" s="43">
        <v>15.73</v>
      </c>
      <c r="D60" s="44">
        <f>IF(C60="","",C60+ABS(MIN(C$3:C$199)))</f>
        <v>16.71</v>
      </c>
      <c r="E60" t="s">
        <v>113</v>
      </c>
      <c r="F60" s="1" t="s">
        <v>112</v>
      </c>
      <c r="G60" s="1" t="s">
        <v>463</v>
      </c>
      <c r="H60" s="1" t="s">
        <v>436</v>
      </c>
      <c r="I60" s="1">
        <v>1</v>
      </c>
      <c r="J60" s="1">
        <v>0</v>
      </c>
    </row>
    <row r="61" spans="1:10" x14ac:dyDescent="0.25">
      <c r="A61" s="44" t="s">
        <v>114</v>
      </c>
      <c r="B61" s="43" t="s">
        <v>115</v>
      </c>
      <c r="C61" s="43">
        <v>9.6</v>
      </c>
      <c r="D61" s="44">
        <f>IF(C61="","",C61+ABS(MIN(C$3:C$199)))</f>
        <v>10.58</v>
      </c>
      <c r="E61" t="s">
        <v>115</v>
      </c>
      <c r="F61" s="1" t="s">
        <v>114</v>
      </c>
      <c r="G61" s="1" t="e">
        <v>#N/A</v>
      </c>
      <c r="H61" s="1" t="s">
        <v>459</v>
      </c>
      <c r="I61" s="1">
        <v>0</v>
      </c>
      <c r="J61" s="1">
        <v>1</v>
      </c>
    </row>
    <row r="62" spans="1:10" x14ac:dyDescent="0.25">
      <c r="A62" s="44" t="s">
        <v>116</v>
      </c>
      <c r="B62" s="43" t="s">
        <v>117</v>
      </c>
      <c r="C62" s="43">
        <v>12.2</v>
      </c>
      <c r="D62" s="44">
        <f>IF(C62="","",C62+ABS(MIN(C$3:C$199)))</f>
        <v>13.18</v>
      </c>
      <c r="E62" t="s">
        <v>117</v>
      </c>
      <c r="F62" s="1" t="s">
        <v>116</v>
      </c>
      <c r="G62" s="1" t="s">
        <v>451</v>
      </c>
      <c r="H62" s="1" t="s">
        <v>436</v>
      </c>
      <c r="I62" s="1">
        <v>1</v>
      </c>
      <c r="J62" s="1">
        <v>0</v>
      </c>
    </row>
    <row r="63" spans="1:10" x14ac:dyDescent="0.25">
      <c r="A63" s="44" t="s">
        <v>118</v>
      </c>
      <c r="B63" s="43" t="s">
        <v>119</v>
      </c>
      <c r="C63" s="43"/>
      <c r="D63" s="44" t="str">
        <f>IF(C63="","",C63+ABS(MIN(C$3:C$199)))</f>
        <v/>
      </c>
      <c r="E63" t="s">
        <v>119</v>
      </c>
      <c r="F63" s="1" t="s">
        <v>118</v>
      </c>
      <c r="G63" s="1" t="e">
        <v>#N/A</v>
      </c>
      <c r="H63" s="1" t="s">
        <v>459</v>
      </c>
      <c r="I63" s="1">
        <v>0</v>
      </c>
      <c r="J63" s="1">
        <v>1</v>
      </c>
    </row>
    <row r="64" spans="1:10" x14ac:dyDescent="0.25">
      <c r="A64" s="44" t="s">
        <v>120</v>
      </c>
      <c r="B64" s="43" t="s">
        <v>121</v>
      </c>
      <c r="C64" s="43"/>
      <c r="D64" s="44" t="str">
        <f>IF(C64="","",C64+ABS(MIN(C$3:C$199)))</f>
        <v/>
      </c>
      <c r="E64" t="s">
        <v>121</v>
      </c>
      <c r="F64" s="1" t="s">
        <v>120</v>
      </c>
      <c r="G64" s="1" t="s">
        <v>441</v>
      </c>
      <c r="H64" s="1" t="s">
        <v>452</v>
      </c>
      <c r="I64" s="1">
        <v>0</v>
      </c>
      <c r="J64" s="1">
        <v>1</v>
      </c>
    </row>
    <row r="65" spans="1:10" x14ac:dyDescent="0.25">
      <c r="A65" s="44" t="s">
        <v>122</v>
      </c>
      <c r="B65" s="43" t="s">
        <v>123</v>
      </c>
      <c r="C65" s="43">
        <v>16.2</v>
      </c>
      <c r="D65" s="44">
        <f>IF(C65="","",C65+ABS(MIN(C$3:C$199)))</f>
        <v>17.18</v>
      </c>
      <c r="E65" t="s">
        <v>123</v>
      </c>
      <c r="F65" s="1" t="s">
        <v>122</v>
      </c>
      <c r="G65" s="1" t="s">
        <v>463</v>
      </c>
      <c r="H65" s="1" t="s">
        <v>436</v>
      </c>
      <c r="I65" s="1">
        <v>1</v>
      </c>
      <c r="J65" s="1">
        <v>0</v>
      </c>
    </row>
    <row r="66" spans="1:10" x14ac:dyDescent="0.25">
      <c r="A66" s="44" t="s">
        <v>124</v>
      </c>
      <c r="B66" s="43" t="s">
        <v>125</v>
      </c>
      <c r="C66" s="43">
        <v>16.8</v>
      </c>
      <c r="D66" s="44">
        <f>IF(C66="","",C66+ABS(MIN(C$3:C$199)))</f>
        <v>17.78</v>
      </c>
      <c r="E66" t="s">
        <v>125</v>
      </c>
      <c r="F66" s="1" t="s">
        <v>124</v>
      </c>
      <c r="G66" s="1" t="s">
        <v>447</v>
      </c>
      <c r="H66" s="1" t="s">
        <v>446</v>
      </c>
      <c r="I66" s="1">
        <v>0</v>
      </c>
      <c r="J66" s="1">
        <v>1</v>
      </c>
    </row>
    <row r="67" spans="1:10" x14ac:dyDescent="0.25">
      <c r="A67" s="44" t="s">
        <v>126</v>
      </c>
      <c r="B67" s="43" t="s">
        <v>127</v>
      </c>
      <c r="C67" s="43">
        <v>43.7</v>
      </c>
      <c r="D67" s="44">
        <f>IF(C67="","",C67+ABS(MIN(C$3:C$199)))</f>
        <v>44.68</v>
      </c>
      <c r="E67" t="s">
        <v>127</v>
      </c>
      <c r="F67" s="1" t="s">
        <v>126</v>
      </c>
      <c r="G67" s="1" t="s">
        <v>441</v>
      </c>
      <c r="H67" s="1" t="s">
        <v>452</v>
      </c>
      <c r="I67" s="1">
        <v>0</v>
      </c>
      <c r="J67" s="1">
        <v>1</v>
      </c>
    </row>
    <row r="68" spans="1:10" x14ac:dyDescent="0.25">
      <c r="A68" s="44" t="s">
        <v>128</v>
      </c>
      <c r="B68" s="43" t="s">
        <v>129</v>
      </c>
      <c r="C68" s="43">
        <v>12.7</v>
      </c>
      <c r="D68" s="44">
        <f>IF(C68="","",C68+ABS(MIN(C$3:C$199)))</f>
        <v>13.68</v>
      </c>
      <c r="E68" t="s">
        <v>129</v>
      </c>
      <c r="F68" s="1" t="s">
        <v>128</v>
      </c>
      <c r="G68" s="1" t="s">
        <v>441</v>
      </c>
      <c r="H68" s="1" t="s">
        <v>452</v>
      </c>
      <c r="I68" s="1">
        <v>0</v>
      </c>
      <c r="J68" s="1">
        <v>1</v>
      </c>
    </row>
    <row r="69" spans="1:10" x14ac:dyDescent="0.25">
      <c r="A69" s="44"/>
      <c r="B69" s="43" t="s">
        <v>389</v>
      </c>
      <c r="C69" s="43"/>
      <c r="D69" s="44" t="str">
        <f>IF(C69="","",C69+ABS(MIN(C$3:C$199)))</f>
        <v/>
      </c>
      <c r="E69" t="s">
        <v>389</v>
      </c>
      <c r="F69" s="1" t="s">
        <v>465</v>
      </c>
      <c r="G69" s="1" t="s">
        <v>441</v>
      </c>
      <c r="H69" s="1" t="s">
        <v>452</v>
      </c>
      <c r="I69" s="1">
        <v>0</v>
      </c>
      <c r="J69" s="1">
        <v>1</v>
      </c>
    </row>
    <row r="70" spans="1:10" x14ac:dyDescent="0.25">
      <c r="A70" s="44" t="s">
        <v>130</v>
      </c>
      <c r="B70" s="43" t="s">
        <v>131</v>
      </c>
      <c r="C70" s="43"/>
      <c r="D70" s="44" t="str">
        <f>IF(C70="","",C70+ABS(MIN(C$3:C$199)))</f>
        <v/>
      </c>
      <c r="E70" t="s">
        <v>131</v>
      </c>
      <c r="F70" s="1" t="s">
        <v>130</v>
      </c>
      <c r="G70" s="1" t="s">
        <v>441</v>
      </c>
      <c r="H70" s="1" t="s">
        <v>452</v>
      </c>
      <c r="I70" s="1">
        <v>0</v>
      </c>
      <c r="J70" s="1">
        <v>1</v>
      </c>
    </row>
    <row r="71" spans="1:10" x14ac:dyDescent="0.25">
      <c r="A71" s="44" t="s">
        <v>132</v>
      </c>
      <c r="B71" s="43" t="s">
        <v>133</v>
      </c>
      <c r="C71" s="43"/>
      <c r="D71" s="44" t="str">
        <f>IF(C71="","",C71+ABS(MIN(C$3:C$199)))</f>
        <v/>
      </c>
      <c r="E71" t="s">
        <v>133</v>
      </c>
      <c r="F71" s="1" t="s">
        <v>132</v>
      </c>
      <c r="G71" s="1" t="s">
        <v>441</v>
      </c>
      <c r="H71" s="1" t="s">
        <v>452</v>
      </c>
      <c r="I71" s="1">
        <v>0</v>
      </c>
      <c r="J71" s="1">
        <v>1</v>
      </c>
    </row>
    <row r="72" spans="1:10" x14ac:dyDescent="0.25">
      <c r="A72" s="44" t="s">
        <v>134</v>
      </c>
      <c r="B72" s="43" t="s">
        <v>135</v>
      </c>
      <c r="C72" s="43">
        <v>15</v>
      </c>
      <c r="D72" s="44">
        <f>IF(C72="","",C72+ABS(MIN(C$3:C$199)))</f>
        <v>15.98</v>
      </c>
      <c r="E72" t="s">
        <v>135</v>
      </c>
      <c r="F72" s="1" t="s">
        <v>134</v>
      </c>
      <c r="G72" s="1" t="s">
        <v>445</v>
      </c>
      <c r="I72" s="1">
        <v>0</v>
      </c>
      <c r="J72" s="1">
        <v>0</v>
      </c>
    </row>
    <row r="73" spans="1:10" x14ac:dyDescent="0.25">
      <c r="A73" s="44" t="s">
        <v>136</v>
      </c>
      <c r="B73" s="43" t="s">
        <v>137</v>
      </c>
      <c r="C73" s="43"/>
      <c r="D73" s="44" t="str">
        <f>IF(C73="","",C73+ABS(MIN(C$3:C$199)))</f>
        <v/>
      </c>
      <c r="E73" t="s">
        <v>137</v>
      </c>
      <c r="F73" s="1" t="s">
        <v>136</v>
      </c>
      <c r="G73" s="1" t="e">
        <v>#N/A</v>
      </c>
      <c r="H73" s="1" t="s">
        <v>444</v>
      </c>
      <c r="I73" s="1">
        <v>0</v>
      </c>
      <c r="J73" s="1">
        <v>1</v>
      </c>
    </row>
    <row r="74" spans="1:10" x14ac:dyDescent="0.25">
      <c r="A74" s="44" t="s">
        <v>138</v>
      </c>
      <c r="B74" s="43" t="s">
        <v>139</v>
      </c>
      <c r="C74" s="43">
        <v>13.6</v>
      </c>
      <c r="D74" s="44">
        <f>IF(C74="","",C74+ABS(MIN(C$3:C$199)))</f>
        <v>14.58</v>
      </c>
      <c r="E74" t="s">
        <v>139</v>
      </c>
      <c r="F74" s="1" t="s">
        <v>138</v>
      </c>
      <c r="G74" s="1" t="s">
        <v>438</v>
      </c>
      <c r="H74" s="1" t="s">
        <v>449</v>
      </c>
      <c r="I74" s="1">
        <v>0</v>
      </c>
      <c r="J74" s="1">
        <v>1</v>
      </c>
    </row>
    <row r="75" spans="1:10" x14ac:dyDescent="0.25">
      <c r="A75" s="50" t="s">
        <v>140</v>
      </c>
      <c r="B75" s="43" t="s">
        <v>141</v>
      </c>
      <c r="C75" s="43">
        <v>12.3</v>
      </c>
      <c r="D75" s="44">
        <f>IF(C75="","",C75+ABS(MIN(C$3:C$199)))</f>
        <v>13.280000000000001</v>
      </c>
      <c r="E75" t="s">
        <v>141</v>
      </c>
      <c r="F75" s="1" t="s">
        <v>140</v>
      </c>
      <c r="G75" s="1" t="s">
        <v>438</v>
      </c>
      <c r="H75" s="1" t="s">
        <v>449</v>
      </c>
      <c r="I75" s="1">
        <v>0</v>
      </c>
      <c r="J75" s="1">
        <v>1</v>
      </c>
    </row>
    <row r="76" spans="1:10" x14ac:dyDescent="0.25">
      <c r="A76" s="44" t="s">
        <v>142</v>
      </c>
      <c r="B76" s="43" t="s">
        <v>143</v>
      </c>
      <c r="C76" s="43">
        <v>3.4</v>
      </c>
      <c r="D76" s="44">
        <f>IF(C76="","",C76+ABS(MIN(C$3:C$199)))</f>
        <v>4.38</v>
      </c>
      <c r="E76" t="s">
        <v>143</v>
      </c>
      <c r="F76" s="1" t="s">
        <v>142</v>
      </c>
      <c r="G76" s="1" t="e">
        <v>#N/A</v>
      </c>
      <c r="H76" s="1" t="s">
        <v>436</v>
      </c>
      <c r="I76" s="1">
        <v>1</v>
      </c>
      <c r="J76" s="1">
        <v>0</v>
      </c>
    </row>
    <row r="77" spans="1:10" x14ac:dyDescent="0.25">
      <c r="A77" s="44" t="s">
        <v>144</v>
      </c>
      <c r="B77" s="43" t="s">
        <v>145</v>
      </c>
      <c r="C77" s="43">
        <v>17.260000000000002</v>
      </c>
      <c r="D77" s="44">
        <f>IF(C77="","",C77+ABS(MIN(C$3:C$199)))</f>
        <v>18.240000000000002</v>
      </c>
      <c r="E77" t="s">
        <v>145</v>
      </c>
      <c r="F77" s="1" t="s">
        <v>144</v>
      </c>
      <c r="G77" s="1" t="s">
        <v>438</v>
      </c>
      <c r="H77" s="1" t="s">
        <v>449</v>
      </c>
      <c r="I77" s="1">
        <v>0</v>
      </c>
      <c r="J77" s="1">
        <v>1</v>
      </c>
    </row>
    <row r="78" spans="1:10" x14ac:dyDescent="0.25">
      <c r="A78" s="44" t="s">
        <v>146</v>
      </c>
      <c r="B78" s="43" t="s">
        <v>147</v>
      </c>
      <c r="C78" s="43">
        <v>19.100000000000001</v>
      </c>
      <c r="D78" s="44">
        <f>IF(C78="","",C78+ABS(MIN(C$3:C$199)))</f>
        <v>20.080000000000002</v>
      </c>
      <c r="E78" t="s">
        <v>147</v>
      </c>
      <c r="F78" s="1" t="s">
        <v>146</v>
      </c>
      <c r="G78" s="1" t="s">
        <v>445</v>
      </c>
      <c r="H78" s="1" t="s">
        <v>446</v>
      </c>
      <c r="I78" s="1">
        <v>0</v>
      </c>
      <c r="J78" s="1">
        <v>1</v>
      </c>
    </row>
    <row r="79" spans="1:10" x14ac:dyDescent="0.25">
      <c r="A79" s="44" t="s">
        <v>148</v>
      </c>
      <c r="B79" s="43" t="s">
        <v>149</v>
      </c>
      <c r="C79" s="43">
        <v>32.700000000000003</v>
      </c>
      <c r="D79" s="44">
        <f>IF(C79="","",C79+ABS(MIN(C$3:C$199)))</f>
        <v>33.68</v>
      </c>
      <c r="E79" t="s">
        <v>149</v>
      </c>
      <c r="F79" s="1" t="s">
        <v>148</v>
      </c>
      <c r="G79" s="1" t="s">
        <v>438</v>
      </c>
      <c r="H79" s="1" t="s">
        <v>449</v>
      </c>
      <c r="I79" s="1">
        <v>0</v>
      </c>
      <c r="J79" s="1">
        <v>1</v>
      </c>
    </row>
    <row r="80" spans="1:10" x14ac:dyDescent="0.25">
      <c r="A80" s="44" t="s">
        <v>150</v>
      </c>
      <c r="B80" s="43" t="s">
        <v>151</v>
      </c>
      <c r="C80" s="43">
        <v>47.1</v>
      </c>
      <c r="D80" s="44">
        <f>IF(C80="","",C80+ABS(MIN(C$3:C$199)))</f>
        <v>48.08</v>
      </c>
      <c r="E80" t="s">
        <v>151</v>
      </c>
      <c r="F80" s="1" t="s">
        <v>150</v>
      </c>
      <c r="G80" s="1" t="s">
        <v>453</v>
      </c>
      <c r="H80" s="1" t="s">
        <v>436</v>
      </c>
      <c r="I80" s="1">
        <v>1</v>
      </c>
      <c r="J80" s="1">
        <v>0</v>
      </c>
    </row>
    <row r="81" spans="1:10" x14ac:dyDescent="0.25">
      <c r="A81" s="44" t="s">
        <v>152</v>
      </c>
      <c r="B81" s="43" t="s">
        <v>153</v>
      </c>
      <c r="C81" s="43">
        <v>5.87</v>
      </c>
      <c r="D81" s="44">
        <f>IF(C81="","",C81+ABS(MIN(C$3:C$199)))</f>
        <v>6.85</v>
      </c>
      <c r="E81" t="s">
        <v>153</v>
      </c>
      <c r="F81" s="1" t="s">
        <v>152</v>
      </c>
      <c r="G81" s="1" t="s">
        <v>455</v>
      </c>
      <c r="H81" s="1" t="s">
        <v>459</v>
      </c>
      <c r="I81" s="1">
        <v>0</v>
      </c>
      <c r="J81" s="1">
        <v>1</v>
      </c>
    </row>
    <row r="82" spans="1:10" x14ac:dyDescent="0.25">
      <c r="A82" s="44" t="s">
        <v>154</v>
      </c>
      <c r="B82" s="43" t="s">
        <v>155</v>
      </c>
      <c r="C82" s="43">
        <v>7.01</v>
      </c>
      <c r="D82" s="44">
        <f>IF(C82="","",C82+ABS(MIN(C$3:C$199)))</f>
        <v>7.99</v>
      </c>
      <c r="E82" t="s">
        <v>155</v>
      </c>
      <c r="F82" s="1" t="s">
        <v>154</v>
      </c>
      <c r="G82" s="1" t="s">
        <v>439</v>
      </c>
      <c r="H82" s="1" t="s">
        <v>440</v>
      </c>
      <c r="I82" s="1">
        <v>0</v>
      </c>
      <c r="J82" s="1">
        <v>1</v>
      </c>
    </row>
    <row r="83" spans="1:10" x14ac:dyDescent="0.25">
      <c r="A83" s="44" t="s">
        <v>156</v>
      </c>
      <c r="B83" s="43" t="s">
        <v>157</v>
      </c>
      <c r="C83" s="43">
        <v>10.6</v>
      </c>
      <c r="D83" s="44">
        <f>IF(C83="","",C83+ABS(MIN(C$3:C$199)))</f>
        <v>11.58</v>
      </c>
      <c r="E83" t="s">
        <v>157</v>
      </c>
      <c r="F83" s="1" t="s">
        <v>156</v>
      </c>
      <c r="G83" s="1" t="s">
        <v>463</v>
      </c>
      <c r="H83" s="1" t="s">
        <v>436</v>
      </c>
      <c r="I83" s="1">
        <v>1</v>
      </c>
      <c r="J83" s="1">
        <v>0</v>
      </c>
    </row>
    <row r="84" spans="1:10" x14ac:dyDescent="0.25">
      <c r="A84" s="44" t="s">
        <v>158</v>
      </c>
      <c r="B84" s="43" t="s">
        <v>159</v>
      </c>
      <c r="C84" s="43">
        <v>81.2</v>
      </c>
      <c r="D84" s="44">
        <f>IF(C84="","",C84+ABS(MIN(C$3:C$199)))</f>
        <v>82.18</v>
      </c>
      <c r="E84" t="s">
        <v>159</v>
      </c>
      <c r="F84" s="1" t="s">
        <v>466</v>
      </c>
      <c r="G84" s="1" t="s">
        <v>439</v>
      </c>
      <c r="H84" s="1" t="s">
        <v>448</v>
      </c>
      <c r="I84" s="1">
        <v>0</v>
      </c>
      <c r="J84" s="1">
        <v>1</v>
      </c>
    </row>
    <row r="85" spans="1:10" x14ac:dyDescent="0.25">
      <c r="A85" s="44" t="s">
        <v>160</v>
      </c>
      <c r="B85" s="43" t="s">
        <v>161</v>
      </c>
      <c r="C85" s="43">
        <v>5.58</v>
      </c>
      <c r="D85" s="44">
        <f>IF(C85="","",C85+ABS(MIN(C$3:C$199)))</f>
        <v>6.5600000000000005</v>
      </c>
      <c r="E85" t="s">
        <v>161</v>
      </c>
      <c r="F85" s="1" t="s">
        <v>160</v>
      </c>
      <c r="G85" s="1" t="s">
        <v>447</v>
      </c>
      <c r="H85" s="1" t="s">
        <v>448</v>
      </c>
      <c r="I85" s="1">
        <v>0</v>
      </c>
      <c r="J85" s="1">
        <v>1</v>
      </c>
    </row>
    <row r="86" spans="1:10" x14ac:dyDescent="0.25">
      <c r="A86" s="44" t="s">
        <v>162</v>
      </c>
      <c r="B86" s="43" t="s">
        <v>163</v>
      </c>
      <c r="C86" s="43">
        <v>10.1</v>
      </c>
      <c r="D86" s="44">
        <f>IF(C86="","",C86+ABS(MIN(C$3:C$199)))</f>
        <v>11.08</v>
      </c>
      <c r="E86" t="s">
        <v>163</v>
      </c>
      <c r="F86" s="1" t="s">
        <v>162</v>
      </c>
      <c r="G86" s="1" t="s">
        <v>463</v>
      </c>
      <c r="H86" s="1" t="s">
        <v>436</v>
      </c>
      <c r="I86" s="1">
        <v>1</v>
      </c>
      <c r="J86" s="1">
        <v>0</v>
      </c>
    </row>
    <row r="87" spans="1:10" x14ac:dyDescent="0.25">
      <c r="A87" s="44" t="s">
        <v>164</v>
      </c>
      <c r="B87" s="43" t="s">
        <v>165</v>
      </c>
      <c r="C87" s="43">
        <v>4.4000000000000004</v>
      </c>
      <c r="D87" s="44">
        <f>IF(C87="","",C87+ABS(MIN(C$3:C$199)))</f>
        <v>5.3800000000000008</v>
      </c>
      <c r="E87" t="s">
        <v>165</v>
      </c>
      <c r="F87" s="1" t="s">
        <v>164</v>
      </c>
      <c r="G87" s="1" t="s">
        <v>447</v>
      </c>
      <c r="H87" s="1" t="s">
        <v>436</v>
      </c>
      <c r="I87" s="1">
        <v>1</v>
      </c>
      <c r="J87" s="1">
        <v>0</v>
      </c>
    </row>
    <row r="88" spans="1:10" x14ac:dyDescent="0.25">
      <c r="A88" s="44" t="s">
        <v>166</v>
      </c>
      <c r="B88" s="43" t="s">
        <v>167</v>
      </c>
      <c r="C88" s="43">
        <v>13.5</v>
      </c>
      <c r="D88" s="44">
        <f>IF(C88="","",C88+ABS(MIN(C$3:C$199)))</f>
        <v>14.48</v>
      </c>
      <c r="E88" t="s">
        <v>167</v>
      </c>
      <c r="F88" s="1" t="s">
        <v>166</v>
      </c>
      <c r="G88" s="1" t="s">
        <v>445</v>
      </c>
      <c r="H88" s="1" t="s">
        <v>436</v>
      </c>
      <c r="I88" s="1">
        <v>1</v>
      </c>
      <c r="J88" s="1">
        <v>0</v>
      </c>
    </row>
    <row r="89" spans="1:10" x14ac:dyDescent="0.25">
      <c r="A89" s="44" t="s">
        <v>168</v>
      </c>
      <c r="B89" s="43" t="s">
        <v>169</v>
      </c>
      <c r="C89" s="43">
        <v>10.050000000000001</v>
      </c>
      <c r="D89" s="44">
        <f>IF(C89="","",C89+ABS(MIN(C$3:C$199)))</f>
        <v>11.030000000000001</v>
      </c>
      <c r="E89" t="s">
        <v>169</v>
      </c>
      <c r="F89" s="1" t="s">
        <v>168</v>
      </c>
      <c r="G89" s="1" t="s">
        <v>438</v>
      </c>
      <c r="H89" s="1" t="s">
        <v>449</v>
      </c>
      <c r="I89" s="1">
        <v>0</v>
      </c>
      <c r="J89" s="1">
        <v>1</v>
      </c>
    </row>
    <row r="90" spans="1:10" x14ac:dyDescent="0.25">
      <c r="A90" s="44" t="s">
        <v>170</v>
      </c>
      <c r="B90" s="43" t="s">
        <v>171</v>
      </c>
      <c r="C90" s="43">
        <v>3.5</v>
      </c>
      <c r="D90" s="44">
        <f>IF(C90="","",C90+ABS(MIN(C$3:C$199)))</f>
        <v>4.4800000000000004</v>
      </c>
      <c r="E90" t="s">
        <v>171</v>
      </c>
      <c r="F90" s="1" t="s">
        <v>170</v>
      </c>
      <c r="G90" s="1" t="s">
        <v>447</v>
      </c>
      <c r="H90" s="1" t="s">
        <v>448</v>
      </c>
      <c r="I90" s="1">
        <v>0</v>
      </c>
      <c r="J90" s="1">
        <v>1</v>
      </c>
    </row>
    <row r="91" spans="1:10" x14ac:dyDescent="0.25">
      <c r="A91" s="44" t="s">
        <v>172</v>
      </c>
      <c r="B91" s="43" t="s">
        <v>173</v>
      </c>
      <c r="C91" s="43">
        <v>6.2</v>
      </c>
      <c r="D91" s="44">
        <f>IF(C91="","",C91+ABS(MIN(C$3:C$199)))</f>
        <v>7.18</v>
      </c>
      <c r="E91" t="s">
        <v>173</v>
      </c>
      <c r="F91" s="1" t="s">
        <v>172</v>
      </c>
      <c r="G91" s="1" t="s">
        <v>458</v>
      </c>
      <c r="H91" s="1" t="s">
        <v>459</v>
      </c>
      <c r="I91" s="1">
        <v>0</v>
      </c>
      <c r="J91" s="1">
        <v>1</v>
      </c>
    </row>
    <row r="92" spans="1:10" x14ac:dyDescent="0.25">
      <c r="A92" s="44" t="s">
        <v>174</v>
      </c>
      <c r="B92" s="43" t="s">
        <v>175</v>
      </c>
      <c r="C92" s="43">
        <v>24.4</v>
      </c>
      <c r="D92" s="44">
        <f>IF(C92="","",C92+ABS(MIN(C$3:C$199)))</f>
        <v>25.38</v>
      </c>
      <c r="E92" t="s">
        <v>175</v>
      </c>
      <c r="F92" s="1" t="s">
        <v>174</v>
      </c>
      <c r="G92" s="1" t="s">
        <v>467</v>
      </c>
      <c r="H92" s="1" t="s">
        <v>446</v>
      </c>
      <c r="I92" s="1">
        <v>0</v>
      </c>
      <c r="J92" s="1">
        <v>1</v>
      </c>
    </row>
    <row r="93" spans="1:10" x14ac:dyDescent="0.25">
      <c r="A93" s="44" t="s">
        <v>176</v>
      </c>
      <c r="B93" s="43" t="s">
        <v>177</v>
      </c>
      <c r="C93" s="43">
        <v>15.4</v>
      </c>
      <c r="D93" s="44">
        <f>IF(C93="","",C93+ABS(MIN(C$3:C$199)))</f>
        <v>16.38</v>
      </c>
      <c r="E93" t="s">
        <v>177</v>
      </c>
      <c r="F93" s="1" t="s">
        <v>176</v>
      </c>
      <c r="G93" s="1" t="s">
        <v>441</v>
      </c>
      <c r="H93" s="1" t="s">
        <v>442</v>
      </c>
      <c r="I93" s="1">
        <v>0</v>
      </c>
      <c r="J93" s="1">
        <v>1</v>
      </c>
    </row>
    <row r="94" spans="1:10" x14ac:dyDescent="0.25">
      <c r="A94" s="44" t="s">
        <v>178</v>
      </c>
      <c r="B94" s="43" t="s">
        <v>179</v>
      </c>
      <c r="C94" s="43">
        <v>17.2</v>
      </c>
      <c r="D94" s="44">
        <f>IF(C94="","",C94+ABS(MIN(C$3:C$199)))</f>
        <v>18.18</v>
      </c>
      <c r="E94" t="s">
        <v>179</v>
      </c>
      <c r="F94" s="1" t="s">
        <v>468</v>
      </c>
      <c r="G94" s="1" t="s">
        <v>467</v>
      </c>
      <c r="H94" s="1" t="s">
        <v>446</v>
      </c>
      <c r="I94" s="1">
        <v>0</v>
      </c>
      <c r="J94" s="1">
        <v>1</v>
      </c>
    </row>
    <row r="95" spans="1:10" x14ac:dyDescent="0.25">
      <c r="A95" s="44" t="s">
        <v>180</v>
      </c>
      <c r="B95" s="43" t="s">
        <v>181</v>
      </c>
      <c r="C95" s="43">
        <v>4.55</v>
      </c>
      <c r="D95" s="44">
        <f>IF(C95="","",C95+ABS(MIN(C$3:C$199)))</f>
        <v>5.5299999999999994</v>
      </c>
      <c r="E95" t="s">
        <v>181</v>
      </c>
      <c r="F95" s="1" t="s">
        <v>180</v>
      </c>
      <c r="G95" s="1" t="s">
        <v>455</v>
      </c>
      <c r="H95" s="1" t="s">
        <v>459</v>
      </c>
      <c r="I95" s="1">
        <v>0</v>
      </c>
      <c r="J95" s="1">
        <v>1</v>
      </c>
    </row>
    <row r="96" spans="1:10" x14ac:dyDescent="0.25">
      <c r="A96" s="44" t="s">
        <v>182</v>
      </c>
      <c r="B96" s="43" t="s">
        <v>183</v>
      </c>
      <c r="C96" s="43"/>
      <c r="D96" s="44" t="str">
        <f>IF(C96="","",C96+ABS(MIN(C$3:C$199)))</f>
        <v/>
      </c>
      <c r="E96" t="s">
        <v>183</v>
      </c>
      <c r="F96" s="1" t="s">
        <v>182</v>
      </c>
      <c r="G96" s="1" t="s">
        <v>469</v>
      </c>
      <c r="H96" s="1" t="s">
        <v>459</v>
      </c>
      <c r="I96" s="1">
        <v>0</v>
      </c>
      <c r="J96" s="1">
        <v>1</v>
      </c>
    </row>
    <row r="97" spans="1:10" x14ac:dyDescent="0.25">
      <c r="A97" s="44" t="s">
        <v>184</v>
      </c>
      <c r="B97" s="43" t="s">
        <v>185</v>
      </c>
      <c r="C97" s="43"/>
      <c r="D97" s="44" t="str">
        <f>IF(C97="","",C97+ABS(MIN(C$3:C$199)))</f>
        <v/>
      </c>
      <c r="E97" t="s">
        <v>185</v>
      </c>
      <c r="F97" s="1" t="s">
        <v>184</v>
      </c>
      <c r="G97" s="1" t="s">
        <v>438</v>
      </c>
      <c r="H97" s="1" t="s">
        <v>444</v>
      </c>
      <c r="I97" s="1">
        <v>0</v>
      </c>
      <c r="J97" s="1">
        <v>1</v>
      </c>
    </row>
    <row r="98" spans="1:10" x14ac:dyDescent="0.25">
      <c r="A98" s="52" t="s">
        <v>186</v>
      </c>
      <c r="B98" s="43" t="s">
        <v>187</v>
      </c>
      <c r="C98" s="43">
        <v>4.8099999999999996</v>
      </c>
      <c r="D98" s="44">
        <f>IF(C98="","",C98+ABS(MIN(C$3:C$199)))</f>
        <v>5.7899999999999991</v>
      </c>
      <c r="E98" t="s">
        <v>187</v>
      </c>
      <c r="F98" s="1" t="s">
        <v>186</v>
      </c>
      <c r="G98" s="1" t="s">
        <v>458</v>
      </c>
      <c r="H98" s="1" t="s">
        <v>436</v>
      </c>
      <c r="I98" s="1">
        <v>1</v>
      </c>
      <c r="J98" s="1">
        <v>0</v>
      </c>
    </row>
    <row r="99" spans="1:10" x14ac:dyDescent="0.25">
      <c r="A99" s="44" t="s">
        <v>188</v>
      </c>
      <c r="B99" s="43" t="s">
        <v>189</v>
      </c>
      <c r="C99" s="43">
        <v>6.63</v>
      </c>
      <c r="D99" s="44">
        <f>IF(C99="","",C99+ABS(MIN(C$3:C$199)))</f>
        <v>7.6099999999999994</v>
      </c>
      <c r="E99" t="s">
        <v>189</v>
      </c>
      <c r="F99" s="1" t="s">
        <v>188</v>
      </c>
      <c r="G99" s="1" t="s">
        <v>447</v>
      </c>
      <c r="H99" s="1" t="s">
        <v>448</v>
      </c>
      <c r="I99" s="1">
        <v>0</v>
      </c>
      <c r="J99" s="1">
        <v>1</v>
      </c>
    </row>
    <row r="100" spans="1:10" x14ac:dyDescent="0.25">
      <c r="A100" s="44" t="s">
        <v>190</v>
      </c>
      <c r="B100" s="43" t="s">
        <v>191</v>
      </c>
      <c r="C100" s="43">
        <v>42.3</v>
      </c>
      <c r="D100" s="44">
        <f>IF(C100="","",C100+ABS(MIN(C$3:C$199)))</f>
        <v>43.279999999999994</v>
      </c>
      <c r="E100" t="s">
        <v>191</v>
      </c>
      <c r="F100" s="1" t="s">
        <v>470</v>
      </c>
      <c r="G100" s="1" t="s">
        <v>455</v>
      </c>
      <c r="H100" s="1" t="s">
        <v>459</v>
      </c>
      <c r="I100" s="1">
        <v>0</v>
      </c>
      <c r="J100" s="1">
        <v>1</v>
      </c>
    </row>
    <row r="101" spans="1:10" x14ac:dyDescent="0.25">
      <c r="A101" s="44" t="s">
        <v>192</v>
      </c>
      <c r="B101" s="43" t="s">
        <v>193</v>
      </c>
      <c r="C101" s="43">
        <v>203</v>
      </c>
      <c r="D101" s="44">
        <f>IF(C101="","",C101+ABS(MIN(C$3:C$199)))</f>
        <v>203.98</v>
      </c>
      <c r="E101" t="s">
        <v>193</v>
      </c>
      <c r="F101" s="1" t="s">
        <v>192</v>
      </c>
      <c r="G101" s="1" t="s">
        <v>447</v>
      </c>
      <c r="H101" s="1" t="s">
        <v>448</v>
      </c>
      <c r="I101" s="1">
        <v>0</v>
      </c>
      <c r="J101" s="1">
        <v>1</v>
      </c>
    </row>
    <row r="102" spans="1:10" x14ac:dyDescent="0.25">
      <c r="A102" s="44" t="s">
        <v>194</v>
      </c>
      <c r="B102" s="43" t="s">
        <v>195</v>
      </c>
      <c r="C102" s="43">
        <v>-0.98</v>
      </c>
      <c r="D102" s="44">
        <f>IF(C102="","",C102+ABS(MIN(C$3:C$199)))</f>
        <v>0</v>
      </c>
      <c r="E102" t="s">
        <v>195</v>
      </c>
      <c r="F102" s="1" t="s">
        <v>194</v>
      </c>
      <c r="G102" s="1" t="s">
        <v>441</v>
      </c>
      <c r="H102" s="1" t="s">
        <v>452</v>
      </c>
      <c r="I102" s="1">
        <v>0</v>
      </c>
      <c r="J102" s="1">
        <v>1</v>
      </c>
    </row>
    <row r="103" spans="1:10" x14ac:dyDescent="0.25">
      <c r="A103" s="44" t="s">
        <v>196</v>
      </c>
      <c r="B103" s="43" t="s">
        <v>197</v>
      </c>
      <c r="C103" s="43">
        <v>3.63</v>
      </c>
      <c r="D103" s="44">
        <f>IF(C103="","",C103+ABS(MIN(C$3:C$199)))</f>
        <v>4.6099999999999994</v>
      </c>
      <c r="E103" t="s">
        <v>197</v>
      </c>
      <c r="F103" s="1" t="s">
        <v>196</v>
      </c>
      <c r="G103" s="1" t="s">
        <v>464</v>
      </c>
      <c r="H103" s="1" t="s">
        <v>448</v>
      </c>
      <c r="I103" s="1">
        <v>0</v>
      </c>
      <c r="J103" s="1">
        <v>1</v>
      </c>
    </row>
    <row r="104" spans="1:10" x14ac:dyDescent="0.25">
      <c r="A104" s="44" t="s">
        <v>198</v>
      </c>
      <c r="B104" s="43" t="s">
        <v>199</v>
      </c>
      <c r="C104" s="43"/>
      <c r="D104" s="44" t="str">
        <f>IF(C104="","",C104+ABS(MIN(C$3:C$199)))</f>
        <v/>
      </c>
      <c r="E104" t="s">
        <v>199</v>
      </c>
      <c r="F104" s="1" t="s">
        <v>198</v>
      </c>
      <c r="G104" s="1" t="s">
        <v>438</v>
      </c>
      <c r="H104" s="1" t="s">
        <v>444</v>
      </c>
      <c r="I104" s="1">
        <v>0</v>
      </c>
      <c r="J104" s="1">
        <v>1</v>
      </c>
    </row>
    <row r="105" spans="1:10" x14ac:dyDescent="0.25">
      <c r="A105" s="44" t="s">
        <v>200</v>
      </c>
      <c r="B105" s="43" t="s">
        <v>201</v>
      </c>
      <c r="C105" s="43">
        <v>73.7</v>
      </c>
      <c r="D105" s="44">
        <f>IF(C105="","",C105+ABS(MIN(C$3:C$199)))</f>
        <v>74.680000000000007</v>
      </c>
      <c r="E105" t="s">
        <v>201</v>
      </c>
      <c r="F105" s="1" t="s">
        <v>200</v>
      </c>
      <c r="G105" s="1" t="s">
        <v>439</v>
      </c>
      <c r="H105" s="1" t="s">
        <v>440</v>
      </c>
      <c r="I105" s="1">
        <v>0</v>
      </c>
      <c r="J105" s="1">
        <v>1</v>
      </c>
    </row>
    <row r="106" spans="1:10" x14ac:dyDescent="0.25">
      <c r="A106" s="44" t="s">
        <v>202</v>
      </c>
      <c r="B106" s="43" t="s">
        <v>203</v>
      </c>
      <c r="C106" s="43">
        <v>10.199999999999999</v>
      </c>
      <c r="D106" s="44">
        <f>IF(C106="","",C106+ABS(MIN(C$3:C$199)))</f>
        <v>11.18</v>
      </c>
      <c r="E106" t="s">
        <v>203</v>
      </c>
      <c r="F106" s="1" t="s">
        <v>202</v>
      </c>
      <c r="G106" s="1" t="s">
        <v>441</v>
      </c>
      <c r="H106" s="1" t="s">
        <v>442</v>
      </c>
      <c r="I106" s="1">
        <v>0</v>
      </c>
      <c r="J106" s="1">
        <v>1</v>
      </c>
    </row>
    <row r="107" spans="1:10" x14ac:dyDescent="0.25">
      <c r="A107" s="44" t="s">
        <v>204</v>
      </c>
      <c r="B107" s="43" t="s">
        <v>205</v>
      </c>
      <c r="C107" s="43">
        <v>33.700000000000003</v>
      </c>
      <c r="D107" s="44">
        <f>IF(C107="","",C107+ABS(MIN(C$3:C$199)))</f>
        <v>34.68</v>
      </c>
      <c r="E107" t="s">
        <v>205</v>
      </c>
      <c r="F107" s="1" t="s">
        <v>204</v>
      </c>
      <c r="G107" s="1" t="s">
        <v>463</v>
      </c>
      <c r="H107" s="1" t="s">
        <v>436</v>
      </c>
      <c r="I107" s="1">
        <v>1</v>
      </c>
      <c r="J107" s="1">
        <v>0</v>
      </c>
    </row>
    <row r="108" spans="1:10" x14ac:dyDescent="0.25">
      <c r="A108" s="44" t="s">
        <v>206</v>
      </c>
      <c r="B108" s="43" t="s">
        <v>207</v>
      </c>
      <c r="C108" s="43">
        <v>10.43</v>
      </c>
      <c r="D108" s="44">
        <f>IF(C108="","",C108+ABS(MIN(C$3:C$199)))</f>
        <v>11.41</v>
      </c>
      <c r="E108" t="s">
        <v>207</v>
      </c>
      <c r="F108" s="1" t="s">
        <v>206</v>
      </c>
      <c r="G108" s="1" t="s">
        <v>451</v>
      </c>
      <c r="H108" s="1" t="s">
        <v>436</v>
      </c>
      <c r="I108" s="1">
        <v>1</v>
      </c>
      <c r="J108" s="1">
        <v>0</v>
      </c>
    </row>
    <row r="109" spans="1:10" x14ac:dyDescent="0.25">
      <c r="A109" s="44" t="s">
        <v>208</v>
      </c>
      <c r="B109" s="43" t="s">
        <v>209</v>
      </c>
      <c r="C109" s="43">
        <v>29.5</v>
      </c>
      <c r="D109" s="44">
        <f>IF(C109="","",C109+ABS(MIN(C$3:C$199)))</f>
        <v>30.48</v>
      </c>
      <c r="E109" t="s">
        <v>209</v>
      </c>
      <c r="F109" s="1" t="s">
        <v>208</v>
      </c>
      <c r="G109" s="1" t="s">
        <v>463</v>
      </c>
      <c r="I109" s="1">
        <v>0</v>
      </c>
      <c r="J109" s="1">
        <v>0</v>
      </c>
    </row>
    <row r="110" spans="1:10" x14ac:dyDescent="0.25">
      <c r="A110" s="54" t="s">
        <v>210</v>
      </c>
      <c r="B110" s="43" t="s">
        <v>211</v>
      </c>
      <c r="C110" s="43">
        <v>1.75</v>
      </c>
      <c r="D110" s="44">
        <f>IF(C110="","",C110+ABS(MIN(C$3:C$199)))</f>
        <v>2.73</v>
      </c>
      <c r="E110" t="s">
        <v>211</v>
      </c>
      <c r="F110" s="1" t="s">
        <v>210</v>
      </c>
      <c r="G110" s="1" t="s">
        <v>458</v>
      </c>
      <c r="I110" s="1">
        <v>0</v>
      </c>
      <c r="J110" s="1">
        <v>0</v>
      </c>
    </row>
    <row r="111" spans="1:10" x14ac:dyDescent="0.25">
      <c r="A111" s="44" t="s">
        <v>212</v>
      </c>
      <c r="B111" s="43" t="s">
        <v>213</v>
      </c>
      <c r="C111" s="43">
        <v>14.3</v>
      </c>
      <c r="D111" s="44">
        <f>IF(C111="","",C111+ABS(MIN(C$3:C$199)))</f>
        <v>15.280000000000001</v>
      </c>
      <c r="E111" t="s">
        <v>213</v>
      </c>
      <c r="F111" s="1" t="s">
        <v>212</v>
      </c>
      <c r="G111" s="1" t="s">
        <v>464</v>
      </c>
      <c r="H111" s="1" t="s">
        <v>448</v>
      </c>
      <c r="I111" s="1">
        <v>0</v>
      </c>
      <c r="J111" s="1">
        <v>1</v>
      </c>
    </row>
    <row r="112" spans="1:10" x14ac:dyDescent="0.25">
      <c r="A112" s="44" t="s">
        <v>214</v>
      </c>
      <c r="B112" s="43" t="s">
        <v>215</v>
      </c>
      <c r="C112" s="43">
        <v>36.229999999999997</v>
      </c>
      <c r="D112" s="44">
        <f>IF(C112="","",C112+ABS(MIN(C$3:C$199)))</f>
        <v>37.209999999999994</v>
      </c>
      <c r="E112" t="s">
        <v>215</v>
      </c>
      <c r="F112" s="1" t="s">
        <v>471</v>
      </c>
      <c r="G112" s="1" t="s">
        <v>453</v>
      </c>
      <c r="H112" s="71" t="s">
        <v>446</v>
      </c>
      <c r="I112" s="1">
        <v>0</v>
      </c>
      <c r="J112" s="1">
        <v>1</v>
      </c>
    </row>
    <row r="113" spans="1:10" x14ac:dyDescent="0.25">
      <c r="A113" s="44" t="s">
        <v>216</v>
      </c>
      <c r="B113" s="43" t="s">
        <v>217</v>
      </c>
      <c r="C113" s="43">
        <v>10.9</v>
      </c>
      <c r="D113" s="44">
        <f>IF(C113="","",C113+ABS(MIN(C$3:C$199)))</f>
        <v>11.88</v>
      </c>
      <c r="E113" t="s">
        <v>217</v>
      </c>
      <c r="F113" s="1" t="s">
        <v>216</v>
      </c>
      <c r="G113" s="1" t="s">
        <v>441</v>
      </c>
      <c r="H113" s="1" t="s">
        <v>442</v>
      </c>
      <c r="I113" s="1">
        <v>0</v>
      </c>
      <c r="J113" s="1">
        <v>1</v>
      </c>
    </row>
    <row r="114" spans="1:10" x14ac:dyDescent="0.25">
      <c r="A114" s="44" t="s">
        <v>218</v>
      </c>
      <c r="B114" s="43" t="s">
        <v>219</v>
      </c>
      <c r="C114" s="43">
        <v>5.9</v>
      </c>
      <c r="D114" s="44">
        <f>IF(C114="","",C114+ABS(MIN(C$3:C$199)))</f>
        <v>6.8800000000000008</v>
      </c>
      <c r="E114" t="s">
        <v>219</v>
      </c>
      <c r="F114" s="1" t="s">
        <v>218</v>
      </c>
      <c r="G114" s="1" t="s">
        <v>472</v>
      </c>
      <c r="H114" s="1" t="s">
        <v>440</v>
      </c>
      <c r="I114" s="1">
        <v>0</v>
      </c>
      <c r="J114" s="1">
        <v>1</v>
      </c>
    </row>
    <row r="115" spans="1:10" x14ac:dyDescent="0.25">
      <c r="A115" s="44" t="s">
        <v>220</v>
      </c>
      <c r="B115" s="43" t="s">
        <v>221</v>
      </c>
      <c r="C115" s="43">
        <v>12.41</v>
      </c>
      <c r="D115" s="44">
        <f>IF(C115="","",C115+ABS(MIN(C$3:C$199)))</f>
        <v>13.39</v>
      </c>
      <c r="E115" t="s">
        <v>221</v>
      </c>
      <c r="F115" s="1" t="s">
        <v>220</v>
      </c>
      <c r="G115" s="1" t="s">
        <v>438</v>
      </c>
      <c r="H115" s="1" t="s">
        <v>449</v>
      </c>
      <c r="I115" s="1">
        <v>0</v>
      </c>
      <c r="J115" s="1">
        <v>1</v>
      </c>
    </row>
    <row r="116" spans="1:10" x14ac:dyDescent="0.25">
      <c r="A116" s="44" t="s">
        <v>222</v>
      </c>
      <c r="B116" s="43" t="s">
        <v>223</v>
      </c>
      <c r="C116" s="43"/>
      <c r="D116" s="44" t="str">
        <f>IF(C116="","",C116+ABS(MIN(C$3:C$199)))</f>
        <v/>
      </c>
      <c r="E116" t="s">
        <v>223</v>
      </c>
      <c r="F116" s="1" t="s">
        <v>222</v>
      </c>
      <c r="G116" s="1" t="s">
        <v>469</v>
      </c>
      <c r="H116" s="1" t="s">
        <v>459</v>
      </c>
      <c r="I116" s="1">
        <v>0</v>
      </c>
      <c r="J116" s="1">
        <v>1</v>
      </c>
    </row>
    <row r="117" spans="1:10" x14ac:dyDescent="0.25">
      <c r="A117" s="44" t="s">
        <v>224</v>
      </c>
      <c r="B117" s="43" t="s">
        <v>225</v>
      </c>
      <c r="C117" s="43">
        <v>29.8</v>
      </c>
      <c r="D117" s="44">
        <f>IF(C117="","",C117+ABS(MIN(C$3:C$199)))</f>
        <v>30.78</v>
      </c>
      <c r="E117" t="s">
        <v>225</v>
      </c>
      <c r="F117" s="1" t="s">
        <v>473</v>
      </c>
      <c r="G117" s="1" t="s">
        <v>445</v>
      </c>
      <c r="H117" s="71" t="s">
        <v>446</v>
      </c>
      <c r="I117" s="1">
        <v>0</v>
      </c>
      <c r="J117" s="1">
        <v>1</v>
      </c>
    </row>
    <row r="118" spans="1:10" x14ac:dyDescent="0.25">
      <c r="A118" s="44" t="s">
        <v>226</v>
      </c>
      <c r="B118" s="43" t="s">
        <v>227</v>
      </c>
      <c r="C118" s="43">
        <v>16.2</v>
      </c>
      <c r="D118" s="44">
        <f>IF(C118="","",C118+ABS(MIN(C$3:C$199)))</f>
        <v>17.18</v>
      </c>
      <c r="E118" t="s">
        <v>227</v>
      </c>
      <c r="F118" s="1" t="s">
        <v>226</v>
      </c>
      <c r="G118" s="1" t="s">
        <v>441</v>
      </c>
      <c r="H118" s="1" t="s">
        <v>452</v>
      </c>
      <c r="I118" s="1">
        <v>0</v>
      </c>
      <c r="J118" s="1">
        <v>1</v>
      </c>
    </row>
    <row r="119" spans="1:10" x14ac:dyDescent="0.25">
      <c r="A119" s="44" t="s">
        <v>228</v>
      </c>
      <c r="B119" s="43" t="s">
        <v>229</v>
      </c>
      <c r="C119" s="43">
        <v>14.3</v>
      </c>
      <c r="D119" s="44">
        <f>IF(C119="","",C119+ABS(MIN(C$3:C$199)))</f>
        <v>15.280000000000001</v>
      </c>
      <c r="E119" t="s">
        <v>229</v>
      </c>
      <c r="F119" s="1" t="s">
        <v>228</v>
      </c>
      <c r="G119" s="1" t="s">
        <v>445</v>
      </c>
      <c r="I119" s="1">
        <v>0</v>
      </c>
      <c r="J119" s="1">
        <v>0</v>
      </c>
    </row>
    <row r="120" spans="1:10" x14ac:dyDescent="0.25">
      <c r="A120" s="44" t="s">
        <v>230</v>
      </c>
      <c r="B120" s="43" t="s">
        <v>231</v>
      </c>
      <c r="C120" s="43">
        <v>17.05</v>
      </c>
      <c r="D120" s="44">
        <f>IF(C120="","",C120+ABS(MIN(C$3:C$199)))</f>
        <v>18.03</v>
      </c>
      <c r="E120" t="s">
        <v>231</v>
      </c>
      <c r="F120" s="1" t="s">
        <v>230</v>
      </c>
      <c r="G120" s="1" t="s">
        <v>455</v>
      </c>
      <c r="H120" s="1" t="s">
        <v>459</v>
      </c>
      <c r="I120" s="1">
        <v>0</v>
      </c>
      <c r="J120" s="1">
        <v>1</v>
      </c>
    </row>
    <row r="121" spans="1:10" x14ac:dyDescent="0.25">
      <c r="A121" s="44" t="s">
        <v>232</v>
      </c>
      <c r="B121" s="43" t="s">
        <v>233</v>
      </c>
      <c r="C121" s="43">
        <v>29.5</v>
      </c>
      <c r="D121" s="44">
        <f>IF(C121="","",C121+ABS(MIN(C$3:C$199)))</f>
        <v>30.48</v>
      </c>
      <c r="E121" t="s">
        <v>233</v>
      </c>
      <c r="F121" s="1" t="s">
        <v>232</v>
      </c>
      <c r="G121" s="1" t="s">
        <v>445</v>
      </c>
      <c r="H121" s="1" t="s">
        <v>446</v>
      </c>
      <c r="I121" s="1">
        <v>0</v>
      </c>
      <c r="J121" s="1">
        <v>1</v>
      </c>
    </row>
    <row r="122" spans="1:10" x14ac:dyDescent="0.25">
      <c r="A122" s="44" t="s">
        <v>234</v>
      </c>
      <c r="B122" s="43" t="s">
        <v>235</v>
      </c>
      <c r="C122" s="43">
        <v>16.399999999999999</v>
      </c>
      <c r="D122" s="44">
        <f>IF(C122="","",C122+ABS(MIN(C$3:C$199)))</f>
        <v>17.38</v>
      </c>
      <c r="E122" t="s">
        <v>235</v>
      </c>
      <c r="F122" s="1" t="s">
        <v>234</v>
      </c>
      <c r="G122" s="1" t="s">
        <v>458</v>
      </c>
      <c r="H122" s="1" t="s">
        <v>459</v>
      </c>
      <c r="I122" s="1">
        <v>0</v>
      </c>
      <c r="J122" s="1">
        <v>1</v>
      </c>
    </row>
    <row r="123" spans="1:10" x14ac:dyDescent="0.25">
      <c r="A123" s="44" t="s">
        <v>236</v>
      </c>
      <c r="B123" s="43" t="s">
        <v>237</v>
      </c>
      <c r="C123" s="43">
        <v>19.55</v>
      </c>
      <c r="D123" s="44">
        <f>IF(C123="","",C123+ABS(MIN(C$3:C$199)))</f>
        <v>20.53</v>
      </c>
      <c r="E123" t="s">
        <v>237</v>
      </c>
      <c r="F123" s="1" t="s">
        <v>236</v>
      </c>
      <c r="G123" s="1" t="s">
        <v>441</v>
      </c>
      <c r="H123" s="1" t="s">
        <v>442</v>
      </c>
      <c r="I123" s="1">
        <v>0</v>
      </c>
      <c r="J123" s="1">
        <v>1</v>
      </c>
    </row>
    <row r="124" spans="1:10" x14ac:dyDescent="0.25">
      <c r="A124" s="44" t="s">
        <v>238</v>
      </c>
      <c r="B124" s="43" t="s">
        <v>239</v>
      </c>
      <c r="C124" s="43">
        <v>13.7</v>
      </c>
      <c r="D124" s="44">
        <f>IF(C124="","",C124+ABS(MIN(C$3:C$199)))</f>
        <v>14.68</v>
      </c>
      <c r="E124" t="s">
        <v>239</v>
      </c>
      <c r="F124" s="1" t="s">
        <v>238</v>
      </c>
      <c r="G124" s="1" t="s">
        <v>441</v>
      </c>
      <c r="H124" s="1" t="s">
        <v>452</v>
      </c>
      <c r="I124" s="1">
        <v>0</v>
      </c>
      <c r="J124" s="1">
        <v>1</v>
      </c>
    </row>
    <row r="125" spans="1:10" x14ac:dyDescent="0.25">
      <c r="A125" s="44" t="s">
        <v>240</v>
      </c>
      <c r="B125" s="43" t="s">
        <v>241</v>
      </c>
      <c r="C125" s="43">
        <v>16.5</v>
      </c>
      <c r="D125" s="44">
        <f>IF(C125="","",C125+ABS(MIN(C$3:C$199)))</f>
        <v>17.48</v>
      </c>
      <c r="E125" t="s">
        <v>241</v>
      </c>
      <c r="F125" s="1" t="s">
        <v>240</v>
      </c>
      <c r="G125" s="1" t="s">
        <v>441</v>
      </c>
      <c r="H125" s="71" t="s">
        <v>452</v>
      </c>
      <c r="I125" s="1">
        <v>0</v>
      </c>
      <c r="J125" s="1">
        <v>1</v>
      </c>
    </row>
    <row r="126" spans="1:10" x14ac:dyDescent="0.25">
      <c r="A126" s="44" t="s">
        <v>242</v>
      </c>
      <c r="B126" s="43" t="s">
        <v>243</v>
      </c>
      <c r="C126" s="43">
        <v>34.5</v>
      </c>
      <c r="D126" s="44">
        <f>IF(C126="","",C126+ABS(MIN(C$3:C$199)))</f>
        <v>35.479999999999997</v>
      </c>
      <c r="E126" t="s">
        <v>243</v>
      </c>
      <c r="F126" s="1" t="s">
        <v>242</v>
      </c>
      <c r="G126" s="1" t="s">
        <v>441</v>
      </c>
      <c r="H126" s="1" t="s">
        <v>442</v>
      </c>
      <c r="I126" s="1">
        <v>0</v>
      </c>
      <c r="J126" s="1">
        <v>1</v>
      </c>
    </row>
    <row r="127" spans="1:10" x14ac:dyDescent="0.25">
      <c r="A127" s="44" t="s">
        <v>244</v>
      </c>
      <c r="B127" s="43" t="s">
        <v>245</v>
      </c>
      <c r="C127" s="43">
        <v>7.1</v>
      </c>
      <c r="D127" s="44">
        <f>IF(C127="","",C127+ABS(MIN(C$3:C$199)))</f>
        <v>8.08</v>
      </c>
      <c r="E127" t="s">
        <v>245</v>
      </c>
      <c r="F127" s="1" t="s">
        <v>244</v>
      </c>
      <c r="G127" s="1" t="s">
        <v>455</v>
      </c>
      <c r="H127" s="1" t="s">
        <v>459</v>
      </c>
      <c r="I127" s="1">
        <v>0</v>
      </c>
      <c r="J127" s="1">
        <v>1</v>
      </c>
    </row>
    <row r="128" spans="1:10" x14ac:dyDescent="0.25">
      <c r="A128" s="44" t="s">
        <v>246</v>
      </c>
      <c r="B128" s="43" t="s">
        <v>247</v>
      </c>
      <c r="C128" s="43">
        <v>9.1</v>
      </c>
      <c r="D128" s="44">
        <f>IF(C128="","",C128+ABS(MIN(C$3:C$199)))</f>
        <v>10.08</v>
      </c>
      <c r="E128" t="s">
        <v>247</v>
      </c>
      <c r="F128" s="1" t="s">
        <v>246</v>
      </c>
      <c r="G128" s="1" t="s">
        <v>441</v>
      </c>
      <c r="H128" s="1" t="s">
        <v>442</v>
      </c>
      <c r="I128" s="1">
        <v>0</v>
      </c>
      <c r="J128" s="1">
        <v>1</v>
      </c>
    </row>
    <row r="129" spans="1:10" x14ac:dyDescent="0.25">
      <c r="A129" s="44" t="s">
        <v>248</v>
      </c>
      <c r="B129" s="43" t="s">
        <v>249</v>
      </c>
      <c r="C129" s="43">
        <v>4</v>
      </c>
      <c r="D129" s="44">
        <f>IF(C129="","",C129+ABS(MIN(C$3:C$199)))</f>
        <v>4.9800000000000004</v>
      </c>
      <c r="E129" t="s">
        <v>249</v>
      </c>
      <c r="F129" s="1" t="s">
        <v>248</v>
      </c>
      <c r="G129" s="1" t="s">
        <v>441</v>
      </c>
      <c r="H129" s="1" t="s">
        <v>452</v>
      </c>
      <c r="I129" s="1">
        <v>0</v>
      </c>
      <c r="J129" s="1">
        <v>1</v>
      </c>
    </row>
    <row r="130" spans="1:10" x14ac:dyDescent="0.25">
      <c r="A130" s="44" t="s">
        <v>250</v>
      </c>
      <c r="B130" s="43" t="s">
        <v>251</v>
      </c>
      <c r="C130" s="43">
        <v>23.72</v>
      </c>
      <c r="D130" s="44">
        <f>IF(C130="","",C130+ABS(MIN(C$3:C$199)))</f>
        <v>24.7</v>
      </c>
      <c r="E130" t="s">
        <v>251</v>
      </c>
      <c r="F130" s="1" t="s">
        <v>250</v>
      </c>
      <c r="G130" s="1" t="s">
        <v>441</v>
      </c>
      <c r="H130" s="1" t="s">
        <v>452</v>
      </c>
      <c r="I130" s="1">
        <v>0</v>
      </c>
      <c r="J130" s="1">
        <v>1</v>
      </c>
    </row>
    <row r="131" spans="1:10" x14ac:dyDescent="0.25">
      <c r="A131" s="44" t="s">
        <v>252</v>
      </c>
      <c r="B131" s="43" t="s">
        <v>253</v>
      </c>
      <c r="C131" s="43">
        <v>18.600000000000001</v>
      </c>
      <c r="D131" s="44">
        <f>IF(C131="","",C131+ABS(MIN(C$3:C$199)))</f>
        <v>19.580000000000002</v>
      </c>
      <c r="E131" t="s">
        <v>253</v>
      </c>
      <c r="F131" s="1" t="s">
        <v>252</v>
      </c>
      <c r="G131" s="1" t="s">
        <v>438</v>
      </c>
      <c r="H131" s="1" t="s">
        <v>449</v>
      </c>
      <c r="I131" s="1">
        <v>0</v>
      </c>
      <c r="J131" s="1">
        <v>1</v>
      </c>
    </row>
    <row r="132" spans="1:10" x14ac:dyDescent="0.25">
      <c r="A132" s="44" t="s">
        <v>254</v>
      </c>
      <c r="B132" s="43" t="s">
        <v>255</v>
      </c>
      <c r="C132" s="43">
        <v>15.4</v>
      </c>
      <c r="D132" s="44">
        <f>IF(C132="","",C132+ABS(MIN(C$3:C$199)))</f>
        <v>16.38</v>
      </c>
      <c r="E132" t="s">
        <v>255</v>
      </c>
      <c r="F132" s="1" t="s">
        <v>254</v>
      </c>
      <c r="G132" s="1" t="s">
        <v>451</v>
      </c>
      <c r="H132" s="1" t="s">
        <v>436</v>
      </c>
      <c r="I132" s="1">
        <v>1</v>
      </c>
      <c r="J132" s="1">
        <v>0</v>
      </c>
    </row>
    <row r="133" spans="1:10" x14ac:dyDescent="0.25">
      <c r="A133" s="44" t="s">
        <v>256</v>
      </c>
      <c r="B133" s="43" t="s">
        <v>257</v>
      </c>
      <c r="C133" s="43">
        <v>12.69</v>
      </c>
      <c r="D133" s="44">
        <f>IF(C133="","",C133+ABS(MIN(C$3:C$199)))</f>
        <v>13.67</v>
      </c>
      <c r="E133" t="s">
        <v>257</v>
      </c>
      <c r="F133" s="1" t="s">
        <v>256</v>
      </c>
      <c r="G133" s="1" t="s">
        <v>463</v>
      </c>
      <c r="H133" s="1" t="s">
        <v>436</v>
      </c>
      <c r="I133" s="1">
        <v>1</v>
      </c>
      <c r="J133" s="1">
        <v>0</v>
      </c>
    </row>
    <row r="134" spans="1:10" x14ac:dyDescent="0.25">
      <c r="A134" s="44" t="s">
        <v>258</v>
      </c>
      <c r="B134" s="43" t="s">
        <v>259</v>
      </c>
      <c r="C134" s="43">
        <v>8.0500000000000007</v>
      </c>
      <c r="D134" s="44">
        <f>IF(C134="","",C134+ABS(MIN(C$3:C$199)))</f>
        <v>9.0300000000000011</v>
      </c>
      <c r="E134" t="s">
        <v>259</v>
      </c>
      <c r="F134" s="1" t="s">
        <v>258</v>
      </c>
      <c r="G134" s="1" t="s">
        <v>439</v>
      </c>
      <c r="H134" s="1" t="s">
        <v>440</v>
      </c>
      <c r="I134" s="1">
        <v>0</v>
      </c>
      <c r="J134" s="1">
        <v>1</v>
      </c>
    </row>
    <row r="135" spans="1:10" x14ac:dyDescent="0.25">
      <c r="A135" s="44" t="s">
        <v>260</v>
      </c>
      <c r="B135" s="43" t="s">
        <v>261</v>
      </c>
      <c r="C135" s="43"/>
      <c r="D135" s="44" t="str">
        <f>IF(C135="","",C135+ABS(MIN(C$3:C$199)))</f>
        <v/>
      </c>
      <c r="E135" t="s">
        <v>261</v>
      </c>
      <c r="F135" s="1" t="s">
        <v>260</v>
      </c>
      <c r="G135" s="1" t="s">
        <v>469</v>
      </c>
      <c r="H135" s="1" t="s">
        <v>459</v>
      </c>
      <c r="I135" s="1">
        <v>0</v>
      </c>
      <c r="J135" s="1">
        <v>1</v>
      </c>
    </row>
    <row r="136" spans="1:10" x14ac:dyDescent="0.25">
      <c r="A136" s="44" t="s">
        <v>262</v>
      </c>
      <c r="B136" s="43" t="s">
        <v>263</v>
      </c>
      <c r="C136" s="43">
        <v>10.1</v>
      </c>
      <c r="D136" s="44">
        <f>IF(C136="","",C136+ABS(MIN(C$3:C$199)))</f>
        <v>11.08</v>
      </c>
      <c r="E136" t="s">
        <v>263</v>
      </c>
      <c r="F136" s="1" t="s">
        <v>262</v>
      </c>
      <c r="G136" s="1" t="s">
        <v>450</v>
      </c>
      <c r="H136" s="1" t="s">
        <v>436</v>
      </c>
      <c r="I136" s="1">
        <v>1</v>
      </c>
      <c r="J136" s="1">
        <v>0</v>
      </c>
    </row>
    <row r="137" spans="1:10" x14ac:dyDescent="0.25">
      <c r="A137" s="44" t="s">
        <v>264</v>
      </c>
      <c r="B137" s="43" t="s">
        <v>265</v>
      </c>
      <c r="C137" s="43">
        <v>4.6399999999999997</v>
      </c>
      <c r="D137" s="44">
        <f>IF(C137="","",C137+ABS(MIN(C$3:C$199)))</f>
        <v>5.6199999999999992</v>
      </c>
      <c r="E137" t="s">
        <v>265</v>
      </c>
      <c r="F137" s="1" t="s">
        <v>264</v>
      </c>
      <c r="G137" s="1" t="s">
        <v>447</v>
      </c>
      <c r="H137" s="1" t="s">
        <v>448</v>
      </c>
      <c r="I137" s="1">
        <v>0</v>
      </c>
      <c r="J137" s="1">
        <v>1</v>
      </c>
    </row>
    <row r="138" spans="1:10" x14ac:dyDescent="0.25">
      <c r="A138" s="56" t="s">
        <v>266</v>
      </c>
      <c r="B138" s="43" t="s">
        <v>267</v>
      </c>
      <c r="C138" s="43">
        <v>31.2</v>
      </c>
      <c r="D138" s="44">
        <f>IF(C138="","",C138+ABS(MIN(C$3:C$199)))</f>
        <v>32.18</v>
      </c>
      <c r="E138" t="s">
        <v>267</v>
      </c>
      <c r="F138" s="1" t="s">
        <v>266</v>
      </c>
      <c r="G138" s="1" t="s">
        <v>439</v>
      </c>
      <c r="H138" s="1" t="s">
        <v>440</v>
      </c>
      <c r="I138" s="1">
        <v>0</v>
      </c>
      <c r="J138" s="1">
        <v>1</v>
      </c>
    </row>
    <row r="139" spans="1:10" x14ac:dyDescent="0.25">
      <c r="A139" s="44" t="s">
        <v>268</v>
      </c>
      <c r="B139" s="43" t="s">
        <v>269</v>
      </c>
      <c r="C139" s="43">
        <v>4.59</v>
      </c>
      <c r="D139" s="44">
        <f>IF(C139="","",C139+ABS(MIN(C$3:C$199)))</f>
        <v>5.57</v>
      </c>
      <c r="E139" t="s">
        <v>269</v>
      </c>
      <c r="F139" s="1" t="s">
        <v>268</v>
      </c>
      <c r="G139" s="1" t="s">
        <v>438</v>
      </c>
      <c r="H139" s="1" t="s">
        <v>449</v>
      </c>
      <c r="I139" s="1">
        <v>0</v>
      </c>
      <c r="J139" s="1">
        <v>1</v>
      </c>
    </row>
    <row r="140" spans="1:10" x14ac:dyDescent="0.25">
      <c r="A140" s="44" t="s">
        <v>270</v>
      </c>
      <c r="B140" s="43" t="s">
        <v>271</v>
      </c>
      <c r="C140" s="43">
        <v>11.97</v>
      </c>
      <c r="D140" s="44">
        <f>IF(C140="","",C140+ABS(MIN(C$3:C$199)))</f>
        <v>12.950000000000001</v>
      </c>
      <c r="E140" t="s">
        <v>271</v>
      </c>
      <c r="F140" s="1" t="s">
        <v>270</v>
      </c>
      <c r="G140" s="1" t="s">
        <v>438</v>
      </c>
      <c r="H140" s="1" t="s">
        <v>449</v>
      </c>
      <c r="I140" s="1">
        <v>0</v>
      </c>
      <c r="J140" s="1">
        <v>1</v>
      </c>
    </row>
    <row r="141" spans="1:10" x14ac:dyDescent="0.25">
      <c r="A141" s="44" t="s">
        <v>272</v>
      </c>
      <c r="B141" s="43" t="s">
        <v>273</v>
      </c>
      <c r="C141" s="43">
        <v>10</v>
      </c>
      <c r="D141" s="44">
        <f>IF(C141="","",C141+ABS(MIN(C$3:C$199)))</f>
        <v>10.98</v>
      </c>
      <c r="E141" t="s">
        <v>273</v>
      </c>
      <c r="F141" s="1" t="s">
        <v>272</v>
      </c>
      <c r="G141" s="1" t="s">
        <v>455</v>
      </c>
      <c r="H141" s="1" t="s">
        <v>459</v>
      </c>
      <c r="I141" s="1">
        <v>0</v>
      </c>
      <c r="J141" s="1">
        <v>1</v>
      </c>
    </row>
    <row r="142" spans="1:10" x14ac:dyDescent="0.25">
      <c r="A142" s="44" t="s">
        <v>274</v>
      </c>
      <c r="B142" s="43" t="s">
        <v>275</v>
      </c>
      <c r="C142" s="43"/>
      <c r="D142" s="44" t="str">
        <f>IF(C142="","",C142+ABS(MIN(C$3:C$199)))</f>
        <v/>
      </c>
      <c r="E142" t="s">
        <v>275</v>
      </c>
      <c r="F142" s="1" t="s">
        <v>274</v>
      </c>
      <c r="G142" s="1" t="s">
        <v>469</v>
      </c>
      <c r="H142" s="1" t="s">
        <v>459</v>
      </c>
      <c r="I142" s="1">
        <v>0</v>
      </c>
      <c r="J142" s="1">
        <v>1</v>
      </c>
    </row>
    <row r="143" spans="1:10" x14ac:dyDescent="0.25">
      <c r="A143" s="44" t="s">
        <v>276</v>
      </c>
      <c r="B143" s="43" t="s">
        <v>277</v>
      </c>
      <c r="C143" s="43">
        <v>5.0999999999999996</v>
      </c>
      <c r="D143" s="44">
        <f>IF(C143="","",C143+ABS(MIN(C$3:C$199)))</f>
        <v>6.08</v>
      </c>
      <c r="E143" t="s">
        <v>277</v>
      </c>
      <c r="F143" s="1" t="s">
        <v>276</v>
      </c>
      <c r="G143" s="1" t="s">
        <v>474</v>
      </c>
      <c r="H143" s="1" t="s">
        <v>459</v>
      </c>
      <c r="I143" s="1">
        <v>0</v>
      </c>
      <c r="J143" s="1">
        <v>1</v>
      </c>
    </row>
    <row r="144" spans="1:10" x14ac:dyDescent="0.25">
      <c r="A144" s="44" t="s">
        <v>278</v>
      </c>
      <c r="B144" s="43" t="s">
        <v>279</v>
      </c>
      <c r="C144" s="43">
        <v>22.3</v>
      </c>
      <c r="D144" s="44">
        <f>IF(C144="","",C144+ABS(MIN(C$3:C$199)))</f>
        <v>23.28</v>
      </c>
      <c r="E144" t="s">
        <v>279</v>
      </c>
      <c r="F144" s="1" t="s">
        <v>278</v>
      </c>
      <c r="G144" s="1" t="s">
        <v>453</v>
      </c>
      <c r="H144" s="1" t="s">
        <v>436</v>
      </c>
      <c r="I144" s="1">
        <v>1</v>
      </c>
      <c r="J144" s="1">
        <v>0</v>
      </c>
    </row>
    <row r="145" spans="1:10" x14ac:dyDescent="0.25">
      <c r="A145" s="50" t="s">
        <v>280</v>
      </c>
      <c r="B145" s="43" t="s">
        <v>281</v>
      </c>
      <c r="C145" s="43">
        <v>9.9</v>
      </c>
      <c r="D145" s="44">
        <f>IF(C145="","",C145+ABS(MIN(C$3:C$199)))</f>
        <v>10.88</v>
      </c>
      <c r="E145" t="s">
        <v>281</v>
      </c>
      <c r="F145" s="1" t="s">
        <v>280</v>
      </c>
      <c r="G145" s="1" t="s">
        <v>438</v>
      </c>
      <c r="I145" s="1">
        <v>0</v>
      </c>
      <c r="J145" s="1">
        <v>0</v>
      </c>
    </row>
    <row r="146" spans="1:10" x14ac:dyDescent="0.25">
      <c r="A146" s="44" t="s">
        <v>282</v>
      </c>
      <c r="B146" s="43" t="s">
        <v>283</v>
      </c>
      <c r="C146" s="43">
        <v>18.579999999999998</v>
      </c>
      <c r="D146" s="44">
        <f>IF(C146="","",C146+ABS(MIN(C$3:C$199)))</f>
        <v>19.559999999999999</v>
      </c>
      <c r="E146" t="s">
        <v>283</v>
      </c>
      <c r="F146" s="1" t="s">
        <v>282</v>
      </c>
      <c r="G146" s="1" t="s">
        <v>445</v>
      </c>
      <c r="H146" s="1" t="s">
        <v>436</v>
      </c>
      <c r="I146" s="1">
        <v>1</v>
      </c>
      <c r="J146" s="1">
        <v>0</v>
      </c>
    </row>
    <row r="147" spans="1:10" x14ac:dyDescent="0.25">
      <c r="A147" s="44" t="s">
        <v>284</v>
      </c>
      <c r="B147" s="43" t="s">
        <v>285</v>
      </c>
      <c r="C147" s="43">
        <v>11</v>
      </c>
      <c r="D147" s="44">
        <f>IF(C147="","",C147+ABS(MIN(C$3:C$199)))</f>
        <v>11.98</v>
      </c>
      <c r="E147" t="s">
        <v>285</v>
      </c>
      <c r="F147" s="1" t="s">
        <v>284</v>
      </c>
      <c r="G147" s="1" t="s">
        <v>438</v>
      </c>
      <c r="H147" s="1" t="s">
        <v>449</v>
      </c>
      <c r="I147" s="1">
        <v>0</v>
      </c>
      <c r="J147" s="1">
        <v>1</v>
      </c>
    </row>
    <row r="148" spans="1:10" x14ac:dyDescent="0.25">
      <c r="A148" s="44" t="s">
        <v>286</v>
      </c>
      <c r="B148" s="43" t="s">
        <v>287</v>
      </c>
      <c r="C148" s="43">
        <v>4.0599999999999996</v>
      </c>
      <c r="D148" s="44">
        <f>IF(C148="","",C148+ABS(MIN(C$3:C$199)))</f>
        <v>5.0399999999999991</v>
      </c>
      <c r="E148" t="s">
        <v>287</v>
      </c>
      <c r="F148" s="1" t="s">
        <v>286</v>
      </c>
      <c r="G148" s="1" t="s">
        <v>447</v>
      </c>
      <c r="H148" s="1" t="s">
        <v>448</v>
      </c>
      <c r="I148" s="1">
        <v>0</v>
      </c>
      <c r="J148" s="1">
        <v>1</v>
      </c>
    </row>
    <row r="149" spans="1:10" x14ac:dyDescent="0.25">
      <c r="A149" s="44" t="s">
        <v>288</v>
      </c>
      <c r="B149" s="43" t="s">
        <v>289</v>
      </c>
      <c r="C149" s="43">
        <v>20.58</v>
      </c>
      <c r="D149" s="44">
        <f>IF(C149="","",C149+ABS(MIN(C$3:C$199)))</f>
        <v>21.56</v>
      </c>
      <c r="E149" t="s">
        <v>289</v>
      </c>
      <c r="F149" s="1" t="s">
        <v>288</v>
      </c>
      <c r="G149" s="1" t="s">
        <v>453</v>
      </c>
      <c r="H149" s="1" t="s">
        <v>446</v>
      </c>
      <c r="I149" s="1">
        <v>0</v>
      </c>
      <c r="J149" s="1">
        <v>1</v>
      </c>
    </row>
    <row r="150" spans="1:10" x14ac:dyDescent="0.25">
      <c r="A150" s="44" t="s">
        <v>290</v>
      </c>
      <c r="B150" s="43" t="s">
        <v>291</v>
      </c>
      <c r="C150" s="43">
        <v>11.1</v>
      </c>
      <c r="D150" s="44">
        <f>IF(C150="","",C150+ABS(MIN(C$3:C$199)))</f>
        <v>12.08</v>
      </c>
      <c r="E150" t="s">
        <v>291</v>
      </c>
      <c r="F150" s="1" t="s">
        <v>290</v>
      </c>
      <c r="G150" s="1" t="s">
        <v>453</v>
      </c>
      <c r="I150" s="1">
        <v>0</v>
      </c>
      <c r="J150" s="1">
        <v>0</v>
      </c>
    </row>
    <row r="151" spans="1:10" x14ac:dyDescent="0.25">
      <c r="A151" s="44" t="s">
        <v>292</v>
      </c>
      <c r="B151" s="43" t="s">
        <v>293</v>
      </c>
      <c r="C151" s="43">
        <v>64.5</v>
      </c>
      <c r="D151" s="44">
        <f>IF(C151="","",C151+ABS(MIN(C$3:C$199)))</f>
        <v>65.48</v>
      </c>
      <c r="E151" t="s">
        <v>293</v>
      </c>
      <c r="F151" s="1" t="s">
        <v>292</v>
      </c>
      <c r="G151" s="1" t="s">
        <v>441</v>
      </c>
      <c r="H151" s="1" t="s">
        <v>442</v>
      </c>
      <c r="I151" s="1">
        <v>0</v>
      </c>
      <c r="J151" s="1">
        <v>1</v>
      </c>
    </row>
    <row r="152" spans="1:10" x14ac:dyDescent="0.25">
      <c r="A152" s="44" t="s">
        <v>294</v>
      </c>
      <c r="B152" s="43" t="s">
        <v>295</v>
      </c>
      <c r="C152" s="43">
        <v>4.4000000000000004</v>
      </c>
      <c r="D152" s="44">
        <f>IF(C152="","",C152+ABS(MIN(C$3:C$199)))</f>
        <v>5.3800000000000008</v>
      </c>
      <c r="E152" t="s">
        <v>295</v>
      </c>
      <c r="F152" s="1" t="s">
        <v>294</v>
      </c>
      <c r="G152" s="1" t="s">
        <v>447</v>
      </c>
      <c r="H152" s="1" t="s">
        <v>448</v>
      </c>
      <c r="I152" s="1">
        <v>0</v>
      </c>
      <c r="J152" s="1">
        <v>1</v>
      </c>
    </row>
    <row r="153" spans="1:10" x14ac:dyDescent="0.25">
      <c r="A153" s="44" t="s">
        <v>296</v>
      </c>
      <c r="B153" s="43" t="s">
        <v>297</v>
      </c>
      <c r="C153" s="43"/>
      <c r="D153" s="44" t="str">
        <f>IF(C153="","",C153+ABS(MIN(C$3:C$199)))</f>
        <v/>
      </c>
      <c r="E153" t="s">
        <v>297</v>
      </c>
      <c r="F153" s="1" t="s">
        <v>296</v>
      </c>
      <c r="G153" s="1" t="s">
        <v>464</v>
      </c>
      <c r="H153" s="1" t="s">
        <v>448</v>
      </c>
      <c r="I153" s="1">
        <v>0</v>
      </c>
      <c r="J153" s="1">
        <v>1</v>
      </c>
    </row>
    <row r="154" spans="1:10" x14ac:dyDescent="0.25">
      <c r="A154" s="44" t="s">
        <v>298</v>
      </c>
      <c r="B154" s="43" t="s">
        <v>299</v>
      </c>
      <c r="C154" s="43">
        <v>19.5</v>
      </c>
      <c r="D154" s="44">
        <f>IF(C154="","",C154+ABS(MIN(C$3:C$199)))</f>
        <v>20.48</v>
      </c>
      <c r="E154" t="s">
        <v>299</v>
      </c>
      <c r="F154" s="1" t="s">
        <v>298</v>
      </c>
      <c r="G154" s="1" t="s">
        <v>441</v>
      </c>
      <c r="H154" s="1" t="s">
        <v>452</v>
      </c>
      <c r="I154" s="1">
        <v>0</v>
      </c>
      <c r="J154" s="1">
        <v>1</v>
      </c>
    </row>
    <row r="155" spans="1:10" x14ac:dyDescent="0.25">
      <c r="A155" s="58" t="s">
        <v>300</v>
      </c>
      <c r="B155" s="43" t="s">
        <v>301</v>
      </c>
      <c r="C155" s="43">
        <v>7.1</v>
      </c>
      <c r="D155" s="44">
        <f>IF(C155="","",C155+ABS(MIN(C$3:C$199)))</f>
        <v>8.08</v>
      </c>
      <c r="E155" t="s">
        <v>301</v>
      </c>
      <c r="F155" s="1" t="s">
        <v>300</v>
      </c>
      <c r="G155" s="1" t="s">
        <v>455</v>
      </c>
      <c r="I155" s="1">
        <v>0</v>
      </c>
      <c r="J155" s="1">
        <v>0</v>
      </c>
    </row>
    <row r="156" spans="1:10" x14ac:dyDescent="0.25">
      <c r="A156" s="44" t="s">
        <v>302</v>
      </c>
      <c r="B156" s="43" t="s">
        <v>303</v>
      </c>
      <c r="C156" s="43">
        <v>11.6</v>
      </c>
      <c r="D156" s="44">
        <f>IF(C156="","",C156+ABS(MIN(C$3:C$199)))</f>
        <v>12.58</v>
      </c>
      <c r="E156" t="s">
        <v>303</v>
      </c>
      <c r="F156" s="1" t="s">
        <v>302</v>
      </c>
      <c r="G156" s="1" t="s">
        <v>474</v>
      </c>
      <c r="H156" s="1" t="s">
        <v>459</v>
      </c>
      <c r="I156" s="1">
        <v>0</v>
      </c>
      <c r="J156" s="1">
        <v>1</v>
      </c>
    </row>
    <row r="157" spans="1:10" x14ac:dyDescent="0.25">
      <c r="A157" s="44" t="s">
        <v>304</v>
      </c>
      <c r="B157" s="43" t="s">
        <v>305</v>
      </c>
      <c r="C157" s="43">
        <v>40.14</v>
      </c>
      <c r="D157" s="44">
        <f>IF(C157="","",C157+ABS(MIN(C$3:C$199)))</f>
        <v>41.12</v>
      </c>
      <c r="E157" t="s">
        <v>305</v>
      </c>
      <c r="F157" s="1" t="s">
        <v>304</v>
      </c>
      <c r="G157" s="1" t="s">
        <v>441</v>
      </c>
      <c r="H157" s="1" t="s">
        <v>452</v>
      </c>
      <c r="I157" s="1">
        <v>0</v>
      </c>
      <c r="J157" s="1">
        <v>1</v>
      </c>
    </row>
    <row r="158" spans="1:10" x14ac:dyDescent="0.25">
      <c r="A158" s="44" t="s">
        <v>306</v>
      </c>
      <c r="B158" s="43" t="s">
        <v>307</v>
      </c>
      <c r="C158" s="43">
        <v>12.06</v>
      </c>
      <c r="D158" s="44">
        <f>IF(C158="","",C158+ABS(MIN(C$3:C$199)))</f>
        <v>13.040000000000001</v>
      </c>
      <c r="E158" t="s">
        <v>307</v>
      </c>
      <c r="F158" s="1" t="s">
        <v>306</v>
      </c>
      <c r="G158" s="1" t="s">
        <v>438</v>
      </c>
      <c r="H158" s="1" t="s">
        <v>449</v>
      </c>
      <c r="I158" s="1">
        <v>0</v>
      </c>
      <c r="J158" s="1">
        <v>1</v>
      </c>
    </row>
    <row r="159" spans="1:10" x14ac:dyDescent="0.25">
      <c r="A159" s="44" t="s">
        <v>308</v>
      </c>
      <c r="B159" s="43" t="s">
        <v>309</v>
      </c>
      <c r="C159" s="43"/>
      <c r="D159" s="44" t="str">
        <f>IF(C159="","",C159+ABS(MIN(C$3:C$199)))</f>
        <v/>
      </c>
      <c r="E159" t="s">
        <v>309</v>
      </c>
      <c r="F159" s="1" t="s">
        <v>308</v>
      </c>
      <c r="G159" s="1" t="s">
        <v>445</v>
      </c>
      <c r="I159" s="1">
        <v>0</v>
      </c>
      <c r="J159" s="1">
        <v>0</v>
      </c>
    </row>
    <row r="160" spans="1:10" x14ac:dyDescent="0.25">
      <c r="A160" s="44" t="s">
        <v>310</v>
      </c>
      <c r="B160" s="43" t="s">
        <v>311</v>
      </c>
      <c r="C160" s="43">
        <v>15.04</v>
      </c>
      <c r="D160" s="44">
        <f>IF(C160="","",C160+ABS(MIN(C$3:C$199)))</f>
        <v>16.02</v>
      </c>
      <c r="E160" t="s">
        <v>311</v>
      </c>
      <c r="F160" s="1" t="s">
        <v>310</v>
      </c>
      <c r="G160" s="1" t="s">
        <v>441</v>
      </c>
      <c r="H160" s="1" t="s">
        <v>442</v>
      </c>
      <c r="I160" s="1">
        <v>0</v>
      </c>
      <c r="J160" s="1">
        <v>1</v>
      </c>
    </row>
    <row r="161" spans="1:10" x14ac:dyDescent="0.25">
      <c r="A161" s="44" t="s">
        <v>312</v>
      </c>
      <c r="B161" s="43" t="s">
        <v>313</v>
      </c>
      <c r="C161" s="43">
        <v>22.9</v>
      </c>
      <c r="D161" s="44">
        <f>IF(C161="","",C161+ABS(MIN(C$3:C$199)))</f>
        <v>23.88</v>
      </c>
      <c r="E161" t="s">
        <v>313</v>
      </c>
      <c r="F161" s="1" t="s">
        <v>312</v>
      </c>
      <c r="G161" s="1" t="s">
        <v>445</v>
      </c>
      <c r="H161" s="1" t="s">
        <v>446</v>
      </c>
      <c r="I161" s="1">
        <v>0</v>
      </c>
      <c r="J161" s="1">
        <v>1</v>
      </c>
    </row>
    <row r="162" spans="1:10" x14ac:dyDescent="0.25">
      <c r="A162" s="44" t="s">
        <v>314</v>
      </c>
      <c r="B162" s="43" t="s">
        <v>315</v>
      </c>
      <c r="C162" s="63">
        <f>5.59355141503344*100</f>
        <v>559.35514150334404</v>
      </c>
      <c r="D162" s="44">
        <f>IF(C162="","",C162+ABS(MIN(C$3:C$199)))</f>
        <v>560.33514150334406</v>
      </c>
      <c r="E162" t="s">
        <v>315</v>
      </c>
      <c r="F162" s="1" t="s">
        <v>475</v>
      </c>
      <c r="G162" s="1" t="s">
        <v>441</v>
      </c>
      <c r="H162" s="1" t="s">
        <v>442</v>
      </c>
      <c r="I162" s="1">
        <v>0</v>
      </c>
      <c r="J162" s="1">
        <v>1</v>
      </c>
    </row>
    <row r="163" spans="1:10" x14ac:dyDescent="0.25">
      <c r="A163" s="44" t="s">
        <v>316</v>
      </c>
      <c r="B163" s="43" t="s">
        <v>317</v>
      </c>
      <c r="C163" s="43"/>
      <c r="D163" s="44" t="str">
        <f>IF(C163="","",C163+ABS(MIN(C$3:C$199)))</f>
        <v/>
      </c>
      <c r="E163" t="s">
        <v>317</v>
      </c>
      <c r="F163" s="1" t="s">
        <v>316</v>
      </c>
      <c r="G163" s="1" t="s">
        <v>441</v>
      </c>
      <c r="H163" s="1" t="s">
        <v>452</v>
      </c>
      <c r="I163" s="1">
        <v>0</v>
      </c>
      <c r="J163" s="1">
        <v>1</v>
      </c>
    </row>
    <row r="164" spans="1:10" x14ac:dyDescent="0.25">
      <c r="A164" s="44" t="s">
        <v>318</v>
      </c>
      <c r="B164" s="43" t="s">
        <v>319</v>
      </c>
      <c r="C164" s="43">
        <v>51.2</v>
      </c>
      <c r="D164" s="44">
        <f>IF(C164="","",C164+ABS(MIN(C$3:C$199)))</f>
        <v>52.18</v>
      </c>
      <c r="E164" t="s">
        <v>319</v>
      </c>
      <c r="F164" s="1" t="s">
        <v>318</v>
      </c>
      <c r="G164" s="1" t="s">
        <v>438</v>
      </c>
      <c r="H164" s="1" t="s">
        <v>449</v>
      </c>
      <c r="I164" s="1">
        <v>0</v>
      </c>
      <c r="J164" s="1">
        <v>1</v>
      </c>
    </row>
    <row r="165" spans="1:10" x14ac:dyDescent="0.25">
      <c r="A165" s="44" t="s">
        <v>320</v>
      </c>
      <c r="B165" s="43" t="s">
        <v>321</v>
      </c>
      <c r="C165" s="43">
        <v>26.1</v>
      </c>
      <c r="D165" s="44">
        <f>IF(C165="","",C165+ABS(MIN(C$3:C$199)))</f>
        <v>27.080000000000002</v>
      </c>
      <c r="E165" t="s">
        <v>321</v>
      </c>
      <c r="F165" s="1" t="s">
        <v>476</v>
      </c>
      <c r="G165" s="1" t="s">
        <v>453</v>
      </c>
      <c r="H165" s="1" t="s">
        <v>436</v>
      </c>
      <c r="I165" s="1">
        <v>1</v>
      </c>
      <c r="J165" s="1">
        <v>0</v>
      </c>
    </row>
    <row r="166" spans="1:10" x14ac:dyDescent="0.25">
      <c r="A166" s="44" t="s">
        <v>322</v>
      </c>
      <c r="B166" s="43" t="s">
        <v>323</v>
      </c>
      <c r="C166" s="43">
        <v>18.98</v>
      </c>
      <c r="D166" s="44">
        <f>IF(C166="","",C166+ABS(MIN(C$3:C$199)))</f>
        <v>19.96</v>
      </c>
      <c r="E166" t="s">
        <v>323</v>
      </c>
      <c r="F166" s="1" t="s">
        <v>322</v>
      </c>
      <c r="G166" s="1" t="s">
        <v>445</v>
      </c>
      <c r="H166" s="1" t="s">
        <v>446</v>
      </c>
      <c r="I166" s="1">
        <v>0</v>
      </c>
      <c r="J166" s="1">
        <v>1</v>
      </c>
    </row>
    <row r="167" spans="1:10" x14ac:dyDescent="0.25">
      <c r="A167" s="44" t="s">
        <v>324</v>
      </c>
      <c r="B167" s="43" t="s">
        <v>325</v>
      </c>
      <c r="C167" s="43">
        <v>17.23</v>
      </c>
      <c r="D167" s="44">
        <f>IF(C167="","",C167+ABS(MIN(C$3:C$199)))</f>
        <v>18.21</v>
      </c>
      <c r="E167" t="s">
        <v>325</v>
      </c>
      <c r="F167" s="1" t="s">
        <v>324</v>
      </c>
      <c r="G167" s="1" t="s">
        <v>463</v>
      </c>
      <c r="H167" s="1" t="s">
        <v>436</v>
      </c>
      <c r="I167" s="1">
        <v>1</v>
      </c>
      <c r="J167" s="1">
        <v>0</v>
      </c>
    </row>
    <row r="168" spans="1:10" x14ac:dyDescent="0.25">
      <c r="A168" s="44" t="s">
        <v>326</v>
      </c>
      <c r="B168" s="43" t="s">
        <v>327</v>
      </c>
      <c r="C168" s="43">
        <v>12.1</v>
      </c>
      <c r="D168" s="44">
        <f>IF(C168="","",C168+ABS(MIN(C$3:C$199)))</f>
        <v>13.08</v>
      </c>
      <c r="E168" t="s">
        <v>327</v>
      </c>
      <c r="F168" s="1" t="s">
        <v>326</v>
      </c>
      <c r="G168" s="1" t="s">
        <v>441</v>
      </c>
      <c r="H168" s="1" t="s">
        <v>442</v>
      </c>
      <c r="I168" s="1">
        <v>0</v>
      </c>
      <c r="J168" s="1">
        <v>1</v>
      </c>
    </row>
    <row r="169" spans="1:10" x14ac:dyDescent="0.25">
      <c r="A169" s="44" t="s">
        <v>328</v>
      </c>
      <c r="B169" s="43" t="s">
        <v>329</v>
      </c>
      <c r="C169" s="43">
        <v>2.52</v>
      </c>
      <c r="D169" s="44">
        <f>IF(C169="","",C169+ABS(MIN(C$3:C$199)))</f>
        <v>3.5</v>
      </c>
      <c r="E169" t="s">
        <v>329</v>
      </c>
      <c r="F169" s="1" t="s">
        <v>328</v>
      </c>
      <c r="G169" s="1" t="s">
        <v>441</v>
      </c>
      <c r="I169" s="1">
        <v>0</v>
      </c>
      <c r="J169" s="1">
        <v>0</v>
      </c>
    </row>
    <row r="170" spans="1:10" x14ac:dyDescent="0.25">
      <c r="A170" s="44" t="s">
        <v>330</v>
      </c>
      <c r="B170" s="43" t="s">
        <v>331</v>
      </c>
      <c r="C170" s="43"/>
      <c r="D170" s="44" t="str">
        <f>IF(C170="","",C170+ABS(MIN(C$3:C$199)))</f>
        <v/>
      </c>
      <c r="E170" t="s">
        <v>331</v>
      </c>
      <c r="F170" s="1" t="s">
        <v>477</v>
      </c>
      <c r="G170" s="1" t="s">
        <v>447</v>
      </c>
      <c r="H170" s="1" t="s">
        <v>448</v>
      </c>
      <c r="I170" s="1">
        <v>0</v>
      </c>
      <c r="J170" s="1">
        <v>1</v>
      </c>
    </row>
    <row r="171" spans="1:10" x14ac:dyDescent="0.25">
      <c r="A171" s="44"/>
      <c r="B171" t="s">
        <v>432</v>
      </c>
      <c r="C171" s="43"/>
      <c r="D171" s="44"/>
      <c r="E171" t="s">
        <v>432</v>
      </c>
      <c r="F171" s="1" t="s">
        <v>478</v>
      </c>
      <c r="G171" s="1" t="s">
        <v>438</v>
      </c>
      <c r="H171" s="1" t="s">
        <v>444</v>
      </c>
      <c r="I171" s="1">
        <v>0</v>
      </c>
      <c r="J171" s="1">
        <v>1</v>
      </c>
    </row>
    <row r="172" spans="1:10" x14ac:dyDescent="0.25">
      <c r="A172" s="44" t="s">
        <v>332</v>
      </c>
      <c r="B172" s="43" t="s">
        <v>333</v>
      </c>
      <c r="C172" s="43">
        <v>16.5</v>
      </c>
      <c r="D172" s="44">
        <f>IF(C172="","",C172+ABS(MIN(C$3:C$199)))</f>
        <v>17.48</v>
      </c>
      <c r="E172" t="s">
        <v>333</v>
      </c>
      <c r="F172" s="1" t="s">
        <v>332</v>
      </c>
      <c r="G172" s="1" t="s">
        <v>441</v>
      </c>
      <c r="H172" s="1" t="s">
        <v>452</v>
      </c>
      <c r="I172" s="1">
        <v>0</v>
      </c>
      <c r="J172" s="1">
        <v>1</v>
      </c>
    </row>
    <row r="173" spans="1:10" x14ac:dyDescent="0.25">
      <c r="A173" s="44" t="s">
        <v>334</v>
      </c>
      <c r="B173" s="43" t="s">
        <v>335</v>
      </c>
      <c r="C173" s="43">
        <v>6.1</v>
      </c>
      <c r="D173" s="44">
        <f>IF(C173="","",C173+ABS(MIN(C$3:C$199)))</f>
        <v>7.08</v>
      </c>
      <c r="E173" t="s">
        <v>335</v>
      </c>
      <c r="F173" s="1" t="s">
        <v>334</v>
      </c>
      <c r="G173" s="1" t="s">
        <v>441</v>
      </c>
      <c r="H173" s="1" t="s">
        <v>452</v>
      </c>
      <c r="I173" s="1">
        <v>0</v>
      </c>
      <c r="J173" s="1">
        <v>1</v>
      </c>
    </row>
    <row r="174" spans="1:10" x14ac:dyDescent="0.25">
      <c r="A174" s="44" t="s">
        <v>336</v>
      </c>
      <c r="B174" s="43" t="s">
        <v>337</v>
      </c>
      <c r="C174" s="43">
        <v>8.4</v>
      </c>
      <c r="D174" s="44">
        <f>IF(C174="","",C174+ABS(MIN(C$3:C$199)))</f>
        <v>9.3800000000000008</v>
      </c>
      <c r="E174" t="s">
        <v>337</v>
      </c>
      <c r="F174" s="1" t="s">
        <v>336</v>
      </c>
      <c r="G174" s="1" t="s">
        <v>455</v>
      </c>
      <c r="H174" s="1" t="s">
        <v>459</v>
      </c>
      <c r="I174" s="1">
        <v>0</v>
      </c>
      <c r="J174" s="1">
        <v>1</v>
      </c>
    </row>
    <row r="175" spans="1:10" x14ac:dyDescent="0.25">
      <c r="A175" s="44" t="s">
        <v>338</v>
      </c>
      <c r="B175" s="43" t="s">
        <v>339</v>
      </c>
      <c r="C175" s="43">
        <v>6.1</v>
      </c>
      <c r="D175" s="44">
        <f>IF(C175="","",C175+ABS(MIN(C$3:C$199)))</f>
        <v>7.08</v>
      </c>
      <c r="E175" t="s">
        <v>339</v>
      </c>
      <c r="F175" s="1" t="s">
        <v>338</v>
      </c>
      <c r="G175" s="1" t="s">
        <v>467</v>
      </c>
      <c r="H175" s="1" t="s">
        <v>446</v>
      </c>
      <c r="I175" s="1">
        <v>0</v>
      </c>
      <c r="J175" s="1">
        <v>1</v>
      </c>
    </row>
    <row r="176" spans="1:10" x14ac:dyDescent="0.25">
      <c r="A176" s="44" t="s">
        <v>340</v>
      </c>
      <c r="B176" s="43" t="s">
        <v>341</v>
      </c>
      <c r="C176" s="43"/>
      <c r="D176" s="44" t="str">
        <f>IF(C176="","",C176+ABS(MIN(C$3:C$199)))</f>
        <v/>
      </c>
      <c r="E176" t="s">
        <v>341</v>
      </c>
      <c r="F176" s="1" t="s">
        <v>340</v>
      </c>
      <c r="G176" s="1" t="s">
        <v>467</v>
      </c>
      <c r="H176" s="1" t="s">
        <v>446</v>
      </c>
      <c r="I176" s="1">
        <v>0</v>
      </c>
      <c r="J176" s="1">
        <v>1</v>
      </c>
    </row>
    <row r="177" spans="1:10" x14ac:dyDescent="0.25">
      <c r="A177" s="44" t="s">
        <v>342</v>
      </c>
      <c r="B177" s="43" t="s">
        <v>343</v>
      </c>
      <c r="C177" s="43">
        <v>7.6</v>
      </c>
      <c r="D177" s="44">
        <f>IF(C177="","",C177+ABS(MIN(C$3:C$199)))</f>
        <v>8.58</v>
      </c>
      <c r="E177" t="s">
        <v>343</v>
      </c>
      <c r="F177" s="1" t="s">
        <v>342</v>
      </c>
      <c r="G177" s="1" t="s">
        <v>455</v>
      </c>
      <c r="H177" s="1" t="s">
        <v>459</v>
      </c>
      <c r="I177" s="1">
        <v>0</v>
      </c>
      <c r="J177" s="1">
        <v>1</v>
      </c>
    </row>
    <row r="178" spans="1:10" x14ac:dyDescent="0.25">
      <c r="A178" s="44" t="s">
        <v>344</v>
      </c>
      <c r="B178" s="43" t="s">
        <v>345</v>
      </c>
      <c r="C178" s="43">
        <v>9.2334497967369291</v>
      </c>
      <c r="D178" s="44">
        <f>IF(C178="","",C178+ABS(MIN(C$3:C$199)))</f>
        <v>10.21344979673693</v>
      </c>
      <c r="E178" t="s">
        <v>345</v>
      </c>
      <c r="F178" s="1" t="s">
        <v>344</v>
      </c>
      <c r="G178" s="1" t="s">
        <v>479</v>
      </c>
      <c r="H178" s="1" t="s">
        <v>459</v>
      </c>
      <c r="I178" s="1">
        <v>0</v>
      </c>
      <c r="J178" s="1">
        <v>1</v>
      </c>
    </row>
    <row r="179" spans="1:10" x14ac:dyDescent="0.25">
      <c r="A179" s="44" t="s">
        <v>346</v>
      </c>
      <c r="B179" s="43" t="s">
        <v>347</v>
      </c>
      <c r="C179" s="43">
        <v>11.7</v>
      </c>
      <c r="D179" s="44">
        <f>IF(C179="","",C179+ABS(MIN(C$3:C$199)))</f>
        <v>12.68</v>
      </c>
      <c r="E179" t="s">
        <v>347</v>
      </c>
      <c r="F179" s="1" t="s">
        <v>346</v>
      </c>
      <c r="G179" s="1" t="s">
        <v>438</v>
      </c>
      <c r="H179" s="1" t="s">
        <v>444</v>
      </c>
      <c r="I179" s="1">
        <v>0</v>
      </c>
      <c r="J179" s="1">
        <v>1</v>
      </c>
    </row>
    <row r="180" spans="1:10" x14ac:dyDescent="0.25">
      <c r="A180" s="44" t="s">
        <v>348</v>
      </c>
      <c r="B180" s="43" t="s">
        <v>349</v>
      </c>
      <c r="C180" s="43">
        <v>15.1</v>
      </c>
      <c r="D180" s="44">
        <f>IF(C180="","",C180+ABS(MIN(C$3:C$199)))</f>
        <v>16.079999999999998</v>
      </c>
      <c r="E180" t="s">
        <v>349</v>
      </c>
      <c r="F180" s="1" t="s">
        <v>348</v>
      </c>
      <c r="G180" s="1" t="s">
        <v>464</v>
      </c>
      <c r="H180" s="1" t="s">
        <v>448</v>
      </c>
      <c r="I180" s="1">
        <v>0</v>
      </c>
      <c r="J180" s="1">
        <v>1</v>
      </c>
    </row>
    <row r="181" spans="1:10" x14ac:dyDescent="0.25">
      <c r="A181" s="44" t="s">
        <v>350</v>
      </c>
      <c r="B181" s="43" t="s">
        <v>351</v>
      </c>
      <c r="C181" s="43">
        <v>103</v>
      </c>
      <c r="D181" s="44">
        <f>IF(C181="","",C181+ABS(MIN(C$3:C$199)))</f>
        <v>103.98</v>
      </c>
      <c r="E181" t="s">
        <v>351</v>
      </c>
      <c r="F181" s="1" t="s">
        <v>480</v>
      </c>
      <c r="G181" s="1" t="s">
        <v>447</v>
      </c>
      <c r="H181" s="1" t="s">
        <v>436</v>
      </c>
      <c r="I181" s="1">
        <v>1</v>
      </c>
      <c r="J181" s="1">
        <v>0</v>
      </c>
    </row>
    <row r="182" spans="1:10" x14ac:dyDescent="0.25">
      <c r="A182" s="44" t="s">
        <v>352</v>
      </c>
      <c r="B182" s="43" t="s">
        <v>353</v>
      </c>
      <c r="C182" s="43"/>
      <c r="D182" s="44" t="str">
        <f>IF(C182="","",C182+ABS(MIN(C$3:C$199)))</f>
        <v/>
      </c>
      <c r="E182" t="s">
        <v>353</v>
      </c>
      <c r="F182" s="1" t="s">
        <v>352</v>
      </c>
      <c r="G182" s="1" t="s">
        <v>479</v>
      </c>
      <c r="H182" s="1" t="s">
        <v>459</v>
      </c>
      <c r="I182" s="1">
        <v>0</v>
      </c>
      <c r="J182" s="1">
        <v>1</v>
      </c>
    </row>
    <row r="183" spans="1:10" x14ac:dyDescent="0.25">
      <c r="A183" s="44" t="s">
        <v>354</v>
      </c>
      <c r="B183" s="43" t="s">
        <v>355</v>
      </c>
      <c r="C183" s="43">
        <v>4.12</v>
      </c>
      <c r="D183" s="44">
        <f>IF(C183="","",C183+ABS(MIN(C$3:C$199)))</f>
        <v>5.0999999999999996</v>
      </c>
      <c r="E183" t="s">
        <v>355</v>
      </c>
      <c r="F183" s="1" t="s">
        <v>354</v>
      </c>
      <c r="G183" s="1" t="s">
        <v>458</v>
      </c>
      <c r="I183" s="1">
        <v>0</v>
      </c>
      <c r="J183" s="1">
        <v>0</v>
      </c>
    </row>
    <row r="184" spans="1:10" x14ac:dyDescent="0.25">
      <c r="A184" s="44" t="s">
        <v>356</v>
      </c>
      <c r="B184" s="43" t="s">
        <v>357</v>
      </c>
      <c r="C184" s="43">
        <v>9.1</v>
      </c>
      <c r="D184" s="44">
        <f>IF(C184="","",C184+ABS(MIN(C$3:C$199)))</f>
        <v>10.08</v>
      </c>
      <c r="E184" t="s">
        <v>357</v>
      </c>
      <c r="F184" s="1" t="s">
        <v>481</v>
      </c>
      <c r="G184" s="1" t="s">
        <v>441</v>
      </c>
      <c r="H184" s="1" t="s">
        <v>442</v>
      </c>
      <c r="I184" s="1">
        <v>0</v>
      </c>
      <c r="J184" s="1">
        <v>1</v>
      </c>
    </row>
    <row r="185" spans="1:10" x14ac:dyDescent="0.25">
      <c r="A185" s="44" t="s">
        <v>358</v>
      </c>
      <c r="B185" s="43" t="s">
        <v>359</v>
      </c>
      <c r="C185" s="43">
        <v>22.7</v>
      </c>
      <c r="D185" s="44">
        <f>IF(C185="","",C185+ABS(MIN(C$3:C$199)))</f>
        <v>23.68</v>
      </c>
      <c r="E185" t="s">
        <v>359</v>
      </c>
      <c r="F185" s="1" t="s">
        <v>358</v>
      </c>
      <c r="G185" s="1" t="s">
        <v>441</v>
      </c>
      <c r="H185" s="1" t="s">
        <v>442</v>
      </c>
      <c r="I185" s="1">
        <v>0</v>
      </c>
      <c r="J185" s="1">
        <v>1</v>
      </c>
    </row>
    <row r="186" spans="1:10" x14ac:dyDescent="0.25">
      <c r="A186" s="44" t="s">
        <v>360</v>
      </c>
      <c r="B186" s="43" t="s">
        <v>361</v>
      </c>
      <c r="C186" s="43">
        <v>35.1</v>
      </c>
      <c r="D186" s="44">
        <f>IF(C186="","",C186+ABS(MIN(C$3:C$199)))</f>
        <v>36.08</v>
      </c>
      <c r="E186" t="s">
        <v>361</v>
      </c>
      <c r="F186" s="1" t="s">
        <v>360</v>
      </c>
      <c r="G186" s="1" t="s">
        <v>453</v>
      </c>
      <c r="H186" s="1" t="s">
        <v>446</v>
      </c>
      <c r="I186" s="1">
        <v>0</v>
      </c>
      <c r="J186" s="1">
        <v>1</v>
      </c>
    </row>
    <row r="187" spans="1:10" x14ac:dyDescent="0.25">
      <c r="A187" s="44" t="s">
        <v>362</v>
      </c>
      <c r="B187" s="43" t="s">
        <v>363</v>
      </c>
      <c r="C187" s="43">
        <v>11.28</v>
      </c>
      <c r="D187" s="44">
        <f>IF(C187="","",C187+ABS(MIN(C$3:C$199)))</f>
        <v>12.26</v>
      </c>
      <c r="E187" t="s">
        <v>363</v>
      </c>
      <c r="F187" s="1" t="s">
        <v>362</v>
      </c>
      <c r="G187" s="1" t="s">
        <v>438</v>
      </c>
      <c r="H187" s="1" t="s">
        <v>449</v>
      </c>
      <c r="I187" s="1">
        <v>0</v>
      </c>
      <c r="J187" s="1">
        <v>1</v>
      </c>
    </row>
    <row r="188" spans="1:10" x14ac:dyDescent="0.25">
      <c r="A188" s="58" t="s">
        <v>364</v>
      </c>
      <c r="B188" s="43" t="s">
        <v>365</v>
      </c>
      <c r="C188" s="43">
        <v>10.9</v>
      </c>
      <c r="D188" s="44">
        <f>IF(C188="","",C188+ABS(MIN(C$3:C$199)))</f>
        <v>11.88</v>
      </c>
      <c r="E188" t="s">
        <v>365</v>
      </c>
      <c r="F188" s="1" t="s">
        <v>364</v>
      </c>
      <c r="G188" s="1" t="s">
        <v>456</v>
      </c>
      <c r="H188" s="1" t="s">
        <v>436</v>
      </c>
      <c r="I188" s="1">
        <v>1</v>
      </c>
      <c r="J188" s="1">
        <v>0</v>
      </c>
    </row>
    <row r="189" spans="1:10" x14ac:dyDescent="0.25">
      <c r="A189" s="44" t="s">
        <v>366</v>
      </c>
      <c r="B189" s="43" t="s">
        <v>367</v>
      </c>
      <c r="C189" s="43">
        <v>14.3</v>
      </c>
      <c r="D189" s="44">
        <f>IF(C189="","",C189+ABS(MIN(C$3:C$199)))</f>
        <v>15.280000000000001</v>
      </c>
      <c r="E189" t="s">
        <v>367</v>
      </c>
      <c r="F189" s="1" t="s">
        <v>366</v>
      </c>
      <c r="G189" s="1" t="s">
        <v>467</v>
      </c>
      <c r="H189" s="1" t="s">
        <v>446</v>
      </c>
      <c r="I189" s="1">
        <v>0</v>
      </c>
      <c r="J189" s="1">
        <v>1</v>
      </c>
    </row>
    <row r="190" spans="1:10" x14ac:dyDescent="0.25">
      <c r="A190" s="44" t="s">
        <v>368</v>
      </c>
      <c r="B190" s="43" t="s">
        <v>369</v>
      </c>
      <c r="C190" s="43"/>
      <c r="D190" s="44" t="str">
        <f>IF(C190="","",C190+ABS(MIN(C$3:C$199)))</f>
        <v/>
      </c>
      <c r="E190" t="s">
        <v>369</v>
      </c>
      <c r="F190" s="1" t="s">
        <v>368</v>
      </c>
      <c r="G190" s="1" t="s">
        <v>438</v>
      </c>
      <c r="H190" s="1" t="s">
        <v>444</v>
      </c>
      <c r="I190" s="1">
        <v>0</v>
      </c>
      <c r="J190" s="1">
        <v>1</v>
      </c>
    </row>
    <row r="191" spans="1:10" x14ac:dyDescent="0.25">
      <c r="A191" s="44" t="s">
        <v>370</v>
      </c>
      <c r="B191" s="43" t="s">
        <v>371</v>
      </c>
      <c r="C191" s="43">
        <v>158</v>
      </c>
      <c r="D191" s="44">
        <f>IF(C191="","",C191+ABS(MIN(C$3:C$199)))</f>
        <v>158.97999999999999</v>
      </c>
      <c r="E191" t="s">
        <v>371</v>
      </c>
      <c r="F191" s="1" t="s">
        <v>482</v>
      </c>
      <c r="G191" s="1" t="s">
        <v>438</v>
      </c>
      <c r="H191" s="1" t="s">
        <v>449</v>
      </c>
      <c r="I191" s="1">
        <v>0</v>
      </c>
      <c r="J191" s="1">
        <v>1</v>
      </c>
    </row>
    <row r="192" spans="1:10" x14ac:dyDescent="0.25">
      <c r="A192" s="44" t="s">
        <v>372</v>
      </c>
      <c r="B192" s="43" t="s">
        <v>373</v>
      </c>
      <c r="C192" s="43">
        <v>2.79</v>
      </c>
      <c r="D192" s="44">
        <f>IF(C192="","",C192+ABS(MIN(C$3:C$199)))</f>
        <v>3.77</v>
      </c>
      <c r="E192" t="s">
        <v>373</v>
      </c>
      <c r="F192" s="1" t="s">
        <v>372</v>
      </c>
      <c r="G192" s="1" t="s">
        <v>455</v>
      </c>
      <c r="H192" s="1" t="s">
        <v>459</v>
      </c>
      <c r="I192" s="1">
        <v>0</v>
      </c>
      <c r="J192" s="1">
        <v>1</v>
      </c>
    </row>
    <row r="193" spans="1:10" x14ac:dyDescent="0.25">
      <c r="A193" s="44" t="s">
        <v>374</v>
      </c>
      <c r="B193" s="43" t="s">
        <v>375</v>
      </c>
      <c r="C193" s="43">
        <v>10.1</v>
      </c>
      <c r="D193" s="44">
        <f>IF(C193="","",C193+ABS(MIN(C$3:C$199)))</f>
        <v>11.08</v>
      </c>
      <c r="E193" t="s">
        <v>375</v>
      </c>
      <c r="F193" s="1" t="s">
        <v>374</v>
      </c>
      <c r="G193" s="1" t="s">
        <v>474</v>
      </c>
      <c r="H193" s="1" t="s">
        <v>459</v>
      </c>
      <c r="I193" s="1">
        <v>0</v>
      </c>
      <c r="J193" s="1">
        <v>1</v>
      </c>
    </row>
    <row r="194" spans="1:10" x14ac:dyDescent="0.25">
      <c r="A194" s="44"/>
      <c r="B194" s="43" t="s">
        <v>391</v>
      </c>
      <c r="C194" s="43"/>
      <c r="D194" s="44" t="str">
        <f>IF(C194="","",C194+ABS(MIN(C$3:C$199)))</f>
        <v/>
      </c>
      <c r="E194" t="s">
        <v>391</v>
      </c>
      <c r="F194" s="1" t="s">
        <v>483</v>
      </c>
      <c r="G194" s="1" t="s">
        <v>447</v>
      </c>
      <c r="H194" s="71" t="s">
        <v>448</v>
      </c>
      <c r="I194" s="1">
        <v>0</v>
      </c>
      <c r="J194" s="1">
        <v>1</v>
      </c>
    </row>
    <row r="195" spans="1:10" x14ac:dyDescent="0.25">
      <c r="A195" s="44" t="s">
        <v>376</v>
      </c>
      <c r="B195" s="43" t="s">
        <v>377</v>
      </c>
      <c r="C195" s="43"/>
      <c r="D195" s="44" t="str">
        <f>IF(C195="","",C195+ABS(MIN(C$3:C$199)))</f>
        <v/>
      </c>
      <c r="E195" t="s">
        <v>377</v>
      </c>
      <c r="F195" s="1" t="s">
        <v>376</v>
      </c>
      <c r="G195" s="1" t="s">
        <v>479</v>
      </c>
      <c r="H195" s="1" t="s">
        <v>459</v>
      </c>
      <c r="I195" s="1">
        <v>0</v>
      </c>
      <c r="J195" s="1">
        <v>1</v>
      </c>
    </row>
    <row r="196" spans="1:10" x14ac:dyDescent="0.25">
      <c r="A196" s="44" t="s">
        <v>378</v>
      </c>
      <c r="B196" s="43" t="s">
        <v>379</v>
      </c>
      <c r="C196" s="43">
        <v>47.068660000000001</v>
      </c>
      <c r="D196" s="44">
        <f>IF(C196="","",C196+ABS(MIN(C$3:C$199)))</f>
        <v>48.048659999999998</v>
      </c>
      <c r="E196" t="s">
        <v>379</v>
      </c>
      <c r="F196" s="1" t="s">
        <v>378</v>
      </c>
      <c r="G196" s="1" t="s">
        <v>447</v>
      </c>
      <c r="H196" s="1" t="s">
        <v>448</v>
      </c>
      <c r="I196" s="1">
        <v>0</v>
      </c>
      <c r="J196" s="1">
        <v>1</v>
      </c>
    </row>
    <row r="197" spans="1:10" x14ac:dyDescent="0.25">
      <c r="A197" s="44" t="s">
        <v>380</v>
      </c>
      <c r="B197" s="43" t="s">
        <v>381</v>
      </c>
      <c r="C197" s="43">
        <v>12</v>
      </c>
      <c r="D197" s="44">
        <f>IF(C197="","",C197+ABS(MIN(C$3:C$199)))</f>
        <v>12.98</v>
      </c>
      <c r="E197" t="s">
        <v>381</v>
      </c>
      <c r="F197" s="1" t="s">
        <v>380</v>
      </c>
      <c r="G197" s="1" t="s">
        <v>441</v>
      </c>
      <c r="H197" s="1" t="s">
        <v>442</v>
      </c>
      <c r="I197" s="1">
        <v>0</v>
      </c>
      <c r="J197" s="1">
        <v>1</v>
      </c>
    </row>
    <row r="198" spans="1:10" x14ac:dyDescent="0.25">
      <c r="A198" s="44" t="s">
        <v>382</v>
      </c>
      <c r="B198" s="43" t="s">
        <v>383</v>
      </c>
      <c r="C198" s="43">
        <v>36.765210000000003</v>
      </c>
      <c r="D198" s="44">
        <f>IF(C198="","",C198+ABS(MIN(C$3:C$199)))</f>
        <v>37.74521</v>
      </c>
      <c r="E198" t="s">
        <v>383</v>
      </c>
      <c r="F198" s="1" t="s">
        <v>382</v>
      </c>
      <c r="G198" s="1" t="s">
        <v>441</v>
      </c>
      <c r="H198" s="1" t="s">
        <v>442</v>
      </c>
      <c r="I198" s="1">
        <v>0</v>
      </c>
      <c r="J198" s="1">
        <v>1</v>
      </c>
    </row>
    <row r="199" spans="1:10" x14ac:dyDescent="0.25">
      <c r="A199" s="44" t="s">
        <v>384</v>
      </c>
      <c r="B199" s="43" t="s">
        <v>385</v>
      </c>
      <c r="C199" s="43">
        <v>39.361699999999999</v>
      </c>
      <c r="D199" s="44">
        <f>IF(C199="","",C199+ABS(MIN(C$3:C$199)))</f>
        <v>40.341699999999996</v>
      </c>
      <c r="E199" t="s">
        <v>385</v>
      </c>
      <c r="F199" s="1" t="s">
        <v>384</v>
      </c>
      <c r="G199" s="1" t="s">
        <v>441</v>
      </c>
      <c r="H199" s="1" t="s">
        <v>442</v>
      </c>
      <c r="I199" s="1">
        <v>0</v>
      </c>
      <c r="J199" s="1">
        <v>1</v>
      </c>
    </row>
    <row r="200" spans="1:10" x14ac:dyDescent="0.25">
      <c r="A200" s="1"/>
      <c r="E200" s="18"/>
      <c r="F200" s="18"/>
    </row>
    <row r="201" spans="1:10" hidden="1" x14ac:dyDescent="0.25"/>
    <row r="202" spans="1:10" hidden="1" x14ac:dyDescent="0.25"/>
    <row r="203" spans="1:10" hidden="1" x14ac:dyDescent="0.25">
      <c r="A203" t="s">
        <v>393</v>
      </c>
      <c r="B203">
        <f>MAX(D3:D199)</f>
        <v>560.33514150334406</v>
      </c>
    </row>
    <row r="204" spans="1:10" hidden="1" x14ac:dyDescent="0.25">
      <c r="A204" t="s">
        <v>394</v>
      </c>
      <c r="B204">
        <f>MIN(D3:D199)</f>
        <v>0</v>
      </c>
    </row>
    <row r="205" spans="1:10" hidden="1" x14ac:dyDescent="0.25">
      <c r="A205" t="s">
        <v>400</v>
      </c>
      <c r="B205">
        <f>MAX(D208:D362)</f>
        <v>49</v>
      </c>
    </row>
    <row r="206" spans="1:10" hidden="1" x14ac:dyDescent="0.25"/>
    <row r="207" spans="1:10" hidden="1" x14ac:dyDescent="0.25"/>
    <row r="208" spans="1:10" hidden="1" x14ac:dyDescent="0.25">
      <c r="D208" s="17">
        <v>0</v>
      </c>
    </row>
    <row r="209" spans="4:4" hidden="1" x14ac:dyDescent="0.25">
      <c r="D209" s="10">
        <v>4.32</v>
      </c>
    </row>
    <row r="210" spans="4:4" hidden="1" x14ac:dyDescent="0.25">
      <c r="D210" s="10">
        <v>4.5</v>
      </c>
    </row>
    <row r="211" spans="4:4" hidden="1" x14ac:dyDescent="0.25">
      <c r="D211" s="10">
        <v>7.05</v>
      </c>
    </row>
    <row r="212" spans="4:4" hidden="1" x14ac:dyDescent="0.25">
      <c r="D212" s="10">
        <v>7.82</v>
      </c>
    </row>
    <row r="213" spans="4:4" hidden="1" x14ac:dyDescent="0.25">
      <c r="D213" s="10">
        <v>8.09</v>
      </c>
    </row>
    <row r="214" spans="4:4" hidden="1" x14ac:dyDescent="0.25">
      <c r="D214" s="10">
        <v>8.6999999999999993</v>
      </c>
    </row>
    <row r="215" spans="4:4" hidden="1" x14ac:dyDescent="0.25">
      <c r="D215" s="10">
        <v>8.8000000000000007</v>
      </c>
    </row>
    <row r="216" spans="4:4" hidden="1" x14ac:dyDescent="0.25">
      <c r="D216" s="10">
        <v>8.93</v>
      </c>
    </row>
    <row r="217" spans="4:4" hidden="1" x14ac:dyDescent="0.25">
      <c r="D217" s="15">
        <v>9</v>
      </c>
    </row>
    <row r="218" spans="4:4" hidden="1" x14ac:dyDescent="0.25">
      <c r="D218" s="10">
        <v>9.3000000000000007</v>
      </c>
    </row>
    <row r="219" spans="4:4" hidden="1" x14ac:dyDescent="0.25">
      <c r="D219" s="14">
        <v>9.36</v>
      </c>
    </row>
    <row r="220" spans="4:4" hidden="1" x14ac:dyDescent="0.25">
      <c r="D220" s="10">
        <v>9.42</v>
      </c>
    </row>
    <row r="221" spans="4:4" hidden="1" x14ac:dyDescent="0.25">
      <c r="D221" s="10">
        <v>9.5399999999999991</v>
      </c>
    </row>
    <row r="222" spans="4:4" hidden="1" x14ac:dyDescent="0.25">
      <c r="D222" s="10">
        <v>9.6999999999999993</v>
      </c>
    </row>
    <row r="223" spans="4:4" hidden="1" x14ac:dyDescent="0.25">
      <c r="D223" s="10">
        <v>9.6999999999999993</v>
      </c>
    </row>
    <row r="224" spans="4:4" hidden="1" x14ac:dyDescent="0.25">
      <c r="D224" s="10">
        <v>9.6999999999999993</v>
      </c>
    </row>
    <row r="225" spans="4:4" hidden="1" x14ac:dyDescent="0.25">
      <c r="D225" s="10">
        <v>9.85</v>
      </c>
    </row>
    <row r="226" spans="4:4" hidden="1" x14ac:dyDescent="0.25">
      <c r="D226" s="10">
        <v>9.89</v>
      </c>
    </row>
    <row r="227" spans="4:4" hidden="1" x14ac:dyDescent="0.25">
      <c r="D227" s="10">
        <v>9.94</v>
      </c>
    </row>
    <row r="228" spans="4:4" hidden="1" x14ac:dyDescent="0.25">
      <c r="D228" s="10">
        <v>10.11</v>
      </c>
    </row>
    <row r="229" spans="4:4" hidden="1" x14ac:dyDescent="0.25">
      <c r="D229" s="10">
        <v>10.399999999999999</v>
      </c>
    </row>
    <row r="230" spans="4:4" hidden="1" x14ac:dyDescent="0.25">
      <c r="D230" s="10">
        <v>10.879999999999999</v>
      </c>
    </row>
    <row r="231" spans="4:4" hidden="1" x14ac:dyDescent="0.25">
      <c r="D231" s="10">
        <v>11.17</v>
      </c>
    </row>
    <row r="232" spans="4:4" hidden="1" x14ac:dyDescent="0.25">
      <c r="D232" s="10">
        <v>11.2</v>
      </c>
    </row>
    <row r="233" spans="4:4" hidden="1" x14ac:dyDescent="0.25">
      <c r="D233" s="10">
        <v>11.399999999999999</v>
      </c>
    </row>
    <row r="234" spans="4:4" hidden="1" x14ac:dyDescent="0.25">
      <c r="D234" s="10">
        <v>11.399999999999999</v>
      </c>
    </row>
    <row r="235" spans="4:4" hidden="1" x14ac:dyDescent="0.25">
      <c r="D235" s="10">
        <v>11.5</v>
      </c>
    </row>
    <row r="236" spans="4:4" hidden="1" x14ac:dyDescent="0.25">
      <c r="D236" s="10">
        <v>11.71</v>
      </c>
    </row>
    <row r="237" spans="4:4" hidden="1" x14ac:dyDescent="0.25">
      <c r="D237" s="10">
        <v>11.93</v>
      </c>
    </row>
    <row r="238" spans="4:4" hidden="1" x14ac:dyDescent="0.25">
      <c r="D238" s="10">
        <v>12</v>
      </c>
    </row>
    <row r="239" spans="4:4" hidden="1" x14ac:dyDescent="0.25">
      <c r="D239" s="10">
        <v>12.309999999999999</v>
      </c>
    </row>
    <row r="240" spans="4:4" hidden="1" x14ac:dyDescent="0.25">
      <c r="D240" s="10">
        <v>12.399999999999999</v>
      </c>
    </row>
    <row r="241" spans="4:4" hidden="1" x14ac:dyDescent="0.25">
      <c r="D241" s="10">
        <v>12.399999999999999</v>
      </c>
    </row>
    <row r="242" spans="4:4" hidden="1" x14ac:dyDescent="0.25">
      <c r="D242" s="11">
        <v>12.870000000000001</v>
      </c>
    </row>
    <row r="243" spans="4:4" hidden="1" x14ac:dyDescent="0.25">
      <c r="D243" s="10">
        <v>12.899999999999999</v>
      </c>
    </row>
    <row r="244" spans="4:4" hidden="1" x14ac:dyDescent="0.25">
      <c r="D244" s="10">
        <v>12.899999999999999</v>
      </c>
    </row>
    <row r="245" spans="4:4" hidden="1" x14ac:dyDescent="0.25">
      <c r="D245" s="10">
        <v>13.350000000000001</v>
      </c>
    </row>
    <row r="246" spans="4:4" hidden="1" x14ac:dyDescent="0.25">
      <c r="D246" s="10">
        <v>13.7</v>
      </c>
    </row>
    <row r="247" spans="4:4" hidden="1" x14ac:dyDescent="0.25">
      <c r="D247" s="10">
        <v>13.8</v>
      </c>
    </row>
    <row r="248" spans="4:4" hidden="1" x14ac:dyDescent="0.25">
      <c r="D248" s="10">
        <v>14.280000000000001</v>
      </c>
    </row>
    <row r="249" spans="4:4" hidden="1" x14ac:dyDescent="0.25">
      <c r="D249" s="10">
        <v>14.3</v>
      </c>
    </row>
    <row r="250" spans="4:4" hidden="1" x14ac:dyDescent="0.25">
      <c r="D250" s="10">
        <v>14.399999999999999</v>
      </c>
    </row>
    <row r="251" spans="4:4" hidden="1" x14ac:dyDescent="0.25">
      <c r="D251" s="10">
        <v>14.399999999999999</v>
      </c>
    </row>
    <row r="252" spans="4:4" hidden="1" x14ac:dyDescent="0.25">
      <c r="D252" s="10">
        <v>14.533449796736928</v>
      </c>
    </row>
    <row r="253" spans="4:4" hidden="1" x14ac:dyDescent="0.25">
      <c r="D253" s="10">
        <v>14.8</v>
      </c>
    </row>
    <row r="254" spans="4:4" hidden="1" x14ac:dyDescent="0.25">
      <c r="D254" s="10">
        <v>14.899999999999999</v>
      </c>
    </row>
    <row r="255" spans="4:4" hidden="1" x14ac:dyDescent="0.25">
      <c r="D255" s="10">
        <v>14.899999999999999</v>
      </c>
    </row>
    <row r="256" spans="4:4" hidden="1" x14ac:dyDescent="0.25">
      <c r="D256" s="10">
        <v>15.2</v>
      </c>
    </row>
    <row r="257" spans="4:4" hidden="1" x14ac:dyDescent="0.25">
      <c r="D257" s="10">
        <v>15.2</v>
      </c>
    </row>
    <row r="258" spans="4:4" hidden="1" x14ac:dyDescent="0.25">
      <c r="D258" s="10">
        <v>15.2</v>
      </c>
    </row>
    <row r="259" spans="4:4" hidden="1" x14ac:dyDescent="0.25">
      <c r="D259" s="10">
        <v>15.3</v>
      </c>
    </row>
    <row r="260" spans="4:4" hidden="1" x14ac:dyDescent="0.25">
      <c r="D260" s="10">
        <v>15.350000000000001</v>
      </c>
    </row>
    <row r="261" spans="4:4" hidden="1" x14ac:dyDescent="0.25">
      <c r="D261" s="10">
        <v>15.399999999999999</v>
      </c>
    </row>
    <row r="262" spans="4:4" hidden="1" x14ac:dyDescent="0.25">
      <c r="D262" s="10">
        <v>15.399999999999999</v>
      </c>
    </row>
    <row r="263" spans="4:4" hidden="1" x14ac:dyDescent="0.25">
      <c r="D263" s="10">
        <v>15.399999999999999</v>
      </c>
    </row>
    <row r="264" spans="4:4" hidden="1" x14ac:dyDescent="0.25">
      <c r="D264" s="10">
        <v>15.399999999999999</v>
      </c>
    </row>
    <row r="265" spans="4:4" hidden="1" x14ac:dyDescent="0.25">
      <c r="D265" s="10">
        <v>15.5</v>
      </c>
    </row>
    <row r="266" spans="4:4" hidden="1" x14ac:dyDescent="0.25">
      <c r="D266" s="10">
        <v>15.73</v>
      </c>
    </row>
    <row r="267" spans="4:4" hidden="1" x14ac:dyDescent="0.25">
      <c r="D267" s="10">
        <v>15.899999999999999</v>
      </c>
    </row>
    <row r="268" spans="4:4" hidden="1" x14ac:dyDescent="0.25">
      <c r="D268" s="10">
        <v>16.2</v>
      </c>
    </row>
    <row r="269" spans="4:4" hidden="1" x14ac:dyDescent="0.25">
      <c r="D269" s="10">
        <v>16.2</v>
      </c>
    </row>
    <row r="270" spans="4:4" hidden="1" x14ac:dyDescent="0.25">
      <c r="D270" s="10">
        <v>16.3</v>
      </c>
    </row>
    <row r="271" spans="4:4" hidden="1" x14ac:dyDescent="0.25">
      <c r="D271" s="10">
        <v>16.399999999999999</v>
      </c>
    </row>
    <row r="272" spans="4:4" hidden="1" x14ac:dyDescent="0.25">
      <c r="D272" s="10">
        <v>16.579999999999998</v>
      </c>
    </row>
    <row r="273" spans="4:4" hidden="1" x14ac:dyDescent="0.25">
      <c r="D273" s="10">
        <v>16.829999999999998</v>
      </c>
    </row>
    <row r="274" spans="4:4" hidden="1" x14ac:dyDescent="0.25">
      <c r="D274" s="10">
        <v>16.899999999999999</v>
      </c>
    </row>
    <row r="275" spans="4:4" hidden="1" x14ac:dyDescent="0.25">
      <c r="D275" s="10">
        <v>17</v>
      </c>
    </row>
    <row r="276" spans="4:4" hidden="1" x14ac:dyDescent="0.25">
      <c r="D276" s="10">
        <v>17.13</v>
      </c>
    </row>
    <row r="277" spans="4:4" hidden="1" x14ac:dyDescent="0.25">
      <c r="D277" s="10">
        <v>17.27</v>
      </c>
    </row>
    <row r="278" spans="4:4" hidden="1" x14ac:dyDescent="0.25">
      <c r="D278" s="10">
        <v>17.3</v>
      </c>
    </row>
    <row r="279" spans="4:4" hidden="1" x14ac:dyDescent="0.25">
      <c r="D279" s="10">
        <v>17.36</v>
      </c>
    </row>
    <row r="280" spans="4:4" hidden="1" x14ac:dyDescent="0.25">
      <c r="D280" s="17">
        <v>17.399999999999999</v>
      </c>
    </row>
    <row r="281" spans="4:4" hidden="1" x14ac:dyDescent="0.25">
      <c r="D281" s="10">
        <v>17.5</v>
      </c>
    </row>
    <row r="282" spans="4:4" hidden="1" x14ac:dyDescent="0.25">
      <c r="D282" s="10">
        <v>17.600000000000001</v>
      </c>
    </row>
    <row r="283" spans="4:4" hidden="1" x14ac:dyDescent="0.25">
      <c r="D283" s="10">
        <v>17.71</v>
      </c>
    </row>
    <row r="284" spans="4:4" hidden="1" x14ac:dyDescent="0.25">
      <c r="D284" s="10">
        <v>17.8</v>
      </c>
    </row>
    <row r="285" spans="4:4" hidden="1" x14ac:dyDescent="0.25">
      <c r="D285" s="10">
        <v>17.8</v>
      </c>
    </row>
    <row r="286" spans="4:4" hidden="1" x14ac:dyDescent="0.25">
      <c r="D286" s="10">
        <v>17.989999999999998</v>
      </c>
    </row>
    <row r="287" spans="4:4" hidden="1" x14ac:dyDescent="0.25">
      <c r="D287" s="10">
        <v>18</v>
      </c>
    </row>
    <row r="288" spans="4:4" hidden="1" x14ac:dyDescent="0.25">
      <c r="D288" s="10">
        <v>18.8</v>
      </c>
    </row>
    <row r="289" spans="4:4" hidden="1" x14ac:dyDescent="0.25">
      <c r="D289" s="10">
        <v>18.899999999999999</v>
      </c>
    </row>
    <row r="290" spans="4:4" hidden="1" x14ac:dyDescent="0.25">
      <c r="D290" s="10">
        <v>19</v>
      </c>
    </row>
    <row r="291" spans="4:4" hidden="1" x14ac:dyDescent="0.25">
      <c r="D291" s="10">
        <v>19.600000000000001</v>
      </c>
    </row>
    <row r="292" spans="4:4" hidden="1" x14ac:dyDescent="0.25">
      <c r="D292" s="10">
        <v>19.600000000000001</v>
      </c>
    </row>
    <row r="293" spans="4:4" hidden="1" x14ac:dyDescent="0.25">
      <c r="D293" s="10">
        <v>19.600000000000001</v>
      </c>
    </row>
    <row r="294" spans="4:4" hidden="1" x14ac:dyDescent="0.25">
      <c r="D294" s="10">
        <v>19.7</v>
      </c>
    </row>
    <row r="295" spans="4:4" hidden="1" x14ac:dyDescent="0.25">
      <c r="D295" s="10">
        <v>19.7</v>
      </c>
    </row>
    <row r="296" spans="4:4" hidden="1" x14ac:dyDescent="0.25">
      <c r="D296" s="10">
        <v>19.8</v>
      </c>
    </row>
    <row r="297" spans="4:4" hidden="1" x14ac:dyDescent="0.25">
      <c r="D297" s="10">
        <v>20.3</v>
      </c>
    </row>
    <row r="298" spans="4:4" hidden="1" x14ac:dyDescent="0.25">
      <c r="D298" s="17">
        <v>20.34</v>
      </c>
    </row>
    <row r="299" spans="4:4" hidden="1" x14ac:dyDescent="0.25">
      <c r="D299" s="10">
        <v>20.399999999999999</v>
      </c>
    </row>
    <row r="300" spans="4:4" hidden="1" x14ac:dyDescent="0.25">
      <c r="D300" s="10">
        <v>20.43</v>
      </c>
    </row>
    <row r="301" spans="4:4" hidden="1" x14ac:dyDescent="0.25">
      <c r="D301" s="13">
        <v>20.6</v>
      </c>
    </row>
    <row r="302" spans="4:4" hidden="1" x14ac:dyDescent="0.25">
      <c r="D302" s="10">
        <v>20.7</v>
      </c>
    </row>
    <row r="303" spans="4:4" hidden="1" x14ac:dyDescent="0.25">
      <c r="D303" s="10">
        <v>20.7</v>
      </c>
    </row>
    <row r="304" spans="4:4" hidden="1" x14ac:dyDescent="0.25">
      <c r="D304" s="10">
        <v>20.7</v>
      </c>
    </row>
    <row r="305" spans="4:4" hidden="1" x14ac:dyDescent="0.25">
      <c r="D305" s="10">
        <v>20.76</v>
      </c>
    </row>
    <row r="306" spans="4:4" hidden="1" x14ac:dyDescent="0.25">
      <c r="D306" s="10">
        <v>21</v>
      </c>
    </row>
    <row r="307" spans="4:4" hidden="1" x14ac:dyDescent="0.25">
      <c r="D307" s="10">
        <v>21</v>
      </c>
    </row>
    <row r="308" spans="4:4" hidden="1" x14ac:dyDescent="0.25">
      <c r="D308" s="10">
        <v>21.03</v>
      </c>
    </row>
    <row r="309" spans="4:4" hidden="1" x14ac:dyDescent="0.25">
      <c r="D309" s="10">
        <v>21.1</v>
      </c>
    </row>
    <row r="310" spans="4:4" hidden="1" x14ac:dyDescent="0.25">
      <c r="D310" s="15">
        <v>21.5</v>
      </c>
    </row>
    <row r="311" spans="4:4" hidden="1" x14ac:dyDescent="0.25">
      <c r="D311" s="10">
        <v>21.5</v>
      </c>
    </row>
    <row r="312" spans="4:4" hidden="1" x14ac:dyDescent="0.25">
      <c r="D312" s="10">
        <v>21.7</v>
      </c>
    </row>
    <row r="313" spans="4:4" hidden="1" x14ac:dyDescent="0.25">
      <c r="D313" s="10">
        <v>21.8</v>
      </c>
    </row>
    <row r="314" spans="4:4" hidden="1" x14ac:dyDescent="0.25">
      <c r="D314" s="10">
        <v>21.8</v>
      </c>
    </row>
    <row r="315" spans="4:4" hidden="1" x14ac:dyDescent="0.25">
      <c r="D315" s="10">
        <v>22.1</v>
      </c>
    </row>
    <row r="316" spans="4:4" hidden="1" x14ac:dyDescent="0.25">
      <c r="D316" s="10">
        <v>22.1</v>
      </c>
    </row>
    <row r="317" spans="4:4" hidden="1" x14ac:dyDescent="0.25">
      <c r="D317" s="10">
        <v>22.35</v>
      </c>
    </row>
    <row r="318" spans="4:4" hidden="1" x14ac:dyDescent="0.25">
      <c r="D318" s="10">
        <v>22.5</v>
      </c>
    </row>
    <row r="319" spans="4:4" hidden="1" x14ac:dyDescent="0.25">
      <c r="D319" s="17">
        <v>22.53</v>
      </c>
    </row>
    <row r="320" spans="4:4" hidden="1" x14ac:dyDescent="0.25">
      <c r="D320" s="10">
        <v>22.560000000000002</v>
      </c>
    </row>
    <row r="321" spans="4:4" hidden="1" x14ac:dyDescent="0.25">
      <c r="D321" s="10">
        <v>22.89</v>
      </c>
    </row>
    <row r="322" spans="4:4" hidden="1" x14ac:dyDescent="0.25">
      <c r="D322" s="16">
        <v>23</v>
      </c>
    </row>
    <row r="323" spans="4:4" hidden="1" x14ac:dyDescent="0.25">
      <c r="D323" s="10">
        <v>23.1</v>
      </c>
    </row>
    <row r="324" spans="4:4" hidden="1" x14ac:dyDescent="0.25">
      <c r="D324" s="10">
        <v>23.88</v>
      </c>
    </row>
    <row r="325" spans="4:4" hidden="1" x14ac:dyDescent="0.25">
      <c r="D325" s="10">
        <v>23.900000000000002</v>
      </c>
    </row>
    <row r="326" spans="4:4" hidden="1" x14ac:dyDescent="0.25">
      <c r="D326" s="17">
        <v>24.28</v>
      </c>
    </row>
    <row r="327" spans="4:4" hidden="1" x14ac:dyDescent="0.25">
      <c r="D327" s="11">
        <v>24.400000000000002</v>
      </c>
    </row>
    <row r="328" spans="4:4" hidden="1" x14ac:dyDescent="0.25">
      <c r="D328" s="10">
        <v>24.7</v>
      </c>
    </row>
    <row r="329" spans="4:4" hidden="1" x14ac:dyDescent="0.25">
      <c r="D329" s="10">
        <v>24.8</v>
      </c>
    </row>
    <row r="330" spans="4:4" hidden="1" x14ac:dyDescent="0.25">
      <c r="D330" s="10">
        <v>24.85</v>
      </c>
    </row>
    <row r="331" spans="4:4" hidden="1" x14ac:dyDescent="0.25">
      <c r="D331" s="10">
        <v>25.25</v>
      </c>
    </row>
    <row r="332" spans="4:4" hidden="1" x14ac:dyDescent="0.25">
      <c r="D332" s="10">
        <v>25.88</v>
      </c>
    </row>
    <row r="333" spans="4:4" hidden="1" x14ac:dyDescent="0.25">
      <c r="D333" s="10">
        <v>27.6</v>
      </c>
    </row>
    <row r="334" spans="4:4" hidden="1" x14ac:dyDescent="0.25">
      <c r="D334" s="10">
        <v>28</v>
      </c>
    </row>
    <row r="335" spans="4:4" hidden="1" x14ac:dyDescent="0.25">
      <c r="D335" s="17">
        <v>28.2</v>
      </c>
    </row>
    <row r="336" spans="4:4" hidden="1" x14ac:dyDescent="0.25">
      <c r="D336" s="10">
        <v>29</v>
      </c>
    </row>
    <row r="337" spans="4:4" hidden="1" x14ac:dyDescent="0.25">
      <c r="D337" s="10">
        <v>29.02</v>
      </c>
    </row>
    <row r="338" spans="4:4" hidden="1" x14ac:dyDescent="0.25">
      <c r="D338" s="10">
        <v>29.3</v>
      </c>
    </row>
    <row r="339" spans="4:4" hidden="1" x14ac:dyDescent="0.25">
      <c r="D339" s="10">
        <v>29.7</v>
      </c>
    </row>
    <row r="340" spans="4:4" hidden="1" x14ac:dyDescent="0.25">
      <c r="D340" s="10">
        <v>30.400000000000002</v>
      </c>
    </row>
    <row r="341" spans="4:4" hidden="1" x14ac:dyDescent="0.25">
      <c r="D341" s="12">
        <v>31.2</v>
      </c>
    </row>
    <row r="342" spans="4:4" hidden="1" x14ac:dyDescent="0.25">
      <c r="D342" s="17">
        <v>31.400000000000002</v>
      </c>
    </row>
    <row r="343" spans="4:4" hidden="1" x14ac:dyDescent="0.25">
      <c r="D343" s="10">
        <v>31.6</v>
      </c>
    </row>
    <row r="344" spans="4:4" hidden="1" x14ac:dyDescent="0.25">
      <c r="D344" s="10">
        <v>32.4</v>
      </c>
    </row>
    <row r="345" spans="4:4" hidden="1" x14ac:dyDescent="0.25">
      <c r="D345" s="10">
        <v>33.299999999999997</v>
      </c>
    </row>
    <row r="346" spans="4:4" hidden="1" x14ac:dyDescent="0.25">
      <c r="D346" s="10">
        <v>34.799999999999997</v>
      </c>
    </row>
    <row r="347" spans="4:4" hidden="1" x14ac:dyDescent="0.25">
      <c r="D347" s="10">
        <v>34.799999999999997</v>
      </c>
    </row>
    <row r="348" spans="4:4" hidden="1" x14ac:dyDescent="0.25">
      <c r="D348" s="10">
        <v>34.799999999999997</v>
      </c>
    </row>
    <row r="349" spans="4:4" hidden="1" x14ac:dyDescent="0.25">
      <c r="D349" s="10">
        <v>35.1</v>
      </c>
    </row>
    <row r="350" spans="4:4" hidden="1" x14ac:dyDescent="0.25">
      <c r="D350" s="10">
        <v>36.199999999999996</v>
      </c>
    </row>
    <row r="351" spans="4:4" hidden="1" x14ac:dyDescent="0.25">
      <c r="D351" s="10">
        <v>36.299999999999997</v>
      </c>
    </row>
    <row r="352" spans="4:4" hidden="1" x14ac:dyDescent="0.25">
      <c r="D352" s="10">
        <v>36.5</v>
      </c>
    </row>
    <row r="353" spans="4:4" hidden="1" x14ac:dyDescent="0.25">
      <c r="D353" s="10">
        <v>38</v>
      </c>
    </row>
    <row r="354" spans="4:4" hidden="1" x14ac:dyDescent="0.25">
      <c r="D354" s="10">
        <v>39</v>
      </c>
    </row>
    <row r="355" spans="4:4" hidden="1" x14ac:dyDescent="0.25">
      <c r="D355" s="10">
        <v>39.799999999999997</v>
      </c>
    </row>
    <row r="356" spans="4:4" hidden="1" x14ac:dyDescent="0.25">
      <c r="D356" s="10">
        <v>40.4</v>
      </c>
    </row>
    <row r="357" spans="4:4" hidden="1" x14ac:dyDescent="0.25">
      <c r="D357" s="10">
        <v>41.529999999999994</v>
      </c>
    </row>
    <row r="358" spans="4:4" hidden="1" x14ac:dyDescent="0.25">
      <c r="D358" s="10">
        <v>42.06521</v>
      </c>
    </row>
    <row r="359" spans="4:4" hidden="1" x14ac:dyDescent="0.25">
      <c r="D359" s="10">
        <v>44.661699999999996</v>
      </c>
    </row>
    <row r="360" spans="4:4" hidden="1" x14ac:dyDescent="0.25">
      <c r="D360" s="10">
        <v>45.44</v>
      </c>
    </row>
    <row r="361" spans="4:4" hidden="1" x14ac:dyDescent="0.25">
      <c r="D361" s="10">
        <v>47.599999999999994</v>
      </c>
    </row>
    <row r="362" spans="4:4" hidden="1" x14ac:dyDescent="0.25">
      <c r="D362" s="10">
        <v>49</v>
      </c>
    </row>
    <row r="363" spans="4:4" hidden="1" x14ac:dyDescent="0.25">
      <c r="D363" s="15">
        <v>52.368659999999998</v>
      </c>
    </row>
    <row r="364" spans="4:4" hidden="1" x14ac:dyDescent="0.25">
      <c r="D364" s="10">
        <v>52.4</v>
      </c>
    </row>
    <row r="365" spans="4:4" hidden="1" x14ac:dyDescent="0.25">
      <c r="D365" s="17">
        <v>56.5</v>
      </c>
    </row>
    <row r="366" spans="4:4" hidden="1" x14ac:dyDescent="0.25">
      <c r="D366" s="10">
        <v>69.8</v>
      </c>
    </row>
    <row r="367" spans="4:4" hidden="1" x14ac:dyDescent="0.25">
      <c r="D367" s="10">
        <v>79</v>
      </c>
    </row>
    <row r="368" spans="4:4" hidden="1" x14ac:dyDescent="0.25">
      <c r="D368" s="10">
        <v>86.5</v>
      </c>
    </row>
    <row r="369" spans="4:4" hidden="1" x14ac:dyDescent="0.25">
      <c r="D369" s="10">
        <v>96.899999999999991</v>
      </c>
    </row>
    <row r="370" spans="4:4" hidden="1" x14ac:dyDescent="0.25">
      <c r="D370" s="10">
        <v>108.3</v>
      </c>
    </row>
    <row r="371" spans="4:4" hidden="1" x14ac:dyDescent="0.25">
      <c r="D371" s="10">
        <v>163.30000000000001</v>
      </c>
    </row>
    <row r="372" spans="4:4" hidden="1" x14ac:dyDescent="0.25">
      <c r="D372" s="10">
        <v>208.3</v>
      </c>
    </row>
    <row r="373" spans="4:4" hidden="1" x14ac:dyDescent="0.25">
      <c r="D373" s="10" t="s">
        <v>405</v>
      </c>
    </row>
    <row r="374" spans="4:4" hidden="1" x14ac:dyDescent="0.25">
      <c r="D374" s="10" t="s">
        <v>405</v>
      </c>
    </row>
    <row r="375" spans="4:4" hidden="1" x14ac:dyDescent="0.25">
      <c r="D375" s="10" t="s">
        <v>405</v>
      </c>
    </row>
    <row r="376" spans="4:4" hidden="1" x14ac:dyDescent="0.25">
      <c r="D376" s="10" t="s">
        <v>405</v>
      </c>
    </row>
    <row r="377" spans="4:4" hidden="1" x14ac:dyDescent="0.25">
      <c r="D377" s="10" t="s">
        <v>405</v>
      </c>
    </row>
    <row r="378" spans="4:4" hidden="1" x14ac:dyDescent="0.25">
      <c r="D378" s="10" t="s">
        <v>405</v>
      </c>
    </row>
    <row r="379" spans="4:4" hidden="1" x14ac:dyDescent="0.25">
      <c r="D379" s="10" t="s">
        <v>405</v>
      </c>
    </row>
    <row r="380" spans="4:4" hidden="1" x14ac:dyDescent="0.25">
      <c r="D380" s="10" t="s">
        <v>405</v>
      </c>
    </row>
    <row r="381" spans="4:4" hidden="1" x14ac:dyDescent="0.25">
      <c r="D381" s="10" t="s">
        <v>405</v>
      </c>
    </row>
    <row r="382" spans="4:4" hidden="1" x14ac:dyDescent="0.25">
      <c r="D382" s="10" t="s">
        <v>405</v>
      </c>
    </row>
    <row r="383" spans="4:4" hidden="1" x14ac:dyDescent="0.25">
      <c r="D383" s="10" t="s">
        <v>405</v>
      </c>
    </row>
    <row r="384" spans="4:4" hidden="1" x14ac:dyDescent="0.25">
      <c r="D384" s="10" t="s">
        <v>405</v>
      </c>
    </row>
    <row r="385" spans="4:4" hidden="1" x14ac:dyDescent="0.25">
      <c r="D385" s="10" t="s">
        <v>405</v>
      </c>
    </row>
    <row r="386" spans="4:4" hidden="1" x14ac:dyDescent="0.25">
      <c r="D386" s="10" t="s">
        <v>405</v>
      </c>
    </row>
    <row r="387" spans="4:4" hidden="1" x14ac:dyDescent="0.25">
      <c r="D387" s="10" t="s">
        <v>405</v>
      </c>
    </row>
    <row r="388" spans="4:4" hidden="1" x14ac:dyDescent="0.25">
      <c r="D388" s="10" t="s">
        <v>405</v>
      </c>
    </row>
    <row r="389" spans="4:4" hidden="1" x14ac:dyDescent="0.25">
      <c r="D389" s="10" t="s">
        <v>405</v>
      </c>
    </row>
    <row r="390" spans="4:4" hidden="1" x14ac:dyDescent="0.25">
      <c r="D390" s="10" t="s">
        <v>405</v>
      </c>
    </row>
    <row r="391" spans="4:4" hidden="1" x14ac:dyDescent="0.25">
      <c r="D391" s="10" t="s">
        <v>405</v>
      </c>
    </row>
    <row r="392" spans="4:4" hidden="1" x14ac:dyDescent="0.25">
      <c r="D392" s="10" t="s">
        <v>405</v>
      </c>
    </row>
    <row r="393" spans="4:4" hidden="1" x14ac:dyDescent="0.25">
      <c r="D393" s="10" t="s">
        <v>405</v>
      </c>
    </row>
    <row r="394" spans="4:4" hidden="1" x14ac:dyDescent="0.25">
      <c r="D394" s="10" t="s">
        <v>405</v>
      </c>
    </row>
    <row r="395" spans="4:4" hidden="1" x14ac:dyDescent="0.25">
      <c r="D395" s="17" t="s">
        <v>405</v>
      </c>
    </row>
    <row r="396" spans="4:4" hidden="1" x14ac:dyDescent="0.25">
      <c r="D396" s="17" t="s">
        <v>405</v>
      </c>
    </row>
    <row r="397" spans="4:4" x14ac:dyDescent="0.25">
      <c r="D397" s="10" t="s">
        <v>405</v>
      </c>
    </row>
    <row r="398" spans="4:4" x14ac:dyDescent="0.25">
      <c r="D398" s="10" t="s">
        <v>405</v>
      </c>
    </row>
    <row r="399" spans="4:4" x14ac:dyDescent="0.25">
      <c r="D399" s="10" t="s">
        <v>405</v>
      </c>
    </row>
    <row r="400" spans="4:4" x14ac:dyDescent="0.25">
      <c r="D400" s="10" t="s">
        <v>405</v>
      </c>
    </row>
    <row r="401" spans="4:4" x14ac:dyDescent="0.25">
      <c r="D401" s="10" t="s">
        <v>405</v>
      </c>
    </row>
    <row r="402" spans="4:4" x14ac:dyDescent="0.25">
      <c r="D402" s="10" t="s">
        <v>405</v>
      </c>
    </row>
    <row r="403" spans="4:4" x14ac:dyDescent="0.25">
      <c r="D403" s="10" t="s">
        <v>405</v>
      </c>
    </row>
  </sheetData>
  <sortState xmlns:xlrd2="http://schemas.microsoft.com/office/spreadsheetml/2017/richdata2" ref="D208:D403">
    <sortCondition ref="D208:D403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AEE1-9121-2445-9752-7FC3544AD257}">
  <sheetPr>
    <tabColor theme="4"/>
  </sheetPr>
  <dimension ref="A1:L620"/>
  <sheetViews>
    <sheetView topLeftCell="B1" workbookViewId="0">
      <selection activeCell="H7" sqref="H7"/>
    </sheetView>
  </sheetViews>
  <sheetFormatPr defaultColWidth="10.625" defaultRowHeight="15.75" x14ac:dyDescent="0.25"/>
  <cols>
    <col min="1" max="1" width="29" bestFit="1" customWidth="1"/>
    <col min="3" max="3" width="7.875" style="8" customWidth="1"/>
    <col min="4" max="4" width="10.875" style="8"/>
    <col min="7" max="7" width="10.625" style="8"/>
    <col min="8" max="8" width="29" style="8" bestFit="1" customWidth="1"/>
    <col min="9" max="9" width="31.375" style="9" customWidth="1"/>
    <col min="10" max="10" width="14.75" style="1" customWidth="1"/>
    <col min="11" max="12" width="16.75" style="1" customWidth="1"/>
  </cols>
  <sheetData>
    <row r="1" spans="1:12" x14ac:dyDescent="0.25">
      <c r="C1" s="9" t="s">
        <v>421</v>
      </c>
      <c r="D1" s="9" t="s">
        <v>423</v>
      </c>
      <c r="E1" s="9" t="s">
        <v>424</v>
      </c>
      <c r="G1" s="9"/>
      <c r="H1" s="9"/>
    </row>
    <row r="2" spans="1:12" ht="177" x14ac:dyDescent="0.25">
      <c r="A2" s="32" t="s">
        <v>387</v>
      </c>
      <c r="B2" s="32" t="s">
        <v>386</v>
      </c>
      <c r="C2" s="59" t="s">
        <v>407</v>
      </c>
      <c r="D2" s="59" t="s">
        <v>425</v>
      </c>
      <c r="E2" s="46" t="s">
        <v>426</v>
      </c>
      <c r="F2" s="46" t="s">
        <v>484</v>
      </c>
      <c r="G2" s="70" t="s">
        <v>430</v>
      </c>
      <c r="H2" s="70" t="s">
        <v>433</v>
      </c>
      <c r="I2" s="70" t="s">
        <v>434</v>
      </c>
      <c r="J2" s="70" t="s">
        <v>435</v>
      </c>
      <c r="K2" s="70" t="s">
        <v>436</v>
      </c>
      <c r="L2" s="70" t="s">
        <v>437</v>
      </c>
    </row>
    <row r="3" spans="1:12" x14ac:dyDescent="0.25">
      <c r="A3" s="44" t="s">
        <v>0</v>
      </c>
      <c r="B3" s="43" t="s">
        <v>1</v>
      </c>
      <c r="C3" s="43">
        <v>11.5</v>
      </c>
      <c r="D3" s="47">
        <f>IF(C3="","",21-C3)</f>
        <v>9.5</v>
      </c>
      <c r="E3" s="47">
        <v>4.5238095238095237</v>
      </c>
      <c r="G3" t="s">
        <v>1</v>
      </c>
      <c r="H3" s="1" t="s">
        <v>0</v>
      </c>
      <c r="I3" s="1" t="s">
        <v>438</v>
      </c>
      <c r="K3" s="1">
        <v>0</v>
      </c>
      <c r="L3" s="1">
        <v>0</v>
      </c>
    </row>
    <row r="4" spans="1:12" x14ac:dyDescent="0.25">
      <c r="A4" s="44" t="s">
        <v>2</v>
      </c>
      <c r="B4" s="43" t="s">
        <v>3</v>
      </c>
      <c r="C4" s="43" t="s">
        <v>405</v>
      </c>
      <c r="D4" s="47" t="str">
        <f t="shared" ref="D4:D35" si="0">IF(C4="","",21-C4)</f>
        <v/>
      </c>
      <c r="E4" s="48">
        <v>7.5</v>
      </c>
      <c r="F4">
        <v>1</v>
      </c>
      <c r="G4" t="s">
        <v>3</v>
      </c>
      <c r="H4" s="1" t="s">
        <v>2</v>
      </c>
      <c r="I4" s="1" t="s">
        <v>439</v>
      </c>
      <c r="J4" s="1" t="s">
        <v>440</v>
      </c>
      <c r="K4" s="1">
        <v>0</v>
      </c>
      <c r="L4" s="1">
        <v>1</v>
      </c>
    </row>
    <row r="5" spans="1:12" x14ac:dyDescent="0.25">
      <c r="A5" s="44" t="s">
        <v>4</v>
      </c>
      <c r="B5" s="43" t="s">
        <v>5</v>
      </c>
      <c r="C5" s="43">
        <v>6</v>
      </c>
      <c r="D5" s="47">
        <f t="shared" si="0"/>
        <v>15</v>
      </c>
      <c r="E5" s="47">
        <v>7.1428571428571432</v>
      </c>
      <c r="G5" t="s">
        <v>5</v>
      </c>
      <c r="H5" s="1" t="s">
        <v>4</v>
      </c>
      <c r="I5" s="1" t="s">
        <v>441</v>
      </c>
      <c r="J5" s="1" t="s">
        <v>442</v>
      </c>
      <c r="K5" s="1">
        <v>0</v>
      </c>
      <c r="L5" s="1">
        <v>1</v>
      </c>
    </row>
    <row r="6" spans="1:12" x14ac:dyDescent="0.25">
      <c r="A6" s="44" t="s">
        <v>6</v>
      </c>
      <c r="B6" t="s">
        <v>431</v>
      </c>
      <c r="C6" s="43"/>
      <c r="D6" s="47"/>
      <c r="E6" s="47"/>
      <c r="G6" t="s">
        <v>431</v>
      </c>
      <c r="H6" s="1" t="s">
        <v>443</v>
      </c>
      <c r="I6" s="1" t="s">
        <v>438</v>
      </c>
      <c r="J6" s="1" t="s">
        <v>444</v>
      </c>
      <c r="K6" s="1">
        <v>0</v>
      </c>
      <c r="L6" s="1">
        <v>1</v>
      </c>
    </row>
    <row r="7" spans="1:12" x14ac:dyDescent="0.25">
      <c r="A7" s="44" t="s">
        <v>8</v>
      </c>
      <c r="B7" s="43" t="s">
        <v>7</v>
      </c>
      <c r="C7" s="43">
        <v>8</v>
      </c>
      <c r="D7" s="47">
        <f t="shared" si="0"/>
        <v>13</v>
      </c>
      <c r="E7" s="47">
        <v>6.1904761904761907</v>
      </c>
      <c r="G7" t="s">
        <v>7</v>
      </c>
      <c r="H7" s="1" t="s">
        <v>6</v>
      </c>
      <c r="I7" s="1" t="s">
        <v>445</v>
      </c>
      <c r="J7" s="1" t="s">
        <v>446</v>
      </c>
      <c r="K7" s="1">
        <v>0</v>
      </c>
      <c r="L7" s="1">
        <v>1</v>
      </c>
    </row>
    <row r="8" spans="1:12" x14ac:dyDescent="0.25">
      <c r="A8" s="44" t="s">
        <v>10</v>
      </c>
      <c r="B8" s="43" t="s">
        <v>9</v>
      </c>
      <c r="C8" s="43">
        <v>14</v>
      </c>
      <c r="D8" s="47">
        <f t="shared" si="0"/>
        <v>7</v>
      </c>
      <c r="E8" s="47">
        <v>3.333333333333333</v>
      </c>
      <c r="G8" t="s">
        <v>9</v>
      </c>
      <c r="H8" s="1" t="s">
        <v>8</v>
      </c>
      <c r="I8" s="1" t="s">
        <v>445</v>
      </c>
      <c r="J8" s="1" t="s">
        <v>436</v>
      </c>
      <c r="K8" s="1">
        <v>1</v>
      </c>
      <c r="L8" s="1">
        <v>0</v>
      </c>
    </row>
    <row r="9" spans="1:12" x14ac:dyDescent="0.25">
      <c r="A9" s="44" t="s">
        <v>12</v>
      </c>
      <c r="B9" s="43" t="s">
        <v>11</v>
      </c>
      <c r="C9" s="43">
        <v>18.666666666666668</v>
      </c>
      <c r="D9" s="47">
        <f t="shared" si="0"/>
        <v>2.3333333333333321</v>
      </c>
      <c r="E9" s="47">
        <v>1.1111111111111105</v>
      </c>
      <c r="G9" t="s">
        <v>11</v>
      </c>
      <c r="H9" s="1" t="s">
        <v>10</v>
      </c>
      <c r="I9" s="1" t="s">
        <v>447</v>
      </c>
      <c r="J9" s="1" t="s">
        <v>448</v>
      </c>
      <c r="K9" s="1">
        <v>0</v>
      </c>
      <c r="L9" s="1">
        <v>1</v>
      </c>
    </row>
    <row r="10" spans="1:12" x14ac:dyDescent="0.25">
      <c r="A10" s="44" t="s">
        <v>14</v>
      </c>
      <c r="B10" s="43" t="s">
        <v>13</v>
      </c>
      <c r="C10" s="43">
        <v>3.5</v>
      </c>
      <c r="D10" s="47">
        <f t="shared" si="0"/>
        <v>17.5</v>
      </c>
      <c r="E10" s="47">
        <v>8.3333333333333339</v>
      </c>
      <c r="G10" t="s">
        <v>13</v>
      </c>
      <c r="H10" s="1" t="s">
        <v>12</v>
      </c>
      <c r="I10" s="1" t="s">
        <v>438</v>
      </c>
      <c r="J10" s="1" t="s">
        <v>449</v>
      </c>
      <c r="K10" s="1">
        <v>0</v>
      </c>
      <c r="L10" s="1">
        <v>1</v>
      </c>
    </row>
    <row r="11" spans="1:12" x14ac:dyDescent="0.25">
      <c r="A11" s="44" t="s">
        <v>16</v>
      </c>
      <c r="B11" s="43" t="s">
        <v>15</v>
      </c>
      <c r="C11" s="43">
        <v>8.3333333333333339</v>
      </c>
      <c r="D11" s="47">
        <f t="shared" si="0"/>
        <v>12.666666666666666</v>
      </c>
      <c r="E11" s="47">
        <v>6.0317460317460316</v>
      </c>
      <c r="G11" t="s">
        <v>15</v>
      </c>
      <c r="H11" s="1" t="s">
        <v>14</v>
      </c>
      <c r="I11" s="1" t="s">
        <v>447</v>
      </c>
      <c r="J11" s="1" t="s">
        <v>446</v>
      </c>
      <c r="K11" s="1">
        <v>0</v>
      </c>
      <c r="L11" s="1">
        <v>1</v>
      </c>
    </row>
    <row r="12" spans="1:12" x14ac:dyDescent="0.25">
      <c r="A12" s="44" t="s">
        <v>18</v>
      </c>
      <c r="B12" s="43" t="s">
        <v>17</v>
      </c>
      <c r="C12" s="43" t="s">
        <v>405</v>
      </c>
      <c r="D12" s="47" t="str">
        <f t="shared" si="0"/>
        <v/>
      </c>
      <c r="E12" s="47" t="s">
        <v>405</v>
      </c>
      <c r="G12" t="s">
        <v>17</v>
      </c>
      <c r="H12" s="1" t="s">
        <v>16</v>
      </c>
      <c r="I12" s="1" t="s">
        <v>438</v>
      </c>
      <c r="J12" s="1" t="s">
        <v>444</v>
      </c>
      <c r="K12" s="1">
        <v>0</v>
      </c>
      <c r="L12" s="1">
        <v>1</v>
      </c>
    </row>
    <row r="13" spans="1:12" x14ac:dyDescent="0.25">
      <c r="A13" s="44" t="s">
        <v>20</v>
      </c>
      <c r="B13" s="43" t="s">
        <v>19</v>
      </c>
      <c r="C13" s="43">
        <v>21</v>
      </c>
      <c r="D13" s="47">
        <f t="shared" si="0"/>
        <v>0</v>
      </c>
      <c r="E13" s="47">
        <v>0</v>
      </c>
      <c r="G13" t="s">
        <v>19</v>
      </c>
      <c r="H13" s="1" t="s">
        <v>18</v>
      </c>
      <c r="I13" s="1" t="s">
        <v>450</v>
      </c>
      <c r="J13" s="1" t="s">
        <v>436</v>
      </c>
      <c r="K13" s="1">
        <v>1</v>
      </c>
      <c r="L13" s="1">
        <v>0</v>
      </c>
    </row>
    <row r="14" spans="1:12" x14ac:dyDescent="0.25">
      <c r="A14" s="44" t="s">
        <v>22</v>
      </c>
      <c r="B14" s="43" t="s">
        <v>21</v>
      </c>
      <c r="C14" s="43">
        <v>20</v>
      </c>
      <c r="D14" s="47">
        <f t="shared" si="0"/>
        <v>1</v>
      </c>
      <c r="E14" s="47">
        <v>0.47619047619047616</v>
      </c>
      <c r="G14" t="s">
        <v>21</v>
      </c>
      <c r="H14" s="1" t="s">
        <v>20</v>
      </c>
      <c r="I14" s="1" t="s">
        <v>451</v>
      </c>
      <c r="J14" s="1" t="s">
        <v>436</v>
      </c>
      <c r="K14" s="1">
        <v>1</v>
      </c>
      <c r="L14" s="1">
        <v>0</v>
      </c>
    </row>
    <row r="15" spans="1:12" x14ac:dyDescent="0.25">
      <c r="A15" s="44" t="s">
        <v>24</v>
      </c>
      <c r="B15" s="43" t="s">
        <v>23</v>
      </c>
      <c r="C15" s="43">
        <v>11</v>
      </c>
      <c r="D15" s="47">
        <f t="shared" si="0"/>
        <v>10</v>
      </c>
      <c r="E15" s="47">
        <v>4.7619047619047619</v>
      </c>
      <c r="G15" t="s">
        <v>23</v>
      </c>
      <c r="H15" s="1" t="s">
        <v>22</v>
      </c>
      <c r="I15" s="1" t="s">
        <v>447</v>
      </c>
      <c r="J15" s="1" t="s">
        <v>446</v>
      </c>
      <c r="K15" s="1">
        <v>0</v>
      </c>
      <c r="L15" s="1">
        <v>1</v>
      </c>
    </row>
    <row r="16" spans="1:12" x14ac:dyDescent="0.25">
      <c r="A16" s="44" t="s">
        <v>26</v>
      </c>
      <c r="B16" s="43" t="s">
        <v>25</v>
      </c>
      <c r="C16" s="43"/>
      <c r="D16" s="47" t="str">
        <f t="shared" si="0"/>
        <v/>
      </c>
      <c r="E16" s="48">
        <v>7.5</v>
      </c>
      <c r="F16">
        <v>1</v>
      </c>
      <c r="G16" t="s">
        <v>25</v>
      </c>
      <c r="H16" s="1" t="s">
        <v>24</v>
      </c>
      <c r="I16" s="1" t="s">
        <v>441</v>
      </c>
      <c r="J16" s="1" t="s">
        <v>442</v>
      </c>
      <c r="K16" s="1">
        <v>0</v>
      </c>
      <c r="L16" s="1">
        <v>1</v>
      </c>
    </row>
    <row r="17" spans="1:12" x14ac:dyDescent="0.25">
      <c r="A17" s="44" t="s">
        <v>28</v>
      </c>
      <c r="B17" s="43" t="s">
        <v>27</v>
      </c>
      <c r="C17" s="43">
        <v>18.333333333333332</v>
      </c>
      <c r="D17" s="47">
        <f t="shared" si="0"/>
        <v>2.6666666666666679</v>
      </c>
      <c r="E17" s="47">
        <v>1.2698412698412702</v>
      </c>
      <c r="G17" t="s">
        <v>27</v>
      </c>
      <c r="H17" s="1" t="s">
        <v>26</v>
      </c>
      <c r="I17" s="1" t="s">
        <v>451</v>
      </c>
      <c r="J17" s="1" t="s">
        <v>436</v>
      </c>
      <c r="K17" s="1">
        <v>1</v>
      </c>
      <c r="L17" s="1">
        <v>0</v>
      </c>
    </row>
    <row r="18" spans="1:12" x14ac:dyDescent="0.25">
      <c r="A18" s="44" t="s">
        <v>30</v>
      </c>
      <c r="B18" s="43" t="s">
        <v>29</v>
      </c>
      <c r="C18" s="43">
        <v>8</v>
      </c>
      <c r="D18" s="47">
        <f t="shared" si="0"/>
        <v>13</v>
      </c>
      <c r="E18" s="47">
        <v>6.1904761904761907</v>
      </c>
      <c r="G18" t="s">
        <v>29</v>
      </c>
      <c r="H18" s="1" t="s">
        <v>28</v>
      </c>
      <c r="I18" s="1" t="s">
        <v>441</v>
      </c>
      <c r="J18" s="1" t="s">
        <v>452</v>
      </c>
      <c r="K18" s="1">
        <v>0</v>
      </c>
      <c r="L18" s="1">
        <v>1</v>
      </c>
    </row>
    <row r="19" spans="1:12" x14ac:dyDescent="0.25">
      <c r="A19" s="44" t="s">
        <v>32</v>
      </c>
      <c r="B19" s="43" t="s">
        <v>31</v>
      </c>
      <c r="C19" s="43">
        <v>5</v>
      </c>
      <c r="D19" s="47">
        <f t="shared" si="0"/>
        <v>16</v>
      </c>
      <c r="E19" s="47">
        <v>7.6190476190476186</v>
      </c>
      <c r="G19" t="s">
        <v>31</v>
      </c>
      <c r="H19" s="1" t="s">
        <v>30</v>
      </c>
      <c r="I19" s="1" t="s">
        <v>441</v>
      </c>
      <c r="J19" s="1" t="s">
        <v>452</v>
      </c>
      <c r="K19" s="1">
        <v>0</v>
      </c>
      <c r="L19" s="1">
        <v>1</v>
      </c>
    </row>
    <row r="20" spans="1:12" x14ac:dyDescent="0.25">
      <c r="A20" s="44" t="s">
        <v>34</v>
      </c>
      <c r="B20" s="43" t="s">
        <v>33</v>
      </c>
      <c r="C20" s="43">
        <v>9</v>
      </c>
      <c r="D20" s="47">
        <f t="shared" si="0"/>
        <v>12</v>
      </c>
      <c r="E20" s="47">
        <v>5.7142857142857135</v>
      </c>
      <c r="G20" t="s">
        <v>33</v>
      </c>
      <c r="H20" s="1" t="s">
        <v>32</v>
      </c>
      <c r="I20" s="1" t="s">
        <v>439</v>
      </c>
      <c r="J20" s="1" t="s">
        <v>440</v>
      </c>
      <c r="K20" s="1">
        <v>0</v>
      </c>
      <c r="L20" s="1">
        <v>1</v>
      </c>
    </row>
    <row r="21" spans="1:12" x14ac:dyDescent="0.25">
      <c r="A21" s="44" t="s">
        <v>36</v>
      </c>
      <c r="B21" s="43" t="s">
        <v>35</v>
      </c>
      <c r="C21" s="43">
        <v>13.333333333333334</v>
      </c>
      <c r="D21" s="47">
        <f t="shared" si="0"/>
        <v>7.6666666666666661</v>
      </c>
      <c r="E21" s="47">
        <v>3.6507936507936507</v>
      </c>
      <c r="G21" t="s">
        <v>35</v>
      </c>
      <c r="H21" s="1" t="s">
        <v>34</v>
      </c>
      <c r="I21" s="1" t="s">
        <v>453</v>
      </c>
      <c r="J21" s="1" t="s">
        <v>446</v>
      </c>
      <c r="K21" s="1">
        <v>0</v>
      </c>
      <c r="L21" s="1">
        <v>1</v>
      </c>
    </row>
    <row r="22" spans="1:12" x14ac:dyDescent="0.25">
      <c r="A22" s="44" t="s">
        <v>38</v>
      </c>
      <c r="B22" s="43" t="s">
        <v>37</v>
      </c>
      <c r="C22" s="43">
        <v>7.666666666666667</v>
      </c>
      <c r="D22" s="47">
        <f t="shared" si="0"/>
        <v>13.333333333333332</v>
      </c>
      <c r="E22" s="47">
        <v>6.3492063492063489</v>
      </c>
      <c r="G22" t="s">
        <v>37</v>
      </c>
      <c r="H22" s="1" t="s">
        <v>36</v>
      </c>
      <c r="I22" s="1" t="s">
        <v>447</v>
      </c>
      <c r="J22" s="1" t="s">
        <v>448</v>
      </c>
      <c r="K22" s="1">
        <v>0</v>
      </c>
      <c r="L22" s="1">
        <v>1</v>
      </c>
    </row>
    <row r="23" spans="1:12" x14ac:dyDescent="0.25">
      <c r="A23" s="44" t="s">
        <v>40</v>
      </c>
      <c r="B23" s="43" t="s">
        <v>39</v>
      </c>
      <c r="C23" s="43">
        <v>8</v>
      </c>
      <c r="D23" s="47">
        <f t="shared" si="0"/>
        <v>13</v>
      </c>
      <c r="E23" s="47">
        <v>6.1904761904761907</v>
      </c>
      <c r="G23" t="s">
        <v>39</v>
      </c>
      <c r="H23" s="1" t="s">
        <v>38</v>
      </c>
      <c r="I23" s="1" t="s">
        <v>438</v>
      </c>
      <c r="K23" s="1">
        <v>0</v>
      </c>
      <c r="L23" s="1">
        <v>0</v>
      </c>
    </row>
    <row r="24" spans="1:12" x14ac:dyDescent="0.25">
      <c r="A24" s="44" t="s">
        <v>42</v>
      </c>
      <c r="B24" s="43" t="s">
        <v>41</v>
      </c>
      <c r="C24" s="43">
        <v>6.5</v>
      </c>
      <c r="D24" s="47">
        <f t="shared" si="0"/>
        <v>14.5</v>
      </c>
      <c r="E24" s="47">
        <v>6.9047619047619051</v>
      </c>
      <c r="G24" t="s">
        <v>41</v>
      </c>
      <c r="H24" s="1" t="s">
        <v>40</v>
      </c>
      <c r="I24" s="1" t="s">
        <v>445</v>
      </c>
      <c r="J24" s="1" t="s">
        <v>446</v>
      </c>
      <c r="K24" s="1">
        <v>0</v>
      </c>
      <c r="L24" s="1">
        <v>1</v>
      </c>
    </row>
    <row r="25" spans="1:12" x14ac:dyDescent="0.25">
      <c r="A25" s="44" t="s">
        <v>44</v>
      </c>
      <c r="B25" s="43" t="s">
        <v>43</v>
      </c>
      <c r="C25" s="43">
        <v>2</v>
      </c>
      <c r="D25" s="47">
        <f t="shared" si="0"/>
        <v>19</v>
      </c>
      <c r="E25" s="47">
        <v>9.0476190476190474</v>
      </c>
      <c r="G25" t="s">
        <v>43</v>
      </c>
      <c r="H25" s="1" t="s">
        <v>42</v>
      </c>
      <c r="I25" s="1" t="s">
        <v>453</v>
      </c>
      <c r="J25" s="1" t="s">
        <v>446</v>
      </c>
      <c r="K25" s="1">
        <v>0</v>
      </c>
      <c r="L25" s="1">
        <v>1</v>
      </c>
    </row>
    <row r="26" spans="1:12" x14ac:dyDescent="0.25">
      <c r="A26" s="44" t="s">
        <v>46</v>
      </c>
      <c r="B26" s="43" t="s">
        <v>45</v>
      </c>
      <c r="C26" s="43">
        <v>5</v>
      </c>
      <c r="D26" s="47">
        <f t="shared" si="0"/>
        <v>16</v>
      </c>
      <c r="E26" s="47">
        <v>7.6190476190476186</v>
      </c>
      <c r="G26" t="s">
        <v>45</v>
      </c>
      <c r="H26" s="1" t="s">
        <v>44</v>
      </c>
      <c r="I26" s="1" t="s">
        <v>438</v>
      </c>
      <c r="J26" s="1" t="s">
        <v>449</v>
      </c>
      <c r="K26" s="1">
        <v>0</v>
      </c>
      <c r="L26" s="1">
        <v>1</v>
      </c>
    </row>
    <row r="27" spans="1:12" x14ac:dyDescent="0.25">
      <c r="A27" s="44" t="s">
        <v>48</v>
      </c>
      <c r="B27" s="43" t="s">
        <v>47</v>
      </c>
      <c r="C27" s="43">
        <v>7</v>
      </c>
      <c r="D27" s="47">
        <f t="shared" si="0"/>
        <v>14</v>
      </c>
      <c r="E27" s="47">
        <v>6.6666666666666661</v>
      </c>
      <c r="G27" t="s">
        <v>47</v>
      </c>
      <c r="H27" s="1" t="s">
        <v>454</v>
      </c>
      <c r="I27" s="1" t="s">
        <v>438</v>
      </c>
      <c r="J27" s="1" t="s">
        <v>449</v>
      </c>
      <c r="K27" s="1">
        <v>0</v>
      </c>
      <c r="L27" s="1">
        <v>1</v>
      </c>
    </row>
    <row r="28" spans="1:12" x14ac:dyDescent="0.25">
      <c r="A28" s="44" t="s">
        <v>50</v>
      </c>
      <c r="B28" s="43" t="s">
        <v>49</v>
      </c>
      <c r="C28" s="43">
        <v>9.3333333333333339</v>
      </c>
      <c r="D28" s="47">
        <f t="shared" si="0"/>
        <v>11.666666666666666</v>
      </c>
      <c r="E28" s="47">
        <v>5.5555555555555554</v>
      </c>
      <c r="G28" t="s">
        <v>49</v>
      </c>
      <c r="H28" s="1" t="s">
        <v>48</v>
      </c>
      <c r="I28" s="1" t="s">
        <v>438</v>
      </c>
      <c r="J28" s="1" t="s">
        <v>449</v>
      </c>
      <c r="K28" s="1">
        <v>0</v>
      </c>
      <c r="L28" s="1">
        <v>1</v>
      </c>
    </row>
    <row r="29" spans="1:12" x14ac:dyDescent="0.25">
      <c r="A29" s="44" t="s">
        <v>52</v>
      </c>
      <c r="B29" s="43" t="s">
        <v>51</v>
      </c>
      <c r="C29" s="43">
        <v>6</v>
      </c>
      <c r="D29" s="47">
        <f t="shared" si="0"/>
        <v>15</v>
      </c>
      <c r="E29" s="47">
        <v>7.1428571428571432</v>
      </c>
      <c r="G29" t="s">
        <v>51</v>
      </c>
      <c r="H29" s="1" t="s">
        <v>50</v>
      </c>
      <c r="I29" s="1" t="s">
        <v>438</v>
      </c>
      <c r="J29" s="1" t="s">
        <v>444</v>
      </c>
      <c r="K29" s="1">
        <v>0</v>
      </c>
      <c r="L29" s="1">
        <v>1</v>
      </c>
    </row>
    <row r="30" spans="1:12" x14ac:dyDescent="0.25">
      <c r="A30" s="44" t="s">
        <v>54</v>
      </c>
      <c r="B30" s="43" t="s">
        <v>53</v>
      </c>
      <c r="C30" s="43" t="s">
        <v>405</v>
      </c>
      <c r="D30" s="47" t="str">
        <f t="shared" si="0"/>
        <v/>
      </c>
      <c r="E30" s="47" t="s">
        <v>405</v>
      </c>
      <c r="G30" t="s">
        <v>53</v>
      </c>
      <c r="H30" s="1" t="s">
        <v>52</v>
      </c>
      <c r="I30" s="1" t="s">
        <v>455</v>
      </c>
      <c r="K30" s="1">
        <v>0</v>
      </c>
      <c r="L30" s="1">
        <v>0</v>
      </c>
    </row>
    <row r="31" spans="1:12" x14ac:dyDescent="0.25">
      <c r="A31" s="44" t="s">
        <v>56</v>
      </c>
      <c r="B31" s="43" t="s">
        <v>55</v>
      </c>
      <c r="C31" s="43" t="s">
        <v>405</v>
      </c>
      <c r="D31" s="47" t="str">
        <f t="shared" si="0"/>
        <v/>
      </c>
      <c r="E31" s="48">
        <v>5</v>
      </c>
      <c r="F31">
        <v>1</v>
      </c>
      <c r="G31" t="s">
        <v>55</v>
      </c>
      <c r="H31" s="1" t="s">
        <v>54</v>
      </c>
      <c r="I31" s="1" t="s">
        <v>439</v>
      </c>
      <c r="J31" s="1" t="s">
        <v>440</v>
      </c>
      <c r="K31" s="1">
        <v>0</v>
      </c>
      <c r="L31" s="1">
        <v>1</v>
      </c>
    </row>
    <row r="32" spans="1:12" x14ac:dyDescent="0.25">
      <c r="A32" s="44" t="s">
        <v>58</v>
      </c>
      <c r="B32" s="43" t="s">
        <v>57</v>
      </c>
      <c r="C32" s="43">
        <v>14.5</v>
      </c>
      <c r="D32" s="47">
        <f t="shared" si="0"/>
        <v>6.5</v>
      </c>
      <c r="E32" s="47">
        <v>3.0952380952380953</v>
      </c>
      <c r="G32" t="s">
        <v>57</v>
      </c>
      <c r="H32" s="1" t="s">
        <v>56</v>
      </c>
      <c r="I32" s="1" t="s">
        <v>441</v>
      </c>
      <c r="J32" s="1" t="s">
        <v>442</v>
      </c>
      <c r="K32" s="1">
        <v>0</v>
      </c>
      <c r="L32" s="1">
        <v>1</v>
      </c>
    </row>
    <row r="33" spans="1:12" x14ac:dyDescent="0.25">
      <c r="A33" s="44" t="s">
        <v>60</v>
      </c>
      <c r="B33" s="43" t="s">
        <v>59</v>
      </c>
      <c r="C33" s="43" t="s">
        <v>405</v>
      </c>
      <c r="D33" s="47" t="str">
        <f t="shared" si="0"/>
        <v/>
      </c>
      <c r="E33" s="48">
        <v>7.5</v>
      </c>
      <c r="F33">
        <v>1</v>
      </c>
      <c r="G33" t="s">
        <v>59</v>
      </c>
      <c r="H33" s="1" t="s">
        <v>58</v>
      </c>
      <c r="I33" s="1" t="s">
        <v>441</v>
      </c>
      <c r="J33" s="1" t="s">
        <v>452</v>
      </c>
      <c r="K33" s="1">
        <v>0</v>
      </c>
      <c r="L33" s="1">
        <v>1</v>
      </c>
    </row>
    <row r="34" spans="1:12" x14ac:dyDescent="0.25">
      <c r="A34" s="44" t="s">
        <v>62</v>
      </c>
      <c r="B34" s="43" t="s">
        <v>61</v>
      </c>
      <c r="C34" s="43">
        <v>20.666666666666668</v>
      </c>
      <c r="D34" s="47">
        <f t="shared" si="0"/>
        <v>0.33333333333333215</v>
      </c>
      <c r="E34" s="47">
        <v>0.15873015873015817</v>
      </c>
      <c r="G34" t="s">
        <v>61</v>
      </c>
      <c r="H34" s="1" t="s">
        <v>60</v>
      </c>
      <c r="I34" s="1" t="s">
        <v>456</v>
      </c>
      <c r="J34" s="1" t="s">
        <v>436</v>
      </c>
      <c r="K34" s="1">
        <v>1</v>
      </c>
      <c r="L34" s="1">
        <v>0</v>
      </c>
    </row>
    <row r="35" spans="1:12" x14ac:dyDescent="0.25">
      <c r="A35" s="44" t="s">
        <v>64</v>
      </c>
      <c r="B35" s="43" t="s">
        <v>63</v>
      </c>
      <c r="C35" s="43">
        <v>21</v>
      </c>
      <c r="D35" s="47">
        <f t="shared" si="0"/>
        <v>0</v>
      </c>
      <c r="E35" s="47">
        <v>0</v>
      </c>
      <c r="G35" t="s">
        <v>63</v>
      </c>
      <c r="H35" s="1" t="s">
        <v>62</v>
      </c>
      <c r="I35" s="1" t="s">
        <v>451</v>
      </c>
      <c r="J35" s="1" t="s">
        <v>436</v>
      </c>
      <c r="K35" s="1">
        <v>1</v>
      </c>
      <c r="L35" s="1">
        <v>0</v>
      </c>
    </row>
    <row r="36" spans="1:12" x14ac:dyDescent="0.25">
      <c r="A36" s="44" t="s">
        <v>66</v>
      </c>
      <c r="B36" s="43" t="s">
        <v>65</v>
      </c>
      <c r="C36" s="43">
        <v>15.666666666666666</v>
      </c>
      <c r="D36" s="47">
        <f t="shared" ref="D36:D67" si="1">IF(C36="","",21-C36)</f>
        <v>5.3333333333333339</v>
      </c>
      <c r="E36" s="47">
        <v>2.53968253968254</v>
      </c>
      <c r="G36" t="s">
        <v>65</v>
      </c>
      <c r="H36" s="1" t="s">
        <v>64</v>
      </c>
      <c r="I36" s="1" t="s">
        <v>438</v>
      </c>
      <c r="J36" s="1" t="s">
        <v>449</v>
      </c>
      <c r="K36" s="1">
        <v>0</v>
      </c>
      <c r="L36" s="1">
        <v>1</v>
      </c>
    </row>
    <row r="37" spans="1:12" x14ac:dyDescent="0.25">
      <c r="A37" s="44" t="s">
        <v>68</v>
      </c>
      <c r="B37" s="43" t="s">
        <v>67</v>
      </c>
      <c r="C37" s="43">
        <v>17</v>
      </c>
      <c r="D37" s="47">
        <f t="shared" si="1"/>
        <v>4</v>
      </c>
      <c r="E37" s="47">
        <v>1.9047619047619047</v>
      </c>
      <c r="G37" t="s">
        <v>67</v>
      </c>
      <c r="H37" s="1" t="s">
        <v>457</v>
      </c>
      <c r="I37" s="1" t="s">
        <v>458</v>
      </c>
      <c r="J37" s="1" t="s">
        <v>459</v>
      </c>
      <c r="K37" s="1">
        <v>0</v>
      </c>
      <c r="L37" s="1">
        <v>1</v>
      </c>
    </row>
    <row r="38" spans="1:12" x14ac:dyDescent="0.25">
      <c r="A38" s="44" t="s">
        <v>70</v>
      </c>
      <c r="B38" s="43" t="s">
        <v>69</v>
      </c>
      <c r="C38" s="43">
        <v>9</v>
      </c>
      <c r="D38" s="47">
        <f t="shared" si="1"/>
        <v>12</v>
      </c>
      <c r="E38" s="47">
        <v>5.7142857142857135</v>
      </c>
      <c r="G38" t="s">
        <v>69</v>
      </c>
      <c r="H38" s="1" t="s">
        <v>68</v>
      </c>
      <c r="I38" s="1" t="s">
        <v>441</v>
      </c>
      <c r="J38" s="1" t="s">
        <v>452</v>
      </c>
      <c r="K38" s="1">
        <v>0</v>
      </c>
      <c r="L38" s="1">
        <v>1</v>
      </c>
    </row>
    <row r="39" spans="1:12" x14ac:dyDescent="0.25">
      <c r="A39" s="44" t="s">
        <v>72</v>
      </c>
      <c r="B39" s="43" t="s">
        <v>71</v>
      </c>
      <c r="C39" s="43">
        <v>6.666666666666667</v>
      </c>
      <c r="D39" s="47">
        <f t="shared" si="1"/>
        <v>14.333333333333332</v>
      </c>
      <c r="E39" s="47">
        <v>6.8253968253968242</v>
      </c>
      <c r="G39" t="s">
        <v>71</v>
      </c>
      <c r="H39" s="1" t="s">
        <v>70</v>
      </c>
      <c r="I39" s="1" t="s">
        <v>441</v>
      </c>
      <c r="J39" s="1" t="s">
        <v>452</v>
      </c>
      <c r="K39" s="1">
        <v>0</v>
      </c>
      <c r="L39" s="1">
        <v>1</v>
      </c>
    </row>
    <row r="40" spans="1:12" x14ac:dyDescent="0.25">
      <c r="A40" s="44" t="s">
        <v>74</v>
      </c>
      <c r="B40" s="43" t="s">
        <v>73</v>
      </c>
      <c r="C40" s="43"/>
      <c r="D40" s="47" t="str">
        <f t="shared" si="1"/>
        <v/>
      </c>
      <c r="E40" s="48">
        <v>5</v>
      </c>
      <c r="F40">
        <v>1</v>
      </c>
      <c r="G40" t="s">
        <v>73</v>
      </c>
      <c r="H40" s="1" t="s">
        <v>460</v>
      </c>
      <c r="I40" s="1" t="s">
        <v>441</v>
      </c>
      <c r="J40" s="1" t="s">
        <v>452</v>
      </c>
      <c r="K40" s="1">
        <v>0</v>
      </c>
      <c r="L40" s="1">
        <v>1</v>
      </c>
    </row>
    <row r="41" spans="1:12" x14ac:dyDescent="0.25">
      <c r="A41" s="44" t="s">
        <v>76</v>
      </c>
      <c r="B41" s="43" t="s">
        <v>75</v>
      </c>
      <c r="C41" s="43"/>
      <c r="D41" s="47" t="str">
        <f t="shared" si="1"/>
        <v/>
      </c>
      <c r="E41" s="48">
        <v>10</v>
      </c>
      <c r="F41">
        <v>1</v>
      </c>
      <c r="G41" t="s">
        <v>75</v>
      </c>
      <c r="H41" s="1" t="s">
        <v>461</v>
      </c>
      <c r="I41" s="1" t="s">
        <v>441</v>
      </c>
      <c r="J41" s="1" t="s">
        <v>452</v>
      </c>
      <c r="K41" s="1">
        <v>0</v>
      </c>
      <c r="L41" s="1">
        <v>1</v>
      </c>
    </row>
    <row r="42" spans="1:12" x14ac:dyDescent="0.25">
      <c r="A42" s="44" t="s">
        <v>78</v>
      </c>
      <c r="B42" s="43" t="s">
        <v>77</v>
      </c>
      <c r="C42" s="43">
        <v>11.666666666666666</v>
      </c>
      <c r="D42" s="47">
        <f t="shared" si="1"/>
        <v>9.3333333333333339</v>
      </c>
      <c r="E42" s="47">
        <v>4.4444444444444446</v>
      </c>
      <c r="G42" t="s">
        <v>77</v>
      </c>
      <c r="H42" s="1" t="s">
        <v>76</v>
      </c>
      <c r="I42" s="1" t="s">
        <v>438</v>
      </c>
      <c r="J42" s="1" t="s">
        <v>449</v>
      </c>
      <c r="K42" s="1">
        <v>0</v>
      </c>
      <c r="L42" s="1">
        <v>1</v>
      </c>
    </row>
    <row r="43" spans="1:12" x14ac:dyDescent="0.25">
      <c r="A43" s="44" t="s">
        <v>80</v>
      </c>
      <c r="B43" s="43" t="s">
        <v>79</v>
      </c>
      <c r="C43" s="43" t="s">
        <v>405</v>
      </c>
      <c r="D43" s="47" t="str">
        <f t="shared" si="1"/>
        <v/>
      </c>
      <c r="E43" s="48">
        <v>7.5</v>
      </c>
      <c r="F43">
        <v>1</v>
      </c>
      <c r="G43" t="s">
        <v>79</v>
      </c>
      <c r="H43" s="1" t="s">
        <v>78</v>
      </c>
      <c r="I43" s="1" t="s">
        <v>441</v>
      </c>
      <c r="J43" s="1" t="s">
        <v>442</v>
      </c>
      <c r="K43" s="1">
        <v>0</v>
      </c>
      <c r="L43" s="1">
        <v>1</v>
      </c>
    </row>
    <row r="44" spans="1:12" x14ac:dyDescent="0.25">
      <c r="A44" s="44" t="s">
        <v>82</v>
      </c>
      <c r="B44" s="43" t="s">
        <v>81</v>
      </c>
      <c r="C44" s="43"/>
      <c r="D44" s="47" t="str">
        <f t="shared" si="1"/>
        <v/>
      </c>
      <c r="E44" s="48">
        <v>5</v>
      </c>
      <c r="F44">
        <v>1</v>
      </c>
      <c r="G44" t="s">
        <v>81</v>
      </c>
      <c r="H44" s="1" t="s">
        <v>80</v>
      </c>
      <c r="I44" s="1" t="s">
        <v>441</v>
      </c>
      <c r="J44" s="1" t="s">
        <v>452</v>
      </c>
      <c r="K44" s="1">
        <v>0</v>
      </c>
      <c r="L44" s="1">
        <v>1</v>
      </c>
    </row>
    <row r="45" spans="1:12" x14ac:dyDescent="0.25">
      <c r="A45" s="44" t="s">
        <v>84</v>
      </c>
      <c r="B45" s="43" t="s">
        <v>83</v>
      </c>
      <c r="C45" s="43">
        <v>7</v>
      </c>
      <c r="D45" s="47">
        <f t="shared" si="1"/>
        <v>14</v>
      </c>
      <c r="E45" s="47">
        <v>6.6666666666666661</v>
      </c>
      <c r="G45" t="s">
        <v>83</v>
      </c>
      <c r="H45" s="1" t="s">
        <v>82</v>
      </c>
      <c r="I45" s="1" t="s">
        <v>438</v>
      </c>
      <c r="J45" s="1" t="s">
        <v>449</v>
      </c>
      <c r="K45" s="1">
        <v>0</v>
      </c>
      <c r="L45" s="1">
        <v>1</v>
      </c>
    </row>
    <row r="46" spans="1:12" x14ac:dyDescent="0.25">
      <c r="A46" s="44" t="s">
        <v>86</v>
      </c>
      <c r="B46" s="43" t="s">
        <v>85</v>
      </c>
      <c r="C46" s="43">
        <v>12</v>
      </c>
      <c r="D46" s="47">
        <f t="shared" si="1"/>
        <v>9</v>
      </c>
      <c r="E46" s="47">
        <v>4.2857142857142856</v>
      </c>
      <c r="G46" t="s">
        <v>85</v>
      </c>
      <c r="H46" s="1" t="s">
        <v>84</v>
      </c>
      <c r="I46" s="1" t="s">
        <v>447</v>
      </c>
      <c r="K46" s="1">
        <v>0</v>
      </c>
      <c r="L46" s="1">
        <v>0</v>
      </c>
    </row>
    <row r="47" spans="1:12" x14ac:dyDescent="0.25">
      <c r="A47" s="44" t="s">
        <v>88</v>
      </c>
      <c r="B47" s="43" t="s">
        <v>87</v>
      </c>
      <c r="C47" s="43">
        <v>18</v>
      </c>
      <c r="D47" s="47">
        <f t="shared" si="1"/>
        <v>3</v>
      </c>
      <c r="E47" s="47">
        <v>1.4285714285714284</v>
      </c>
      <c r="G47" t="s">
        <v>87</v>
      </c>
      <c r="H47" s="1" t="s">
        <v>462</v>
      </c>
      <c r="I47" s="1" t="s">
        <v>453</v>
      </c>
      <c r="K47" s="1">
        <v>0</v>
      </c>
      <c r="L47" s="1">
        <v>0</v>
      </c>
    </row>
    <row r="48" spans="1:12" x14ac:dyDescent="0.25">
      <c r="A48" s="44" t="s">
        <v>90</v>
      </c>
      <c r="B48" s="43" t="s">
        <v>89</v>
      </c>
      <c r="C48" s="43">
        <v>21</v>
      </c>
      <c r="D48" s="47">
        <f t="shared" si="1"/>
        <v>0</v>
      </c>
      <c r="E48" s="47">
        <v>0</v>
      </c>
      <c r="G48" t="s">
        <v>89</v>
      </c>
      <c r="H48" s="1" t="s">
        <v>88</v>
      </c>
      <c r="I48" s="1" t="s">
        <v>451</v>
      </c>
      <c r="J48" s="1" t="s">
        <v>436</v>
      </c>
      <c r="K48" s="1">
        <v>1</v>
      </c>
      <c r="L48" s="1">
        <v>0</v>
      </c>
    </row>
    <row r="49" spans="1:12" x14ac:dyDescent="0.25">
      <c r="A49" s="44" t="s">
        <v>92</v>
      </c>
      <c r="B49" s="43" t="s">
        <v>91</v>
      </c>
      <c r="C49" s="49"/>
      <c r="D49" s="47" t="str">
        <f t="shared" si="1"/>
        <v/>
      </c>
      <c r="E49" s="48">
        <v>5</v>
      </c>
      <c r="F49">
        <v>1</v>
      </c>
      <c r="G49" t="s">
        <v>91</v>
      </c>
      <c r="H49" s="1" t="s">
        <v>90</v>
      </c>
      <c r="I49" s="1" t="s">
        <v>441</v>
      </c>
      <c r="J49" s="1" t="s">
        <v>448</v>
      </c>
      <c r="K49" s="1">
        <v>0</v>
      </c>
      <c r="L49" s="1">
        <v>1</v>
      </c>
    </row>
    <row r="50" spans="1:12" x14ac:dyDescent="0.25">
      <c r="A50" s="44" t="s">
        <v>94</v>
      </c>
      <c r="B50" s="43" t="s">
        <v>93</v>
      </c>
      <c r="C50" s="43" t="s">
        <v>405</v>
      </c>
      <c r="D50" s="47" t="str">
        <f t="shared" si="1"/>
        <v/>
      </c>
      <c r="E50" s="48">
        <v>7.5</v>
      </c>
      <c r="F50">
        <v>1</v>
      </c>
      <c r="G50" t="s">
        <v>93</v>
      </c>
      <c r="H50" s="1" t="s">
        <v>92</v>
      </c>
      <c r="I50" s="1" t="s">
        <v>438</v>
      </c>
      <c r="J50" s="1" t="s">
        <v>444</v>
      </c>
      <c r="K50" s="1">
        <v>0</v>
      </c>
      <c r="L50" s="1">
        <v>1</v>
      </c>
    </row>
    <row r="51" spans="1:12" x14ac:dyDescent="0.25">
      <c r="A51" s="44" t="s">
        <v>96</v>
      </c>
      <c r="B51" s="43" t="s">
        <v>95</v>
      </c>
      <c r="C51" s="43">
        <v>21</v>
      </c>
      <c r="D51" s="47">
        <f t="shared" si="1"/>
        <v>0</v>
      </c>
      <c r="E51" s="47">
        <v>0</v>
      </c>
      <c r="G51" t="s">
        <v>95</v>
      </c>
      <c r="H51" s="1" t="s">
        <v>94</v>
      </c>
      <c r="I51" s="1" t="s">
        <v>463</v>
      </c>
      <c r="J51" s="1" t="s">
        <v>436</v>
      </c>
      <c r="K51" s="1">
        <v>1</v>
      </c>
      <c r="L51" s="1">
        <v>0</v>
      </c>
    </row>
    <row r="52" spans="1:12" x14ac:dyDescent="0.25">
      <c r="A52" s="44" t="s">
        <v>98</v>
      </c>
      <c r="B52" s="43" t="s">
        <v>97</v>
      </c>
      <c r="C52" s="43">
        <v>9.3333333333333339</v>
      </c>
      <c r="D52" s="47">
        <f t="shared" si="1"/>
        <v>11.666666666666666</v>
      </c>
      <c r="E52" s="47">
        <v>5.5555555555555554</v>
      </c>
      <c r="G52" t="s">
        <v>97</v>
      </c>
      <c r="H52" s="1" t="s">
        <v>96</v>
      </c>
      <c r="I52" s="1" t="s">
        <v>438</v>
      </c>
      <c r="J52" s="1" t="s">
        <v>449</v>
      </c>
      <c r="K52" s="1">
        <v>0</v>
      </c>
      <c r="L52" s="1">
        <v>1</v>
      </c>
    </row>
    <row r="53" spans="1:12" x14ac:dyDescent="0.25">
      <c r="A53" s="44" t="s">
        <v>100</v>
      </c>
      <c r="B53" s="43" t="s">
        <v>99</v>
      </c>
      <c r="C53" s="43">
        <v>7</v>
      </c>
      <c r="D53" s="47">
        <f t="shared" si="1"/>
        <v>14</v>
      </c>
      <c r="E53" s="47">
        <v>6.6666666666666661</v>
      </c>
      <c r="G53" t="s">
        <v>99</v>
      </c>
      <c r="H53" s="1" t="s">
        <v>98</v>
      </c>
      <c r="I53" s="1" t="s">
        <v>464</v>
      </c>
      <c r="J53" s="1" t="s">
        <v>448</v>
      </c>
      <c r="K53" s="1">
        <v>0</v>
      </c>
      <c r="L53" s="1">
        <v>1</v>
      </c>
    </row>
    <row r="54" spans="1:12" x14ac:dyDescent="0.25">
      <c r="A54" s="44" t="s">
        <v>102</v>
      </c>
      <c r="B54" s="43" t="s">
        <v>101</v>
      </c>
      <c r="C54" s="43">
        <v>5</v>
      </c>
      <c r="D54" s="47">
        <f t="shared" si="1"/>
        <v>16</v>
      </c>
      <c r="E54" s="47">
        <v>7.6190476190476186</v>
      </c>
      <c r="G54" t="s">
        <v>101</v>
      </c>
      <c r="H54" s="1" t="s">
        <v>100</v>
      </c>
      <c r="I54" s="1" t="s">
        <v>438</v>
      </c>
      <c r="J54" s="1" t="s">
        <v>449</v>
      </c>
      <c r="K54" s="1">
        <v>0</v>
      </c>
      <c r="L54" s="1">
        <v>1</v>
      </c>
    </row>
    <row r="55" spans="1:12" x14ac:dyDescent="0.25">
      <c r="A55" s="44" t="s">
        <v>104</v>
      </c>
      <c r="B55" s="43" t="s">
        <v>103</v>
      </c>
      <c r="C55" s="43">
        <v>7.333333333333333</v>
      </c>
      <c r="D55" s="47">
        <f t="shared" si="1"/>
        <v>13.666666666666668</v>
      </c>
      <c r="E55" s="47">
        <v>6.5079365079365079</v>
      </c>
      <c r="G55" t="s">
        <v>103</v>
      </c>
      <c r="H55" s="1" t="s">
        <v>102</v>
      </c>
      <c r="I55" s="1" t="s">
        <v>464</v>
      </c>
      <c r="J55" s="1" t="s">
        <v>448</v>
      </c>
      <c r="K55" s="1">
        <v>0</v>
      </c>
      <c r="L55" s="1">
        <v>1</v>
      </c>
    </row>
    <row r="56" spans="1:12" x14ac:dyDescent="0.25">
      <c r="A56" s="44" t="s">
        <v>106</v>
      </c>
      <c r="B56" s="43" t="s">
        <v>105</v>
      </c>
      <c r="C56" s="43" t="s">
        <v>405</v>
      </c>
      <c r="D56" s="47" t="str">
        <f t="shared" si="1"/>
        <v/>
      </c>
      <c r="E56" s="47" t="s">
        <v>405</v>
      </c>
      <c r="G56" t="s">
        <v>105</v>
      </c>
      <c r="H56" s="1" t="s">
        <v>104</v>
      </c>
      <c r="I56" s="1" t="s">
        <v>441</v>
      </c>
      <c r="J56" s="1" t="s">
        <v>442</v>
      </c>
      <c r="K56" s="1">
        <v>0</v>
      </c>
      <c r="L56" s="1">
        <v>1</v>
      </c>
    </row>
    <row r="57" spans="1:12" x14ac:dyDescent="0.25">
      <c r="A57" s="44" t="s">
        <v>108</v>
      </c>
      <c r="B57" s="43" t="s">
        <v>107</v>
      </c>
      <c r="C57" s="43">
        <v>15</v>
      </c>
      <c r="D57" s="47">
        <f t="shared" si="1"/>
        <v>6</v>
      </c>
      <c r="E57" s="47">
        <v>2.8571428571428568</v>
      </c>
      <c r="G57" t="s">
        <v>107</v>
      </c>
      <c r="H57" s="1" t="s">
        <v>106</v>
      </c>
      <c r="I57" s="1" t="s">
        <v>445</v>
      </c>
      <c r="J57" s="1" t="s">
        <v>436</v>
      </c>
      <c r="K57" s="1">
        <v>1</v>
      </c>
      <c r="L57" s="1">
        <v>0</v>
      </c>
    </row>
    <row r="58" spans="1:12" x14ac:dyDescent="0.25">
      <c r="A58" s="44" t="s">
        <v>110</v>
      </c>
      <c r="B58" s="43" t="s">
        <v>109</v>
      </c>
      <c r="C58" s="43">
        <v>17.666666666666668</v>
      </c>
      <c r="D58" s="47">
        <f t="shared" si="1"/>
        <v>3.3333333333333321</v>
      </c>
      <c r="E58" s="47">
        <v>1.5873015873015865</v>
      </c>
      <c r="G58" t="s">
        <v>109</v>
      </c>
      <c r="H58" s="1" t="s">
        <v>108</v>
      </c>
      <c r="I58" s="1" t="s">
        <v>463</v>
      </c>
      <c r="K58" s="1">
        <v>0</v>
      </c>
      <c r="L58" s="1">
        <v>0</v>
      </c>
    </row>
    <row r="59" spans="1:12" x14ac:dyDescent="0.25">
      <c r="A59" s="44" t="s">
        <v>112</v>
      </c>
      <c r="B59" s="43" t="s">
        <v>111</v>
      </c>
      <c r="C59" s="43">
        <v>4</v>
      </c>
      <c r="D59" s="47">
        <f t="shared" si="1"/>
        <v>17</v>
      </c>
      <c r="E59" s="47">
        <v>8.0952380952380949</v>
      </c>
      <c r="G59" t="s">
        <v>111</v>
      </c>
      <c r="H59" s="1" t="s">
        <v>110</v>
      </c>
      <c r="I59" s="1" t="s">
        <v>441</v>
      </c>
      <c r="J59" s="1" t="s">
        <v>442</v>
      </c>
      <c r="K59" s="1">
        <v>0</v>
      </c>
      <c r="L59" s="1">
        <v>1</v>
      </c>
    </row>
    <row r="60" spans="1:12" x14ac:dyDescent="0.25">
      <c r="A60" s="44" t="s">
        <v>114</v>
      </c>
      <c r="B60" s="43" t="s">
        <v>113</v>
      </c>
      <c r="C60" s="43">
        <v>20</v>
      </c>
      <c r="D60" s="47">
        <f t="shared" si="1"/>
        <v>1</v>
      </c>
      <c r="E60" s="47">
        <v>0.47619047619047616</v>
      </c>
      <c r="G60" t="s">
        <v>113</v>
      </c>
      <c r="H60" s="1" t="s">
        <v>112</v>
      </c>
      <c r="I60" s="1" t="s">
        <v>463</v>
      </c>
      <c r="J60" s="1" t="s">
        <v>436</v>
      </c>
      <c r="K60" s="1">
        <v>1</v>
      </c>
      <c r="L60" s="1">
        <v>0</v>
      </c>
    </row>
    <row r="61" spans="1:12" x14ac:dyDescent="0.25">
      <c r="A61" s="44" t="s">
        <v>116</v>
      </c>
      <c r="B61" s="43" t="s">
        <v>115</v>
      </c>
      <c r="C61" s="43">
        <v>8</v>
      </c>
      <c r="D61" s="47">
        <f t="shared" si="1"/>
        <v>13</v>
      </c>
      <c r="E61" s="47">
        <v>6.1904761904761907</v>
      </c>
      <c r="G61" t="s">
        <v>115</v>
      </c>
      <c r="H61" s="1" t="s">
        <v>114</v>
      </c>
      <c r="I61" s="1" t="e">
        <v>#N/A</v>
      </c>
      <c r="J61" s="1" t="s">
        <v>459</v>
      </c>
      <c r="K61" s="1">
        <v>0</v>
      </c>
      <c r="L61" s="1">
        <v>1</v>
      </c>
    </row>
    <row r="62" spans="1:12" x14ac:dyDescent="0.25">
      <c r="A62" s="44" t="s">
        <v>118</v>
      </c>
      <c r="B62" s="43" t="s">
        <v>117</v>
      </c>
      <c r="C62" s="43">
        <v>19</v>
      </c>
      <c r="D62" s="47">
        <f t="shared" si="1"/>
        <v>2</v>
      </c>
      <c r="E62" s="47">
        <v>0.95238095238095233</v>
      </c>
      <c r="G62" t="s">
        <v>117</v>
      </c>
      <c r="H62" s="1" t="s">
        <v>116</v>
      </c>
      <c r="I62" s="1" t="s">
        <v>451</v>
      </c>
      <c r="J62" s="1" t="s">
        <v>436</v>
      </c>
      <c r="K62" s="1">
        <v>1</v>
      </c>
      <c r="L62" s="1">
        <v>0</v>
      </c>
    </row>
    <row r="63" spans="1:12" x14ac:dyDescent="0.25">
      <c r="A63" s="44" t="s">
        <v>120</v>
      </c>
      <c r="B63" s="43" t="s">
        <v>119</v>
      </c>
      <c r="C63" s="43" t="s">
        <v>405</v>
      </c>
      <c r="D63" s="47" t="str">
        <f t="shared" si="1"/>
        <v/>
      </c>
      <c r="E63" s="47" t="s">
        <v>405</v>
      </c>
      <c r="G63" t="s">
        <v>119</v>
      </c>
      <c r="H63" s="1" t="s">
        <v>118</v>
      </c>
      <c r="I63" s="1" t="e">
        <v>#N/A</v>
      </c>
      <c r="J63" s="1" t="s">
        <v>459</v>
      </c>
      <c r="K63" s="1">
        <v>0</v>
      </c>
      <c r="L63" s="1">
        <v>1</v>
      </c>
    </row>
    <row r="64" spans="1:12" x14ac:dyDescent="0.25">
      <c r="A64" s="44" t="s">
        <v>122</v>
      </c>
      <c r="B64" s="43" t="s">
        <v>121</v>
      </c>
      <c r="C64" s="43">
        <v>5.5</v>
      </c>
      <c r="D64" s="47">
        <f t="shared" si="1"/>
        <v>15.5</v>
      </c>
      <c r="E64" s="47">
        <v>7.3809523809523814</v>
      </c>
      <c r="G64" t="s">
        <v>121</v>
      </c>
      <c r="H64" s="1" t="s">
        <v>120</v>
      </c>
      <c r="I64" s="1" t="s">
        <v>441</v>
      </c>
      <c r="J64" s="1" t="s">
        <v>452</v>
      </c>
      <c r="K64" s="1">
        <v>0</v>
      </c>
      <c r="L64" s="1">
        <v>1</v>
      </c>
    </row>
    <row r="65" spans="1:12" x14ac:dyDescent="0.25">
      <c r="A65" s="44" t="s">
        <v>124</v>
      </c>
      <c r="B65" s="43" t="s">
        <v>123</v>
      </c>
      <c r="C65" s="43">
        <v>18.333333333333332</v>
      </c>
      <c r="D65" s="47">
        <f t="shared" si="1"/>
        <v>2.6666666666666679</v>
      </c>
      <c r="E65" s="47">
        <v>1.2698412698412702</v>
      </c>
      <c r="G65" t="s">
        <v>123</v>
      </c>
      <c r="H65" s="1" t="s">
        <v>122</v>
      </c>
      <c r="I65" s="1" t="s">
        <v>463</v>
      </c>
      <c r="J65" s="1" t="s">
        <v>436</v>
      </c>
      <c r="K65" s="1">
        <v>1</v>
      </c>
      <c r="L65" s="1">
        <v>0</v>
      </c>
    </row>
    <row r="66" spans="1:12" x14ac:dyDescent="0.25">
      <c r="A66" s="44" t="s">
        <v>126</v>
      </c>
      <c r="B66" s="43" t="s">
        <v>125</v>
      </c>
      <c r="C66" s="43">
        <v>10</v>
      </c>
      <c r="D66" s="47">
        <f t="shared" si="1"/>
        <v>11</v>
      </c>
      <c r="E66" s="47">
        <v>5.2380952380952381</v>
      </c>
      <c r="G66" t="s">
        <v>125</v>
      </c>
      <c r="H66" s="1" t="s">
        <v>124</v>
      </c>
      <c r="I66" s="1" t="s">
        <v>447</v>
      </c>
      <c r="J66" s="1" t="s">
        <v>446</v>
      </c>
      <c r="K66" s="1">
        <v>0</v>
      </c>
      <c r="L66" s="1">
        <v>1</v>
      </c>
    </row>
    <row r="67" spans="1:12" x14ac:dyDescent="0.25">
      <c r="A67" s="44" t="s">
        <v>128</v>
      </c>
      <c r="B67" s="43" t="s">
        <v>127</v>
      </c>
      <c r="C67" s="43">
        <v>1.5</v>
      </c>
      <c r="D67" s="47">
        <f t="shared" si="1"/>
        <v>19.5</v>
      </c>
      <c r="E67" s="47">
        <v>9.2857142857142865</v>
      </c>
      <c r="G67" t="s">
        <v>127</v>
      </c>
      <c r="H67" s="1" t="s">
        <v>126</v>
      </c>
      <c r="I67" s="1" t="s">
        <v>441</v>
      </c>
      <c r="J67" s="1" t="s">
        <v>452</v>
      </c>
      <c r="K67" s="1">
        <v>0</v>
      </c>
      <c r="L67" s="1">
        <v>1</v>
      </c>
    </row>
    <row r="68" spans="1:12" x14ac:dyDescent="0.25">
      <c r="A68" s="44"/>
      <c r="B68" s="43" t="s">
        <v>129</v>
      </c>
      <c r="C68" s="43"/>
      <c r="D68" s="47" t="str">
        <f t="shared" ref="D68:D99" si="2">IF(C68="","",21-C68)</f>
        <v/>
      </c>
      <c r="E68" s="48">
        <v>5</v>
      </c>
      <c r="F68">
        <v>1</v>
      </c>
      <c r="G68" t="s">
        <v>129</v>
      </c>
      <c r="H68" s="1" t="s">
        <v>128</v>
      </c>
      <c r="I68" s="1" t="s">
        <v>441</v>
      </c>
      <c r="J68" s="1" t="s">
        <v>452</v>
      </c>
      <c r="K68" s="1">
        <v>0</v>
      </c>
      <c r="L68" s="1">
        <v>1</v>
      </c>
    </row>
    <row r="69" spans="1:12" x14ac:dyDescent="0.25">
      <c r="A69" s="44" t="s">
        <v>130</v>
      </c>
      <c r="B69" s="43" t="s">
        <v>389</v>
      </c>
      <c r="C69" s="43"/>
      <c r="D69" s="47" t="str">
        <f t="shared" si="2"/>
        <v/>
      </c>
      <c r="E69" s="47" t="s">
        <v>405</v>
      </c>
      <c r="G69" t="s">
        <v>389</v>
      </c>
      <c r="H69" s="1" t="s">
        <v>465</v>
      </c>
      <c r="I69" s="1" t="s">
        <v>441</v>
      </c>
      <c r="J69" s="1" t="s">
        <v>452</v>
      </c>
      <c r="K69" s="1">
        <v>0</v>
      </c>
      <c r="L69" s="1">
        <v>1</v>
      </c>
    </row>
    <row r="70" spans="1:12" x14ac:dyDescent="0.25">
      <c r="A70" s="44" t="s">
        <v>132</v>
      </c>
      <c r="B70" s="43" t="s">
        <v>131</v>
      </c>
      <c r="C70" s="43" t="s">
        <v>405</v>
      </c>
      <c r="D70" s="47" t="str">
        <f t="shared" si="2"/>
        <v/>
      </c>
      <c r="E70" s="48">
        <v>7.5</v>
      </c>
      <c r="F70">
        <v>1</v>
      </c>
      <c r="G70" t="s">
        <v>131</v>
      </c>
      <c r="H70" s="1" t="s">
        <v>130</v>
      </c>
      <c r="I70" s="1" t="s">
        <v>441</v>
      </c>
      <c r="J70" s="1" t="s">
        <v>452</v>
      </c>
      <c r="K70" s="1">
        <v>0</v>
      </c>
      <c r="L70" s="1">
        <v>1</v>
      </c>
    </row>
    <row r="71" spans="1:12" x14ac:dyDescent="0.25">
      <c r="A71" s="44" t="s">
        <v>134</v>
      </c>
      <c r="B71" s="43" t="s">
        <v>133</v>
      </c>
      <c r="C71" s="43" t="s">
        <v>405</v>
      </c>
      <c r="D71" s="47" t="str">
        <f t="shared" si="2"/>
        <v/>
      </c>
      <c r="E71" s="47" t="s">
        <v>405</v>
      </c>
      <c r="G71" t="s">
        <v>133</v>
      </c>
      <c r="H71" s="1" t="s">
        <v>132</v>
      </c>
      <c r="I71" s="1" t="s">
        <v>441</v>
      </c>
      <c r="J71" s="1" t="s">
        <v>452</v>
      </c>
      <c r="K71" s="1">
        <v>0</v>
      </c>
      <c r="L71" s="1">
        <v>1</v>
      </c>
    </row>
    <row r="72" spans="1:12" x14ac:dyDescent="0.25">
      <c r="A72" s="44" t="s">
        <v>136</v>
      </c>
      <c r="B72" s="43" t="s">
        <v>135</v>
      </c>
      <c r="C72" s="43">
        <v>10</v>
      </c>
      <c r="D72" s="47">
        <f t="shared" si="2"/>
        <v>11</v>
      </c>
      <c r="E72" s="47">
        <v>5.2380952380952381</v>
      </c>
      <c r="G72" t="s">
        <v>135</v>
      </c>
      <c r="H72" s="1" t="s">
        <v>134</v>
      </c>
      <c r="I72" s="1" t="s">
        <v>445</v>
      </c>
      <c r="K72" s="1">
        <v>0</v>
      </c>
      <c r="L72" s="1">
        <v>0</v>
      </c>
    </row>
    <row r="73" spans="1:12" x14ac:dyDescent="0.25">
      <c r="A73" s="44" t="s">
        <v>138</v>
      </c>
      <c r="B73" s="43" t="s">
        <v>137</v>
      </c>
      <c r="C73" s="43" t="s">
        <v>405</v>
      </c>
      <c r="D73" s="47" t="str">
        <f t="shared" si="2"/>
        <v/>
      </c>
      <c r="E73" s="48">
        <v>10</v>
      </c>
      <c r="F73">
        <v>1</v>
      </c>
      <c r="G73" t="s">
        <v>137</v>
      </c>
      <c r="H73" s="1" t="s">
        <v>136</v>
      </c>
      <c r="I73" s="1" t="e">
        <v>#N/A</v>
      </c>
      <c r="J73" s="1" t="s">
        <v>444</v>
      </c>
      <c r="K73" s="1">
        <v>0</v>
      </c>
      <c r="L73" s="1">
        <v>1</v>
      </c>
    </row>
    <row r="74" spans="1:12" x14ac:dyDescent="0.25">
      <c r="A74" s="50" t="s">
        <v>140</v>
      </c>
      <c r="B74" s="43" t="s">
        <v>139</v>
      </c>
      <c r="C74" s="43">
        <v>9.6666666666666661</v>
      </c>
      <c r="D74" s="47">
        <f t="shared" si="2"/>
        <v>11.333333333333334</v>
      </c>
      <c r="E74" s="47">
        <v>5.3968253968253972</v>
      </c>
      <c r="G74" t="s">
        <v>139</v>
      </c>
      <c r="H74" s="1" t="s">
        <v>138</v>
      </c>
      <c r="I74" s="1" t="s">
        <v>438</v>
      </c>
      <c r="J74" s="1" t="s">
        <v>449</v>
      </c>
      <c r="K74" s="1">
        <v>0</v>
      </c>
      <c r="L74" s="1">
        <v>1</v>
      </c>
    </row>
    <row r="75" spans="1:12" x14ac:dyDescent="0.25">
      <c r="A75" s="44" t="s">
        <v>142</v>
      </c>
      <c r="B75" s="43" t="s">
        <v>141</v>
      </c>
      <c r="C75" s="51" t="s">
        <v>405</v>
      </c>
      <c r="D75" s="47" t="str">
        <f t="shared" si="2"/>
        <v/>
      </c>
      <c r="E75" s="48">
        <v>2.5</v>
      </c>
      <c r="F75">
        <v>1</v>
      </c>
      <c r="G75" t="s">
        <v>141</v>
      </c>
      <c r="H75" s="1" t="s">
        <v>140</v>
      </c>
      <c r="I75" s="1" t="s">
        <v>438</v>
      </c>
      <c r="J75" s="1" t="s">
        <v>449</v>
      </c>
      <c r="K75" s="1">
        <v>0</v>
      </c>
      <c r="L75" s="1">
        <v>1</v>
      </c>
    </row>
    <row r="76" spans="1:12" x14ac:dyDescent="0.25">
      <c r="A76" s="44" t="s">
        <v>144</v>
      </c>
      <c r="B76" s="43" t="s">
        <v>143</v>
      </c>
      <c r="C76" s="43">
        <v>18.666666666666668</v>
      </c>
      <c r="D76" s="47">
        <f t="shared" si="2"/>
        <v>2.3333333333333321</v>
      </c>
      <c r="E76" s="47">
        <v>1.1111111111111105</v>
      </c>
      <c r="G76" t="s">
        <v>143</v>
      </c>
      <c r="H76" s="1" t="s">
        <v>142</v>
      </c>
      <c r="I76" s="1" t="e">
        <v>#N/A</v>
      </c>
      <c r="J76" s="1" t="s">
        <v>436</v>
      </c>
      <c r="K76" s="1">
        <v>1</v>
      </c>
      <c r="L76" s="1">
        <v>0</v>
      </c>
    </row>
    <row r="77" spans="1:12" x14ac:dyDescent="0.25">
      <c r="A77" s="44" t="s">
        <v>146</v>
      </c>
      <c r="B77" s="43" t="s">
        <v>145</v>
      </c>
      <c r="C77" s="43">
        <v>8.5</v>
      </c>
      <c r="D77" s="47">
        <f t="shared" si="2"/>
        <v>12.5</v>
      </c>
      <c r="E77" s="47">
        <v>5.9523809523809526</v>
      </c>
      <c r="G77" t="s">
        <v>145</v>
      </c>
      <c r="H77" s="1" t="s">
        <v>144</v>
      </c>
      <c r="I77" s="1" t="s">
        <v>438</v>
      </c>
      <c r="J77" s="1" t="s">
        <v>449</v>
      </c>
      <c r="K77" s="1">
        <v>0</v>
      </c>
      <c r="L77" s="1">
        <v>1</v>
      </c>
    </row>
    <row r="78" spans="1:12" x14ac:dyDescent="0.25">
      <c r="A78" s="44" t="s">
        <v>148</v>
      </c>
      <c r="B78" s="43" t="s">
        <v>147</v>
      </c>
      <c r="C78" s="43">
        <v>13.666666666666666</v>
      </c>
      <c r="D78" s="47">
        <f t="shared" si="2"/>
        <v>7.3333333333333339</v>
      </c>
      <c r="E78" s="47">
        <v>3.4920634920634925</v>
      </c>
      <c r="G78" t="s">
        <v>147</v>
      </c>
      <c r="H78" s="1" t="s">
        <v>146</v>
      </c>
      <c r="I78" s="1" t="s">
        <v>445</v>
      </c>
      <c r="J78" s="1" t="s">
        <v>446</v>
      </c>
      <c r="K78" s="1">
        <v>0</v>
      </c>
      <c r="L78" s="1">
        <v>1</v>
      </c>
    </row>
    <row r="79" spans="1:12" x14ac:dyDescent="0.25">
      <c r="A79" s="44" t="s">
        <v>150</v>
      </c>
      <c r="B79" s="43" t="s">
        <v>149</v>
      </c>
      <c r="C79" s="43"/>
      <c r="D79" s="47" t="str">
        <f t="shared" si="2"/>
        <v/>
      </c>
      <c r="E79" s="48">
        <v>7.5</v>
      </c>
      <c r="F79">
        <v>1</v>
      </c>
      <c r="G79" t="s">
        <v>149</v>
      </c>
      <c r="H79" s="1" t="s">
        <v>148</v>
      </c>
      <c r="I79" s="1" t="s">
        <v>438</v>
      </c>
      <c r="J79" s="1" t="s">
        <v>449</v>
      </c>
      <c r="K79" s="1">
        <v>0</v>
      </c>
      <c r="L79" s="1">
        <v>1</v>
      </c>
    </row>
    <row r="80" spans="1:12" x14ac:dyDescent="0.25">
      <c r="A80" s="44" t="s">
        <v>152</v>
      </c>
      <c r="B80" s="43" t="s">
        <v>151</v>
      </c>
      <c r="C80" s="43">
        <v>13</v>
      </c>
      <c r="D80" s="47">
        <f t="shared" si="2"/>
        <v>8</v>
      </c>
      <c r="E80" s="47">
        <v>3.8095238095238093</v>
      </c>
      <c r="G80" t="s">
        <v>151</v>
      </c>
      <c r="H80" s="1" t="s">
        <v>150</v>
      </c>
      <c r="I80" s="1" t="s">
        <v>453</v>
      </c>
      <c r="J80" s="1" t="s">
        <v>436</v>
      </c>
      <c r="K80" s="1">
        <v>1</v>
      </c>
      <c r="L80" s="1">
        <v>0</v>
      </c>
    </row>
    <row r="81" spans="1:12" x14ac:dyDescent="0.25">
      <c r="A81" s="44" t="s">
        <v>154</v>
      </c>
      <c r="B81" s="43" t="s">
        <v>153</v>
      </c>
      <c r="C81" s="43">
        <v>13</v>
      </c>
      <c r="D81" s="47">
        <f t="shared" si="2"/>
        <v>8</v>
      </c>
      <c r="E81" s="47">
        <v>3.8095238095238093</v>
      </c>
      <c r="G81" t="s">
        <v>153</v>
      </c>
      <c r="H81" s="1" t="s">
        <v>152</v>
      </c>
      <c r="I81" s="1" t="s">
        <v>455</v>
      </c>
      <c r="J81" s="1" t="s">
        <v>459</v>
      </c>
      <c r="K81" s="1">
        <v>0</v>
      </c>
      <c r="L81" s="1">
        <v>1</v>
      </c>
    </row>
    <row r="82" spans="1:12" x14ac:dyDescent="0.25">
      <c r="A82" s="44" t="s">
        <v>156</v>
      </c>
      <c r="B82" s="43" t="s">
        <v>155</v>
      </c>
      <c r="C82" s="43">
        <v>12</v>
      </c>
      <c r="D82" s="47">
        <f t="shared" si="2"/>
        <v>9</v>
      </c>
      <c r="E82" s="47">
        <v>4.2857142857142856</v>
      </c>
      <c r="G82" t="s">
        <v>155</v>
      </c>
      <c r="H82" s="1" t="s">
        <v>154</v>
      </c>
      <c r="I82" s="1" t="s">
        <v>439</v>
      </c>
      <c r="J82" s="1" t="s">
        <v>440</v>
      </c>
      <c r="K82" s="1">
        <v>0</v>
      </c>
      <c r="L82" s="1">
        <v>1</v>
      </c>
    </row>
    <row r="83" spans="1:12" x14ac:dyDescent="0.25">
      <c r="A83" s="44" t="s">
        <v>158</v>
      </c>
      <c r="B83" s="43" t="s">
        <v>157</v>
      </c>
      <c r="C83" s="43">
        <v>17.666666666666668</v>
      </c>
      <c r="D83" s="47">
        <f t="shared" si="2"/>
        <v>3.3333333333333321</v>
      </c>
      <c r="E83" s="47">
        <v>1.5873015873015865</v>
      </c>
      <c r="G83" t="s">
        <v>157</v>
      </c>
      <c r="H83" s="1" t="s">
        <v>156</v>
      </c>
      <c r="I83" s="1" t="s">
        <v>463</v>
      </c>
      <c r="J83" s="1" t="s">
        <v>436</v>
      </c>
      <c r="K83" s="1">
        <v>1</v>
      </c>
      <c r="L83" s="1">
        <v>0</v>
      </c>
    </row>
    <row r="84" spans="1:12" x14ac:dyDescent="0.25">
      <c r="A84" s="44" t="s">
        <v>160</v>
      </c>
      <c r="B84" s="43" t="s">
        <v>159</v>
      </c>
      <c r="C84" s="43" t="s">
        <v>405</v>
      </c>
      <c r="D84" s="47" t="str">
        <f t="shared" si="2"/>
        <v/>
      </c>
      <c r="E84" s="47" t="s">
        <v>405</v>
      </c>
      <c r="G84" t="s">
        <v>159</v>
      </c>
      <c r="H84" s="1" t="s">
        <v>466</v>
      </c>
      <c r="I84" s="1" t="s">
        <v>439</v>
      </c>
      <c r="J84" s="1" t="s">
        <v>448</v>
      </c>
      <c r="K84" s="1">
        <v>0</v>
      </c>
      <c r="L84" s="1">
        <v>1</v>
      </c>
    </row>
    <row r="85" spans="1:12" x14ac:dyDescent="0.25">
      <c r="A85" s="44" t="s">
        <v>162</v>
      </c>
      <c r="B85" s="43" t="s">
        <v>161</v>
      </c>
      <c r="C85" s="43">
        <v>5.666666666666667</v>
      </c>
      <c r="D85" s="47">
        <f t="shared" si="2"/>
        <v>15.333333333333332</v>
      </c>
      <c r="E85" s="47">
        <v>7.3015873015873014</v>
      </c>
      <c r="G85" t="s">
        <v>161</v>
      </c>
      <c r="H85" s="1" t="s">
        <v>160</v>
      </c>
      <c r="I85" s="1" t="s">
        <v>447</v>
      </c>
      <c r="J85" s="1" t="s">
        <v>448</v>
      </c>
      <c r="K85" s="1">
        <v>0</v>
      </c>
      <c r="L85" s="1">
        <v>1</v>
      </c>
    </row>
    <row r="86" spans="1:12" x14ac:dyDescent="0.25">
      <c r="A86" s="44" t="s">
        <v>164</v>
      </c>
      <c r="B86" s="43" t="s">
        <v>163</v>
      </c>
      <c r="C86" s="43">
        <v>16</v>
      </c>
      <c r="D86" s="47">
        <f t="shared" si="2"/>
        <v>5</v>
      </c>
      <c r="E86" s="47">
        <v>2.3809523809523809</v>
      </c>
      <c r="G86" t="s">
        <v>163</v>
      </c>
      <c r="H86" s="1" t="s">
        <v>162</v>
      </c>
      <c r="I86" s="1" t="s">
        <v>463</v>
      </c>
      <c r="J86" s="1" t="s">
        <v>436</v>
      </c>
      <c r="K86" s="1">
        <v>1</v>
      </c>
      <c r="L86" s="1">
        <v>0</v>
      </c>
    </row>
    <row r="87" spans="1:12" x14ac:dyDescent="0.25">
      <c r="A87" s="44" t="s">
        <v>166</v>
      </c>
      <c r="B87" s="43" t="s">
        <v>165</v>
      </c>
      <c r="C87" s="43">
        <v>17.333333333333332</v>
      </c>
      <c r="D87" s="47">
        <f t="shared" si="2"/>
        <v>3.6666666666666679</v>
      </c>
      <c r="E87" s="47">
        <v>1.7460317460317465</v>
      </c>
      <c r="G87" t="s">
        <v>165</v>
      </c>
      <c r="H87" s="1" t="s">
        <v>164</v>
      </c>
      <c r="I87" s="1" t="s">
        <v>447</v>
      </c>
      <c r="J87" s="1" t="s">
        <v>436</v>
      </c>
      <c r="K87" s="1">
        <v>1</v>
      </c>
      <c r="L87" s="1">
        <v>0</v>
      </c>
    </row>
    <row r="88" spans="1:12" x14ac:dyDescent="0.25">
      <c r="A88" s="44" t="s">
        <v>168</v>
      </c>
      <c r="B88" s="43" t="s">
        <v>167</v>
      </c>
      <c r="C88" s="43">
        <v>12.666666666666666</v>
      </c>
      <c r="D88" s="47">
        <f t="shared" si="2"/>
        <v>8.3333333333333339</v>
      </c>
      <c r="E88" s="47">
        <v>3.9682539682539684</v>
      </c>
      <c r="G88" t="s">
        <v>167</v>
      </c>
      <c r="H88" s="1" t="s">
        <v>166</v>
      </c>
      <c r="I88" s="1" t="s">
        <v>445</v>
      </c>
      <c r="J88" s="1" t="s">
        <v>436</v>
      </c>
      <c r="K88" s="1">
        <v>1</v>
      </c>
      <c r="L88" s="1">
        <v>0</v>
      </c>
    </row>
    <row r="89" spans="1:12" x14ac:dyDescent="0.25">
      <c r="A89" s="44" t="s">
        <v>170</v>
      </c>
      <c r="B89" s="43" t="s">
        <v>169</v>
      </c>
      <c r="C89" s="43">
        <v>7.666666666666667</v>
      </c>
      <c r="D89" s="47">
        <f t="shared" si="2"/>
        <v>13.333333333333332</v>
      </c>
      <c r="E89" s="47">
        <v>6.3492063492063489</v>
      </c>
      <c r="G89" t="s">
        <v>169</v>
      </c>
      <c r="H89" s="1" t="s">
        <v>168</v>
      </c>
      <c r="I89" s="1" t="s">
        <v>438</v>
      </c>
      <c r="J89" s="1" t="s">
        <v>449</v>
      </c>
      <c r="K89" s="1">
        <v>0</v>
      </c>
      <c r="L89" s="1">
        <v>1</v>
      </c>
    </row>
    <row r="90" spans="1:12" x14ac:dyDescent="0.25">
      <c r="A90" s="44" t="s">
        <v>172</v>
      </c>
      <c r="B90" s="43" t="s">
        <v>171</v>
      </c>
      <c r="C90" s="43">
        <v>8.3333333333333339</v>
      </c>
      <c r="D90" s="47">
        <f t="shared" si="2"/>
        <v>12.666666666666666</v>
      </c>
      <c r="E90" s="47">
        <v>6.0317460317460316</v>
      </c>
      <c r="G90" t="s">
        <v>171</v>
      </c>
      <c r="H90" s="1" t="s">
        <v>170</v>
      </c>
      <c r="I90" s="1" t="s">
        <v>447</v>
      </c>
      <c r="J90" s="1" t="s">
        <v>448</v>
      </c>
      <c r="K90" s="1">
        <v>0</v>
      </c>
      <c r="L90" s="1">
        <v>1</v>
      </c>
    </row>
    <row r="91" spans="1:12" x14ac:dyDescent="0.25">
      <c r="A91" s="44" t="s">
        <v>174</v>
      </c>
      <c r="B91" s="43" t="s">
        <v>173</v>
      </c>
      <c r="C91" s="43">
        <v>16.666666666666668</v>
      </c>
      <c r="D91" s="47">
        <f t="shared" si="2"/>
        <v>4.3333333333333321</v>
      </c>
      <c r="E91" s="47">
        <v>2.0634920634920628</v>
      </c>
      <c r="G91" t="s">
        <v>173</v>
      </c>
      <c r="H91" s="1" t="s">
        <v>172</v>
      </c>
      <c r="I91" s="1" t="s">
        <v>458</v>
      </c>
      <c r="J91" s="1" t="s">
        <v>459</v>
      </c>
      <c r="K91" s="1">
        <v>0</v>
      </c>
      <c r="L91" s="1">
        <v>1</v>
      </c>
    </row>
    <row r="92" spans="1:12" x14ac:dyDescent="0.25">
      <c r="A92" s="44" t="s">
        <v>176</v>
      </c>
      <c r="B92" s="43" t="s">
        <v>175</v>
      </c>
      <c r="C92" s="43">
        <v>12.666666666666666</v>
      </c>
      <c r="D92" s="47">
        <f t="shared" si="2"/>
        <v>8.3333333333333339</v>
      </c>
      <c r="E92" s="47">
        <v>3.9682539682539684</v>
      </c>
      <c r="G92" t="s">
        <v>175</v>
      </c>
      <c r="H92" s="1" t="s">
        <v>174</v>
      </c>
      <c r="I92" s="1" t="s">
        <v>467</v>
      </c>
      <c r="J92" s="1" t="s">
        <v>446</v>
      </c>
      <c r="K92" s="1">
        <v>0</v>
      </c>
      <c r="L92" s="1">
        <v>1</v>
      </c>
    </row>
    <row r="93" spans="1:12" x14ac:dyDescent="0.25">
      <c r="A93" s="44" t="s">
        <v>178</v>
      </c>
      <c r="B93" s="43" t="s">
        <v>177</v>
      </c>
      <c r="C93" s="43">
        <v>7</v>
      </c>
      <c r="D93" s="47">
        <f t="shared" si="2"/>
        <v>14</v>
      </c>
      <c r="E93" s="47">
        <v>6.6666666666666661</v>
      </c>
      <c r="G93" t="s">
        <v>177</v>
      </c>
      <c r="H93" s="1" t="s">
        <v>176</v>
      </c>
      <c r="I93" s="1" t="s">
        <v>441</v>
      </c>
      <c r="J93" s="1" t="s">
        <v>442</v>
      </c>
      <c r="K93" s="1">
        <v>0</v>
      </c>
      <c r="L93" s="1">
        <v>1</v>
      </c>
    </row>
    <row r="94" spans="1:12" x14ac:dyDescent="0.25">
      <c r="A94" s="44" t="s">
        <v>180</v>
      </c>
      <c r="B94" s="43" t="s">
        <v>179</v>
      </c>
      <c r="C94" s="43">
        <v>6</v>
      </c>
      <c r="D94" s="47">
        <f t="shared" si="2"/>
        <v>15</v>
      </c>
      <c r="E94" s="47">
        <v>7.1428571428571432</v>
      </c>
      <c r="G94" t="s">
        <v>179</v>
      </c>
      <c r="H94" s="1" t="s">
        <v>468</v>
      </c>
      <c r="I94" s="1" t="s">
        <v>467</v>
      </c>
      <c r="J94" s="1" t="s">
        <v>446</v>
      </c>
      <c r="K94" s="1">
        <v>0</v>
      </c>
      <c r="L94" s="1">
        <v>1</v>
      </c>
    </row>
    <row r="95" spans="1:12" x14ac:dyDescent="0.25">
      <c r="A95" s="44" t="s">
        <v>182</v>
      </c>
      <c r="B95" s="43" t="s">
        <v>181</v>
      </c>
      <c r="C95" s="43">
        <v>7</v>
      </c>
      <c r="D95" s="47">
        <f t="shared" si="2"/>
        <v>14</v>
      </c>
      <c r="E95" s="47">
        <v>6.6666666666666661</v>
      </c>
      <c r="G95" t="s">
        <v>181</v>
      </c>
      <c r="H95" s="1" t="s">
        <v>180</v>
      </c>
      <c r="I95" s="1" t="s">
        <v>455</v>
      </c>
      <c r="J95" s="1" t="s">
        <v>459</v>
      </c>
      <c r="K95" s="1">
        <v>0</v>
      </c>
      <c r="L95" s="1">
        <v>1</v>
      </c>
    </row>
    <row r="96" spans="1:12" x14ac:dyDescent="0.25">
      <c r="A96" s="44" t="s">
        <v>184</v>
      </c>
      <c r="B96" s="43" t="s">
        <v>183</v>
      </c>
      <c r="C96" s="43" t="s">
        <v>405</v>
      </c>
      <c r="D96" s="47" t="str">
        <f t="shared" si="2"/>
        <v/>
      </c>
      <c r="E96" s="48">
        <v>7.5</v>
      </c>
      <c r="F96">
        <v>1</v>
      </c>
      <c r="G96" t="s">
        <v>183</v>
      </c>
      <c r="H96" s="1" t="s">
        <v>182</v>
      </c>
      <c r="I96" s="1" t="s">
        <v>469</v>
      </c>
      <c r="J96" s="1" t="s">
        <v>459</v>
      </c>
      <c r="K96" s="1">
        <v>0</v>
      </c>
      <c r="L96" s="1">
        <v>1</v>
      </c>
    </row>
    <row r="97" spans="1:12" x14ac:dyDescent="0.25">
      <c r="A97" s="52" t="s">
        <v>186</v>
      </c>
      <c r="B97" s="43" t="s">
        <v>185</v>
      </c>
      <c r="C97" s="43" t="s">
        <v>405</v>
      </c>
      <c r="D97" s="47" t="str">
        <f t="shared" si="2"/>
        <v/>
      </c>
      <c r="E97" s="47" t="s">
        <v>405</v>
      </c>
      <c r="G97" t="s">
        <v>185</v>
      </c>
      <c r="H97" s="1" t="s">
        <v>184</v>
      </c>
      <c r="I97" s="1" t="s">
        <v>438</v>
      </c>
      <c r="J97" s="1" t="s">
        <v>444</v>
      </c>
      <c r="K97" s="1">
        <v>0</v>
      </c>
      <c r="L97" s="1">
        <v>1</v>
      </c>
    </row>
    <row r="98" spans="1:12" x14ac:dyDescent="0.25">
      <c r="A98" s="44" t="s">
        <v>188</v>
      </c>
      <c r="B98" s="43" t="s">
        <v>187</v>
      </c>
      <c r="C98" s="53">
        <v>18.666666666666668</v>
      </c>
      <c r="D98" s="47">
        <f t="shared" si="2"/>
        <v>2.3333333333333321</v>
      </c>
      <c r="E98" s="47">
        <v>1.1111111111111105</v>
      </c>
      <c r="G98" t="s">
        <v>187</v>
      </c>
      <c r="H98" s="1" t="s">
        <v>186</v>
      </c>
      <c r="I98" s="1" t="s">
        <v>458</v>
      </c>
      <c r="J98" s="1" t="s">
        <v>436</v>
      </c>
      <c r="K98" s="1">
        <v>1</v>
      </c>
      <c r="L98" s="1">
        <v>0</v>
      </c>
    </row>
    <row r="99" spans="1:12" x14ac:dyDescent="0.25">
      <c r="A99" s="44" t="s">
        <v>190</v>
      </c>
      <c r="B99" s="43" t="s">
        <v>189</v>
      </c>
      <c r="C99" s="43">
        <v>17.333333333333332</v>
      </c>
      <c r="D99" s="47">
        <f t="shared" si="2"/>
        <v>3.6666666666666679</v>
      </c>
      <c r="E99" s="47">
        <v>1.7460317460317465</v>
      </c>
      <c r="G99" t="s">
        <v>189</v>
      </c>
      <c r="H99" s="1" t="s">
        <v>188</v>
      </c>
      <c r="I99" s="1" t="s">
        <v>447</v>
      </c>
      <c r="J99" s="1" t="s">
        <v>448</v>
      </c>
      <c r="K99" s="1">
        <v>0</v>
      </c>
      <c r="L99" s="1">
        <v>1</v>
      </c>
    </row>
    <row r="100" spans="1:12" x14ac:dyDescent="0.25">
      <c r="A100" s="44" t="s">
        <v>192</v>
      </c>
      <c r="B100" s="43" t="s">
        <v>191</v>
      </c>
      <c r="C100" s="43">
        <v>3</v>
      </c>
      <c r="D100" s="47">
        <f t="shared" ref="D100:D131" si="3">IF(C100="","",21-C100)</f>
        <v>18</v>
      </c>
      <c r="E100" s="47">
        <v>8.5714285714285712</v>
      </c>
      <c r="G100" t="s">
        <v>191</v>
      </c>
      <c r="H100" s="1" t="s">
        <v>470</v>
      </c>
      <c r="I100" s="1" t="s">
        <v>455</v>
      </c>
      <c r="J100" s="1" t="s">
        <v>459</v>
      </c>
      <c r="K100" s="1">
        <v>0</v>
      </c>
      <c r="L100" s="1">
        <v>1</v>
      </c>
    </row>
    <row r="101" spans="1:12" x14ac:dyDescent="0.25">
      <c r="A101" s="44" t="s">
        <v>194</v>
      </c>
      <c r="B101" s="43" t="s">
        <v>193</v>
      </c>
      <c r="C101" s="43">
        <v>0</v>
      </c>
      <c r="D101" s="47">
        <f t="shared" si="3"/>
        <v>21</v>
      </c>
      <c r="E101" s="47">
        <v>10</v>
      </c>
      <c r="G101" t="s">
        <v>193</v>
      </c>
      <c r="H101" s="1" t="s">
        <v>192</v>
      </c>
      <c r="I101" s="1" t="s">
        <v>447</v>
      </c>
      <c r="J101" s="1" t="s">
        <v>448</v>
      </c>
      <c r="K101" s="1">
        <v>0</v>
      </c>
      <c r="L101" s="1">
        <v>1</v>
      </c>
    </row>
    <row r="102" spans="1:12" x14ac:dyDescent="0.25">
      <c r="A102" s="44" t="s">
        <v>196</v>
      </c>
      <c r="B102" s="43" t="s">
        <v>195</v>
      </c>
      <c r="C102" s="43" t="s">
        <v>405</v>
      </c>
      <c r="D102" s="47" t="str">
        <f t="shared" si="3"/>
        <v/>
      </c>
      <c r="E102" s="48">
        <v>5</v>
      </c>
      <c r="F102">
        <v>1</v>
      </c>
      <c r="G102" t="s">
        <v>195</v>
      </c>
      <c r="H102" s="1" t="s">
        <v>194</v>
      </c>
      <c r="I102" s="1" t="s">
        <v>441</v>
      </c>
      <c r="J102" s="1" t="s">
        <v>452</v>
      </c>
      <c r="K102" s="1">
        <v>0</v>
      </c>
      <c r="L102" s="1">
        <v>1</v>
      </c>
    </row>
    <row r="103" spans="1:12" x14ac:dyDescent="0.25">
      <c r="A103" s="44" t="s">
        <v>198</v>
      </c>
      <c r="B103" s="43" t="s">
        <v>197</v>
      </c>
      <c r="C103" s="43" t="s">
        <v>405</v>
      </c>
      <c r="D103" s="47" t="str">
        <f t="shared" si="3"/>
        <v/>
      </c>
      <c r="E103" s="48">
        <v>7.5</v>
      </c>
      <c r="F103">
        <v>1</v>
      </c>
      <c r="G103" t="s">
        <v>197</v>
      </c>
      <c r="H103" s="1" t="s">
        <v>196</v>
      </c>
      <c r="I103" s="1" t="s">
        <v>464</v>
      </c>
      <c r="J103" s="1" t="s">
        <v>448</v>
      </c>
      <c r="K103" s="1">
        <v>0</v>
      </c>
      <c r="L103" s="1">
        <v>1</v>
      </c>
    </row>
    <row r="104" spans="1:12" x14ac:dyDescent="0.25">
      <c r="A104" s="44" t="s">
        <v>200</v>
      </c>
      <c r="B104" s="43" t="s">
        <v>199</v>
      </c>
      <c r="C104" s="43" t="s">
        <v>405</v>
      </c>
      <c r="D104" s="47" t="str">
        <f t="shared" si="3"/>
        <v/>
      </c>
      <c r="E104" s="48">
        <v>2.5</v>
      </c>
      <c r="F104">
        <v>1</v>
      </c>
      <c r="G104" t="s">
        <v>199</v>
      </c>
      <c r="H104" s="1" t="s">
        <v>198</v>
      </c>
      <c r="I104" s="1" t="s">
        <v>438</v>
      </c>
      <c r="J104" s="1" t="s">
        <v>444</v>
      </c>
      <c r="K104" s="1">
        <v>0</v>
      </c>
      <c r="L104" s="1">
        <v>1</v>
      </c>
    </row>
    <row r="105" spans="1:12" x14ac:dyDescent="0.25">
      <c r="A105" s="44" t="s">
        <v>202</v>
      </c>
      <c r="B105" s="43" t="s">
        <v>201</v>
      </c>
      <c r="C105" s="43">
        <v>2</v>
      </c>
      <c r="D105" s="47">
        <f t="shared" si="3"/>
        <v>19</v>
      </c>
      <c r="E105" s="47">
        <v>9.0476190476190474</v>
      </c>
      <c r="G105" t="s">
        <v>201</v>
      </c>
      <c r="H105" s="1" t="s">
        <v>200</v>
      </c>
      <c r="I105" s="1" t="s">
        <v>439</v>
      </c>
      <c r="J105" s="1" t="s">
        <v>440</v>
      </c>
      <c r="K105" s="1">
        <v>0</v>
      </c>
      <c r="L105" s="1">
        <v>1</v>
      </c>
    </row>
    <row r="106" spans="1:12" x14ac:dyDescent="0.25">
      <c r="A106" s="44" t="s">
        <v>204</v>
      </c>
      <c r="B106" s="43" t="s">
        <v>203</v>
      </c>
      <c r="C106" s="43">
        <v>7</v>
      </c>
      <c r="D106" s="47">
        <f t="shared" si="3"/>
        <v>14</v>
      </c>
      <c r="E106" s="47">
        <v>6.6666666666666661</v>
      </c>
      <c r="G106" t="s">
        <v>203</v>
      </c>
      <c r="H106" s="1" t="s">
        <v>202</v>
      </c>
      <c r="I106" s="1" t="s">
        <v>441</v>
      </c>
      <c r="J106" s="1" t="s">
        <v>442</v>
      </c>
      <c r="K106" s="1">
        <v>0</v>
      </c>
      <c r="L106" s="1">
        <v>1</v>
      </c>
    </row>
    <row r="107" spans="1:12" x14ac:dyDescent="0.25">
      <c r="A107" s="44" t="s">
        <v>206</v>
      </c>
      <c r="B107" s="43" t="s">
        <v>205</v>
      </c>
      <c r="C107" s="43">
        <v>16.333333333333332</v>
      </c>
      <c r="D107" s="47">
        <f t="shared" si="3"/>
        <v>4.6666666666666679</v>
      </c>
      <c r="E107" s="47">
        <v>2.2222222222222228</v>
      </c>
      <c r="G107" t="s">
        <v>205</v>
      </c>
      <c r="H107" s="1" t="s">
        <v>204</v>
      </c>
      <c r="I107" s="1" t="s">
        <v>463</v>
      </c>
      <c r="J107" s="1" t="s">
        <v>436</v>
      </c>
      <c r="K107" s="1">
        <v>1</v>
      </c>
      <c r="L107" s="1">
        <v>0</v>
      </c>
    </row>
    <row r="108" spans="1:12" x14ac:dyDescent="0.25">
      <c r="A108" s="44" t="s">
        <v>208</v>
      </c>
      <c r="B108" s="43" t="s">
        <v>207</v>
      </c>
      <c r="C108" s="43">
        <v>21</v>
      </c>
      <c r="D108" s="47">
        <f t="shared" si="3"/>
        <v>0</v>
      </c>
      <c r="E108" s="47">
        <v>0</v>
      </c>
      <c r="G108" t="s">
        <v>207</v>
      </c>
      <c r="H108" s="1" t="s">
        <v>206</v>
      </c>
      <c r="I108" s="1" t="s">
        <v>451</v>
      </c>
      <c r="J108" s="1" t="s">
        <v>436</v>
      </c>
      <c r="K108" s="1">
        <v>1</v>
      </c>
      <c r="L108" s="1">
        <v>0</v>
      </c>
    </row>
    <row r="109" spans="1:12" x14ac:dyDescent="0.25">
      <c r="A109" s="54" t="s">
        <v>210</v>
      </c>
      <c r="B109" s="43" t="s">
        <v>209</v>
      </c>
      <c r="C109" s="43">
        <v>15.666666666666666</v>
      </c>
      <c r="D109" s="47">
        <f t="shared" si="3"/>
        <v>5.3333333333333339</v>
      </c>
      <c r="E109" s="47">
        <v>2.53968253968254</v>
      </c>
      <c r="G109" t="s">
        <v>209</v>
      </c>
      <c r="H109" s="1" t="s">
        <v>208</v>
      </c>
      <c r="I109" s="1" t="s">
        <v>463</v>
      </c>
      <c r="K109" s="1">
        <v>0</v>
      </c>
      <c r="L109" s="1">
        <v>0</v>
      </c>
    </row>
    <row r="110" spans="1:12" x14ac:dyDescent="0.25">
      <c r="A110" s="44" t="s">
        <v>212</v>
      </c>
      <c r="B110" s="43" t="s">
        <v>211</v>
      </c>
      <c r="C110" s="55">
        <v>18.5</v>
      </c>
      <c r="D110" s="47">
        <f t="shared" si="3"/>
        <v>2.5</v>
      </c>
      <c r="E110" s="47">
        <v>1.1904761904761905</v>
      </c>
      <c r="G110" t="s">
        <v>211</v>
      </c>
      <c r="H110" s="1" t="s">
        <v>210</v>
      </c>
      <c r="I110" s="1" t="s">
        <v>458</v>
      </c>
      <c r="K110" s="1">
        <v>0</v>
      </c>
      <c r="L110" s="1">
        <v>0</v>
      </c>
    </row>
    <row r="111" spans="1:12" x14ac:dyDescent="0.25">
      <c r="A111" s="44" t="s">
        <v>214</v>
      </c>
      <c r="B111" s="43" t="s">
        <v>213</v>
      </c>
      <c r="C111" s="43">
        <v>11</v>
      </c>
      <c r="D111" s="47">
        <f t="shared" si="3"/>
        <v>10</v>
      </c>
      <c r="E111" s="47">
        <v>4.7619047619047619</v>
      </c>
      <c r="G111" t="s">
        <v>213</v>
      </c>
      <c r="H111" s="1" t="s">
        <v>212</v>
      </c>
      <c r="I111" s="1" t="s">
        <v>464</v>
      </c>
      <c r="J111" s="1" t="s">
        <v>448</v>
      </c>
      <c r="K111" s="1">
        <v>0</v>
      </c>
      <c r="L111" s="1">
        <v>1</v>
      </c>
    </row>
    <row r="112" spans="1:12" x14ac:dyDescent="0.25">
      <c r="A112" s="44" t="s">
        <v>216</v>
      </c>
      <c r="B112" s="43" t="s">
        <v>215</v>
      </c>
      <c r="C112" s="43">
        <v>6</v>
      </c>
      <c r="D112" s="47">
        <f t="shared" si="3"/>
        <v>15</v>
      </c>
      <c r="E112" s="47">
        <v>7.1428571428571432</v>
      </c>
      <c r="G112" t="s">
        <v>215</v>
      </c>
      <c r="H112" s="1" t="s">
        <v>471</v>
      </c>
      <c r="I112" s="1" t="s">
        <v>453</v>
      </c>
      <c r="J112" s="71" t="s">
        <v>446</v>
      </c>
      <c r="K112" s="1">
        <v>0</v>
      </c>
      <c r="L112" s="1">
        <v>1</v>
      </c>
    </row>
    <row r="113" spans="1:12" x14ac:dyDescent="0.25">
      <c r="A113" s="44" t="s">
        <v>218</v>
      </c>
      <c r="B113" s="43" t="s">
        <v>217</v>
      </c>
      <c r="C113" s="43">
        <v>6</v>
      </c>
      <c r="D113" s="47">
        <f t="shared" si="3"/>
        <v>15</v>
      </c>
      <c r="E113" s="47">
        <v>7.1428571428571432</v>
      </c>
      <c r="G113" t="s">
        <v>217</v>
      </c>
      <c r="H113" s="1" t="s">
        <v>216</v>
      </c>
      <c r="I113" s="1" t="s">
        <v>441</v>
      </c>
      <c r="J113" s="1" t="s">
        <v>442</v>
      </c>
      <c r="K113" s="1">
        <v>0</v>
      </c>
      <c r="L113" s="1">
        <v>1</v>
      </c>
    </row>
    <row r="114" spans="1:12" x14ac:dyDescent="0.25">
      <c r="A114" s="44" t="s">
        <v>220</v>
      </c>
      <c r="B114" s="43" t="s">
        <v>219</v>
      </c>
      <c r="C114" s="43">
        <v>5.5</v>
      </c>
      <c r="D114" s="47">
        <f t="shared" si="3"/>
        <v>15.5</v>
      </c>
      <c r="E114" s="47">
        <v>7.3809523809523814</v>
      </c>
      <c r="G114" t="s">
        <v>219</v>
      </c>
      <c r="H114" s="1" t="s">
        <v>218</v>
      </c>
      <c r="I114" s="1" t="s">
        <v>472</v>
      </c>
      <c r="J114" s="1" t="s">
        <v>440</v>
      </c>
      <c r="K114" s="1">
        <v>0</v>
      </c>
      <c r="L114" s="1">
        <v>1</v>
      </c>
    </row>
    <row r="115" spans="1:12" x14ac:dyDescent="0.25">
      <c r="A115" s="44" t="s">
        <v>222</v>
      </c>
      <c r="B115" s="43" t="s">
        <v>221</v>
      </c>
      <c r="C115" s="43">
        <v>12.666666666666666</v>
      </c>
      <c r="D115" s="47">
        <f t="shared" si="3"/>
        <v>8.3333333333333339</v>
      </c>
      <c r="E115" s="47">
        <v>3.9682539682539684</v>
      </c>
      <c r="G115" t="s">
        <v>221</v>
      </c>
      <c r="H115" s="1" t="s">
        <v>220</v>
      </c>
      <c r="I115" s="1" t="s">
        <v>438</v>
      </c>
      <c r="J115" s="1" t="s">
        <v>449</v>
      </c>
      <c r="K115" s="1">
        <v>0</v>
      </c>
      <c r="L115" s="1">
        <v>1</v>
      </c>
    </row>
    <row r="116" spans="1:12" x14ac:dyDescent="0.25">
      <c r="A116" s="44" t="s">
        <v>224</v>
      </c>
      <c r="B116" s="43" t="s">
        <v>223</v>
      </c>
      <c r="C116" s="43" t="s">
        <v>405</v>
      </c>
      <c r="D116" s="47" t="str">
        <f t="shared" si="3"/>
        <v/>
      </c>
      <c r="E116" s="48">
        <v>7.5</v>
      </c>
      <c r="F116">
        <v>1</v>
      </c>
      <c r="G116" t="s">
        <v>223</v>
      </c>
      <c r="H116" s="1" t="s">
        <v>222</v>
      </c>
      <c r="I116" s="1" t="s">
        <v>469</v>
      </c>
      <c r="J116" s="1" t="s">
        <v>459</v>
      </c>
      <c r="K116" s="1">
        <v>0</v>
      </c>
      <c r="L116" s="1">
        <v>1</v>
      </c>
    </row>
    <row r="117" spans="1:12" x14ac:dyDescent="0.25">
      <c r="A117" s="44" t="s">
        <v>226</v>
      </c>
      <c r="B117" s="43" t="s">
        <v>225</v>
      </c>
      <c r="C117" s="43">
        <v>10</v>
      </c>
      <c r="D117" s="47">
        <f t="shared" si="3"/>
        <v>11</v>
      </c>
      <c r="E117" s="47">
        <v>5.2380952380952381</v>
      </c>
      <c r="G117" t="s">
        <v>225</v>
      </c>
      <c r="H117" s="1" t="s">
        <v>473</v>
      </c>
      <c r="I117" s="1" t="s">
        <v>445</v>
      </c>
      <c r="J117" s="71" t="s">
        <v>446</v>
      </c>
      <c r="K117" s="1">
        <v>0</v>
      </c>
      <c r="L117" s="1">
        <v>1</v>
      </c>
    </row>
    <row r="118" spans="1:12" x14ac:dyDescent="0.25">
      <c r="A118" s="44" t="s">
        <v>228</v>
      </c>
      <c r="B118" s="43" t="s">
        <v>227</v>
      </c>
      <c r="C118" s="43">
        <v>4</v>
      </c>
      <c r="D118" s="47">
        <f t="shared" si="3"/>
        <v>17</v>
      </c>
      <c r="E118" s="47">
        <v>8.0952380952380949</v>
      </c>
      <c r="G118" t="s">
        <v>227</v>
      </c>
      <c r="H118" s="1" t="s">
        <v>226</v>
      </c>
      <c r="I118" s="1" t="s">
        <v>441</v>
      </c>
      <c r="J118" s="1" t="s">
        <v>452</v>
      </c>
      <c r="K118" s="1">
        <v>0</v>
      </c>
      <c r="L118" s="1">
        <v>1</v>
      </c>
    </row>
    <row r="119" spans="1:12" x14ac:dyDescent="0.25">
      <c r="A119" s="44" t="s">
        <v>230</v>
      </c>
      <c r="B119" s="43" t="s">
        <v>229</v>
      </c>
      <c r="C119" s="43">
        <v>16</v>
      </c>
      <c r="D119" s="47">
        <f t="shared" si="3"/>
        <v>5</v>
      </c>
      <c r="E119" s="47">
        <v>2.3809523809523809</v>
      </c>
      <c r="G119" t="s">
        <v>229</v>
      </c>
      <c r="H119" s="1" t="s">
        <v>228</v>
      </c>
      <c r="I119" s="1" t="s">
        <v>445</v>
      </c>
      <c r="K119" s="1">
        <v>0</v>
      </c>
      <c r="L119" s="1">
        <v>0</v>
      </c>
    </row>
    <row r="120" spans="1:12" x14ac:dyDescent="0.25">
      <c r="A120" s="44" t="s">
        <v>232</v>
      </c>
      <c r="B120" s="43" t="s">
        <v>231</v>
      </c>
      <c r="C120" s="43">
        <v>2</v>
      </c>
      <c r="D120" s="47">
        <f t="shared" si="3"/>
        <v>19</v>
      </c>
      <c r="E120" s="47">
        <v>9.0476190476190474</v>
      </c>
      <c r="G120" t="s">
        <v>231</v>
      </c>
      <c r="H120" s="1" t="s">
        <v>230</v>
      </c>
      <c r="I120" s="1" t="s">
        <v>455</v>
      </c>
      <c r="J120" s="1" t="s">
        <v>459</v>
      </c>
      <c r="K120" s="1">
        <v>0</v>
      </c>
      <c r="L120" s="1">
        <v>1</v>
      </c>
    </row>
    <row r="121" spans="1:12" x14ac:dyDescent="0.25">
      <c r="A121" s="44" t="s">
        <v>234</v>
      </c>
      <c r="B121" s="43" t="s">
        <v>233</v>
      </c>
      <c r="C121" s="43">
        <v>7.5</v>
      </c>
      <c r="D121" s="47">
        <f t="shared" si="3"/>
        <v>13.5</v>
      </c>
      <c r="E121" s="47">
        <v>6.4285714285714288</v>
      </c>
      <c r="G121" t="s">
        <v>233</v>
      </c>
      <c r="H121" s="1" t="s">
        <v>232</v>
      </c>
      <c r="I121" s="1" t="s">
        <v>445</v>
      </c>
      <c r="J121" s="1" t="s">
        <v>446</v>
      </c>
      <c r="K121" s="1">
        <v>0</v>
      </c>
      <c r="L121" s="1">
        <v>1</v>
      </c>
    </row>
    <row r="122" spans="1:12" x14ac:dyDescent="0.25">
      <c r="A122" s="44" t="s">
        <v>236</v>
      </c>
      <c r="B122" s="43" t="s">
        <v>235</v>
      </c>
      <c r="C122" s="43">
        <v>6.666666666666667</v>
      </c>
      <c r="D122" s="47">
        <f t="shared" si="3"/>
        <v>14.333333333333332</v>
      </c>
      <c r="E122" s="47">
        <v>6.8253968253968242</v>
      </c>
      <c r="G122" t="s">
        <v>235</v>
      </c>
      <c r="H122" s="1" t="s">
        <v>234</v>
      </c>
      <c r="I122" s="1" t="s">
        <v>458</v>
      </c>
      <c r="J122" s="1" t="s">
        <v>459</v>
      </c>
      <c r="K122" s="1">
        <v>0</v>
      </c>
      <c r="L122" s="1">
        <v>1</v>
      </c>
    </row>
    <row r="123" spans="1:12" x14ac:dyDescent="0.25">
      <c r="A123" s="44" t="s">
        <v>238</v>
      </c>
      <c r="B123" s="43" t="s">
        <v>237</v>
      </c>
      <c r="C123" s="43">
        <v>4.5</v>
      </c>
      <c r="D123" s="47">
        <f t="shared" si="3"/>
        <v>16.5</v>
      </c>
      <c r="E123" s="47">
        <v>7.8571428571428568</v>
      </c>
      <c r="G123" t="s">
        <v>237</v>
      </c>
      <c r="H123" s="1" t="s">
        <v>236</v>
      </c>
      <c r="I123" s="1" t="s">
        <v>441</v>
      </c>
      <c r="J123" s="1" t="s">
        <v>442</v>
      </c>
      <c r="K123" s="1">
        <v>0</v>
      </c>
      <c r="L123" s="1">
        <v>1</v>
      </c>
    </row>
    <row r="124" spans="1:12" x14ac:dyDescent="0.25">
      <c r="A124" s="44" t="s">
        <v>240</v>
      </c>
      <c r="B124" s="43" t="s">
        <v>239</v>
      </c>
      <c r="C124" s="43" t="s">
        <v>405</v>
      </c>
      <c r="D124" s="47" t="str">
        <f t="shared" si="3"/>
        <v/>
      </c>
      <c r="E124" s="48">
        <v>7.5</v>
      </c>
      <c r="F124">
        <v>1</v>
      </c>
      <c r="G124" t="s">
        <v>239</v>
      </c>
      <c r="H124" s="1" t="s">
        <v>238</v>
      </c>
      <c r="I124" s="1" t="s">
        <v>441</v>
      </c>
      <c r="J124" s="1" t="s">
        <v>452</v>
      </c>
      <c r="K124" s="1">
        <v>0</v>
      </c>
      <c r="L124" s="1">
        <v>1</v>
      </c>
    </row>
    <row r="125" spans="1:12" x14ac:dyDescent="0.25">
      <c r="A125" s="44" t="s">
        <v>242</v>
      </c>
      <c r="B125" s="43" t="s">
        <v>241</v>
      </c>
      <c r="C125" s="43">
        <v>12</v>
      </c>
      <c r="D125" s="47">
        <f t="shared" si="3"/>
        <v>9</v>
      </c>
      <c r="E125" s="47">
        <v>4.2857142857142856</v>
      </c>
      <c r="G125" t="s">
        <v>241</v>
      </c>
      <c r="H125" s="1" t="s">
        <v>240</v>
      </c>
      <c r="I125" s="1" t="s">
        <v>441</v>
      </c>
      <c r="J125" s="71" t="s">
        <v>452</v>
      </c>
      <c r="K125" s="1">
        <v>0</v>
      </c>
      <c r="L125" s="1">
        <v>1</v>
      </c>
    </row>
    <row r="126" spans="1:12" x14ac:dyDescent="0.25">
      <c r="A126" s="44" t="s">
        <v>244</v>
      </c>
      <c r="B126" s="43" t="s">
        <v>243</v>
      </c>
      <c r="C126" s="43">
        <v>7</v>
      </c>
      <c r="D126" s="47">
        <f t="shared" si="3"/>
        <v>14</v>
      </c>
      <c r="E126" s="48">
        <v>10</v>
      </c>
      <c r="F126">
        <v>1</v>
      </c>
      <c r="G126" t="s">
        <v>243</v>
      </c>
      <c r="H126" s="1" t="s">
        <v>242</v>
      </c>
      <c r="I126" s="1" t="s">
        <v>441</v>
      </c>
      <c r="J126" s="1" t="s">
        <v>442</v>
      </c>
      <c r="K126" s="1">
        <v>0</v>
      </c>
      <c r="L126" s="1">
        <v>1</v>
      </c>
    </row>
    <row r="127" spans="1:12" x14ac:dyDescent="0.25">
      <c r="A127" s="44" t="s">
        <v>246</v>
      </c>
      <c r="B127" s="43" t="s">
        <v>245</v>
      </c>
      <c r="C127" s="43">
        <v>14.666666666666666</v>
      </c>
      <c r="D127" s="47">
        <f t="shared" si="3"/>
        <v>6.3333333333333339</v>
      </c>
      <c r="E127" s="47">
        <v>3.0158730158730163</v>
      </c>
      <c r="G127" t="s">
        <v>245</v>
      </c>
      <c r="H127" s="1" t="s">
        <v>244</v>
      </c>
      <c r="I127" s="1" t="s">
        <v>455</v>
      </c>
      <c r="J127" s="1" t="s">
        <v>459</v>
      </c>
      <c r="K127" s="1">
        <v>0</v>
      </c>
      <c r="L127" s="1">
        <v>1</v>
      </c>
    </row>
    <row r="128" spans="1:12" x14ac:dyDescent="0.25">
      <c r="A128" s="44" t="s">
        <v>248</v>
      </c>
      <c r="B128" s="43" t="s">
        <v>247</v>
      </c>
      <c r="C128" s="43">
        <v>8.5</v>
      </c>
      <c r="D128" s="47">
        <f t="shared" si="3"/>
        <v>12.5</v>
      </c>
      <c r="E128" s="47">
        <v>5.9523809523809526</v>
      </c>
      <c r="G128" t="s">
        <v>247</v>
      </c>
      <c r="H128" s="1" t="s">
        <v>246</v>
      </c>
      <c r="I128" s="1" t="s">
        <v>441</v>
      </c>
      <c r="J128" s="1" t="s">
        <v>442</v>
      </c>
      <c r="K128" s="1">
        <v>0</v>
      </c>
      <c r="L128" s="1">
        <v>1</v>
      </c>
    </row>
    <row r="129" spans="1:12" x14ac:dyDescent="0.25">
      <c r="A129" s="44" t="s">
        <v>250</v>
      </c>
      <c r="B129" s="43" t="s">
        <v>249</v>
      </c>
      <c r="C129" s="43"/>
      <c r="D129" s="47" t="str">
        <f t="shared" si="3"/>
        <v/>
      </c>
      <c r="E129" s="48">
        <v>5</v>
      </c>
      <c r="G129" t="s">
        <v>249</v>
      </c>
      <c r="H129" s="1" t="s">
        <v>248</v>
      </c>
      <c r="I129" s="1" t="s">
        <v>441</v>
      </c>
      <c r="J129" s="1" t="s">
        <v>452</v>
      </c>
      <c r="K129" s="1">
        <v>0</v>
      </c>
      <c r="L129" s="1">
        <v>1</v>
      </c>
    </row>
    <row r="130" spans="1:12" x14ac:dyDescent="0.25">
      <c r="A130" s="44" t="s">
        <v>252</v>
      </c>
      <c r="B130" s="43" t="s">
        <v>251</v>
      </c>
      <c r="C130" s="43">
        <v>6</v>
      </c>
      <c r="D130" s="47">
        <f t="shared" si="3"/>
        <v>15</v>
      </c>
      <c r="E130" s="47">
        <v>7.1428571428571432</v>
      </c>
      <c r="G130" t="s">
        <v>251</v>
      </c>
      <c r="H130" s="1" t="s">
        <v>250</v>
      </c>
      <c r="I130" s="1" t="s">
        <v>441</v>
      </c>
      <c r="J130" s="1" t="s">
        <v>452</v>
      </c>
      <c r="K130" s="1">
        <v>0</v>
      </c>
      <c r="L130" s="1">
        <v>1</v>
      </c>
    </row>
    <row r="131" spans="1:12" x14ac:dyDescent="0.25">
      <c r="A131" s="44" t="s">
        <v>254</v>
      </c>
      <c r="B131" s="43" t="s">
        <v>253</v>
      </c>
      <c r="C131" s="43">
        <v>6.333333333333333</v>
      </c>
      <c r="D131" s="47">
        <f t="shared" si="3"/>
        <v>14.666666666666668</v>
      </c>
      <c r="E131" s="47">
        <v>6.9841269841269851</v>
      </c>
      <c r="G131" t="s">
        <v>253</v>
      </c>
      <c r="H131" s="1" t="s">
        <v>252</v>
      </c>
      <c r="I131" s="1" t="s">
        <v>438</v>
      </c>
      <c r="J131" s="1" t="s">
        <v>449</v>
      </c>
      <c r="K131" s="1">
        <v>0</v>
      </c>
      <c r="L131" s="1">
        <v>1</v>
      </c>
    </row>
    <row r="132" spans="1:12" x14ac:dyDescent="0.25">
      <c r="A132" s="44" t="s">
        <v>256</v>
      </c>
      <c r="B132" s="43" t="s">
        <v>255</v>
      </c>
      <c r="C132" s="43">
        <v>21</v>
      </c>
      <c r="D132" s="47">
        <f t="shared" ref="D132:D163" si="4">IF(C132="","",21-C132)</f>
        <v>0</v>
      </c>
      <c r="E132" s="47">
        <v>0</v>
      </c>
      <c r="G132" t="s">
        <v>255</v>
      </c>
      <c r="H132" s="1" t="s">
        <v>254</v>
      </c>
      <c r="I132" s="1" t="s">
        <v>451</v>
      </c>
      <c r="J132" s="1" t="s">
        <v>436</v>
      </c>
      <c r="K132" s="1">
        <v>1</v>
      </c>
      <c r="L132" s="1">
        <v>0</v>
      </c>
    </row>
    <row r="133" spans="1:12" x14ac:dyDescent="0.25">
      <c r="A133" s="44" t="s">
        <v>258</v>
      </c>
      <c r="B133" s="43" t="s">
        <v>257</v>
      </c>
      <c r="C133" s="43">
        <v>21</v>
      </c>
      <c r="D133" s="47">
        <f t="shared" si="4"/>
        <v>0</v>
      </c>
      <c r="E133" s="47">
        <v>0</v>
      </c>
      <c r="G133" t="s">
        <v>257</v>
      </c>
      <c r="H133" s="1" t="s">
        <v>256</v>
      </c>
      <c r="I133" s="1" t="s">
        <v>463</v>
      </c>
      <c r="J133" s="1" t="s">
        <v>436</v>
      </c>
      <c r="K133" s="1">
        <v>1</v>
      </c>
      <c r="L133" s="1">
        <v>0</v>
      </c>
    </row>
    <row r="134" spans="1:12" x14ac:dyDescent="0.25">
      <c r="A134" s="44" t="s">
        <v>260</v>
      </c>
      <c r="B134" s="43" t="s">
        <v>259</v>
      </c>
      <c r="C134" s="43" t="s">
        <v>405</v>
      </c>
      <c r="D134" s="47" t="str">
        <f t="shared" si="4"/>
        <v/>
      </c>
      <c r="E134" s="48">
        <v>2.5</v>
      </c>
      <c r="F134">
        <v>1</v>
      </c>
      <c r="G134" t="s">
        <v>259</v>
      </c>
      <c r="H134" s="1" t="s">
        <v>258</v>
      </c>
      <c r="I134" s="1" t="s">
        <v>439</v>
      </c>
      <c r="J134" s="1" t="s">
        <v>440</v>
      </c>
      <c r="K134" s="1">
        <v>0</v>
      </c>
      <c r="L134" s="1">
        <v>1</v>
      </c>
    </row>
    <row r="135" spans="1:12" x14ac:dyDescent="0.25">
      <c r="A135" s="44" t="s">
        <v>262</v>
      </c>
      <c r="B135" s="43" t="s">
        <v>261</v>
      </c>
      <c r="C135" s="43" t="s">
        <v>405</v>
      </c>
      <c r="D135" s="47" t="str">
        <f t="shared" si="4"/>
        <v/>
      </c>
      <c r="E135" s="47" t="s">
        <v>405</v>
      </c>
      <c r="G135" t="s">
        <v>261</v>
      </c>
      <c r="H135" s="1" t="s">
        <v>260</v>
      </c>
      <c r="I135" s="1" t="s">
        <v>469</v>
      </c>
      <c r="J135" s="1" t="s">
        <v>459</v>
      </c>
      <c r="K135" s="1">
        <v>0</v>
      </c>
      <c r="L135" s="1">
        <v>1</v>
      </c>
    </row>
    <row r="136" spans="1:12" x14ac:dyDescent="0.25">
      <c r="A136" s="44" t="s">
        <v>264</v>
      </c>
      <c r="B136" s="43" t="s">
        <v>263</v>
      </c>
      <c r="C136" s="43">
        <v>20.333333333333332</v>
      </c>
      <c r="D136" s="47">
        <f t="shared" si="4"/>
        <v>0.66666666666666785</v>
      </c>
      <c r="E136" s="47">
        <v>0.317460317460318</v>
      </c>
      <c r="G136" t="s">
        <v>263</v>
      </c>
      <c r="H136" s="1" t="s">
        <v>262</v>
      </c>
      <c r="I136" s="1" t="s">
        <v>450</v>
      </c>
      <c r="J136" s="1" t="s">
        <v>436</v>
      </c>
      <c r="K136" s="1">
        <v>1</v>
      </c>
      <c r="L136" s="1">
        <v>0</v>
      </c>
    </row>
    <row r="137" spans="1:12" x14ac:dyDescent="0.25">
      <c r="A137" s="56" t="s">
        <v>266</v>
      </c>
      <c r="B137" s="43" t="s">
        <v>265</v>
      </c>
      <c r="C137" s="43">
        <v>9.6666666666666661</v>
      </c>
      <c r="D137" s="47">
        <f t="shared" si="4"/>
        <v>11.333333333333334</v>
      </c>
      <c r="E137" s="47">
        <v>5.3968253968253972</v>
      </c>
      <c r="G137" t="s">
        <v>265</v>
      </c>
      <c r="H137" s="1" t="s">
        <v>264</v>
      </c>
      <c r="I137" s="1" t="s">
        <v>447</v>
      </c>
      <c r="J137" s="1" t="s">
        <v>448</v>
      </c>
      <c r="K137" s="1">
        <v>0</v>
      </c>
      <c r="L137" s="1">
        <v>1</v>
      </c>
    </row>
    <row r="138" spans="1:12" x14ac:dyDescent="0.25">
      <c r="A138" s="44" t="s">
        <v>268</v>
      </c>
      <c r="B138" s="43" t="s">
        <v>267</v>
      </c>
      <c r="C138" s="57">
        <v>5</v>
      </c>
      <c r="D138" s="47">
        <f t="shared" si="4"/>
        <v>16</v>
      </c>
      <c r="E138" s="47">
        <v>7.6190476190476186</v>
      </c>
      <c r="G138" t="s">
        <v>267</v>
      </c>
      <c r="H138" s="1" t="s">
        <v>266</v>
      </c>
      <c r="I138" s="1" t="s">
        <v>439</v>
      </c>
      <c r="J138" s="1" t="s">
        <v>440</v>
      </c>
      <c r="K138" s="1">
        <v>0</v>
      </c>
      <c r="L138" s="1">
        <v>1</v>
      </c>
    </row>
    <row r="139" spans="1:12" x14ac:dyDescent="0.25">
      <c r="A139" s="44" t="s">
        <v>270</v>
      </c>
      <c r="B139" s="43" t="s">
        <v>269</v>
      </c>
      <c r="C139" s="43">
        <v>12.666666666666666</v>
      </c>
      <c r="D139" s="47">
        <f t="shared" si="4"/>
        <v>8.3333333333333339</v>
      </c>
      <c r="E139" s="47">
        <v>3.9682539682539684</v>
      </c>
      <c r="G139" t="s">
        <v>269</v>
      </c>
      <c r="H139" s="1" t="s">
        <v>268</v>
      </c>
      <c r="I139" s="1" t="s">
        <v>438</v>
      </c>
      <c r="J139" s="1" t="s">
        <v>449</v>
      </c>
      <c r="K139" s="1">
        <v>0</v>
      </c>
      <c r="L139" s="1">
        <v>1</v>
      </c>
    </row>
    <row r="140" spans="1:12" x14ac:dyDescent="0.25">
      <c r="A140" s="44" t="s">
        <v>272</v>
      </c>
      <c r="B140" s="43" t="s">
        <v>271</v>
      </c>
      <c r="C140" s="43">
        <v>13.333333333333334</v>
      </c>
      <c r="D140" s="47">
        <f t="shared" si="4"/>
        <v>7.6666666666666661</v>
      </c>
      <c r="E140" s="47">
        <v>3.6507936507936507</v>
      </c>
      <c r="G140" t="s">
        <v>271</v>
      </c>
      <c r="H140" s="1" t="s">
        <v>270</v>
      </c>
      <c r="I140" s="1" t="s">
        <v>438</v>
      </c>
      <c r="J140" s="1" t="s">
        <v>449</v>
      </c>
      <c r="K140" s="1">
        <v>0</v>
      </c>
      <c r="L140" s="1">
        <v>1</v>
      </c>
    </row>
    <row r="141" spans="1:12" x14ac:dyDescent="0.25">
      <c r="A141" s="44" t="s">
        <v>274</v>
      </c>
      <c r="B141" s="43" t="s">
        <v>273</v>
      </c>
      <c r="C141" s="43">
        <v>13.333333333333334</v>
      </c>
      <c r="D141" s="47">
        <f t="shared" si="4"/>
        <v>7.6666666666666661</v>
      </c>
      <c r="E141" s="47">
        <v>3.6507936507936507</v>
      </c>
      <c r="G141" t="s">
        <v>273</v>
      </c>
      <c r="H141" s="1" t="s">
        <v>272</v>
      </c>
      <c r="I141" s="1" t="s">
        <v>455</v>
      </c>
      <c r="J141" s="1" t="s">
        <v>459</v>
      </c>
      <c r="K141" s="1">
        <v>0</v>
      </c>
      <c r="L141" s="1">
        <v>1</v>
      </c>
    </row>
    <row r="142" spans="1:12" x14ac:dyDescent="0.25">
      <c r="A142" s="44" t="s">
        <v>276</v>
      </c>
      <c r="B142" s="43" t="s">
        <v>275</v>
      </c>
      <c r="C142" s="43" t="s">
        <v>405</v>
      </c>
      <c r="D142" s="47" t="str">
        <f t="shared" si="4"/>
        <v/>
      </c>
      <c r="E142" s="47" t="s">
        <v>405</v>
      </c>
      <c r="G142" t="s">
        <v>275</v>
      </c>
      <c r="H142" s="1" t="s">
        <v>274</v>
      </c>
      <c r="I142" s="1" t="s">
        <v>469</v>
      </c>
      <c r="J142" s="1" t="s">
        <v>459</v>
      </c>
      <c r="K142" s="1">
        <v>0</v>
      </c>
      <c r="L142" s="1">
        <v>1</v>
      </c>
    </row>
    <row r="143" spans="1:12" x14ac:dyDescent="0.25">
      <c r="A143" s="44" t="s">
        <v>278</v>
      </c>
      <c r="B143" s="43" t="s">
        <v>277</v>
      </c>
      <c r="C143" s="43">
        <v>6.5</v>
      </c>
      <c r="D143" s="47">
        <f t="shared" si="4"/>
        <v>14.5</v>
      </c>
      <c r="E143" s="47">
        <v>6.9047619047619051</v>
      </c>
      <c r="G143" t="s">
        <v>277</v>
      </c>
      <c r="H143" s="1" t="s">
        <v>276</v>
      </c>
      <c r="I143" s="1" t="s">
        <v>474</v>
      </c>
      <c r="J143" s="1" t="s">
        <v>459</v>
      </c>
      <c r="K143" s="1">
        <v>0</v>
      </c>
      <c r="L143" s="1">
        <v>1</v>
      </c>
    </row>
    <row r="144" spans="1:12" x14ac:dyDescent="0.25">
      <c r="A144" s="50" t="s">
        <v>280</v>
      </c>
      <c r="B144" s="43" t="s">
        <v>279</v>
      </c>
      <c r="C144" s="43">
        <v>15.333333333333334</v>
      </c>
      <c r="D144" s="47">
        <f t="shared" si="4"/>
        <v>5.6666666666666661</v>
      </c>
      <c r="E144" s="47">
        <v>2.6984126984126982</v>
      </c>
      <c r="G144" t="s">
        <v>279</v>
      </c>
      <c r="H144" s="1" t="s">
        <v>278</v>
      </c>
      <c r="I144" s="1" t="s">
        <v>453</v>
      </c>
      <c r="J144" s="1" t="s">
        <v>436</v>
      </c>
      <c r="K144" s="1">
        <v>1</v>
      </c>
      <c r="L144" s="1">
        <v>0</v>
      </c>
    </row>
    <row r="145" spans="1:12" x14ac:dyDescent="0.25">
      <c r="A145" s="44" t="s">
        <v>282</v>
      </c>
      <c r="B145" s="43" t="s">
        <v>281</v>
      </c>
      <c r="C145" s="51">
        <v>1.5</v>
      </c>
      <c r="D145" s="47">
        <f t="shared" si="4"/>
        <v>19.5</v>
      </c>
      <c r="E145" s="47">
        <v>9.2857142857142865</v>
      </c>
      <c r="G145" t="s">
        <v>281</v>
      </c>
      <c r="H145" s="1" t="s">
        <v>280</v>
      </c>
      <c r="I145" s="1" t="s">
        <v>438</v>
      </c>
      <c r="K145" s="1">
        <v>0</v>
      </c>
      <c r="L145" s="1">
        <v>0</v>
      </c>
    </row>
    <row r="146" spans="1:12" x14ac:dyDescent="0.25">
      <c r="A146" s="44" t="s">
        <v>284</v>
      </c>
      <c r="B146" s="43" t="s">
        <v>283</v>
      </c>
      <c r="C146" s="43">
        <v>13.666666666666666</v>
      </c>
      <c r="D146" s="47">
        <f t="shared" si="4"/>
        <v>7.3333333333333339</v>
      </c>
      <c r="E146" s="47">
        <v>3.4920634920634925</v>
      </c>
      <c r="G146" t="s">
        <v>283</v>
      </c>
      <c r="H146" s="1" t="s">
        <v>282</v>
      </c>
      <c r="I146" s="1" t="s">
        <v>445</v>
      </c>
      <c r="J146" s="1" t="s">
        <v>436</v>
      </c>
      <c r="K146" s="1">
        <v>1</v>
      </c>
      <c r="L146" s="1">
        <v>0</v>
      </c>
    </row>
    <row r="147" spans="1:12" x14ac:dyDescent="0.25">
      <c r="A147" s="44" t="s">
        <v>286</v>
      </c>
      <c r="B147" s="43" t="s">
        <v>285</v>
      </c>
      <c r="C147" s="43">
        <v>10.666666666666666</v>
      </c>
      <c r="D147" s="47">
        <f t="shared" si="4"/>
        <v>10.333333333333334</v>
      </c>
      <c r="E147" s="47">
        <v>4.9206349206349209</v>
      </c>
      <c r="G147" t="s">
        <v>285</v>
      </c>
      <c r="H147" s="1" t="s">
        <v>284</v>
      </c>
      <c r="I147" s="1" t="s">
        <v>438</v>
      </c>
      <c r="J147" s="1" t="s">
        <v>449</v>
      </c>
      <c r="K147" s="1">
        <v>0</v>
      </c>
      <c r="L147" s="1">
        <v>1</v>
      </c>
    </row>
    <row r="148" spans="1:12" x14ac:dyDescent="0.25">
      <c r="A148" s="44" t="s">
        <v>288</v>
      </c>
      <c r="B148" s="43" t="s">
        <v>287</v>
      </c>
      <c r="C148" s="43">
        <v>18.333333333333332</v>
      </c>
      <c r="D148" s="47">
        <f t="shared" si="4"/>
        <v>2.6666666666666679</v>
      </c>
      <c r="E148" s="47">
        <v>1.2698412698412702</v>
      </c>
      <c r="G148" t="s">
        <v>287</v>
      </c>
      <c r="H148" s="1" t="s">
        <v>286</v>
      </c>
      <c r="I148" s="1" t="s">
        <v>447</v>
      </c>
      <c r="J148" s="1" t="s">
        <v>448</v>
      </c>
      <c r="K148" s="1">
        <v>0</v>
      </c>
      <c r="L148" s="1">
        <v>1</v>
      </c>
    </row>
    <row r="149" spans="1:12" x14ac:dyDescent="0.25">
      <c r="A149" s="44" t="s">
        <v>290</v>
      </c>
      <c r="B149" s="43" t="s">
        <v>289</v>
      </c>
      <c r="C149" s="43">
        <v>12</v>
      </c>
      <c r="D149" s="47">
        <f t="shared" si="4"/>
        <v>9</v>
      </c>
      <c r="E149" s="47">
        <v>4.2857142857142856</v>
      </c>
      <c r="G149" t="s">
        <v>289</v>
      </c>
      <c r="H149" s="1" t="s">
        <v>288</v>
      </c>
      <c r="I149" s="1" t="s">
        <v>453</v>
      </c>
      <c r="J149" s="1" t="s">
        <v>446</v>
      </c>
      <c r="K149" s="1">
        <v>0</v>
      </c>
      <c r="L149" s="1">
        <v>1</v>
      </c>
    </row>
    <row r="150" spans="1:12" x14ac:dyDescent="0.25">
      <c r="A150" s="44" t="s">
        <v>292</v>
      </c>
      <c r="B150" s="43" t="s">
        <v>291</v>
      </c>
      <c r="C150" s="43">
        <v>12.33333333333333</v>
      </c>
      <c r="D150" s="47">
        <f t="shared" si="4"/>
        <v>8.6666666666666696</v>
      </c>
      <c r="E150" s="47">
        <v>4.1269841269841283</v>
      </c>
      <c r="G150" t="s">
        <v>291</v>
      </c>
      <c r="H150" s="1" t="s">
        <v>290</v>
      </c>
      <c r="I150" s="1" t="s">
        <v>453</v>
      </c>
      <c r="K150" s="1">
        <v>0</v>
      </c>
      <c r="L150" s="1">
        <v>0</v>
      </c>
    </row>
    <row r="151" spans="1:12" x14ac:dyDescent="0.25">
      <c r="A151" s="44" t="s">
        <v>294</v>
      </c>
      <c r="B151" s="43" t="s">
        <v>293</v>
      </c>
      <c r="C151" s="43">
        <v>7.666666666666667</v>
      </c>
      <c r="D151" s="47">
        <f t="shared" si="4"/>
        <v>13.333333333333332</v>
      </c>
      <c r="E151" s="47">
        <v>6.3492063492063489</v>
      </c>
      <c r="G151" t="s">
        <v>293</v>
      </c>
      <c r="H151" s="1" t="s">
        <v>292</v>
      </c>
      <c r="I151" s="1" t="s">
        <v>441</v>
      </c>
      <c r="J151" s="1" t="s">
        <v>442</v>
      </c>
      <c r="K151" s="1">
        <v>0</v>
      </c>
      <c r="L151" s="1">
        <v>1</v>
      </c>
    </row>
    <row r="152" spans="1:12" x14ac:dyDescent="0.25">
      <c r="A152" s="44" t="s">
        <v>296</v>
      </c>
      <c r="B152" s="43" t="s">
        <v>295</v>
      </c>
      <c r="C152" s="43">
        <v>16</v>
      </c>
      <c r="D152" s="47">
        <f t="shared" si="4"/>
        <v>5</v>
      </c>
      <c r="E152" s="47">
        <v>2.3809523809523809</v>
      </c>
      <c r="G152" t="s">
        <v>295</v>
      </c>
      <c r="H152" s="1" t="s">
        <v>294</v>
      </c>
      <c r="I152" s="1" t="s">
        <v>447</v>
      </c>
      <c r="J152" s="1" t="s">
        <v>448</v>
      </c>
      <c r="K152" s="1">
        <v>0</v>
      </c>
      <c r="L152" s="1">
        <v>1</v>
      </c>
    </row>
    <row r="153" spans="1:12" x14ac:dyDescent="0.25">
      <c r="A153" s="44" t="s">
        <v>298</v>
      </c>
      <c r="B153" s="43" t="s">
        <v>297</v>
      </c>
      <c r="C153" s="43" t="s">
        <v>405</v>
      </c>
      <c r="D153" s="47" t="str">
        <f t="shared" si="4"/>
        <v/>
      </c>
      <c r="E153" s="48">
        <v>10</v>
      </c>
      <c r="F153">
        <v>1</v>
      </c>
      <c r="G153" t="s">
        <v>297</v>
      </c>
      <c r="H153" s="1" t="s">
        <v>296</v>
      </c>
      <c r="I153" s="1" t="s">
        <v>464</v>
      </c>
      <c r="J153" s="1" t="s">
        <v>448</v>
      </c>
      <c r="K153" s="1">
        <v>0</v>
      </c>
      <c r="L153" s="1">
        <v>1</v>
      </c>
    </row>
    <row r="154" spans="1:12" x14ac:dyDescent="0.25">
      <c r="A154" s="58" t="s">
        <v>300</v>
      </c>
      <c r="B154" s="43" t="s">
        <v>299</v>
      </c>
      <c r="C154" s="43">
        <v>8.5</v>
      </c>
      <c r="D154" s="47">
        <f t="shared" si="4"/>
        <v>12.5</v>
      </c>
      <c r="E154" s="47">
        <v>5.9523809523809526</v>
      </c>
      <c r="G154" t="s">
        <v>299</v>
      </c>
      <c r="H154" s="1" t="s">
        <v>298</v>
      </c>
      <c r="I154" s="1" t="s">
        <v>441</v>
      </c>
      <c r="J154" s="1" t="s">
        <v>452</v>
      </c>
      <c r="K154" s="1">
        <v>0</v>
      </c>
      <c r="L154" s="1">
        <v>1</v>
      </c>
    </row>
    <row r="155" spans="1:12" x14ac:dyDescent="0.25">
      <c r="A155" s="44" t="s">
        <v>302</v>
      </c>
      <c r="B155" s="43" t="s">
        <v>301</v>
      </c>
      <c r="C155" s="43">
        <v>21</v>
      </c>
      <c r="D155" s="47">
        <f t="shared" si="4"/>
        <v>0</v>
      </c>
      <c r="E155" s="47">
        <v>0</v>
      </c>
      <c r="G155" t="s">
        <v>301</v>
      </c>
      <c r="H155" s="1" t="s">
        <v>300</v>
      </c>
      <c r="I155" s="1" t="s">
        <v>455</v>
      </c>
      <c r="K155" s="1">
        <v>0</v>
      </c>
      <c r="L155" s="1">
        <v>0</v>
      </c>
    </row>
    <row r="156" spans="1:12" x14ac:dyDescent="0.25">
      <c r="A156" s="44" t="s">
        <v>304</v>
      </c>
      <c r="B156" s="43" t="s">
        <v>303</v>
      </c>
      <c r="C156" s="43">
        <v>5</v>
      </c>
      <c r="D156" s="47">
        <f t="shared" si="4"/>
        <v>16</v>
      </c>
      <c r="E156" s="47">
        <v>7.6190476190476186</v>
      </c>
      <c r="G156" t="s">
        <v>303</v>
      </c>
      <c r="H156" s="1" t="s">
        <v>302</v>
      </c>
      <c r="I156" s="1" t="s">
        <v>474</v>
      </c>
      <c r="J156" s="1" t="s">
        <v>459</v>
      </c>
      <c r="K156" s="1">
        <v>0</v>
      </c>
      <c r="L156" s="1">
        <v>1</v>
      </c>
    </row>
    <row r="157" spans="1:12" x14ac:dyDescent="0.25">
      <c r="A157" s="44" t="s">
        <v>306</v>
      </c>
      <c r="B157" s="43" t="s">
        <v>305</v>
      </c>
      <c r="C157" s="43">
        <v>4</v>
      </c>
      <c r="D157" s="47">
        <f t="shared" si="4"/>
        <v>17</v>
      </c>
      <c r="E157" s="47">
        <v>8.0952380952380949</v>
      </c>
      <c r="G157" t="s">
        <v>305</v>
      </c>
      <c r="H157" s="1" t="s">
        <v>304</v>
      </c>
      <c r="I157" s="1" t="s">
        <v>441</v>
      </c>
      <c r="J157" s="1" t="s">
        <v>452</v>
      </c>
      <c r="K157" s="1">
        <v>0</v>
      </c>
      <c r="L157" s="1">
        <v>1</v>
      </c>
    </row>
    <row r="158" spans="1:12" x14ac:dyDescent="0.25">
      <c r="A158" s="44" t="s">
        <v>308</v>
      </c>
      <c r="B158" s="43" t="s">
        <v>307</v>
      </c>
      <c r="C158" s="43">
        <v>3.3333333333333335</v>
      </c>
      <c r="D158" s="47">
        <f t="shared" si="4"/>
        <v>17.666666666666668</v>
      </c>
      <c r="E158" s="47">
        <v>8.412698412698413</v>
      </c>
      <c r="G158" t="s">
        <v>307</v>
      </c>
      <c r="H158" s="1" t="s">
        <v>306</v>
      </c>
      <c r="I158" s="1" t="s">
        <v>438</v>
      </c>
      <c r="J158" s="1" t="s">
        <v>449</v>
      </c>
      <c r="K158" s="1">
        <v>0</v>
      </c>
      <c r="L158" s="1">
        <v>1</v>
      </c>
    </row>
    <row r="159" spans="1:12" x14ac:dyDescent="0.25">
      <c r="A159" s="44" t="s">
        <v>310</v>
      </c>
      <c r="B159" s="43" t="s">
        <v>309</v>
      </c>
      <c r="C159" s="43">
        <v>10</v>
      </c>
      <c r="D159" s="47">
        <f t="shared" si="4"/>
        <v>11</v>
      </c>
      <c r="E159" s="47">
        <v>5.2380952380952381</v>
      </c>
      <c r="G159" t="s">
        <v>309</v>
      </c>
      <c r="H159" s="1" t="s">
        <v>308</v>
      </c>
      <c r="I159" s="1" t="s">
        <v>445</v>
      </c>
      <c r="K159" s="1">
        <v>0</v>
      </c>
      <c r="L159" s="1">
        <v>0</v>
      </c>
    </row>
    <row r="160" spans="1:12" x14ac:dyDescent="0.25">
      <c r="A160" s="44" t="s">
        <v>312</v>
      </c>
      <c r="B160" s="43" t="s">
        <v>311</v>
      </c>
      <c r="C160" s="43" t="s">
        <v>405</v>
      </c>
      <c r="D160" s="47" t="str">
        <f t="shared" si="4"/>
        <v/>
      </c>
      <c r="E160" s="48">
        <v>10</v>
      </c>
      <c r="F160">
        <v>1</v>
      </c>
      <c r="G160" t="s">
        <v>311</v>
      </c>
      <c r="H160" s="1" t="s">
        <v>310</v>
      </c>
      <c r="I160" s="1" t="s">
        <v>441</v>
      </c>
      <c r="J160" s="1" t="s">
        <v>442</v>
      </c>
      <c r="K160" s="1">
        <v>0</v>
      </c>
      <c r="L160" s="1">
        <v>1</v>
      </c>
    </row>
    <row r="161" spans="1:12" x14ac:dyDescent="0.25">
      <c r="A161" s="44" t="s">
        <v>314</v>
      </c>
      <c r="B161" s="43" t="s">
        <v>313</v>
      </c>
      <c r="C161" s="43">
        <v>10.666666666666666</v>
      </c>
      <c r="D161" s="47">
        <f t="shared" si="4"/>
        <v>10.333333333333334</v>
      </c>
      <c r="E161" s="47">
        <v>4.9206349206349209</v>
      </c>
      <c r="G161" t="s">
        <v>313</v>
      </c>
      <c r="H161" s="1" t="s">
        <v>312</v>
      </c>
      <c r="I161" s="1" t="s">
        <v>445</v>
      </c>
      <c r="J161" s="1" t="s">
        <v>446</v>
      </c>
      <c r="K161" s="1">
        <v>0</v>
      </c>
      <c r="L161" s="1">
        <v>1</v>
      </c>
    </row>
    <row r="162" spans="1:12" x14ac:dyDescent="0.25">
      <c r="A162" s="44" t="s">
        <v>316</v>
      </c>
      <c r="B162" s="43" t="s">
        <v>315</v>
      </c>
      <c r="C162" s="43" t="s">
        <v>405</v>
      </c>
      <c r="D162" s="47" t="str">
        <f t="shared" si="4"/>
        <v/>
      </c>
      <c r="E162" s="48">
        <v>7.5</v>
      </c>
      <c r="F162">
        <v>1</v>
      </c>
      <c r="G162" t="s">
        <v>315</v>
      </c>
      <c r="H162" s="1" t="s">
        <v>475</v>
      </c>
      <c r="I162" s="1" t="s">
        <v>441</v>
      </c>
      <c r="J162" s="1" t="s">
        <v>442</v>
      </c>
      <c r="K162" s="1">
        <v>0</v>
      </c>
      <c r="L162" s="1">
        <v>1</v>
      </c>
    </row>
    <row r="163" spans="1:12" x14ac:dyDescent="0.25">
      <c r="A163" s="44" t="s">
        <v>318</v>
      </c>
      <c r="B163" s="43" t="s">
        <v>317</v>
      </c>
      <c r="C163" s="43" t="s">
        <v>405</v>
      </c>
      <c r="D163" s="47" t="str">
        <f t="shared" si="4"/>
        <v/>
      </c>
      <c r="E163" s="48">
        <v>10</v>
      </c>
      <c r="F163">
        <v>1</v>
      </c>
      <c r="G163" t="s">
        <v>317</v>
      </c>
      <c r="H163" s="1" t="s">
        <v>316</v>
      </c>
      <c r="I163" s="1" t="s">
        <v>441</v>
      </c>
      <c r="J163" s="1" t="s">
        <v>452</v>
      </c>
      <c r="K163" s="1">
        <v>0</v>
      </c>
      <c r="L163" s="1">
        <v>1</v>
      </c>
    </row>
    <row r="164" spans="1:12" x14ac:dyDescent="0.25">
      <c r="A164" s="44" t="s">
        <v>320</v>
      </c>
      <c r="B164" s="43" t="s">
        <v>319</v>
      </c>
      <c r="C164" s="43">
        <v>3</v>
      </c>
      <c r="D164" s="47">
        <f t="shared" ref="D164:D195" si="5">IF(C164="","",21-C164)</f>
        <v>18</v>
      </c>
      <c r="E164" s="47">
        <v>8.5714285714285712</v>
      </c>
      <c r="G164" t="s">
        <v>319</v>
      </c>
      <c r="H164" s="1" t="s">
        <v>318</v>
      </c>
      <c r="I164" s="1" t="s">
        <v>438</v>
      </c>
      <c r="J164" s="1" t="s">
        <v>449</v>
      </c>
      <c r="K164" s="1">
        <v>0</v>
      </c>
      <c r="L164" s="1">
        <v>1</v>
      </c>
    </row>
    <row r="165" spans="1:12" x14ac:dyDescent="0.25">
      <c r="A165" s="44" t="s">
        <v>322</v>
      </c>
      <c r="B165" s="43" t="s">
        <v>321</v>
      </c>
      <c r="C165" s="43">
        <v>16.333333333333332</v>
      </c>
      <c r="D165" s="47">
        <f t="shared" si="5"/>
        <v>4.6666666666666679</v>
      </c>
      <c r="E165" s="47">
        <v>2.2222222222222228</v>
      </c>
      <c r="G165" t="s">
        <v>321</v>
      </c>
      <c r="H165" s="1" t="s">
        <v>476</v>
      </c>
      <c r="I165" s="1" t="s">
        <v>453</v>
      </c>
      <c r="J165" s="1" t="s">
        <v>436</v>
      </c>
      <c r="K165" s="1">
        <v>1</v>
      </c>
      <c r="L165" s="1">
        <v>0</v>
      </c>
    </row>
    <row r="166" spans="1:12" x14ac:dyDescent="0.25">
      <c r="A166" s="44" t="s">
        <v>324</v>
      </c>
      <c r="B166" s="43" t="s">
        <v>323</v>
      </c>
      <c r="C166" s="43">
        <v>16.333333333333332</v>
      </c>
      <c r="D166" s="47">
        <f t="shared" si="5"/>
        <v>4.6666666666666679</v>
      </c>
      <c r="E166" s="47">
        <v>2.2222222222222228</v>
      </c>
      <c r="G166" t="s">
        <v>323</v>
      </c>
      <c r="H166" s="1" t="s">
        <v>322</v>
      </c>
      <c r="I166" s="1" t="s">
        <v>445</v>
      </c>
      <c r="J166" s="1" t="s">
        <v>446</v>
      </c>
      <c r="K166" s="1">
        <v>0</v>
      </c>
      <c r="L166" s="1">
        <v>1</v>
      </c>
    </row>
    <row r="167" spans="1:12" x14ac:dyDescent="0.25">
      <c r="A167" s="44" t="s">
        <v>326</v>
      </c>
      <c r="B167" s="43" t="s">
        <v>325</v>
      </c>
      <c r="C167" s="43">
        <v>21</v>
      </c>
      <c r="D167" s="47">
        <f t="shared" si="5"/>
        <v>0</v>
      </c>
      <c r="E167" s="47">
        <v>0</v>
      </c>
      <c r="G167" t="s">
        <v>325</v>
      </c>
      <c r="H167" s="1" t="s">
        <v>324</v>
      </c>
      <c r="I167" s="1" t="s">
        <v>463</v>
      </c>
      <c r="J167" s="1" t="s">
        <v>436</v>
      </c>
      <c r="K167" s="1">
        <v>1</v>
      </c>
      <c r="L167" s="1">
        <v>0</v>
      </c>
    </row>
    <row r="168" spans="1:12" x14ac:dyDescent="0.25">
      <c r="A168" s="44" t="s">
        <v>328</v>
      </c>
      <c r="B168" s="43" t="s">
        <v>327</v>
      </c>
      <c r="C168" s="43">
        <v>6</v>
      </c>
      <c r="D168" s="47">
        <f t="shared" si="5"/>
        <v>15</v>
      </c>
      <c r="E168" s="47">
        <v>7.1428571428571432</v>
      </c>
      <c r="G168" t="s">
        <v>327</v>
      </c>
      <c r="H168" s="1" t="s">
        <v>326</v>
      </c>
      <c r="I168" s="1" t="s">
        <v>441</v>
      </c>
      <c r="J168" s="1" t="s">
        <v>442</v>
      </c>
      <c r="K168" s="1">
        <v>0</v>
      </c>
      <c r="L168" s="1">
        <v>1</v>
      </c>
    </row>
    <row r="169" spans="1:12" x14ac:dyDescent="0.25">
      <c r="A169" s="44" t="s">
        <v>330</v>
      </c>
      <c r="B169" s="43" t="s">
        <v>329</v>
      </c>
      <c r="C169" s="43">
        <v>9</v>
      </c>
      <c r="D169" s="47">
        <f t="shared" si="5"/>
        <v>12</v>
      </c>
      <c r="E169" s="47">
        <v>5.7142857142857135</v>
      </c>
      <c r="G169" t="s">
        <v>329</v>
      </c>
      <c r="H169" s="1" t="s">
        <v>328</v>
      </c>
      <c r="I169" s="1" t="s">
        <v>441</v>
      </c>
      <c r="K169" s="1">
        <v>0</v>
      </c>
      <c r="L169" s="1">
        <v>0</v>
      </c>
    </row>
    <row r="170" spans="1:12" x14ac:dyDescent="0.25">
      <c r="A170" s="44" t="s">
        <v>332</v>
      </c>
      <c r="B170" s="43" t="s">
        <v>331</v>
      </c>
      <c r="C170" s="43" t="s">
        <v>405</v>
      </c>
      <c r="D170" s="47" t="str">
        <f t="shared" si="5"/>
        <v/>
      </c>
      <c r="E170" s="47" t="s">
        <v>405</v>
      </c>
      <c r="G170" t="s">
        <v>331</v>
      </c>
      <c r="H170" s="1" t="s">
        <v>477</v>
      </c>
      <c r="I170" s="1" t="s">
        <v>447</v>
      </c>
      <c r="J170" s="1" t="s">
        <v>448</v>
      </c>
      <c r="K170" s="1">
        <v>0</v>
      </c>
      <c r="L170" s="1">
        <v>1</v>
      </c>
    </row>
    <row r="171" spans="1:12" x14ac:dyDescent="0.25">
      <c r="A171" s="44" t="s">
        <v>334</v>
      </c>
      <c r="B171" t="s">
        <v>432</v>
      </c>
      <c r="C171" s="43"/>
      <c r="D171" s="47"/>
      <c r="E171" s="47"/>
      <c r="G171" t="s">
        <v>432</v>
      </c>
      <c r="H171" s="1" t="s">
        <v>478</v>
      </c>
      <c r="I171" s="1" t="s">
        <v>438</v>
      </c>
      <c r="J171" s="1" t="s">
        <v>444</v>
      </c>
      <c r="K171" s="1">
        <v>0</v>
      </c>
      <c r="L171" s="1">
        <v>1</v>
      </c>
    </row>
    <row r="172" spans="1:12" x14ac:dyDescent="0.25">
      <c r="A172" s="44" t="s">
        <v>336</v>
      </c>
      <c r="B172" s="43" t="s">
        <v>333</v>
      </c>
      <c r="C172" s="43" t="s">
        <v>405</v>
      </c>
      <c r="D172" s="47" t="str">
        <f t="shared" si="5"/>
        <v/>
      </c>
      <c r="E172" s="48">
        <v>10</v>
      </c>
      <c r="F172">
        <v>1</v>
      </c>
      <c r="G172" t="s">
        <v>333</v>
      </c>
      <c r="H172" s="1" t="s">
        <v>332</v>
      </c>
      <c r="I172" s="1" t="s">
        <v>441</v>
      </c>
      <c r="J172" s="1" t="s">
        <v>452</v>
      </c>
      <c r="K172" s="1">
        <v>0</v>
      </c>
      <c r="L172" s="1">
        <v>1</v>
      </c>
    </row>
    <row r="173" spans="1:12" x14ac:dyDescent="0.25">
      <c r="A173" s="44" t="s">
        <v>338</v>
      </c>
      <c r="B173" s="43" t="s">
        <v>335</v>
      </c>
      <c r="C173" s="43">
        <v>6.5</v>
      </c>
      <c r="D173" s="47">
        <f t="shared" si="5"/>
        <v>14.5</v>
      </c>
      <c r="E173" s="47">
        <v>6.9047619047619051</v>
      </c>
      <c r="G173" t="s">
        <v>335</v>
      </c>
      <c r="H173" s="1" t="s">
        <v>334</v>
      </c>
      <c r="I173" s="1" t="s">
        <v>441</v>
      </c>
      <c r="J173" s="1" t="s">
        <v>452</v>
      </c>
      <c r="K173" s="1">
        <v>0</v>
      </c>
      <c r="L173" s="1">
        <v>1</v>
      </c>
    </row>
    <row r="174" spans="1:12" x14ac:dyDescent="0.25">
      <c r="A174" s="44" t="s">
        <v>340</v>
      </c>
      <c r="B174" s="43" t="s">
        <v>337</v>
      </c>
      <c r="C174" s="43">
        <v>14</v>
      </c>
      <c r="D174" s="47">
        <f t="shared" si="5"/>
        <v>7</v>
      </c>
      <c r="E174" s="47">
        <v>3.333333333333333</v>
      </c>
      <c r="G174" t="s">
        <v>337</v>
      </c>
      <c r="H174" s="1" t="s">
        <v>336</v>
      </c>
      <c r="I174" s="1" t="s">
        <v>455</v>
      </c>
      <c r="J174" s="1" t="s">
        <v>459</v>
      </c>
      <c r="K174" s="1">
        <v>0</v>
      </c>
      <c r="L174" s="1">
        <v>1</v>
      </c>
    </row>
    <row r="175" spans="1:12" x14ac:dyDescent="0.25">
      <c r="A175" s="44" t="s">
        <v>342</v>
      </c>
      <c r="B175" s="43" t="s">
        <v>339</v>
      </c>
      <c r="C175" s="43">
        <v>6</v>
      </c>
      <c r="D175" s="47">
        <f t="shared" si="5"/>
        <v>15</v>
      </c>
      <c r="E175" s="47">
        <v>7.1428571428571432</v>
      </c>
      <c r="G175" t="s">
        <v>339</v>
      </c>
      <c r="H175" s="1" t="s">
        <v>338</v>
      </c>
      <c r="I175" s="1" t="s">
        <v>467</v>
      </c>
      <c r="J175" s="1" t="s">
        <v>446</v>
      </c>
      <c r="K175" s="1">
        <v>0</v>
      </c>
      <c r="L175" s="1">
        <v>1</v>
      </c>
    </row>
    <row r="176" spans="1:12" x14ac:dyDescent="0.25">
      <c r="A176" s="44" t="s">
        <v>344</v>
      </c>
      <c r="B176" s="43" t="s">
        <v>341</v>
      </c>
      <c r="C176" s="43">
        <v>8</v>
      </c>
      <c r="D176" s="47">
        <f t="shared" si="5"/>
        <v>13</v>
      </c>
      <c r="E176" s="47">
        <v>6.1904761904761907</v>
      </c>
      <c r="G176" t="s">
        <v>341</v>
      </c>
      <c r="H176" s="1" t="s">
        <v>340</v>
      </c>
      <c r="I176" s="1" t="s">
        <v>467</v>
      </c>
      <c r="J176" s="1" t="s">
        <v>446</v>
      </c>
      <c r="K176" s="1">
        <v>0</v>
      </c>
      <c r="L176" s="1">
        <v>1</v>
      </c>
    </row>
    <row r="177" spans="1:12" x14ac:dyDescent="0.25">
      <c r="A177" s="44" t="s">
        <v>346</v>
      </c>
      <c r="B177" s="43" t="s">
        <v>343</v>
      </c>
      <c r="C177" s="43" t="s">
        <v>405</v>
      </c>
      <c r="D177" s="47" t="str">
        <f t="shared" si="5"/>
        <v/>
      </c>
      <c r="E177" s="48">
        <v>2.5</v>
      </c>
      <c r="F177">
        <v>1</v>
      </c>
      <c r="G177" t="s">
        <v>343</v>
      </c>
      <c r="H177" s="1" t="s">
        <v>342</v>
      </c>
      <c r="I177" s="1" t="s">
        <v>455</v>
      </c>
      <c r="J177" s="1" t="s">
        <v>459</v>
      </c>
      <c r="K177" s="1">
        <v>0</v>
      </c>
      <c r="L177" s="1">
        <v>1</v>
      </c>
    </row>
    <row r="178" spans="1:12" x14ac:dyDescent="0.25">
      <c r="A178" s="44" t="s">
        <v>348</v>
      </c>
      <c r="B178" s="43" t="s">
        <v>345</v>
      </c>
      <c r="C178" s="43" t="s">
        <v>405</v>
      </c>
      <c r="D178" s="47" t="str">
        <f t="shared" si="5"/>
        <v/>
      </c>
      <c r="E178" s="48">
        <v>7.5</v>
      </c>
      <c r="F178">
        <v>1</v>
      </c>
      <c r="G178" t="s">
        <v>345</v>
      </c>
      <c r="H178" s="1" t="s">
        <v>344</v>
      </c>
      <c r="I178" s="1" t="s">
        <v>479</v>
      </c>
      <c r="J178" s="1" t="s">
        <v>459</v>
      </c>
      <c r="K178" s="1">
        <v>0</v>
      </c>
      <c r="L178" s="1">
        <v>1</v>
      </c>
    </row>
    <row r="179" spans="1:12" x14ac:dyDescent="0.25">
      <c r="A179" s="44" t="s">
        <v>350</v>
      </c>
      <c r="B179" s="43" t="s">
        <v>347</v>
      </c>
      <c r="C179" s="43">
        <v>11</v>
      </c>
      <c r="D179" s="47">
        <f t="shared" si="5"/>
        <v>10</v>
      </c>
      <c r="E179" s="47">
        <v>4.7619047619047619</v>
      </c>
      <c r="G179" t="s">
        <v>347</v>
      </c>
      <c r="H179" s="1" t="s">
        <v>346</v>
      </c>
      <c r="I179" s="1" t="s">
        <v>438</v>
      </c>
      <c r="J179" s="1" t="s">
        <v>444</v>
      </c>
      <c r="K179" s="1">
        <v>0</v>
      </c>
      <c r="L179" s="1">
        <v>1</v>
      </c>
    </row>
    <row r="180" spans="1:12" x14ac:dyDescent="0.25">
      <c r="A180" s="44" t="s">
        <v>352</v>
      </c>
      <c r="B180" s="43" t="s">
        <v>349</v>
      </c>
      <c r="C180" s="43">
        <v>5</v>
      </c>
      <c r="D180" s="47">
        <f t="shared" si="5"/>
        <v>16</v>
      </c>
      <c r="E180" s="47">
        <v>7.6190476190476186</v>
      </c>
      <c r="G180" t="s">
        <v>349</v>
      </c>
      <c r="H180" s="1" t="s">
        <v>348</v>
      </c>
      <c r="I180" s="1" t="s">
        <v>464</v>
      </c>
      <c r="J180" s="1" t="s">
        <v>448</v>
      </c>
      <c r="K180" s="1">
        <v>0</v>
      </c>
      <c r="L180" s="1">
        <v>1</v>
      </c>
    </row>
    <row r="181" spans="1:12" x14ac:dyDescent="0.25">
      <c r="A181" s="44" t="s">
        <v>354</v>
      </c>
      <c r="B181" s="43" t="s">
        <v>351</v>
      </c>
      <c r="C181" s="43">
        <v>6.666666666666667</v>
      </c>
      <c r="D181" s="47">
        <f t="shared" si="5"/>
        <v>14.333333333333332</v>
      </c>
      <c r="E181" s="47">
        <v>6.8253968253968242</v>
      </c>
      <c r="G181" t="s">
        <v>351</v>
      </c>
      <c r="H181" s="1" t="s">
        <v>480</v>
      </c>
      <c r="I181" s="1" t="s">
        <v>447</v>
      </c>
      <c r="J181" s="1" t="s">
        <v>436</v>
      </c>
      <c r="K181" s="1">
        <v>1</v>
      </c>
      <c r="L181" s="1">
        <v>0</v>
      </c>
    </row>
    <row r="182" spans="1:12" x14ac:dyDescent="0.25">
      <c r="A182" s="44" t="s">
        <v>356</v>
      </c>
      <c r="B182" s="43" t="s">
        <v>353</v>
      </c>
      <c r="C182" s="43" t="s">
        <v>405</v>
      </c>
      <c r="D182" s="47" t="str">
        <f t="shared" si="5"/>
        <v/>
      </c>
      <c r="E182" s="48">
        <v>7.5</v>
      </c>
      <c r="F182">
        <v>1</v>
      </c>
      <c r="G182" t="s">
        <v>353</v>
      </c>
      <c r="H182" s="1" t="s">
        <v>352</v>
      </c>
      <c r="I182" s="1" t="s">
        <v>479</v>
      </c>
      <c r="J182" s="1" t="s">
        <v>459</v>
      </c>
      <c r="K182" s="1">
        <v>0</v>
      </c>
      <c r="L182" s="1">
        <v>1</v>
      </c>
    </row>
    <row r="183" spans="1:12" x14ac:dyDescent="0.25">
      <c r="A183" s="44" t="s">
        <v>358</v>
      </c>
      <c r="B183" s="43" t="s">
        <v>355</v>
      </c>
      <c r="C183" s="43">
        <v>20</v>
      </c>
      <c r="D183" s="47">
        <f t="shared" si="5"/>
        <v>1</v>
      </c>
      <c r="E183" s="47">
        <v>0.47619047619047616</v>
      </c>
      <c r="G183" t="s">
        <v>355</v>
      </c>
      <c r="H183" s="1" t="s">
        <v>354</v>
      </c>
      <c r="I183" s="1" t="s">
        <v>458</v>
      </c>
      <c r="K183" s="1">
        <v>0</v>
      </c>
      <c r="L183" s="1">
        <v>0</v>
      </c>
    </row>
    <row r="184" spans="1:12" x14ac:dyDescent="0.25">
      <c r="A184" s="44" t="s">
        <v>360</v>
      </c>
      <c r="B184" s="43" t="s">
        <v>357</v>
      </c>
      <c r="C184" s="43">
        <v>7</v>
      </c>
      <c r="D184" s="47">
        <f t="shared" si="5"/>
        <v>14</v>
      </c>
      <c r="E184" s="47">
        <v>6.6666666666666661</v>
      </c>
      <c r="G184" t="s">
        <v>357</v>
      </c>
      <c r="H184" s="1" t="s">
        <v>481</v>
      </c>
      <c r="I184" s="1" t="s">
        <v>441</v>
      </c>
      <c r="J184" s="1" t="s">
        <v>442</v>
      </c>
      <c r="K184" s="1">
        <v>0</v>
      </c>
      <c r="L184" s="1">
        <v>1</v>
      </c>
    </row>
    <row r="185" spans="1:12" x14ac:dyDescent="0.25">
      <c r="A185" s="44" t="s">
        <v>362</v>
      </c>
      <c r="B185" s="43" t="s">
        <v>359</v>
      </c>
      <c r="C185" s="43">
        <v>7.333333333333333</v>
      </c>
      <c r="D185" s="47">
        <f t="shared" si="5"/>
        <v>13.666666666666668</v>
      </c>
      <c r="E185" s="47">
        <v>6.5079365079365079</v>
      </c>
      <c r="G185" t="s">
        <v>359</v>
      </c>
      <c r="H185" s="1" t="s">
        <v>358</v>
      </c>
      <c r="I185" s="1" t="s">
        <v>441</v>
      </c>
      <c r="J185" s="1" t="s">
        <v>442</v>
      </c>
      <c r="K185" s="1">
        <v>0</v>
      </c>
      <c r="L185" s="1">
        <v>1</v>
      </c>
    </row>
    <row r="186" spans="1:12" x14ac:dyDescent="0.25">
      <c r="A186" s="58" t="s">
        <v>364</v>
      </c>
      <c r="B186" s="43" t="s">
        <v>361</v>
      </c>
      <c r="C186" s="43">
        <v>3.3333333333333335</v>
      </c>
      <c r="D186" s="47">
        <f t="shared" si="5"/>
        <v>17.666666666666668</v>
      </c>
      <c r="E186" s="47">
        <v>8.412698412698413</v>
      </c>
      <c r="G186" t="s">
        <v>361</v>
      </c>
      <c r="H186" s="1" t="s">
        <v>360</v>
      </c>
      <c r="I186" s="1" t="s">
        <v>453</v>
      </c>
      <c r="J186" s="1" t="s">
        <v>446</v>
      </c>
      <c r="K186" s="1">
        <v>0</v>
      </c>
      <c r="L186" s="1">
        <v>1</v>
      </c>
    </row>
    <row r="187" spans="1:12" x14ac:dyDescent="0.25">
      <c r="A187" s="43"/>
      <c r="B187" s="43" t="s">
        <v>363</v>
      </c>
      <c r="C187" s="43">
        <v>12.666666666666666</v>
      </c>
      <c r="D187" s="47">
        <f t="shared" si="5"/>
        <v>8.3333333333333339</v>
      </c>
      <c r="E187" s="47">
        <v>3.9682539682539684</v>
      </c>
      <c r="G187" t="s">
        <v>363</v>
      </c>
      <c r="H187" s="1" t="s">
        <v>362</v>
      </c>
      <c r="I187" s="1" t="s">
        <v>438</v>
      </c>
      <c r="J187" s="1" t="s">
        <v>449</v>
      </c>
      <c r="K187" s="1">
        <v>0</v>
      </c>
      <c r="L187" s="1">
        <v>1</v>
      </c>
    </row>
    <row r="188" spans="1:12" x14ac:dyDescent="0.25">
      <c r="A188" s="44" t="s">
        <v>366</v>
      </c>
      <c r="B188" s="43" t="s">
        <v>365</v>
      </c>
      <c r="C188" s="43">
        <v>20.666666666666668</v>
      </c>
      <c r="D188" s="47">
        <f t="shared" si="5"/>
        <v>0.33333333333333215</v>
      </c>
      <c r="E188" s="47">
        <v>0.15873015873015817</v>
      </c>
      <c r="G188" t="s">
        <v>365</v>
      </c>
      <c r="H188" s="1" t="s">
        <v>364</v>
      </c>
      <c r="I188" s="1" t="s">
        <v>456</v>
      </c>
      <c r="J188" s="1" t="s">
        <v>436</v>
      </c>
      <c r="K188" s="1">
        <v>1</v>
      </c>
      <c r="L188" s="1">
        <v>0</v>
      </c>
    </row>
    <row r="189" spans="1:12" x14ac:dyDescent="0.25">
      <c r="A189" s="44" t="s">
        <v>368</v>
      </c>
      <c r="B189" s="43" t="s">
        <v>367</v>
      </c>
      <c r="C189" s="43">
        <v>8.6666666666666661</v>
      </c>
      <c r="D189" s="47">
        <f t="shared" si="5"/>
        <v>12.333333333333334</v>
      </c>
      <c r="E189" s="47">
        <v>5.8730158730158735</v>
      </c>
      <c r="G189" t="s">
        <v>367</v>
      </c>
      <c r="H189" s="1" t="s">
        <v>366</v>
      </c>
      <c r="I189" s="1" t="s">
        <v>467</v>
      </c>
      <c r="J189" s="1" t="s">
        <v>446</v>
      </c>
      <c r="K189" s="1">
        <v>0</v>
      </c>
      <c r="L189" s="1">
        <v>1</v>
      </c>
    </row>
    <row r="190" spans="1:12" x14ac:dyDescent="0.25">
      <c r="A190" s="44" t="s">
        <v>370</v>
      </c>
      <c r="B190" s="43" t="s">
        <v>369</v>
      </c>
      <c r="C190" s="43">
        <v>6</v>
      </c>
      <c r="D190" s="47">
        <f t="shared" si="5"/>
        <v>15</v>
      </c>
      <c r="E190" s="47">
        <v>7.1428571428571432</v>
      </c>
      <c r="G190" t="s">
        <v>369</v>
      </c>
      <c r="H190" s="1" t="s">
        <v>368</v>
      </c>
      <c r="I190" s="1" t="s">
        <v>438</v>
      </c>
      <c r="J190" s="1" t="s">
        <v>444</v>
      </c>
      <c r="K190" s="1">
        <v>0</v>
      </c>
      <c r="L190" s="1">
        <v>1</v>
      </c>
    </row>
    <row r="191" spans="1:12" x14ac:dyDescent="0.25">
      <c r="A191" s="44" t="s">
        <v>372</v>
      </c>
      <c r="B191" s="43" t="s">
        <v>371</v>
      </c>
      <c r="C191" s="43">
        <v>0</v>
      </c>
      <c r="D191" s="47">
        <f t="shared" si="5"/>
        <v>21</v>
      </c>
      <c r="E191" s="47">
        <v>10</v>
      </c>
      <c r="G191" t="s">
        <v>371</v>
      </c>
      <c r="H191" s="1" t="s">
        <v>482</v>
      </c>
      <c r="I191" s="1" t="s">
        <v>438</v>
      </c>
      <c r="J191" s="1" t="s">
        <v>449</v>
      </c>
      <c r="K191" s="1">
        <v>0</v>
      </c>
      <c r="L191" s="1">
        <v>1</v>
      </c>
    </row>
    <row r="192" spans="1:12" x14ac:dyDescent="0.25">
      <c r="A192" s="44" t="s">
        <v>374</v>
      </c>
      <c r="B192" s="43" t="s">
        <v>373</v>
      </c>
      <c r="C192" s="43">
        <v>10.333333333333334</v>
      </c>
      <c r="D192" s="47">
        <f t="shared" si="5"/>
        <v>10.666666666666666</v>
      </c>
      <c r="E192" s="47">
        <v>5.0793650793650791</v>
      </c>
      <c r="G192" t="s">
        <v>373</v>
      </c>
      <c r="H192" s="1" t="s">
        <v>372</v>
      </c>
      <c r="I192" s="1" t="s">
        <v>455</v>
      </c>
      <c r="J192" s="1" t="s">
        <v>459</v>
      </c>
      <c r="K192" s="1">
        <v>0</v>
      </c>
      <c r="L192" s="1">
        <v>1</v>
      </c>
    </row>
    <row r="193" spans="1:12" x14ac:dyDescent="0.25">
      <c r="A193" s="44"/>
      <c r="B193" s="43" t="s">
        <v>375</v>
      </c>
      <c r="C193" s="43" t="s">
        <v>405</v>
      </c>
      <c r="D193" s="47" t="str">
        <f t="shared" si="5"/>
        <v/>
      </c>
      <c r="E193" s="48">
        <v>2.5</v>
      </c>
      <c r="F193">
        <v>1</v>
      </c>
      <c r="G193" t="s">
        <v>375</v>
      </c>
      <c r="H193" s="1" t="s">
        <v>374</v>
      </c>
      <c r="I193" s="1" t="s">
        <v>474</v>
      </c>
      <c r="J193" s="1" t="s">
        <v>459</v>
      </c>
      <c r="K193" s="1">
        <v>0</v>
      </c>
      <c r="L193" s="1">
        <v>1</v>
      </c>
    </row>
    <row r="194" spans="1:12" x14ac:dyDescent="0.25">
      <c r="A194" s="44" t="s">
        <v>376</v>
      </c>
      <c r="B194" s="43" t="s">
        <v>391</v>
      </c>
      <c r="C194" s="43"/>
      <c r="D194" s="47" t="str">
        <f t="shared" si="5"/>
        <v/>
      </c>
      <c r="E194" s="47" t="s">
        <v>405</v>
      </c>
      <c r="G194" t="s">
        <v>391</v>
      </c>
      <c r="H194" s="1" t="s">
        <v>483</v>
      </c>
      <c r="I194" s="1" t="s">
        <v>447</v>
      </c>
      <c r="J194" s="71" t="s">
        <v>448</v>
      </c>
      <c r="K194" s="1">
        <v>0</v>
      </c>
      <c r="L194" s="1">
        <v>1</v>
      </c>
    </row>
    <row r="195" spans="1:12" x14ac:dyDescent="0.25">
      <c r="A195" s="44" t="s">
        <v>378</v>
      </c>
      <c r="B195" s="43" t="s">
        <v>377</v>
      </c>
      <c r="C195" s="43" t="s">
        <v>405</v>
      </c>
      <c r="D195" s="47" t="str">
        <f t="shared" si="5"/>
        <v/>
      </c>
      <c r="E195" s="48">
        <v>7.5</v>
      </c>
      <c r="F195">
        <v>1</v>
      </c>
      <c r="G195" t="s">
        <v>377</v>
      </c>
      <c r="H195" s="1" t="s">
        <v>376</v>
      </c>
      <c r="I195" s="1" t="s">
        <v>479</v>
      </c>
      <c r="J195" s="1" t="s">
        <v>459</v>
      </c>
      <c r="K195" s="1">
        <v>0</v>
      </c>
      <c r="L195" s="1">
        <v>1</v>
      </c>
    </row>
    <row r="196" spans="1:12" x14ac:dyDescent="0.25">
      <c r="A196" s="44" t="s">
        <v>380</v>
      </c>
      <c r="B196" s="43" t="s">
        <v>379</v>
      </c>
      <c r="C196" s="43" t="s">
        <v>405</v>
      </c>
      <c r="D196" s="47" t="str">
        <f t="shared" ref="D196:D199" si="6">IF(C196="","",21-C196)</f>
        <v/>
      </c>
      <c r="E196" s="48">
        <v>7.5</v>
      </c>
      <c r="F196">
        <v>1</v>
      </c>
      <c r="G196" t="s">
        <v>379</v>
      </c>
      <c r="H196" s="1" t="s">
        <v>378</v>
      </c>
      <c r="I196" s="1" t="s">
        <v>447</v>
      </c>
      <c r="J196" s="1" t="s">
        <v>448</v>
      </c>
      <c r="K196" s="1">
        <v>0</v>
      </c>
      <c r="L196" s="1">
        <v>1</v>
      </c>
    </row>
    <row r="197" spans="1:12" x14ac:dyDescent="0.25">
      <c r="A197" s="44" t="s">
        <v>382</v>
      </c>
      <c r="B197" s="43" t="s">
        <v>381</v>
      </c>
      <c r="C197" s="43">
        <v>9.3333333333333339</v>
      </c>
      <c r="D197" s="47">
        <f t="shared" si="6"/>
        <v>11.666666666666666</v>
      </c>
      <c r="E197" s="47">
        <v>5.5555555555555554</v>
      </c>
      <c r="G197" t="s">
        <v>381</v>
      </c>
      <c r="H197" s="1" t="s">
        <v>380</v>
      </c>
      <c r="I197" s="1" t="s">
        <v>441</v>
      </c>
      <c r="J197" s="1" t="s">
        <v>442</v>
      </c>
      <c r="K197" s="1">
        <v>0</v>
      </c>
      <c r="L197" s="1">
        <v>1</v>
      </c>
    </row>
    <row r="198" spans="1:12" x14ac:dyDescent="0.25">
      <c r="A198" s="44" t="s">
        <v>384</v>
      </c>
      <c r="B198" s="43" t="s">
        <v>383</v>
      </c>
      <c r="C198" s="43">
        <v>2</v>
      </c>
      <c r="D198" s="47">
        <f t="shared" si="6"/>
        <v>19</v>
      </c>
      <c r="E198" s="47">
        <v>9.0476190476190474</v>
      </c>
      <c r="G198" t="s">
        <v>383</v>
      </c>
      <c r="H198" s="1" t="s">
        <v>382</v>
      </c>
      <c r="I198" s="1" t="s">
        <v>441</v>
      </c>
      <c r="J198" s="1" t="s">
        <v>442</v>
      </c>
      <c r="K198" s="1">
        <v>0</v>
      </c>
      <c r="L198" s="1">
        <v>1</v>
      </c>
    </row>
    <row r="199" spans="1:12" x14ac:dyDescent="0.25">
      <c r="A199" s="1"/>
      <c r="B199" s="43" t="s">
        <v>385</v>
      </c>
      <c r="C199" s="43">
        <v>1</v>
      </c>
      <c r="D199" s="47">
        <f t="shared" si="6"/>
        <v>20</v>
      </c>
      <c r="E199" s="47">
        <v>9.5238095238095237</v>
      </c>
      <c r="G199" t="s">
        <v>385</v>
      </c>
      <c r="H199" s="1" t="s">
        <v>384</v>
      </c>
      <c r="I199" s="1" t="s">
        <v>441</v>
      </c>
      <c r="J199" s="1" t="s">
        <v>442</v>
      </c>
      <c r="K199" s="1">
        <v>0</v>
      </c>
      <c r="L199" s="1">
        <v>1</v>
      </c>
    </row>
    <row r="200" spans="1:12" hidden="1" x14ac:dyDescent="0.25">
      <c r="C200"/>
      <c r="D200" s="18"/>
      <c r="G200" s="18"/>
      <c r="H200" s="18"/>
    </row>
    <row r="201" spans="1:12" hidden="1" x14ac:dyDescent="0.25">
      <c r="C201" s="18"/>
    </row>
    <row r="202" spans="1:12" hidden="1" x14ac:dyDescent="0.25">
      <c r="A202" t="s">
        <v>393</v>
      </c>
      <c r="C202"/>
      <c r="E202" s="4"/>
      <c r="F202" s="4" t="s">
        <v>396</v>
      </c>
    </row>
    <row r="203" spans="1:12" hidden="1" x14ac:dyDescent="0.25">
      <c r="A203" t="s">
        <v>394</v>
      </c>
      <c r="B203">
        <f>MAX(C3:C199)</f>
        <v>21</v>
      </c>
      <c r="C203"/>
      <c r="E203" s="4"/>
      <c r="F203" s="4" t="s">
        <v>397</v>
      </c>
    </row>
    <row r="204" spans="1:12" hidden="1" x14ac:dyDescent="0.25">
      <c r="A204" t="s">
        <v>400</v>
      </c>
      <c r="B204">
        <f>MIN(C3:C199)</f>
        <v>0</v>
      </c>
      <c r="C204"/>
      <c r="E204" s="4"/>
      <c r="F204" s="3" t="s">
        <v>398</v>
      </c>
    </row>
    <row r="205" spans="1:12" hidden="1" x14ac:dyDescent="0.25">
      <c r="B205">
        <f>MAX(C208:C362)</f>
        <v>21</v>
      </c>
      <c r="C205"/>
      <c r="E205" s="3"/>
    </row>
    <row r="206" spans="1:12" hidden="1" x14ac:dyDescent="0.25">
      <c r="C206" s="2"/>
    </row>
    <row r="207" spans="1:12" hidden="1" x14ac:dyDescent="0.25">
      <c r="C207" s="2"/>
    </row>
    <row r="208" spans="1:12" hidden="1" x14ac:dyDescent="0.25">
      <c r="C208" s="1">
        <v>0</v>
      </c>
    </row>
    <row r="209" spans="3:3" hidden="1" x14ac:dyDescent="0.25">
      <c r="C209" s="1">
        <v>0</v>
      </c>
    </row>
    <row r="210" spans="3:3" hidden="1" x14ac:dyDescent="0.25">
      <c r="C210" s="1">
        <v>0</v>
      </c>
    </row>
    <row r="211" spans="3:3" hidden="1" x14ac:dyDescent="0.25">
      <c r="C211" s="1">
        <v>0</v>
      </c>
    </row>
    <row r="212" spans="3:3" hidden="1" x14ac:dyDescent="0.25">
      <c r="C212" s="9">
        <v>0</v>
      </c>
    </row>
    <row r="213" spans="3:3" hidden="1" x14ac:dyDescent="0.25">
      <c r="C213" s="9">
        <v>1</v>
      </c>
    </row>
    <row r="214" spans="3:3" hidden="1" x14ac:dyDescent="0.25">
      <c r="C214" s="1">
        <v>1.5</v>
      </c>
    </row>
    <row r="215" spans="3:3" hidden="1" x14ac:dyDescent="0.25">
      <c r="C215" s="1">
        <v>1.5</v>
      </c>
    </row>
    <row r="216" spans="3:3" hidden="1" x14ac:dyDescent="0.25">
      <c r="C216" s="1">
        <v>2</v>
      </c>
    </row>
    <row r="217" spans="3:3" hidden="1" x14ac:dyDescent="0.25">
      <c r="C217" s="1">
        <v>2</v>
      </c>
    </row>
    <row r="218" spans="3:3" hidden="1" x14ac:dyDescent="0.25">
      <c r="C218" s="1">
        <v>2</v>
      </c>
    </row>
    <row r="219" spans="3:3" hidden="1" x14ac:dyDescent="0.25">
      <c r="C219" s="9">
        <v>2</v>
      </c>
    </row>
    <row r="220" spans="3:3" hidden="1" x14ac:dyDescent="0.25">
      <c r="C220" s="1">
        <v>3</v>
      </c>
    </row>
    <row r="221" spans="3:3" hidden="1" x14ac:dyDescent="0.25">
      <c r="C221" s="1">
        <v>3</v>
      </c>
    </row>
    <row r="222" spans="3:3" hidden="1" x14ac:dyDescent="0.25">
      <c r="C222" s="1">
        <v>3.3333333333333335</v>
      </c>
    </row>
    <row r="223" spans="3:3" hidden="1" x14ac:dyDescent="0.25">
      <c r="C223" s="9">
        <v>3.3333333333333335</v>
      </c>
    </row>
    <row r="224" spans="3:3" hidden="1" x14ac:dyDescent="0.25">
      <c r="C224" s="1">
        <v>3.5</v>
      </c>
    </row>
    <row r="225" spans="3:3" hidden="1" x14ac:dyDescent="0.25">
      <c r="C225" s="1">
        <v>4</v>
      </c>
    </row>
    <row r="226" spans="3:3" hidden="1" x14ac:dyDescent="0.25">
      <c r="C226" s="1">
        <v>4</v>
      </c>
    </row>
    <row r="227" spans="3:3" hidden="1" x14ac:dyDescent="0.25">
      <c r="C227" s="1">
        <v>4</v>
      </c>
    </row>
    <row r="228" spans="3:3" hidden="1" x14ac:dyDescent="0.25">
      <c r="C228" s="1">
        <v>4.5</v>
      </c>
    </row>
    <row r="229" spans="3:3" hidden="1" x14ac:dyDescent="0.25">
      <c r="C229" s="1">
        <v>4.5</v>
      </c>
    </row>
    <row r="230" spans="3:3" hidden="1" x14ac:dyDescent="0.25">
      <c r="C230" s="1">
        <v>5</v>
      </c>
    </row>
    <row r="231" spans="3:3" hidden="1" x14ac:dyDescent="0.25">
      <c r="C231" s="1">
        <v>5</v>
      </c>
    </row>
    <row r="232" spans="3:3" hidden="1" x14ac:dyDescent="0.25">
      <c r="C232" s="1">
        <v>5</v>
      </c>
    </row>
    <row r="233" spans="3:3" hidden="1" x14ac:dyDescent="0.25">
      <c r="C233" s="1">
        <v>5</v>
      </c>
    </row>
    <row r="234" spans="3:3" hidden="1" x14ac:dyDescent="0.25">
      <c r="C234" s="1">
        <v>5</v>
      </c>
    </row>
    <row r="235" spans="3:3" hidden="1" x14ac:dyDescent="0.25">
      <c r="C235" s="9">
        <v>5</v>
      </c>
    </row>
    <row r="236" spans="3:3" hidden="1" x14ac:dyDescent="0.25">
      <c r="C236" s="1">
        <v>5.5</v>
      </c>
    </row>
    <row r="237" spans="3:3" hidden="1" x14ac:dyDescent="0.25">
      <c r="C237" s="1">
        <v>5.5</v>
      </c>
    </row>
    <row r="238" spans="3:3" hidden="1" x14ac:dyDescent="0.25">
      <c r="C238" s="1">
        <v>5.666666666666667</v>
      </c>
    </row>
    <row r="239" spans="3:3" hidden="1" x14ac:dyDescent="0.25">
      <c r="C239" s="1">
        <v>6</v>
      </c>
    </row>
    <row r="240" spans="3:3" hidden="1" x14ac:dyDescent="0.25">
      <c r="C240" s="1">
        <v>6</v>
      </c>
    </row>
    <row r="241" spans="3:3" hidden="1" x14ac:dyDescent="0.25">
      <c r="C241" s="1">
        <v>6</v>
      </c>
    </row>
    <row r="242" spans="3:3" hidden="1" x14ac:dyDescent="0.25">
      <c r="C242" s="1">
        <v>6</v>
      </c>
    </row>
    <row r="243" spans="3:3" hidden="1" x14ac:dyDescent="0.25">
      <c r="C243" s="1">
        <v>6</v>
      </c>
    </row>
    <row r="244" spans="3:3" hidden="1" x14ac:dyDescent="0.25">
      <c r="C244" s="1">
        <v>6</v>
      </c>
    </row>
    <row r="245" spans="3:3" hidden="1" x14ac:dyDescent="0.25">
      <c r="C245" s="1">
        <v>6</v>
      </c>
    </row>
    <row r="246" spans="3:3" hidden="1" x14ac:dyDescent="0.25">
      <c r="C246" s="1">
        <v>6</v>
      </c>
    </row>
    <row r="247" spans="3:3" hidden="1" x14ac:dyDescent="0.25">
      <c r="C247" s="1">
        <v>6</v>
      </c>
    </row>
    <row r="248" spans="3:3" hidden="1" x14ac:dyDescent="0.25">
      <c r="C248" s="19">
        <v>6</v>
      </c>
    </row>
    <row r="249" spans="3:3" hidden="1" x14ac:dyDescent="0.25">
      <c r="C249" s="1">
        <v>6</v>
      </c>
    </row>
    <row r="250" spans="3:3" hidden="1" x14ac:dyDescent="0.25">
      <c r="C250" s="9">
        <v>6</v>
      </c>
    </row>
    <row r="251" spans="3:3" hidden="1" x14ac:dyDescent="0.25">
      <c r="C251" s="9">
        <v>6</v>
      </c>
    </row>
    <row r="252" spans="3:3" hidden="1" x14ac:dyDescent="0.25">
      <c r="C252" s="1">
        <v>6.333333333333333</v>
      </c>
    </row>
    <row r="253" spans="3:3" hidden="1" x14ac:dyDescent="0.25">
      <c r="C253" s="1">
        <v>6.5</v>
      </c>
    </row>
    <row r="254" spans="3:3" hidden="1" x14ac:dyDescent="0.25">
      <c r="C254" s="1">
        <v>6.5</v>
      </c>
    </row>
    <row r="255" spans="3:3" hidden="1" x14ac:dyDescent="0.25">
      <c r="C255" s="9">
        <v>6.5</v>
      </c>
    </row>
    <row r="256" spans="3:3" hidden="1" x14ac:dyDescent="0.25">
      <c r="C256" s="1">
        <v>6.666666666666667</v>
      </c>
    </row>
    <row r="257" spans="3:3" hidden="1" x14ac:dyDescent="0.25">
      <c r="C257" s="1">
        <v>6.666666666666667</v>
      </c>
    </row>
    <row r="258" spans="3:3" hidden="1" x14ac:dyDescent="0.25">
      <c r="C258" s="9">
        <v>6.666666666666667</v>
      </c>
    </row>
    <row r="259" spans="3:3" hidden="1" x14ac:dyDescent="0.25">
      <c r="C259" s="1">
        <v>7</v>
      </c>
    </row>
    <row r="260" spans="3:3" hidden="1" x14ac:dyDescent="0.25">
      <c r="C260" s="1">
        <v>7</v>
      </c>
    </row>
    <row r="261" spans="3:3" hidden="1" x14ac:dyDescent="0.25">
      <c r="C261" s="1">
        <v>7</v>
      </c>
    </row>
    <row r="262" spans="3:3" hidden="1" x14ac:dyDescent="0.25">
      <c r="C262" s="1">
        <v>7</v>
      </c>
    </row>
    <row r="263" spans="3:3" hidden="1" x14ac:dyDescent="0.25">
      <c r="C263" s="1">
        <v>7</v>
      </c>
    </row>
    <row r="264" spans="3:3" hidden="1" x14ac:dyDescent="0.25">
      <c r="C264" s="1">
        <v>7</v>
      </c>
    </row>
    <row r="265" spans="3:3" hidden="1" x14ac:dyDescent="0.25">
      <c r="C265" s="1">
        <v>7</v>
      </c>
    </row>
    <row r="266" spans="3:3" hidden="1" x14ac:dyDescent="0.25">
      <c r="C266" s="9">
        <v>7</v>
      </c>
    </row>
    <row r="267" spans="3:3" hidden="1" x14ac:dyDescent="0.25">
      <c r="C267" s="1">
        <v>7.333333333333333</v>
      </c>
    </row>
    <row r="268" spans="3:3" hidden="1" x14ac:dyDescent="0.25">
      <c r="C268" s="9">
        <v>7.333333333333333</v>
      </c>
    </row>
    <row r="269" spans="3:3" hidden="1" x14ac:dyDescent="0.25">
      <c r="C269" s="1">
        <v>7.5</v>
      </c>
    </row>
    <row r="270" spans="3:3" hidden="1" x14ac:dyDescent="0.25">
      <c r="C270" s="1">
        <v>7.666666666666667</v>
      </c>
    </row>
    <row r="271" spans="3:3" hidden="1" x14ac:dyDescent="0.25">
      <c r="C271" s="1">
        <v>7.666666666666667</v>
      </c>
    </row>
    <row r="272" spans="3:3" hidden="1" x14ac:dyDescent="0.25">
      <c r="C272" s="1">
        <v>7.666666666666667</v>
      </c>
    </row>
    <row r="273" spans="3:3" hidden="1" x14ac:dyDescent="0.25">
      <c r="C273" s="1">
        <v>8</v>
      </c>
    </row>
    <row r="274" spans="3:3" hidden="1" x14ac:dyDescent="0.25">
      <c r="C274" s="1">
        <v>8</v>
      </c>
    </row>
    <row r="275" spans="3:3" hidden="1" x14ac:dyDescent="0.25">
      <c r="C275" s="1">
        <v>8</v>
      </c>
    </row>
    <row r="276" spans="3:3" hidden="1" x14ac:dyDescent="0.25">
      <c r="C276" s="1">
        <v>8</v>
      </c>
    </row>
    <row r="277" spans="3:3" hidden="1" x14ac:dyDescent="0.25">
      <c r="C277" s="9">
        <v>8</v>
      </c>
    </row>
    <row r="278" spans="3:3" hidden="1" x14ac:dyDescent="0.25">
      <c r="C278" s="1">
        <v>8.3333333333333339</v>
      </c>
    </row>
    <row r="279" spans="3:3" hidden="1" x14ac:dyDescent="0.25">
      <c r="C279" s="1">
        <v>8.3333333333333339</v>
      </c>
    </row>
    <row r="280" spans="3:3" hidden="1" x14ac:dyDescent="0.25">
      <c r="C280" s="1">
        <v>8.5</v>
      </c>
    </row>
    <row r="281" spans="3:3" hidden="1" x14ac:dyDescent="0.25">
      <c r="C281" s="1">
        <v>8.5</v>
      </c>
    </row>
    <row r="282" spans="3:3" hidden="1" x14ac:dyDescent="0.25">
      <c r="C282" s="1">
        <v>8.5</v>
      </c>
    </row>
    <row r="283" spans="3:3" hidden="1" x14ac:dyDescent="0.25">
      <c r="C283" s="9">
        <v>8.6666666666666661</v>
      </c>
    </row>
    <row r="284" spans="3:3" hidden="1" x14ac:dyDescent="0.25">
      <c r="C284" s="1">
        <v>9</v>
      </c>
    </row>
    <row r="285" spans="3:3" hidden="1" x14ac:dyDescent="0.25">
      <c r="C285" s="1">
        <v>9</v>
      </c>
    </row>
    <row r="286" spans="3:3" hidden="1" x14ac:dyDescent="0.25">
      <c r="C286" s="1">
        <v>9</v>
      </c>
    </row>
    <row r="287" spans="3:3" hidden="1" x14ac:dyDescent="0.25">
      <c r="C287" s="1">
        <v>9.3333333333333339</v>
      </c>
    </row>
    <row r="288" spans="3:3" hidden="1" x14ac:dyDescent="0.25">
      <c r="C288" s="1">
        <v>9.3333333333333339</v>
      </c>
    </row>
    <row r="289" spans="3:3" hidden="1" x14ac:dyDescent="0.25">
      <c r="C289" s="9">
        <v>9.3333333333333339</v>
      </c>
    </row>
    <row r="290" spans="3:3" hidden="1" x14ac:dyDescent="0.25">
      <c r="C290" s="1">
        <v>9.6666666666666661</v>
      </c>
    </row>
    <row r="291" spans="3:3" hidden="1" x14ac:dyDescent="0.25">
      <c r="C291" s="1">
        <v>9.6666666666666661</v>
      </c>
    </row>
    <row r="292" spans="3:3" hidden="1" x14ac:dyDescent="0.25">
      <c r="C292" s="1">
        <v>10</v>
      </c>
    </row>
    <row r="293" spans="3:3" hidden="1" x14ac:dyDescent="0.25">
      <c r="C293" s="1">
        <v>10</v>
      </c>
    </row>
    <row r="294" spans="3:3" hidden="1" x14ac:dyDescent="0.25">
      <c r="C294" s="1">
        <v>10</v>
      </c>
    </row>
    <row r="295" spans="3:3" hidden="1" x14ac:dyDescent="0.25">
      <c r="C295" s="1">
        <v>10</v>
      </c>
    </row>
    <row r="296" spans="3:3" hidden="1" x14ac:dyDescent="0.25">
      <c r="C296" s="9">
        <v>10.333333333333334</v>
      </c>
    </row>
    <row r="297" spans="3:3" hidden="1" x14ac:dyDescent="0.25">
      <c r="C297" s="1">
        <v>10.666666666666666</v>
      </c>
    </row>
    <row r="298" spans="3:3" hidden="1" x14ac:dyDescent="0.25">
      <c r="C298" s="1">
        <v>10.666666666666666</v>
      </c>
    </row>
    <row r="299" spans="3:3" hidden="1" x14ac:dyDescent="0.25">
      <c r="C299" s="1">
        <v>11</v>
      </c>
    </row>
    <row r="300" spans="3:3" hidden="1" x14ac:dyDescent="0.25">
      <c r="C300" s="1">
        <v>11</v>
      </c>
    </row>
    <row r="301" spans="3:3" hidden="1" x14ac:dyDescent="0.25">
      <c r="C301" s="9">
        <v>11</v>
      </c>
    </row>
    <row r="302" spans="3:3" hidden="1" x14ac:dyDescent="0.25">
      <c r="C302" s="1">
        <v>11.5</v>
      </c>
    </row>
    <row r="303" spans="3:3" hidden="1" x14ac:dyDescent="0.25">
      <c r="C303" s="1">
        <v>11.666666666666666</v>
      </c>
    </row>
    <row r="304" spans="3:3" hidden="1" x14ac:dyDescent="0.25">
      <c r="C304" s="1">
        <v>12</v>
      </c>
    </row>
    <row r="305" spans="3:3" hidden="1" x14ac:dyDescent="0.25">
      <c r="C305" s="1">
        <v>12</v>
      </c>
    </row>
    <row r="306" spans="3:3" hidden="1" x14ac:dyDescent="0.25">
      <c r="C306" s="1">
        <v>12</v>
      </c>
    </row>
    <row r="307" spans="3:3" hidden="1" x14ac:dyDescent="0.25">
      <c r="C307" s="1">
        <v>12</v>
      </c>
    </row>
    <row r="308" spans="3:3" hidden="1" x14ac:dyDescent="0.25">
      <c r="C308" s="1">
        <v>12.33333333333333</v>
      </c>
    </row>
    <row r="309" spans="3:3" hidden="1" x14ac:dyDescent="0.25">
      <c r="C309" s="1">
        <v>12.666666666666666</v>
      </c>
    </row>
    <row r="310" spans="3:3" hidden="1" x14ac:dyDescent="0.25">
      <c r="C310" s="1">
        <v>12.666666666666666</v>
      </c>
    </row>
    <row r="311" spans="3:3" hidden="1" x14ac:dyDescent="0.25">
      <c r="C311" s="1">
        <v>12.666666666666666</v>
      </c>
    </row>
    <row r="312" spans="3:3" hidden="1" x14ac:dyDescent="0.25">
      <c r="C312" s="1">
        <v>12.666666666666666</v>
      </c>
    </row>
    <row r="313" spans="3:3" hidden="1" x14ac:dyDescent="0.25">
      <c r="C313" s="9">
        <v>12.666666666666666</v>
      </c>
    </row>
    <row r="314" spans="3:3" hidden="1" x14ac:dyDescent="0.25">
      <c r="C314" s="1">
        <v>13</v>
      </c>
    </row>
    <row r="315" spans="3:3" hidden="1" x14ac:dyDescent="0.25">
      <c r="C315" s="1">
        <v>13</v>
      </c>
    </row>
    <row r="316" spans="3:3" hidden="1" x14ac:dyDescent="0.25">
      <c r="C316" s="1">
        <v>13.333333333333334</v>
      </c>
    </row>
    <row r="317" spans="3:3" hidden="1" x14ac:dyDescent="0.25">
      <c r="C317" s="1">
        <v>13.333333333333334</v>
      </c>
    </row>
    <row r="318" spans="3:3" hidden="1" x14ac:dyDescent="0.25">
      <c r="C318" s="1">
        <v>13.333333333333334</v>
      </c>
    </row>
    <row r="319" spans="3:3" hidden="1" x14ac:dyDescent="0.25">
      <c r="C319" s="1">
        <v>13.666666666666666</v>
      </c>
    </row>
    <row r="320" spans="3:3" hidden="1" x14ac:dyDescent="0.25">
      <c r="C320" s="19">
        <v>13.666666666666666</v>
      </c>
    </row>
    <row r="321" spans="3:3" hidden="1" x14ac:dyDescent="0.25">
      <c r="C321" s="1">
        <v>14</v>
      </c>
    </row>
    <row r="322" spans="3:3" hidden="1" x14ac:dyDescent="0.25">
      <c r="C322" s="9">
        <v>14</v>
      </c>
    </row>
    <row r="323" spans="3:3" hidden="1" x14ac:dyDescent="0.25">
      <c r="C323" s="1">
        <v>14.5</v>
      </c>
    </row>
    <row r="324" spans="3:3" hidden="1" x14ac:dyDescent="0.25">
      <c r="C324" s="1">
        <v>14.666666666666666</v>
      </c>
    </row>
    <row r="325" spans="3:3" hidden="1" x14ac:dyDescent="0.25">
      <c r="C325" s="1">
        <v>15</v>
      </c>
    </row>
    <row r="326" spans="3:3" hidden="1" x14ac:dyDescent="0.25">
      <c r="C326" s="1">
        <v>15.333333333333334</v>
      </c>
    </row>
    <row r="327" spans="3:3" hidden="1" x14ac:dyDescent="0.25">
      <c r="C327" s="1">
        <v>15.666666666666666</v>
      </c>
    </row>
    <row r="328" spans="3:3" hidden="1" x14ac:dyDescent="0.25">
      <c r="C328" s="1">
        <v>15.666666666666666</v>
      </c>
    </row>
    <row r="329" spans="3:3" hidden="1" x14ac:dyDescent="0.25">
      <c r="C329" s="1">
        <v>16</v>
      </c>
    </row>
    <row r="330" spans="3:3" hidden="1" x14ac:dyDescent="0.25">
      <c r="C330" s="1">
        <v>16</v>
      </c>
    </row>
    <row r="331" spans="3:3" hidden="1" x14ac:dyDescent="0.25">
      <c r="C331" s="1">
        <v>16</v>
      </c>
    </row>
    <row r="332" spans="3:3" hidden="1" x14ac:dyDescent="0.25">
      <c r="C332" s="1">
        <v>16.333333333333332</v>
      </c>
    </row>
    <row r="333" spans="3:3" hidden="1" x14ac:dyDescent="0.25">
      <c r="C333" s="1">
        <v>16.333333333333332</v>
      </c>
    </row>
    <row r="334" spans="3:3" hidden="1" x14ac:dyDescent="0.25">
      <c r="C334" s="1">
        <v>16.333333333333332</v>
      </c>
    </row>
    <row r="335" spans="3:3" hidden="1" x14ac:dyDescent="0.25">
      <c r="C335" s="1">
        <v>16.666666666666668</v>
      </c>
    </row>
    <row r="336" spans="3:3" hidden="1" x14ac:dyDescent="0.25">
      <c r="C336" s="1">
        <v>17</v>
      </c>
    </row>
    <row r="337" spans="3:3" hidden="1" x14ac:dyDescent="0.25">
      <c r="C337" s="1">
        <v>17.333333333333332</v>
      </c>
    </row>
    <row r="338" spans="3:3" hidden="1" x14ac:dyDescent="0.25">
      <c r="C338" s="1">
        <v>17.333333333333332</v>
      </c>
    </row>
    <row r="339" spans="3:3" hidden="1" x14ac:dyDescent="0.25">
      <c r="C339" s="1">
        <v>17.666666666666668</v>
      </c>
    </row>
    <row r="340" spans="3:3" hidden="1" x14ac:dyDescent="0.25">
      <c r="C340" s="1">
        <v>17.666666666666668</v>
      </c>
    </row>
    <row r="341" spans="3:3" hidden="1" x14ac:dyDescent="0.25">
      <c r="C341" s="1">
        <v>18</v>
      </c>
    </row>
    <row r="342" spans="3:3" hidden="1" x14ac:dyDescent="0.25">
      <c r="C342" s="1">
        <v>18.333333333333332</v>
      </c>
    </row>
    <row r="343" spans="3:3" hidden="1" x14ac:dyDescent="0.25">
      <c r="C343" s="1">
        <v>18.333333333333332</v>
      </c>
    </row>
    <row r="344" spans="3:3" hidden="1" x14ac:dyDescent="0.25">
      <c r="C344" s="1">
        <v>18.333333333333332</v>
      </c>
    </row>
    <row r="345" spans="3:3" hidden="1" x14ac:dyDescent="0.25">
      <c r="C345" s="1">
        <v>18.5</v>
      </c>
    </row>
    <row r="346" spans="3:3" hidden="1" x14ac:dyDescent="0.25">
      <c r="C346" s="1">
        <v>18.666666666666668</v>
      </c>
    </row>
    <row r="347" spans="3:3" hidden="1" x14ac:dyDescent="0.25">
      <c r="C347" s="1">
        <v>18.666666666666668</v>
      </c>
    </row>
    <row r="348" spans="3:3" hidden="1" x14ac:dyDescent="0.25">
      <c r="C348" s="1">
        <v>18.666666666666668</v>
      </c>
    </row>
    <row r="349" spans="3:3" hidden="1" x14ac:dyDescent="0.25">
      <c r="C349" s="1">
        <v>19</v>
      </c>
    </row>
    <row r="350" spans="3:3" hidden="1" x14ac:dyDescent="0.25">
      <c r="C350" s="1">
        <v>20</v>
      </c>
    </row>
    <row r="351" spans="3:3" hidden="1" x14ac:dyDescent="0.25">
      <c r="C351" s="1">
        <v>20</v>
      </c>
    </row>
    <row r="352" spans="3:3" hidden="1" x14ac:dyDescent="0.25">
      <c r="C352" s="9">
        <v>20</v>
      </c>
    </row>
    <row r="353" spans="3:3" hidden="1" x14ac:dyDescent="0.25">
      <c r="C353" s="1">
        <v>20.333333333333332</v>
      </c>
    </row>
    <row r="354" spans="3:3" hidden="1" x14ac:dyDescent="0.25">
      <c r="C354" s="1">
        <v>20.666666666666668</v>
      </c>
    </row>
    <row r="355" spans="3:3" hidden="1" x14ac:dyDescent="0.25">
      <c r="C355" s="9">
        <v>20.666666666666668</v>
      </c>
    </row>
    <row r="356" spans="3:3" hidden="1" x14ac:dyDescent="0.25">
      <c r="C356" s="1">
        <v>21</v>
      </c>
    </row>
    <row r="357" spans="3:3" hidden="1" x14ac:dyDescent="0.25">
      <c r="C357" s="1">
        <v>21</v>
      </c>
    </row>
    <row r="358" spans="3:3" hidden="1" x14ac:dyDescent="0.25">
      <c r="C358" s="1">
        <v>21</v>
      </c>
    </row>
    <row r="359" spans="3:3" hidden="1" x14ac:dyDescent="0.25">
      <c r="C359" s="1">
        <v>21</v>
      </c>
    </row>
    <row r="360" spans="3:3" hidden="1" x14ac:dyDescent="0.25">
      <c r="C360" s="1">
        <v>21</v>
      </c>
    </row>
    <row r="361" spans="3:3" hidden="1" x14ac:dyDescent="0.25">
      <c r="C361" s="1">
        <v>21</v>
      </c>
    </row>
    <row r="362" spans="3:3" hidden="1" x14ac:dyDescent="0.25">
      <c r="C362" s="1">
        <v>21</v>
      </c>
    </row>
    <row r="363" spans="3:3" hidden="1" x14ac:dyDescent="0.25">
      <c r="C363" s="1">
        <v>21</v>
      </c>
    </row>
    <row r="364" spans="3:3" hidden="1" x14ac:dyDescent="0.25">
      <c r="C364" s="1">
        <v>21</v>
      </c>
    </row>
    <row r="365" spans="3:3" hidden="1" x14ac:dyDescent="0.25">
      <c r="C365" s="1" t="s">
        <v>405</v>
      </c>
    </row>
    <row r="366" spans="3:3" hidden="1" x14ac:dyDescent="0.25">
      <c r="C366" s="1" t="s">
        <v>405</v>
      </c>
    </row>
    <row r="367" spans="3:3" hidden="1" x14ac:dyDescent="0.25">
      <c r="C367" s="1" t="s">
        <v>405</v>
      </c>
    </row>
    <row r="368" spans="3:3" hidden="1" x14ac:dyDescent="0.25">
      <c r="C368" s="1" t="s">
        <v>405</v>
      </c>
    </row>
    <row r="369" spans="3:3" hidden="1" x14ac:dyDescent="0.25">
      <c r="C369" s="1" t="s">
        <v>405</v>
      </c>
    </row>
    <row r="370" spans="3:3" hidden="1" x14ac:dyDescent="0.25">
      <c r="C370" s="1" t="s">
        <v>405</v>
      </c>
    </row>
    <row r="371" spans="3:3" hidden="1" x14ac:dyDescent="0.25">
      <c r="C371" s="1" t="s">
        <v>405</v>
      </c>
    </row>
    <row r="372" spans="3:3" hidden="1" x14ac:dyDescent="0.25">
      <c r="C372" s="1" t="s">
        <v>405</v>
      </c>
    </row>
    <row r="373" spans="3:3" hidden="1" x14ac:dyDescent="0.25">
      <c r="C373" s="1" t="s">
        <v>405</v>
      </c>
    </row>
    <row r="374" spans="3:3" hidden="1" x14ac:dyDescent="0.25">
      <c r="C374" s="22" t="s">
        <v>405</v>
      </c>
    </row>
    <row r="375" spans="3:3" hidden="1" x14ac:dyDescent="0.25">
      <c r="C375" s="22" t="s">
        <v>405</v>
      </c>
    </row>
    <row r="376" spans="3:3" hidden="1" x14ac:dyDescent="0.25">
      <c r="C376" s="22" t="s">
        <v>405</v>
      </c>
    </row>
    <row r="377" spans="3:3" hidden="1" x14ac:dyDescent="0.25">
      <c r="C377" s="22" t="s">
        <v>405</v>
      </c>
    </row>
    <row r="378" spans="3:3" hidden="1" x14ac:dyDescent="0.25">
      <c r="C378" s="22" t="s">
        <v>405</v>
      </c>
    </row>
    <row r="379" spans="3:3" hidden="1" x14ac:dyDescent="0.25">
      <c r="C379" s="22" t="s">
        <v>405</v>
      </c>
    </row>
    <row r="380" spans="3:3" hidden="1" x14ac:dyDescent="0.25">
      <c r="C380" s="22" t="s">
        <v>405</v>
      </c>
    </row>
    <row r="381" spans="3:3" hidden="1" x14ac:dyDescent="0.25">
      <c r="C381" s="22" t="s">
        <v>405</v>
      </c>
    </row>
    <row r="382" spans="3:3" hidden="1" x14ac:dyDescent="0.25">
      <c r="C382" s="22" t="s">
        <v>405</v>
      </c>
    </row>
    <row r="383" spans="3:3" hidden="1" x14ac:dyDescent="0.25">
      <c r="C383" s="22" t="s">
        <v>405</v>
      </c>
    </row>
    <row r="384" spans="3:3" hidden="1" x14ac:dyDescent="0.25">
      <c r="C384" s="22" t="s">
        <v>405</v>
      </c>
    </row>
    <row r="385" spans="3:3" hidden="1" x14ac:dyDescent="0.25">
      <c r="C385" s="23" t="s">
        <v>405</v>
      </c>
    </row>
    <row r="386" spans="3:3" hidden="1" x14ac:dyDescent="0.25">
      <c r="C386" s="22" t="s">
        <v>405</v>
      </c>
    </row>
    <row r="387" spans="3:3" hidden="1" x14ac:dyDescent="0.25">
      <c r="C387" s="22" t="s">
        <v>405</v>
      </c>
    </row>
    <row r="388" spans="3:3" hidden="1" x14ac:dyDescent="0.25">
      <c r="C388" s="22" t="s">
        <v>405</v>
      </c>
    </row>
    <row r="389" spans="3:3" hidden="1" x14ac:dyDescent="0.25">
      <c r="C389" s="22" t="s">
        <v>405</v>
      </c>
    </row>
    <row r="390" spans="3:3" hidden="1" x14ac:dyDescent="0.25">
      <c r="C390" s="22" t="s">
        <v>405</v>
      </c>
    </row>
    <row r="391" spans="3:3" hidden="1" x14ac:dyDescent="0.25">
      <c r="C391" s="22" t="s">
        <v>405</v>
      </c>
    </row>
    <row r="392" spans="3:3" hidden="1" x14ac:dyDescent="0.25">
      <c r="C392" s="22" t="s">
        <v>405</v>
      </c>
    </row>
    <row r="393" spans="3:3" hidden="1" x14ac:dyDescent="0.25">
      <c r="C393" s="8" t="s">
        <v>405</v>
      </c>
    </row>
    <row r="394" spans="3:3" hidden="1" x14ac:dyDescent="0.25">
      <c r="C394" s="8" t="s">
        <v>405</v>
      </c>
    </row>
    <row r="395" spans="3:3" hidden="1" x14ac:dyDescent="0.25">
      <c r="C395" s="8" t="s">
        <v>405</v>
      </c>
    </row>
    <row r="396" spans="3:3" hidden="1" x14ac:dyDescent="0.25">
      <c r="C396" s="8" t="s">
        <v>405</v>
      </c>
    </row>
    <row r="397" spans="3:3" hidden="1" x14ac:dyDescent="0.25">
      <c r="C397" s="8" t="s">
        <v>405</v>
      </c>
    </row>
    <row r="398" spans="3:3" hidden="1" x14ac:dyDescent="0.25">
      <c r="C398" s="8" t="s">
        <v>405</v>
      </c>
    </row>
    <row r="399" spans="3:3" hidden="1" x14ac:dyDescent="0.25">
      <c r="C399" s="8" t="s">
        <v>405</v>
      </c>
    </row>
    <row r="400" spans="3:3" hidden="1" x14ac:dyDescent="0.25">
      <c r="C400" s="8" t="s">
        <v>405</v>
      </c>
    </row>
    <row r="401" spans="3:3" hidden="1" x14ac:dyDescent="0.25">
      <c r="C401" s="22"/>
    </row>
    <row r="402" spans="3:3" hidden="1" x14ac:dyDescent="0.25"/>
    <row r="403" spans="3:3" hidden="1" x14ac:dyDescent="0.25"/>
    <row r="404" spans="3:3" hidden="1" x14ac:dyDescent="0.25">
      <c r="C404" s="8" t="s">
        <v>405</v>
      </c>
    </row>
    <row r="405" spans="3:3" hidden="1" x14ac:dyDescent="0.25">
      <c r="C405" s="8" t="s">
        <v>405</v>
      </c>
    </row>
    <row r="406" spans="3:3" hidden="1" x14ac:dyDescent="0.25">
      <c r="C406" s="8" t="s">
        <v>405</v>
      </c>
    </row>
    <row r="407" spans="3:3" hidden="1" x14ac:dyDescent="0.25">
      <c r="C407" s="8" t="s">
        <v>405</v>
      </c>
    </row>
    <row r="408" spans="3:3" hidden="1" x14ac:dyDescent="0.25"/>
    <row r="409" spans="3:3" hidden="1" x14ac:dyDescent="0.25"/>
    <row r="410" spans="3:3" hidden="1" x14ac:dyDescent="0.25"/>
    <row r="411" spans="3:3" hidden="1" x14ac:dyDescent="0.25">
      <c r="C411" s="21"/>
    </row>
    <row r="412" spans="3:3" hidden="1" x14ac:dyDescent="0.25">
      <c r="C412" s="9" t="s">
        <v>408</v>
      </c>
    </row>
    <row r="413" spans="3:3" hidden="1" x14ac:dyDescent="0.25">
      <c r="C413" s="2">
        <v>5.5318259999999997</v>
      </c>
    </row>
    <row r="414" spans="3:3" hidden="1" x14ac:dyDescent="0.25">
      <c r="C414" s="2">
        <v>5.9426589999999999</v>
      </c>
    </row>
    <row r="415" spans="3:3" hidden="1" x14ac:dyDescent="0.25">
      <c r="C415" s="1">
        <v>6.6687950000000003</v>
      </c>
    </row>
    <row r="416" spans="3:3" hidden="1" x14ac:dyDescent="0.25">
      <c r="C416" s="1">
        <v>7.7430159999999999</v>
      </c>
    </row>
    <row r="417" spans="3:3" hidden="1" x14ac:dyDescent="0.25">
      <c r="C417" s="1">
        <v>7.8263670000000003</v>
      </c>
    </row>
    <row r="418" spans="3:3" hidden="1" x14ac:dyDescent="0.25">
      <c r="C418" s="1">
        <v>7.9966280000000003</v>
      </c>
    </row>
    <row r="419" spans="3:3" hidden="1" x14ac:dyDescent="0.25">
      <c r="C419" s="1">
        <v>8.0465509999999991</v>
      </c>
    </row>
    <row r="420" spans="3:3" hidden="1" x14ac:dyDescent="0.25">
      <c r="C420" s="1">
        <v>8.0524959999999997</v>
      </c>
    </row>
    <row r="421" spans="3:3" hidden="1" x14ac:dyDescent="0.25">
      <c r="C421" s="1">
        <v>8.7509700000000006</v>
      </c>
    </row>
    <row r="422" spans="3:3" hidden="1" x14ac:dyDescent="0.25">
      <c r="C422" s="1">
        <v>8.9518909999999998</v>
      </c>
    </row>
    <row r="423" spans="3:3" hidden="1" x14ac:dyDescent="0.25">
      <c r="C423" s="1">
        <v>8.9728449999999995</v>
      </c>
    </row>
    <row r="424" spans="3:3" hidden="1" x14ac:dyDescent="0.25">
      <c r="C424" s="1">
        <v>9.2093279999999993</v>
      </c>
    </row>
    <row r="425" spans="3:3" hidden="1" x14ac:dyDescent="0.25">
      <c r="C425" s="1">
        <v>9.3264600000000009</v>
      </c>
    </row>
    <row r="426" spans="3:3" hidden="1" x14ac:dyDescent="0.25">
      <c r="C426" s="1">
        <v>9.8121749999999999</v>
      </c>
    </row>
    <row r="427" spans="3:3" hidden="1" x14ac:dyDescent="0.25">
      <c r="C427" s="1">
        <v>10.07075</v>
      </c>
    </row>
    <row r="428" spans="3:3" hidden="1" x14ac:dyDescent="0.25">
      <c r="C428" s="1">
        <v>10.081770000000001</v>
      </c>
    </row>
    <row r="429" spans="3:3" hidden="1" x14ac:dyDescent="0.25">
      <c r="C429" s="1">
        <v>10.20238</v>
      </c>
    </row>
    <row r="430" spans="3:3" hidden="1" x14ac:dyDescent="0.25">
      <c r="C430" s="1">
        <v>10.380129999999999</v>
      </c>
    </row>
    <row r="431" spans="3:3" hidden="1" x14ac:dyDescent="0.25">
      <c r="C431" s="1">
        <v>10.798030000000001</v>
      </c>
    </row>
    <row r="432" spans="3:3" hidden="1" x14ac:dyDescent="0.25">
      <c r="C432" s="1">
        <v>10.836119999999999</v>
      </c>
    </row>
    <row r="433" spans="3:3" hidden="1" x14ac:dyDescent="0.25">
      <c r="C433" s="1">
        <v>10.95176</v>
      </c>
    </row>
    <row r="434" spans="3:3" hidden="1" x14ac:dyDescent="0.25">
      <c r="C434" s="1">
        <v>11.58404</v>
      </c>
    </row>
    <row r="435" spans="3:3" hidden="1" x14ac:dyDescent="0.25">
      <c r="C435" s="1">
        <v>11.650919999999999</v>
      </c>
    </row>
    <row r="436" spans="3:3" hidden="1" x14ac:dyDescent="0.25">
      <c r="C436" s="1">
        <v>11.6851</v>
      </c>
    </row>
    <row r="437" spans="3:3" hidden="1" x14ac:dyDescent="0.25">
      <c r="C437" s="1">
        <v>11.715479999999999</v>
      </c>
    </row>
    <row r="438" spans="3:3" hidden="1" x14ac:dyDescent="0.25">
      <c r="C438" s="1">
        <v>11.811019999999999</v>
      </c>
    </row>
    <row r="439" spans="3:3" hidden="1" x14ac:dyDescent="0.25">
      <c r="C439" s="1">
        <v>12.195119999999999</v>
      </c>
    </row>
    <row r="440" spans="3:3" hidden="1" x14ac:dyDescent="0.25">
      <c r="C440" s="1">
        <v>12.258699999999999</v>
      </c>
    </row>
    <row r="441" spans="3:3" hidden="1" x14ac:dyDescent="0.25">
      <c r="C441" s="1">
        <v>12.424849999999999</v>
      </c>
    </row>
    <row r="442" spans="3:3" hidden="1" x14ac:dyDescent="0.25">
      <c r="C442" s="1">
        <v>12.5</v>
      </c>
    </row>
    <row r="443" spans="3:3" hidden="1" x14ac:dyDescent="0.25">
      <c r="C443" s="1">
        <v>12.721069999999999</v>
      </c>
    </row>
    <row r="444" spans="3:3" hidden="1" x14ac:dyDescent="0.25">
      <c r="C444" s="1">
        <v>13.222519999999999</v>
      </c>
    </row>
    <row r="445" spans="3:3" hidden="1" x14ac:dyDescent="0.25">
      <c r="C445" s="1">
        <v>13.5557</v>
      </c>
    </row>
    <row r="446" spans="3:3" hidden="1" x14ac:dyDescent="0.25">
      <c r="C446" s="1">
        <v>13.69258</v>
      </c>
    </row>
    <row r="447" spans="3:3" hidden="1" x14ac:dyDescent="0.25">
      <c r="C447" s="1">
        <v>13.83648</v>
      </c>
    </row>
    <row r="448" spans="3:3" hidden="1" x14ac:dyDescent="0.25">
      <c r="C448" s="1">
        <v>13.967309999999999</v>
      </c>
    </row>
    <row r="449" spans="3:3" hidden="1" x14ac:dyDescent="0.25">
      <c r="C449" s="1">
        <v>13.9817</v>
      </c>
    </row>
    <row r="450" spans="3:3" hidden="1" x14ac:dyDescent="0.25">
      <c r="C450" s="1">
        <v>14.53026</v>
      </c>
    </row>
    <row r="451" spans="3:3" hidden="1" x14ac:dyDescent="0.25">
      <c r="C451" s="1">
        <v>14.845840000000001</v>
      </c>
    </row>
    <row r="452" spans="3:3" hidden="1" x14ac:dyDescent="0.25">
      <c r="C452" s="1">
        <v>15.01694</v>
      </c>
    </row>
    <row r="453" spans="3:3" hidden="1" x14ac:dyDescent="0.25">
      <c r="C453" s="1">
        <v>15.160349999999999</v>
      </c>
    </row>
    <row r="454" spans="3:3" hidden="1" x14ac:dyDescent="0.25">
      <c r="C454" s="1">
        <v>15.18829</v>
      </c>
    </row>
    <row r="455" spans="3:3" hidden="1" x14ac:dyDescent="0.25">
      <c r="C455" s="1">
        <v>15.21659</v>
      </c>
    </row>
    <row r="456" spans="3:3" hidden="1" x14ac:dyDescent="0.25">
      <c r="C456" s="1">
        <v>15.417199999999999</v>
      </c>
    </row>
    <row r="457" spans="3:3" hidden="1" x14ac:dyDescent="0.25">
      <c r="C457" s="1">
        <v>15.517239999999999</v>
      </c>
    </row>
    <row r="458" spans="3:3" hidden="1" x14ac:dyDescent="0.25">
      <c r="C458" s="1">
        <v>15.69347</v>
      </c>
    </row>
    <row r="459" spans="3:3" hidden="1" x14ac:dyDescent="0.25">
      <c r="C459" s="1">
        <v>15.695</v>
      </c>
    </row>
    <row r="460" spans="3:3" hidden="1" x14ac:dyDescent="0.25">
      <c r="C460" s="1">
        <v>15.81634</v>
      </c>
    </row>
    <row r="461" spans="3:3" hidden="1" x14ac:dyDescent="0.25">
      <c r="C461" s="1">
        <v>16.1572</v>
      </c>
    </row>
    <row r="462" spans="3:3" hidden="1" x14ac:dyDescent="0.25">
      <c r="C462" s="1">
        <v>16.202919999999999</v>
      </c>
    </row>
    <row r="463" spans="3:3" hidden="1" x14ac:dyDescent="0.25">
      <c r="C463" s="1">
        <v>16.497810000000001</v>
      </c>
    </row>
    <row r="464" spans="3:3" hidden="1" x14ac:dyDescent="0.25">
      <c r="C464" s="1">
        <v>16.579740000000001</v>
      </c>
    </row>
    <row r="465" spans="3:3" hidden="1" x14ac:dyDescent="0.25">
      <c r="C465" s="1">
        <v>16.602319999999999</v>
      </c>
    </row>
    <row r="466" spans="3:3" hidden="1" x14ac:dyDescent="0.25">
      <c r="C466" s="1">
        <v>16.730350000000001</v>
      </c>
    </row>
    <row r="467" spans="3:3" hidden="1" x14ac:dyDescent="0.25">
      <c r="C467" s="1">
        <v>16.898219999999998</v>
      </c>
    </row>
    <row r="468" spans="3:3" hidden="1" x14ac:dyDescent="0.25">
      <c r="C468" s="1">
        <v>17.057020000000001</v>
      </c>
    </row>
    <row r="469" spans="3:3" hidden="1" x14ac:dyDescent="0.25">
      <c r="C469" s="1">
        <v>17.64706</v>
      </c>
    </row>
    <row r="470" spans="3:3" hidden="1" x14ac:dyDescent="0.25">
      <c r="C470" s="1">
        <v>17.98602</v>
      </c>
    </row>
    <row r="471" spans="3:3" hidden="1" x14ac:dyDescent="0.25">
      <c r="C471" s="1">
        <v>18.059989999999999</v>
      </c>
    </row>
    <row r="472" spans="3:3" hidden="1" x14ac:dyDescent="0.25">
      <c r="C472" s="1">
        <v>18.07198</v>
      </c>
    </row>
    <row r="473" spans="3:3" hidden="1" x14ac:dyDescent="0.25">
      <c r="C473" s="1">
        <v>18.101220000000001</v>
      </c>
    </row>
    <row r="474" spans="3:3" hidden="1" x14ac:dyDescent="0.25">
      <c r="C474" s="1">
        <v>18.47099</v>
      </c>
    </row>
    <row r="475" spans="3:3" hidden="1" x14ac:dyDescent="0.25">
      <c r="C475" s="1">
        <v>18.530560000000001</v>
      </c>
    </row>
    <row r="476" spans="3:3" hidden="1" x14ac:dyDescent="0.25">
      <c r="C476" s="1">
        <v>18.561869999999999</v>
      </c>
    </row>
    <row r="477" spans="3:3" hidden="1" x14ac:dyDescent="0.25">
      <c r="C477" s="1">
        <v>19.02955</v>
      </c>
    </row>
    <row r="478" spans="3:3" hidden="1" x14ac:dyDescent="0.25">
      <c r="C478" s="1">
        <v>19.296420000000001</v>
      </c>
    </row>
    <row r="479" spans="3:3" hidden="1" x14ac:dyDescent="0.25">
      <c r="C479" s="1">
        <v>19.63636</v>
      </c>
    </row>
    <row r="480" spans="3:3" hidden="1" x14ac:dyDescent="0.25">
      <c r="C480" s="1">
        <v>19.69453</v>
      </c>
    </row>
    <row r="481" spans="3:3" hidden="1" x14ac:dyDescent="0.25">
      <c r="C481" s="1">
        <v>19.92107</v>
      </c>
    </row>
    <row r="482" spans="3:3" hidden="1" x14ac:dyDescent="0.25">
      <c r="C482" s="1">
        <v>20.027640000000002</v>
      </c>
    </row>
    <row r="483" spans="3:3" hidden="1" x14ac:dyDescent="0.25">
      <c r="C483" s="1">
        <v>20.36543</v>
      </c>
    </row>
    <row r="484" spans="3:3" hidden="1" x14ac:dyDescent="0.25">
      <c r="C484" s="1">
        <v>21.15044</v>
      </c>
    </row>
    <row r="485" spans="3:3" hidden="1" x14ac:dyDescent="0.25">
      <c r="C485" s="1">
        <v>21.589200000000002</v>
      </c>
    </row>
    <row r="486" spans="3:3" hidden="1" x14ac:dyDescent="0.25">
      <c r="C486" s="1">
        <v>21.764710000000001</v>
      </c>
    </row>
    <row r="487" spans="3:3" hidden="1" x14ac:dyDescent="0.25">
      <c r="C487" s="1">
        <v>21.85839</v>
      </c>
    </row>
    <row r="488" spans="3:3" hidden="1" x14ac:dyDescent="0.25">
      <c r="C488" s="1">
        <v>21.92933</v>
      </c>
    </row>
    <row r="489" spans="3:3" hidden="1" x14ac:dyDescent="0.25">
      <c r="C489" s="1">
        <v>21.999700000000001</v>
      </c>
    </row>
    <row r="490" spans="3:3" hidden="1" x14ac:dyDescent="0.25">
      <c r="C490" s="1">
        <v>22.071059999999999</v>
      </c>
    </row>
    <row r="491" spans="3:3" hidden="1" x14ac:dyDescent="0.25">
      <c r="C491" s="1">
        <v>22.163679999999999</v>
      </c>
    </row>
    <row r="492" spans="3:3" hidden="1" x14ac:dyDescent="0.25">
      <c r="C492" s="1">
        <v>22.63355</v>
      </c>
    </row>
    <row r="493" spans="3:3" hidden="1" x14ac:dyDescent="0.25">
      <c r="C493" s="1">
        <v>22.796099999999999</v>
      </c>
    </row>
    <row r="494" spans="3:3" hidden="1" x14ac:dyDescent="0.25">
      <c r="C494" s="1">
        <v>22.876850000000001</v>
      </c>
    </row>
    <row r="495" spans="3:3" hidden="1" x14ac:dyDescent="0.25">
      <c r="C495" s="1">
        <v>23.012370000000001</v>
      </c>
    </row>
    <row r="496" spans="3:3" hidden="1" x14ac:dyDescent="0.25">
      <c r="C496" s="1">
        <v>23.949159999999999</v>
      </c>
    </row>
    <row r="497" spans="3:3" hidden="1" x14ac:dyDescent="0.25">
      <c r="C497" s="1">
        <v>23.964400000000001</v>
      </c>
    </row>
    <row r="498" spans="3:3" hidden="1" x14ac:dyDescent="0.25">
      <c r="C498" s="1">
        <v>24.08905</v>
      </c>
    </row>
    <row r="499" spans="3:3" hidden="1" x14ac:dyDescent="0.25">
      <c r="C499" s="1">
        <v>24.228010000000001</v>
      </c>
    </row>
    <row r="500" spans="3:3" hidden="1" x14ac:dyDescent="0.25">
      <c r="C500" s="1">
        <v>24.40476</v>
      </c>
    </row>
    <row r="501" spans="3:3" hidden="1" x14ac:dyDescent="0.25">
      <c r="C501" s="1">
        <v>24.959579999999999</v>
      </c>
    </row>
    <row r="502" spans="3:3" hidden="1" x14ac:dyDescent="0.25">
      <c r="C502" s="1">
        <v>25.071269999999998</v>
      </c>
    </row>
    <row r="503" spans="3:3" hidden="1" x14ac:dyDescent="0.25">
      <c r="C503" s="1">
        <v>25.524799999999999</v>
      </c>
    </row>
    <row r="504" spans="3:3" hidden="1" x14ac:dyDescent="0.25">
      <c r="C504" s="1">
        <v>26.176590000000001</v>
      </c>
    </row>
    <row r="505" spans="3:3" hidden="1" x14ac:dyDescent="0.25">
      <c r="C505" s="1">
        <v>26.967369999999999</v>
      </c>
    </row>
    <row r="506" spans="3:3" hidden="1" x14ac:dyDescent="0.25">
      <c r="C506" s="1">
        <v>27.15849</v>
      </c>
    </row>
    <row r="507" spans="3:3" hidden="1" x14ac:dyDescent="0.25">
      <c r="C507" s="1">
        <v>27.54194</v>
      </c>
    </row>
    <row r="508" spans="3:3" hidden="1" x14ac:dyDescent="0.25">
      <c r="C508" s="1">
        <v>27.583729999999999</v>
      </c>
    </row>
    <row r="509" spans="3:3" hidden="1" x14ac:dyDescent="0.25">
      <c r="C509" s="1">
        <v>27.624130000000001</v>
      </c>
    </row>
    <row r="510" spans="3:3" hidden="1" x14ac:dyDescent="0.25">
      <c r="C510" s="1">
        <v>27.785329999999998</v>
      </c>
    </row>
    <row r="511" spans="3:3" hidden="1" x14ac:dyDescent="0.25">
      <c r="C511" s="1">
        <v>27.901019999999999</v>
      </c>
    </row>
    <row r="512" spans="3:3" hidden="1" x14ac:dyDescent="0.25">
      <c r="C512" s="1">
        <v>28.515910000000002</v>
      </c>
    </row>
    <row r="513" spans="3:3" hidden="1" x14ac:dyDescent="0.25">
      <c r="C513" s="1">
        <v>28.963360000000002</v>
      </c>
    </row>
    <row r="514" spans="3:3" hidden="1" x14ac:dyDescent="0.25">
      <c r="C514" s="1">
        <v>28.996559999999999</v>
      </c>
    </row>
    <row r="515" spans="3:3" hidden="1" x14ac:dyDescent="0.25">
      <c r="C515" s="1">
        <v>29.584099999999999</v>
      </c>
    </row>
    <row r="516" spans="3:3" hidden="1" x14ac:dyDescent="0.25">
      <c r="C516" s="1">
        <v>29.813659999999999</v>
      </c>
    </row>
    <row r="517" spans="3:3" hidden="1" x14ac:dyDescent="0.25">
      <c r="C517" s="1">
        <v>29.88372</v>
      </c>
    </row>
    <row r="518" spans="3:3" hidden="1" x14ac:dyDescent="0.25">
      <c r="C518" s="1">
        <v>29.989799999999999</v>
      </c>
    </row>
    <row r="519" spans="3:3" hidden="1" x14ac:dyDescent="0.25">
      <c r="C519" s="1">
        <v>30.156829999999999</v>
      </c>
    </row>
    <row r="520" spans="3:3" hidden="1" x14ac:dyDescent="0.25">
      <c r="C520" s="1">
        <v>30.623080000000002</v>
      </c>
    </row>
    <row r="521" spans="3:3" hidden="1" x14ac:dyDescent="0.25">
      <c r="C521" s="1">
        <v>30.65596</v>
      </c>
    </row>
    <row r="522" spans="3:3" hidden="1" x14ac:dyDescent="0.25">
      <c r="C522" s="1">
        <v>31.425219999999999</v>
      </c>
    </row>
    <row r="523" spans="3:3" hidden="1" x14ac:dyDescent="0.25">
      <c r="C523" s="1">
        <v>32.022469999999998</v>
      </c>
    </row>
    <row r="524" spans="3:3" hidden="1" x14ac:dyDescent="0.25">
      <c r="C524" s="1">
        <v>32.21942</v>
      </c>
    </row>
    <row r="525" spans="3:3" hidden="1" x14ac:dyDescent="0.25">
      <c r="C525" s="1">
        <v>33.744750000000003</v>
      </c>
    </row>
    <row r="526" spans="3:3" hidden="1" x14ac:dyDescent="0.25">
      <c r="C526" s="1">
        <v>33.86797</v>
      </c>
    </row>
    <row r="527" spans="3:3" hidden="1" x14ac:dyDescent="0.25">
      <c r="C527" s="1">
        <v>34.254840000000002</v>
      </c>
    </row>
    <row r="528" spans="3:3" hidden="1" x14ac:dyDescent="0.25">
      <c r="C528" s="1">
        <v>34.304130000000001</v>
      </c>
    </row>
    <row r="529" spans="3:3" hidden="1" x14ac:dyDescent="0.25">
      <c r="C529" s="1">
        <v>35.390529999999998</v>
      </c>
    </row>
    <row r="530" spans="3:3" hidden="1" x14ac:dyDescent="0.25">
      <c r="C530" s="1">
        <v>35.622320000000002</v>
      </c>
    </row>
    <row r="531" spans="3:3" hidden="1" x14ac:dyDescent="0.25">
      <c r="C531" s="1">
        <v>35.74015</v>
      </c>
    </row>
    <row r="532" spans="3:3" hidden="1" x14ac:dyDescent="0.25">
      <c r="C532" s="1">
        <v>36.093249999999998</v>
      </c>
    </row>
    <row r="533" spans="3:3" hidden="1" x14ac:dyDescent="0.25">
      <c r="C533" s="1">
        <v>36.209139999999998</v>
      </c>
    </row>
    <row r="534" spans="3:3" hidden="1" x14ac:dyDescent="0.25">
      <c r="C534" s="1">
        <v>36.692790000000002</v>
      </c>
    </row>
    <row r="535" spans="3:3" hidden="1" x14ac:dyDescent="0.25">
      <c r="C535" s="19">
        <v>36.765210000000003</v>
      </c>
    </row>
    <row r="536" spans="3:3" hidden="1" x14ac:dyDescent="0.25">
      <c r="C536" s="1">
        <v>38.252299999999998</v>
      </c>
    </row>
    <row r="537" spans="3:3" hidden="1" x14ac:dyDescent="0.25">
      <c r="C537" s="1">
        <v>38.451970000000003</v>
      </c>
    </row>
    <row r="538" spans="3:3" hidden="1" x14ac:dyDescent="0.25">
      <c r="C538" s="1">
        <v>38.508180000000003</v>
      </c>
    </row>
    <row r="539" spans="3:3" hidden="1" x14ac:dyDescent="0.25">
      <c r="C539" s="1">
        <v>38.578060000000001</v>
      </c>
    </row>
    <row r="540" spans="3:3" hidden="1" x14ac:dyDescent="0.25">
      <c r="C540" s="1">
        <v>38.909129999999998</v>
      </c>
    </row>
    <row r="541" spans="3:3" hidden="1" x14ac:dyDescent="0.25">
      <c r="C541" s="19">
        <v>39.361699999999999</v>
      </c>
    </row>
    <row r="542" spans="3:3" hidden="1" x14ac:dyDescent="0.25">
      <c r="C542" s="1">
        <v>40.767969999999998</v>
      </c>
    </row>
    <row r="543" spans="3:3" hidden="1" x14ac:dyDescent="0.25">
      <c r="C543" s="1">
        <v>41.590179999999997</v>
      </c>
    </row>
    <row r="544" spans="3:3" hidden="1" x14ac:dyDescent="0.25">
      <c r="C544" s="1">
        <v>41.622109999999999</v>
      </c>
    </row>
    <row r="545" spans="3:3" hidden="1" x14ac:dyDescent="0.25">
      <c r="C545" s="1">
        <v>41.979700000000001</v>
      </c>
    </row>
    <row r="546" spans="3:3" hidden="1" x14ac:dyDescent="0.25">
      <c r="C546" s="1">
        <v>42.052320000000002</v>
      </c>
    </row>
    <row r="547" spans="3:3" hidden="1" x14ac:dyDescent="0.25">
      <c r="C547" s="1">
        <v>42.331809999999997</v>
      </c>
    </row>
    <row r="548" spans="3:3" hidden="1" x14ac:dyDescent="0.25">
      <c r="C548" s="1">
        <v>43.209099999999999</v>
      </c>
    </row>
    <row r="549" spans="3:3" hidden="1" x14ac:dyDescent="0.25">
      <c r="C549" s="1">
        <v>43.254359999999998</v>
      </c>
    </row>
    <row r="550" spans="3:3" hidden="1" x14ac:dyDescent="0.25">
      <c r="C550" s="1">
        <v>44.069290000000002</v>
      </c>
    </row>
    <row r="551" spans="3:3" hidden="1" x14ac:dyDescent="0.25">
      <c r="C551" s="1">
        <v>44.765000000000001</v>
      </c>
    </row>
    <row r="552" spans="3:3" hidden="1" x14ac:dyDescent="0.25">
      <c r="C552" s="1">
        <v>45.094279999999998</v>
      </c>
    </row>
    <row r="553" spans="3:3" hidden="1" x14ac:dyDescent="0.25">
      <c r="C553" s="1">
        <v>45.348689999999998</v>
      </c>
    </row>
    <row r="554" spans="3:3" hidden="1" x14ac:dyDescent="0.25">
      <c r="C554" s="1">
        <v>46.367280000000001</v>
      </c>
    </row>
    <row r="555" spans="3:3" hidden="1" x14ac:dyDescent="0.25">
      <c r="C555" s="1">
        <v>46.46078</v>
      </c>
    </row>
    <row r="556" spans="3:3" hidden="1" x14ac:dyDescent="0.25">
      <c r="C556" s="1">
        <v>46.463070000000002</v>
      </c>
    </row>
    <row r="557" spans="3:3" hidden="1" x14ac:dyDescent="0.25">
      <c r="C557" s="19">
        <v>47.068660000000001</v>
      </c>
    </row>
    <row r="558" spans="3:3" hidden="1" x14ac:dyDescent="0.25">
      <c r="C558" s="1">
        <v>47.400649999999999</v>
      </c>
    </row>
    <row r="559" spans="3:3" hidden="1" x14ac:dyDescent="0.25">
      <c r="C559" s="1">
        <v>47.733879999999999</v>
      </c>
    </row>
    <row r="560" spans="3:3" hidden="1" x14ac:dyDescent="0.25">
      <c r="C560" s="1">
        <v>47.792920000000002</v>
      </c>
    </row>
    <row r="561" spans="3:3" hidden="1" x14ac:dyDescent="0.25">
      <c r="C561" s="1">
        <v>49.822450000000003</v>
      </c>
    </row>
    <row r="562" spans="3:3" hidden="1" x14ac:dyDescent="0.25">
      <c r="C562" s="1">
        <v>50.518079999999998</v>
      </c>
    </row>
    <row r="563" spans="3:3" hidden="1" x14ac:dyDescent="0.25">
      <c r="C563" s="1">
        <v>51.66207</v>
      </c>
    </row>
    <row r="564" spans="3:3" hidden="1" x14ac:dyDescent="0.25">
      <c r="C564" s="1">
        <v>52.219650000000001</v>
      </c>
    </row>
    <row r="565" spans="3:3" hidden="1" x14ac:dyDescent="0.25">
      <c r="C565" s="1">
        <v>53.283580000000001</v>
      </c>
    </row>
    <row r="566" spans="3:3" hidden="1" x14ac:dyDescent="0.25">
      <c r="C566" s="1">
        <v>53.632060000000003</v>
      </c>
    </row>
    <row r="567" spans="3:3" hidden="1" x14ac:dyDescent="0.25">
      <c r="C567" s="1">
        <v>54.098590000000002</v>
      </c>
    </row>
    <row r="568" spans="3:3" hidden="1" x14ac:dyDescent="0.25">
      <c r="C568" s="1">
        <v>54.8628</v>
      </c>
    </row>
    <row r="569" spans="3:3" hidden="1" x14ac:dyDescent="0.25">
      <c r="C569" s="1">
        <v>55.239350000000002</v>
      </c>
    </row>
    <row r="570" spans="3:3" hidden="1" x14ac:dyDescent="0.25">
      <c r="C570" s="1">
        <v>55.526330000000002</v>
      </c>
    </row>
    <row r="571" spans="3:3" hidden="1" x14ac:dyDescent="0.25">
      <c r="C571" s="1">
        <v>56.18383</v>
      </c>
    </row>
    <row r="572" spans="3:3" hidden="1" x14ac:dyDescent="0.25">
      <c r="C572" s="1">
        <v>57.794350000000001</v>
      </c>
    </row>
    <row r="573" spans="3:3" hidden="1" x14ac:dyDescent="0.25">
      <c r="C573" s="1">
        <v>58.879989999999999</v>
      </c>
    </row>
    <row r="574" spans="3:3" hidden="1" x14ac:dyDescent="0.25">
      <c r="C574" s="1">
        <v>59.141950000000001</v>
      </c>
    </row>
    <row r="575" spans="3:3" hidden="1" x14ac:dyDescent="0.25">
      <c r="C575" s="1">
        <v>61.350619999999999</v>
      </c>
    </row>
    <row r="576" spans="3:3" hidden="1" x14ac:dyDescent="0.25">
      <c r="C576" s="1">
        <v>61.824210000000001</v>
      </c>
    </row>
    <row r="577" spans="3:3" hidden="1" x14ac:dyDescent="0.25">
      <c r="C577" s="1">
        <v>61.824210000000001</v>
      </c>
    </row>
    <row r="578" spans="3:3" hidden="1" x14ac:dyDescent="0.25">
      <c r="C578" s="1">
        <v>62.859110000000001</v>
      </c>
    </row>
    <row r="579" spans="3:3" hidden="1" x14ac:dyDescent="0.25">
      <c r="C579" s="1">
        <v>62.86083</v>
      </c>
    </row>
    <row r="580" spans="3:3" hidden="1" x14ac:dyDescent="0.25">
      <c r="C580" s="1">
        <v>82.621979999999994</v>
      </c>
    </row>
    <row r="581" spans="3:3" x14ac:dyDescent="0.25">
      <c r="C581" s="8" t="s">
        <v>405</v>
      </c>
    </row>
    <row r="582" spans="3:3" x14ac:dyDescent="0.25">
      <c r="C582" s="8" t="s">
        <v>405</v>
      </c>
    </row>
    <row r="583" spans="3:3" x14ac:dyDescent="0.25">
      <c r="C583" s="8" t="s">
        <v>405</v>
      </c>
    </row>
    <row r="584" spans="3:3" x14ac:dyDescent="0.25">
      <c r="C584" s="8" t="s">
        <v>405</v>
      </c>
    </row>
    <row r="585" spans="3:3" x14ac:dyDescent="0.25">
      <c r="C585" s="8" t="s">
        <v>405</v>
      </c>
    </row>
    <row r="586" spans="3:3" x14ac:dyDescent="0.25">
      <c r="C586" s="8" t="s">
        <v>405</v>
      </c>
    </row>
    <row r="587" spans="3:3" x14ac:dyDescent="0.25">
      <c r="C587" s="8" t="s">
        <v>405</v>
      </c>
    </row>
    <row r="588" spans="3:3" x14ac:dyDescent="0.25">
      <c r="C588" s="8" t="s">
        <v>405</v>
      </c>
    </row>
    <row r="589" spans="3:3" x14ac:dyDescent="0.25">
      <c r="C589" s="8" t="s">
        <v>405</v>
      </c>
    </row>
    <row r="590" spans="3:3" x14ac:dyDescent="0.25">
      <c r="C590" s="8" t="s">
        <v>405</v>
      </c>
    </row>
    <row r="591" spans="3:3" x14ac:dyDescent="0.25">
      <c r="C591" s="8" t="s">
        <v>405</v>
      </c>
    </row>
    <row r="592" spans="3:3" x14ac:dyDescent="0.25">
      <c r="C592" s="8" t="s">
        <v>405</v>
      </c>
    </row>
    <row r="593" spans="3:3" x14ac:dyDescent="0.25">
      <c r="C593" s="8" t="s">
        <v>405</v>
      </c>
    </row>
    <row r="594" spans="3:3" x14ac:dyDescent="0.25">
      <c r="C594" s="8" t="s">
        <v>405</v>
      </c>
    </row>
    <row r="595" spans="3:3" x14ac:dyDescent="0.25">
      <c r="C595" s="8" t="s">
        <v>405</v>
      </c>
    </row>
    <row r="596" spans="3:3" x14ac:dyDescent="0.25">
      <c r="C596" s="8" t="s">
        <v>405</v>
      </c>
    </row>
    <row r="597" spans="3:3" x14ac:dyDescent="0.25">
      <c r="C597" s="8" t="s">
        <v>405</v>
      </c>
    </row>
    <row r="598" spans="3:3" x14ac:dyDescent="0.25">
      <c r="C598" s="8" t="s">
        <v>405</v>
      </c>
    </row>
    <row r="599" spans="3:3" x14ac:dyDescent="0.25">
      <c r="C599" s="8" t="s">
        <v>405</v>
      </c>
    </row>
    <row r="600" spans="3:3" x14ac:dyDescent="0.25">
      <c r="C600" s="8" t="s">
        <v>405</v>
      </c>
    </row>
    <row r="601" spans="3:3" x14ac:dyDescent="0.25">
      <c r="C601" s="8" t="s">
        <v>405</v>
      </c>
    </row>
    <row r="602" spans="3:3" x14ac:dyDescent="0.25">
      <c r="C602" s="8" t="s">
        <v>405</v>
      </c>
    </row>
    <row r="603" spans="3:3" x14ac:dyDescent="0.25">
      <c r="C603" s="8" t="s">
        <v>405</v>
      </c>
    </row>
    <row r="612" spans="3:3" x14ac:dyDescent="0.25">
      <c r="C612" s="8" t="s">
        <v>405</v>
      </c>
    </row>
    <row r="613" spans="3:3" x14ac:dyDescent="0.25">
      <c r="C613" s="8" t="s">
        <v>405</v>
      </c>
    </row>
    <row r="614" spans="3:3" x14ac:dyDescent="0.25">
      <c r="C614" s="8" t="s">
        <v>405</v>
      </c>
    </row>
    <row r="615" spans="3:3" x14ac:dyDescent="0.25">
      <c r="C615" s="20"/>
    </row>
    <row r="616" spans="3:3" hidden="1" x14ac:dyDescent="0.25">
      <c r="C616" s="21"/>
    </row>
    <row r="617" spans="3:3" hidden="1" x14ac:dyDescent="0.25">
      <c r="C617" s="8">
        <f>QUARTILE(C$206:C$373,1)</f>
        <v>6</v>
      </c>
    </row>
    <row r="618" spans="3:3" hidden="1" x14ac:dyDescent="0.25">
      <c r="C618" s="8">
        <f>QUARTILE(C$206:C$407,3)</f>
        <v>15</v>
      </c>
    </row>
    <row r="619" spans="3:3" hidden="1" x14ac:dyDescent="0.25">
      <c r="C619" s="8">
        <f t="shared" ref="C619" si="7">C618-C617</f>
        <v>9</v>
      </c>
    </row>
    <row r="620" spans="3:3" x14ac:dyDescent="0.25">
      <c r="C620" s="8">
        <f t="shared" ref="C620" si="8">C618+2*C619</f>
        <v>33</v>
      </c>
    </row>
  </sheetData>
  <sortState xmlns:xlrd2="http://schemas.microsoft.com/office/spreadsheetml/2017/richdata2" ref="C208:C403">
    <sortCondition ref="C208:C403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4BF41-7116-6E42-BFFE-AF8BEEF70510}">
  <sheetPr>
    <tabColor theme="5"/>
  </sheetPr>
  <dimension ref="A1:J200"/>
  <sheetViews>
    <sheetView workbookViewId="0">
      <selection activeCell="F9" sqref="F9"/>
    </sheetView>
  </sheetViews>
  <sheetFormatPr defaultColWidth="10.625" defaultRowHeight="15.75" x14ac:dyDescent="0.25"/>
  <cols>
    <col min="1" max="1" width="13" style="24" customWidth="1"/>
    <col min="5" max="5" width="10.875" style="25"/>
    <col min="6" max="6" width="29" style="8" bestFit="1" customWidth="1"/>
    <col min="7" max="7" width="31.375" style="9" customWidth="1"/>
    <col min="8" max="8" width="14.75" style="1" customWidth="1"/>
    <col min="9" max="10" width="16.75" style="1" customWidth="1"/>
  </cols>
  <sheetData>
    <row r="1" spans="1:10" x14ac:dyDescent="0.25">
      <c r="B1" t="s">
        <v>418</v>
      </c>
      <c r="C1" t="s">
        <v>419</v>
      </c>
      <c r="D1" t="s">
        <v>427</v>
      </c>
      <c r="E1" s="69" t="s">
        <v>428</v>
      </c>
      <c r="F1" s="9"/>
    </row>
    <row r="2" spans="1:10" ht="271.5" x14ac:dyDescent="0.25">
      <c r="A2" s="70" t="s">
        <v>430</v>
      </c>
      <c r="B2" s="42" t="s">
        <v>415</v>
      </c>
      <c r="C2" s="42" t="s">
        <v>416</v>
      </c>
      <c r="D2" s="42" t="s">
        <v>429</v>
      </c>
      <c r="E2" s="34" t="s">
        <v>417</v>
      </c>
      <c r="F2" s="70" t="s">
        <v>433</v>
      </c>
      <c r="G2" s="70" t="s">
        <v>434</v>
      </c>
      <c r="H2" s="70" t="s">
        <v>435</v>
      </c>
      <c r="I2" s="70" t="s">
        <v>436</v>
      </c>
      <c r="J2" s="70" t="s">
        <v>437</v>
      </c>
    </row>
    <row r="3" spans="1:10" x14ac:dyDescent="0.25">
      <c r="A3" s="43" t="s">
        <v>1</v>
      </c>
      <c r="B3" s="44"/>
      <c r="C3" s="44"/>
      <c r="D3" s="44">
        <v>0</v>
      </c>
      <c r="E3" s="45"/>
      <c r="F3" s="1" t="s">
        <v>0</v>
      </c>
      <c r="G3" s="1" t="s">
        <v>438</v>
      </c>
      <c r="I3" s="1">
        <v>0</v>
      </c>
      <c r="J3" s="1">
        <v>0</v>
      </c>
    </row>
    <row r="4" spans="1:10" x14ac:dyDescent="0.25">
      <c r="A4" s="43" t="s">
        <v>3</v>
      </c>
      <c r="B4" s="44">
        <v>2.472</v>
      </c>
      <c r="C4" s="44">
        <v>4.3360000000000003</v>
      </c>
      <c r="D4" s="44">
        <v>0</v>
      </c>
      <c r="E4" s="45">
        <v>2.2693333333333334</v>
      </c>
      <c r="F4" s="1" t="s">
        <v>2</v>
      </c>
      <c r="G4" s="1" t="s">
        <v>439</v>
      </c>
      <c r="H4" s="1" t="s">
        <v>440</v>
      </c>
      <c r="I4" s="1">
        <v>0</v>
      </c>
      <c r="J4" s="1">
        <v>1</v>
      </c>
    </row>
    <row r="5" spans="1:10" x14ac:dyDescent="0.25">
      <c r="A5" s="43" t="s">
        <v>5</v>
      </c>
      <c r="B5" s="44">
        <v>1.706</v>
      </c>
      <c r="C5" s="44">
        <v>3.3450000000000002</v>
      </c>
      <c r="D5" s="44">
        <v>0</v>
      </c>
      <c r="E5" s="45">
        <v>1.6836666666666666</v>
      </c>
      <c r="F5" s="1" t="s">
        <v>4</v>
      </c>
      <c r="G5" s="1" t="s">
        <v>441</v>
      </c>
      <c r="H5" s="1" t="s">
        <v>442</v>
      </c>
      <c r="I5" s="1">
        <v>0</v>
      </c>
      <c r="J5" s="1">
        <v>1</v>
      </c>
    </row>
    <row r="6" spans="1:10" x14ac:dyDescent="0.25">
      <c r="A6" s="43" t="s">
        <v>431</v>
      </c>
      <c r="B6" s="44"/>
      <c r="C6" s="44"/>
      <c r="D6" s="44"/>
      <c r="E6" s="45"/>
      <c r="F6" s="1" t="s">
        <v>443</v>
      </c>
      <c r="G6" s="1" t="s">
        <v>438</v>
      </c>
      <c r="H6" s="1" t="s">
        <v>444</v>
      </c>
      <c r="I6" s="1">
        <v>0</v>
      </c>
      <c r="J6" s="1">
        <v>1</v>
      </c>
    </row>
    <row r="7" spans="1:10" x14ac:dyDescent="0.25">
      <c r="A7" s="43" t="s">
        <v>7</v>
      </c>
      <c r="B7" s="44">
        <v>1.6659999999999899</v>
      </c>
      <c r="C7" s="44">
        <v>2.899</v>
      </c>
      <c r="D7" s="44">
        <v>0</v>
      </c>
      <c r="E7" s="45">
        <v>1.5216666666666632</v>
      </c>
      <c r="F7" s="1" t="s">
        <v>6</v>
      </c>
      <c r="G7" s="1" t="s">
        <v>445</v>
      </c>
      <c r="H7" s="1" t="s">
        <v>446</v>
      </c>
      <c r="I7" s="1">
        <v>0</v>
      </c>
      <c r="J7" s="1">
        <v>1</v>
      </c>
    </row>
    <row r="8" spans="1:10" x14ac:dyDescent="0.25">
      <c r="A8" s="43" t="s">
        <v>9</v>
      </c>
      <c r="B8" s="44"/>
      <c r="C8" s="44"/>
      <c r="D8" s="44">
        <v>0</v>
      </c>
      <c r="E8" s="45"/>
      <c r="F8" s="1" t="s">
        <v>8</v>
      </c>
      <c r="G8" s="1" t="s">
        <v>445</v>
      </c>
      <c r="H8" s="1" t="s">
        <v>436</v>
      </c>
      <c r="I8" s="1">
        <v>1</v>
      </c>
      <c r="J8" s="1">
        <v>0</v>
      </c>
    </row>
    <row r="9" spans="1:10" x14ac:dyDescent="0.25">
      <c r="A9" s="43" t="s">
        <v>11</v>
      </c>
      <c r="B9" s="44">
        <v>2.6520000000000001</v>
      </c>
      <c r="C9" s="44">
        <v>2.3210000000000002</v>
      </c>
      <c r="D9" s="44">
        <v>0</v>
      </c>
      <c r="E9" s="45">
        <v>1.6576666666666668</v>
      </c>
      <c r="F9" s="1" t="s">
        <v>10</v>
      </c>
      <c r="G9" s="1" t="s">
        <v>447</v>
      </c>
      <c r="H9" s="1" t="s">
        <v>448</v>
      </c>
      <c r="I9" s="1">
        <v>0</v>
      </c>
      <c r="J9" s="1">
        <v>1</v>
      </c>
    </row>
    <row r="10" spans="1:10" x14ac:dyDescent="0.25">
      <c r="A10" s="43" t="s">
        <v>13</v>
      </c>
      <c r="B10" s="44">
        <v>1.611</v>
      </c>
      <c r="C10" s="44">
        <v>2.5270000000000001</v>
      </c>
      <c r="D10" s="44">
        <v>0</v>
      </c>
      <c r="E10" s="45">
        <v>1.3793333333333333</v>
      </c>
      <c r="F10" s="1" t="s">
        <v>12</v>
      </c>
      <c r="G10" s="1" t="s">
        <v>438</v>
      </c>
      <c r="H10" s="1" t="s">
        <v>449</v>
      </c>
      <c r="I10" s="1">
        <v>0</v>
      </c>
      <c r="J10" s="1">
        <v>1</v>
      </c>
    </row>
    <row r="11" spans="1:10" x14ac:dyDescent="0.25">
      <c r="A11" s="43" t="s">
        <v>15</v>
      </c>
      <c r="B11" s="44">
        <v>2.0409999999999902</v>
      </c>
      <c r="C11" s="44">
        <v>3.452</v>
      </c>
      <c r="D11" s="44">
        <v>5</v>
      </c>
      <c r="E11" s="45">
        <v>3.4976666666666634</v>
      </c>
      <c r="F11" s="1" t="s">
        <v>14</v>
      </c>
      <c r="G11" s="1" t="s">
        <v>447</v>
      </c>
      <c r="H11" s="1" t="s">
        <v>446</v>
      </c>
      <c r="I11" s="1">
        <v>0</v>
      </c>
      <c r="J11" s="1">
        <v>1</v>
      </c>
    </row>
    <row r="12" spans="1:10" x14ac:dyDescent="0.25">
      <c r="A12" s="43" t="s">
        <v>17</v>
      </c>
      <c r="B12" s="44"/>
      <c r="C12" s="44"/>
      <c r="D12" s="44">
        <v>0</v>
      </c>
      <c r="E12" s="45"/>
      <c r="F12" s="1" t="s">
        <v>16</v>
      </c>
      <c r="G12" s="1" t="s">
        <v>438</v>
      </c>
      <c r="H12" s="1" t="s">
        <v>444</v>
      </c>
      <c r="I12" s="1">
        <v>0</v>
      </c>
      <c r="J12" s="1">
        <v>1</v>
      </c>
    </row>
    <row r="13" spans="1:10" x14ac:dyDescent="0.25">
      <c r="A13" s="43" t="s">
        <v>19</v>
      </c>
      <c r="B13" s="44">
        <v>1.8480000000000001</v>
      </c>
      <c r="C13" s="44">
        <v>1.7609999999999999</v>
      </c>
      <c r="D13" s="44">
        <v>0</v>
      </c>
      <c r="E13" s="45">
        <v>1.2030000000000001</v>
      </c>
      <c r="F13" s="1" t="s">
        <v>18</v>
      </c>
      <c r="G13" s="1" t="s">
        <v>450</v>
      </c>
      <c r="H13" s="1" t="s">
        <v>436</v>
      </c>
      <c r="I13" s="1">
        <v>1</v>
      </c>
      <c r="J13" s="1">
        <v>0</v>
      </c>
    </row>
    <row r="14" spans="1:10" x14ac:dyDescent="0.25">
      <c r="A14" s="43" t="s">
        <v>21</v>
      </c>
      <c r="B14" s="44">
        <v>1.331</v>
      </c>
      <c r="C14" s="44">
        <v>1.37</v>
      </c>
      <c r="D14" s="44">
        <v>0</v>
      </c>
      <c r="E14" s="45">
        <v>0.90033333333333332</v>
      </c>
      <c r="F14" s="1" t="s">
        <v>20</v>
      </c>
      <c r="G14" s="1" t="s">
        <v>451</v>
      </c>
      <c r="H14" s="1" t="s">
        <v>436</v>
      </c>
      <c r="I14" s="1">
        <v>1</v>
      </c>
      <c r="J14" s="1">
        <v>0</v>
      </c>
    </row>
    <row r="15" spans="1:10" x14ac:dyDescent="0.25">
      <c r="A15" s="43" t="s">
        <v>23</v>
      </c>
      <c r="B15" s="44">
        <v>2.1080000000000001</v>
      </c>
      <c r="C15" s="44">
        <v>4.1029999999999998</v>
      </c>
      <c r="D15" s="44">
        <v>5</v>
      </c>
      <c r="E15" s="45">
        <v>3.7370000000000001</v>
      </c>
      <c r="F15" s="1" t="s">
        <v>22</v>
      </c>
      <c r="G15" s="1" t="s">
        <v>447</v>
      </c>
      <c r="H15" s="1" t="s">
        <v>446</v>
      </c>
      <c r="I15" s="1">
        <v>0</v>
      </c>
      <c r="J15" s="1">
        <v>1</v>
      </c>
    </row>
    <row r="16" spans="1:10" x14ac:dyDescent="0.25">
      <c r="A16" s="43" t="s">
        <v>25</v>
      </c>
      <c r="B16" s="44">
        <v>1.556</v>
      </c>
      <c r="C16" s="44">
        <v>4.3499999999999996</v>
      </c>
      <c r="D16" s="44">
        <v>0</v>
      </c>
      <c r="E16" s="45">
        <v>1.9686666666666666</v>
      </c>
      <c r="F16" s="1" t="s">
        <v>24</v>
      </c>
      <c r="G16" s="1" t="s">
        <v>441</v>
      </c>
      <c r="H16" s="1" t="s">
        <v>442</v>
      </c>
      <c r="I16" s="1">
        <v>0</v>
      </c>
      <c r="J16" s="1">
        <v>1</v>
      </c>
    </row>
    <row r="17" spans="1:10" x14ac:dyDescent="0.25">
      <c r="A17" s="43" t="s">
        <v>27</v>
      </c>
      <c r="B17" s="44">
        <v>1.6020000000000001</v>
      </c>
      <c r="C17" s="44">
        <v>1.768</v>
      </c>
      <c r="D17" s="44">
        <v>0</v>
      </c>
      <c r="E17" s="45">
        <v>1.1233333333333333</v>
      </c>
      <c r="F17" s="1" t="s">
        <v>26</v>
      </c>
      <c r="G17" s="1" t="s">
        <v>451</v>
      </c>
      <c r="H17" s="1" t="s">
        <v>436</v>
      </c>
      <c r="I17" s="1">
        <v>1</v>
      </c>
      <c r="J17" s="1">
        <v>0</v>
      </c>
    </row>
    <row r="18" spans="1:10" x14ac:dyDescent="0.25">
      <c r="A18" s="43" t="s">
        <v>29</v>
      </c>
      <c r="B18" s="44">
        <v>2.02199999999999</v>
      </c>
      <c r="C18" s="44">
        <v>3.13</v>
      </c>
      <c r="D18" s="44">
        <v>0</v>
      </c>
      <c r="E18" s="45">
        <v>1.71733333333333</v>
      </c>
      <c r="F18" s="1" t="s">
        <v>28</v>
      </c>
      <c r="G18" s="1" t="s">
        <v>441</v>
      </c>
      <c r="H18" s="1" t="s">
        <v>452</v>
      </c>
      <c r="I18" s="1">
        <v>0</v>
      </c>
      <c r="J18" s="1">
        <v>1</v>
      </c>
    </row>
    <row r="19" spans="1:10" x14ac:dyDescent="0.25">
      <c r="A19" s="43" t="s">
        <v>31</v>
      </c>
      <c r="B19" s="44">
        <v>2.1890000000000001</v>
      </c>
      <c r="C19" s="44">
        <v>3.9009999999999998</v>
      </c>
      <c r="D19" s="44">
        <v>0</v>
      </c>
      <c r="E19" s="45">
        <v>2.0299999999999998</v>
      </c>
      <c r="F19" s="1" t="s">
        <v>30</v>
      </c>
      <c r="G19" s="1" t="s">
        <v>441</v>
      </c>
      <c r="H19" s="1" t="s">
        <v>452</v>
      </c>
      <c r="I19" s="1">
        <v>0</v>
      </c>
      <c r="J19" s="1">
        <v>1</v>
      </c>
    </row>
    <row r="20" spans="1:10" x14ac:dyDescent="0.25">
      <c r="A20" s="43" t="s">
        <v>33</v>
      </c>
      <c r="B20" s="44">
        <v>1.534</v>
      </c>
      <c r="C20" s="44">
        <v>3.8220000000000001</v>
      </c>
      <c r="D20" s="44">
        <v>0</v>
      </c>
      <c r="E20" s="45">
        <v>1.7853333333333332</v>
      </c>
      <c r="F20" s="1" t="s">
        <v>32</v>
      </c>
      <c r="G20" s="1" t="s">
        <v>439</v>
      </c>
      <c r="H20" s="1" t="s">
        <v>440</v>
      </c>
      <c r="I20" s="1">
        <v>0</v>
      </c>
      <c r="J20" s="1">
        <v>1</v>
      </c>
    </row>
    <row r="21" spans="1:10" x14ac:dyDescent="0.25">
      <c r="A21" s="43" t="s">
        <v>35</v>
      </c>
      <c r="B21" s="44">
        <v>1.633</v>
      </c>
      <c r="C21" s="44">
        <v>2.6080000000000001</v>
      </c>
      <c r="D21" s="44">
        <v>0</v>
      </c>
      <c r="E21" s="45">
        <v>1.4136666666666666</v>
      </c>
      <c r="F21" s="1" t="s">
        <v>34</v>
      </c>
      <c r="G21" s="1" t="s">
        <v>453</v>
      </c>
      <c r="H21" s="1" t="s">
        <v>446</v>
      </c>
      <c r="I21" s="1">
        <v>0</v>
      </c>
      <c r="J21" s="1">
        <v>1</v>
      </c>
    </row>
    <row r="22" spans="1:10" x14ac:dyDescent="0.25">
      <c r="A22" s="43" t="s">
        <v>37</v>
      </c>
      <c r="B22" s="44">
        <v>1.7170000000000001</v>
      </c>
      <c r="C22" s="44">
        <v>3.52</v>
      </c>
      <c r="D22" s="44">
        <v>0</v>
      </c>
      <c r="E22" s="45">
        <v>1.7456666666666667</v>
      </c>
      <c r="F22" s="1" t="s">
        <v>36</v>
      </c>
      <c r="G22" s="1" t="s">
        <v>447</v>
      </c>
      <c r="H22" s="1" t="s">
        <v>448</v>
      </c>
      <c r="I22" s="1">
        <v>0</v>
      </c>
      <c r="J22" s="1">
        <v>1</v>
      </c>
    </row>
    <row r="23" spans="1:10" x14ac:dyDescent="0.25">
      <c r="A23" s="43" t="s">
        <v>39</v>
      </c>
      <c r="B23" s="44"/>
      <c r="C23" s="44"/>
      <c r="D23" s="44">
        <v>0</v>
      </c>
      <c r="E23" s="45"/>
      <c r="F23" s="1" t="s">
        <v>38</v>
      </c>
      <c r="G23" s="1" t="s">
        <v>438</v>
      </c>
      <c r="I23" s="1">
        <v>0</v>
      </c>
      <c r="J23" s="1">
        <v>0</v>
      </c>
    </row>
    <row r="24" spans="1:10" x14ac:dyDescent="0.25">
      <c r="A24" s="43" t="s">
        <v>41</v>
      </c>
      <c r="B24" s="44">
        <v>1.526</v>
      </c>
      <c r="C24" s="44">
        <v>3.8239999999999998</v>
      </c>
      <c r="D24" s="44">
        <v>0</v>
      </c>
      <c r="E24" s="45">
        <v>1.7833333333333332</v>
      </c>
      <c r="F24" s="1" t="s">
        <v>40</v>
      </c>
      <c r="G24" s="1" t="s">
        <v>445</v>
      </c>
      <c r="H24" s="1" t="s">
        <v>446</v>
      </c>
      <c r="I24" s="1">
        <v>0</v>
      </c>
      <c r="J24" s="1">
        <v>1</v>
      </c>
    </row>
    <row r="25" spans="1:10" x14ac:dyDescent="0.25">
      <c r="A25" s="43" t="s">
        <v>43</v>
      </c>
      <c r="B25" s="44">
        <v>1.8959999999999899</v>
      </c>
      <c r="C25" s="44">
        <v>3.387</v>
      </c>
      <c r="D25" s="44">
        <v>0</v>
      </c>
      <c r="E25" s="45">
        <v>1.7609999999999966</v>
      </c>
      <c r="F25" s="1" t="s">
        <v>42</v>
      </c>
      <c r="G25" s="1" t="s">
        <v>453</v>
      </c>
      <c r="H25" s="1" t="s">
        <v>446</v>
      </c>
      <c r="I25" s="1">
        <v>0</v>
      </c>
      <c r="J25" s="1">
        <v>1</v>
      </c>
    </row>
    <row r="26" spans="1:10" x14ac:dyDescent="0.25">
      <c r="A26" s="43" t="s">
        <v>45</v>
      </c>
      <c r="B26" s="44"/>
      <c r="C26" s="44"/>
      <c r="D26" s="44">
        <v>0</v>
      </c>
      <c r="E26" s="45"/>
      <c r="F26" s="1" t="s">
        <v>44</v>
      </c>
      <c r="G26" s="1" t="s">
        <v>438</v>
      </c>
      <c r="H26" s="1" t="s">
        <v>449</v>
      </c>
      <c r="I26" s="1">
        <v>0</v>
      </c>
      <c r="J26" s="1">
        <v>1</v>
      </c>
    </row>
    <row r="27" spans="1:10" x14ac:dyDescent="0.25">
      <c r="A27" s="43" t="s">
        <v>47</v>
      </c>
      <c r="B27" s="44">
        <v>1.9339999999999899</v>
      </c>
      <c r="C27" s="44">
        <v>3.3039999999999998</v>
      </c>
      <c r="D27" s="44">
        <v>0</v>
      </c>
      <c r="E27" s="45">
        <v>1.7459999999999967</v>
      </c>
      <c r="F27" s="1" t="s">
        <v>454</v>
      </c>
      <c r="G27" s="1" t="s">
        <v>438</v>
      </c>
      <c r="H27" s="1" t="s">
        <v>449</v>
      </c>
      <c r="I27" s="1">
        <v>0</v>
      </c>
      <c r="J27" s="1">
        <v>1</v>
      </c>
    </row>
    <row r="28" spans="1:10" x14ac:dyDescent="0.25">
      <c r="A28" s="43" t="s">
        <v>49</v>
      </c>
      <c r="B28" s="44">
        <v>1.9650000000000001</v>
      </c>
      <c r="C28" s="44">
        <v>2.8239999999999998</v>
      </c>
      <c r="D28" s="44">
        <v>0</v>
      </c>
      <c r="E28" s="45">
        <v>1.5963333333333332</v>
      </c>
      <c r="F28" s="1" t="s">
        <v>48</v>
      </c>
      <c r="G28" s="1" t="s">
        <v>438</v>
      </c>
      <c r="H28" s="1" t="s">
        <v>449</v>
      </c>
      <c r="I28" s="1">
        <v>0</v>
      </c>
      <c r="J28" s="1">
        <v>1</v>
      </c>
    </row>
    <row r="29" spans="1:10" x14ac:dyDescent="0.25">
      <c r="A29" s="43" t="s">
        <v>51</v>
      </c>
      <c r="B29" s="44"/>
      <c r="C29" s="44"/>
      <c r="D29" s="44">
        <v>0</v>
      </c>
      <c r="E29" s="45"/>
      <c r="F29" s="1" t="s">
        <v>50</v>
      </c>
      <c r="G29" s="1" t="s">
        <v>438</v>
      </c>
      <c r="H29" s="1" t="s">
        <v>444</v>
      </c>
      <c r="I29" s="1">
        <v>0</v>
      </c>
      <c r="J29" s="1">
        <v>1</v>
      </c>
    </row>
    <row r="30" spans="1:10" x14ac:dyDescent="0.25">
      <c r="A30" s="43" t="s">
        <v>53</v>
      </c>
      <c r="B30" s="44"/>
      <c r="C30" s="44"/>
      <c r="D30" s="44">
        <v>0</v>
      </c>
      <c r="E30" s="45"/>
      <c r="F30" s="1" t="s">
        <v>52</v>
      </c>
      <c r="G30" s="1" t="s">
        <v>455</v>
      </c>
      <c r="I30" s="1">
        <v>0</v>
      </c>
      <c r="J30" s="1">
        <v>0</v>
      </c>
    </row>
    <row r="31" spans="1:10" x14ac:dyDescent="0.25">
      <c r="A31" s="43" t="s">
        <v>55</v>
      </c>
      <c r="B31" s="44">
        <v>1.3360000000000001</v>
      </c>
      <c r="C31" s="44">
        <v>4.1559999999999997</v>
      </c>
      <c r="D31" s="44">
        <v>0</v>
      </c>
      <c r="E31" s="45">
        <v>1.8306666666666667</v>
      </c>
      <c r="F31" s="1" t="s">
        <v>54</v>
      </c>
      <c r="G31" s="1" t="s">
        <v>439</v>
      </c>
      <c r="H31" s="1" t="s">
        <v>440</v>
      </c>
      <c r="I31" s="1">
        <v>0</v>
      </c>
      <c r="J31" s="1">
        <v>1</v>
      </c>
    </row>
    <row r="32" spans="1:10" x14ac:dyDescent="0.25">
      <c r="A32" s="43" t="s">
        <v>57</v>
      </c>
      <c r="B32" s="44">
        <v>1.8120000000000001</v>
      </c>
      <c r="C32" s="44">
        <v>2.9630000000000001</v>
      </c>
      <c r="D32" s="44">
        <v>0</v>
      </c>
      <c r="E32" s="45">
        <v>1.5916666666666668</v>
      </c>
      <c r="F32" s="1" t="s">
        <v>56</v>
      </c>
      <c r="G32" s="1" t="s">
        <v>441</v>
      </c>
      <c r="H32" s="1" t="s">
        <v>442</v>
      </c>
      <c r="I32" s="1">
        <v>0</v>
      </c>
      <c r="J32" s="1">
        <v>1</v>
      </c>
    </row>
    <row r="33" spans="1:10" x14ac:dyDescent="0.25">
      <c r="A33" s="43" t="s">
        <v>59</v>
      </c>
      <c r="B33" s="44">
        <v>2.2730000000000001</v>
      </c>
      <c r="C33" s="44">
        <v>4.907</v>
      </c>
      <c r="D33" s="44">
        <v>0</v>
      </c>
      <c r="E33" s="45">
        <v>2.3933333333333331</v>
      </c>
      <c r="F33" s="1" t="s">
        <v>58</v>
      </c>
      <c r="G33" s="1" t="s">
        <v>441</v>
      </c>
      <c r="H33" s="1" t="s">
        <v>452</v>
      </c>
      <c r="I33" s="1">
        <v>0</v>
      </c>
      <c r="J33" s="1">
        <v>1</v>
      </c>
    </row>
    <row r="34" spans="1:10" x14ac:dyDescent="0.25">
      <c r="A34" s="43" t="s">
        <v>61</v>
      </c>
      <c r="B34" s="44">
        <v>1.4650000000000001</v>
      </c>
      <c r="C34" s="44">
        <v>1.37</v>
      </c>
      <c r="D34" s="44">
        <v>0</v>
      </c>
      <c r="E34" s="45">
        <v>0.94499999999999995</v>
      </c>
      <c r="F34" s="1" t="s">
        <v>60</v>
      </c>
      <c r="G34" s="1" t="s">
        <v>456</v>
      </c>
      <c r="H34" s="1" t="s">
        <v>436</v>
      </c>
      <c r="I34" s="1">
        <v>1</v>
      </c>
      <c r="J34" s="1">
        <v>0</v>
      </c>
    </row>
    <row r="35" spans="1:10" x14ac:dyDescent="0.25">
      <c r="A35" s="43" t="s">
        <v>63</v>
      </c>
      <c r="B35" s="44">
        <v>1.929</v>
      </c>
      <c r="C35" s="44">
        <v>1.629</v>
      </c>
      <c r="D35" s="44">
        <v>0</v>
      </c>
      <c r="E35" s="45">
        <v>1.1859999999999999</v>
      </c>
      <c r="F35" s="1" t="s">
        <v>62</v>
      </c>
      <c r="G35" s="1" t="s">
        <v>451</v>
      </c>
      <c r="H35" s="1" t="s">
        <v>436</v>
      </c>
      <c r="I35" s="1">
        <v>1</v>
      </c>
      <c r="J35" s="1">
        <v>0</v>
      </c>
    </row>
    <row r="36" spans="1:10" x14ac:dyDescent="0.25">
      <c r="A36" s="43" t="s">
        <v>65</v>
      </c>
      <c r="B36" s="44">
        <v>1.585</v>
      </c>
      <c r="C36" s="44">
        <v>2.0409999999999999</v>
      </c>
      <c r="D36" s="44">
        <v>0</v>
      </c>
      <c r="E36" s="45">
        <v>1.2086666666666666</v>
      </c>
      <c r="F36" s="1" t="s">
        <v>64</v>
      </c>
      <c r="G36" s="1" t="s">
        <v>438</v>
      </c>
      <c r="H36" s="1" t="s">
        <v>449</v>
      </c>
      <c r="I36" s="1">
        <v>0</v>
      </c>
      <c r="J36" s="1">
        <v>1</v>
      </c>
    </row>
    <row r="37" spans="1:10" x14ac:dyDescent="0.25">
      <c r="A37" s="43" t="s">
        <v>67</v>
      </c>
      <c r="B37" s="44">
        <v>2.02199999999999</v>
      </c>
      <c r="C37" s="44">
        <v>2.7440000000000002</v>
      </c>
      <c r="D37" s="44">
        <v>3</v>
      </c>
      <c r="E37" s="45">
        <v>2.5886666666666636</v>
      </c>
      <c r="F37" s="1" t="s">
        <v>457</v>
      </c>
      <c r="G37" s="1" t="s">
        <v>458</v>
      </c>
      <c r="H37" s="1" t="s">
        <v>459</v>
      </c>
      <c r="I37" s="1">
        <v>0</v>
      </c>
      <c r="J37" s="1">
        <v>1</v>
      </c>
    </row>
    <row r="38" spans="1:10" x14ac:dyDescent="0.25">
      <c r="A38" s="43" t="s">
        <v>69</v>
      </c>
      <c r="B38" s="44">
        <v>1.724</v>
      </c>
      <c r="C38" s="44">
        <v>3.81</v>
      </c>
      <c r="D38" s="44">
        <v>0</v>
      </c>
      <c r="E38" s="45">
        <v>1.8446666666666667</v>
      </c>
      <c r="F38" s="1" t="s">
        <v>68</v>
      </c>
      <c r="G38" s="1" t="s">
        <v>441</v>
      </c>
      <c r="H38" s="1" t="s">
        <v>452</v>
      </c>
      <c r="I38" s="1">
        <v>0</v>
      </c>
      <c r="J38" s="1">
        <v>1</v>
      </c>
    </row>
    <row r="39" spans="1:10" x14ac:dyDescent="0.25">
      <c r="A39" s="43" t="s">
        <v>71</v>
      </c>
      <c r="B39" s="44">
        <v>1.877</v>
      </c>
      <c r="C39" s="44">
        <v>4.4710000000000001</v>
      </c>
      <c r="D39" s="44">
        <v>0</v>
      </c>
      <c r="E39" s="45">
        <v>2.1160000000000001</v>
      </c>
      <c r="F39" s="1" t="s">
        <v>70</v>
      </c>
      <c r="G39" s="1" t="s">
        <v>441</v>
      </c>
      <c r="H39" s="1" t="s">
        <v>452</v>
      </c>
      <c r="I39" s="1">
        <v>0</v>
      </c>
      <c r="J39" s="1">
        <v>1</v>
      </c>
    </row>
    <row r="40" spans="1:10" x14ac:dyDescent="0.25">
      <c r="A40" s="43" t="s">
        <v>73</v>
      </c>
      <c r="B40" s="44">
        <v>1.881</v>
      </c>
      <c r="C40" s="44">
        <v>4.8760000000000003</v>
      </c>
      <c r="D40" s="44">
        <v>0</v>
      </c>
      <c r="E40" s="45">
        <v>2.2523333333333335</v>
      </c>
      <c r="F40" s="1" t="s">
        <v>460</v>
      </c>
      <c r="G40" s="1" t="s">
        <v>441</v>
      </c>
      <c r="H40" s="1" t="s">
        <v>452</v>
      </c>
      <c r="I40" s="1">
        <v>0</v>
      </c>
      <c r="J40" s="1">
        <v>1</v>
      </c>
    </row>
    <row r="41" spans="1:10" x14ac:dyDescent="0.25">
      <c r="A41" s="43" t="s">
        <v>75</v>
      </c>
      <c r="B41" s="44">
        <v>2.194</v>
      </c>
      <c r="C41" s="44">
        <v>4.3239999999999998</v>
      </c>
      <c r="D41" s="44">
        <v>0</v>
      </c>
      <c r="E41" s="45">
        <v>2.1726666666666667</v>
      </c>
      <c r="F41" s="1" t="s">
        <v>461</v>
      </c>
      <c r="G41" s="1" t="s">
        <v>441</v>
      </c>
      <c r="H41" s="1" t="s">
        <v>452</v>
      </c>
      <c r="I41" s="1">
        <v>0</v>
      </c>
      <c r="J41" s="1">
        <v>1</v>
      </c>
    </row>
    <row r="42" spans="1:10" x14ac:dyDescent="0.25">
      <c r="A42" s="43" t="s">
        <v>77</v>
      </c>
      <c r="B42" s="44">
        <v>2.052</v>
      </c>
      <c r="C42" s="44">
        <v>3.2509999999999999</v>
      </c>
      <c r="D42" s="44">
        <v>0</v>
      </c>
      <c r="E42" s="45">
        <v>1.7676666666666667</v>
      </c>
      <c r="F42" s="1" t="s">
        <v>76</v>
      </c>
      <c r="G42" s="1" t="s">
        <v>438</v>
      </c>
      <c r="H42" s="1" t="s">
        <v>449</v>
      </c>
      <c r="I42" s="1">
        <v>0</v>
      </c>
      <c r="J42" s="1">
        <v>1</v>
      </c>
    </row>
    <row r="43" spans="1:10" x14ac:dyDescent="0.25">
      <c r="A43" s="43" t="s">
        <v>79</v>
      </c>
      <c r="B43" s="44"/>
      <c r="C43" s="44"/>
      <c r="D43" s="44">
        <v>0</v>
      </c>
      <c r="E43" s="45"/>
      <c r="F43" s="1" t="s">
        <v>78</v>
      </c>
      <c r="G43" s="1" t="s">
        <v>441</v>
      </c>
      <c r="H43" s="1" t="s">
        <v>442</v>
      </c>
      <c r="I43" s="1">
        <v>0</v>
      </c>
      <c r="J43" s="1">
        <v>1</v>
      </c>
    </row>
    <row r="44" spans="1:10" x14ac:dyDescent="0.25">
      <c r="A44" s="43" t="s">
        <v>81</v>
      </c>
      <c r="B44" s="44"/>
      <c r="C44" s="44"/>
      <c r="D44" s="44">
        <v>0</v>
      </c>
      <c r="E44" s="45"/>
      <c r="F44" s="1" t="s">
        <v>80</v>
      </c>
      <c r="G44" s="1" t="s">
        <v>441</v>
      </c>
      <c r="H44" s="1" t="s">
        <v>452</v>
      </c>
      <c r="I44" s="1">
        <v>0</v>
      </c>
      <c r="J44" s="1">
        <v>1</v>
      </c>
    </row>
    <row r="45" spans="1:10" x14ac:dyDescent="0.25">
      <c r="A45" s="43" t="s">
        <v>83</v>
      </c>
      <c r="B45" s="44">
        <v>1.6140000000000001</v>
      </c>
      <c r="C45" s="44">
        <v>2.75</v>
      </c>
      <c r="D45" s="44">
        <v>0</v>
      </c>
      <c r="E45" s="45">
        <v>1.4546666666666666</v>
      </c>
      <c r="F45" s="1" t="s">
        <v>82</v>
      </c>
      <c r="G45" s="1" t="s">
        <v>438</v>
      </c>
      <c r="H45" s="1" t="s">
        <v>449</v>
      </c>
      <c r="I45" s="1">
        <v>0</v>
      </c>
      <c r="J45" s="1">
        <v>1</v>
      </c>
    </row>
    <row r="46" spans="1:10" x14ac:dyDescent="0.25">
      <c r="A46" s="43" t="s">
        <v>85</v>
      </c>
      <c r="B46" s="44">
        <v>1.605</v>
      </c>
      <c r="C46" s="44">
        <v>3.3250000000000002</v>
      </c>
      <c r="D46" s="44">
        <v>0</v>
      </c>
      <c r="E46" s="45">
        <v>1.6433333333333333</v>
      </c>
      <c r="F46" s="1" t="s">
        <v>84</v>
      </c>
      <c r="G46" s="1" t="s">
        <v>447</v>
      </c>
      <c r="I46" s="1">
        <v>0</v>
      </c>
      <c r="J46" s="1">
        <v>0</v>
      </c>
    </row>
    <row r="47" spans="1:10" x14ac:dyDescent="0.25">
      <c r="A47" s="43" t="s">
        <v>87</v>
      </c>
      <c r="B47" s="44">
        <v>1.2629999999999899</v>
      </c>
      <c r="C47" s="44">
        <v>1.528</v>
      </c>
      <c r="D47" s="44">
        <v>0</v>
      </c>
      <c r="E47" s="45">
        <v>0.9303333333333299</v>
      </c>
      <c r="F47" s="1" t="s">
        <v>462</v>
      </c>
      <c r="G47" s="1" t="s">
        <v>453</v>
      </c>
      <c r="I47" s="1">
        <v>0</v>
      </c>
      <c r="J47" s="1">
        <v>0</v>
      </c>
    </row>
    <row r="48" spans="1:10" x14ac:dyDescent="0.25">
      <c r="A48" s="43" t="s">
        <v>89</v>
      </c>
      <c r="B48" s="44">
        <v>1.75</v>
      </c>
      <c r="C48" s="44">
        <v>1.37</v>
      </c>
      <c r="D48" s="44">
        <v>0</v>
      </c>
      <c r="E48" s="45">
        <v>1.04</v>
      </c>
      <c r="F48" s="1" t="s">
        <v>88</v>
      </c>
      <c r="G48" s="1" t="s">
        <v>451</v>
      </c>
      <c r="H48" s="1" t="s">
        <v>436</v>
      </c>
      <c r="I48" s="1">
        <v>1</v>
      </c>
      <c r="J48" s="1">
        <v>0</v>
      </c>
    </row>
    <row r="49" spans="1:10" x14ac:dyDescent="0.25">
      <c r="A49" s="43" t="s">
        <v>91</v>
      </c>
      <c r="B49" s="44">
        <v>2.14</v>
      </c>
      <c r="C49" s="44">
        <v>4.258</v>
      </c>
      <c r="D49" s="44">
        <v>0</v>
      </c>
      <c r="E49" s="45">
        <v>2.1326666666666667</v>
      </c>
      <c r="F49" s="1" t="s">
        <v>90</v>
      </c>
      <c r="G49" s="1" t="s">
        <v>441</v>
      </c>
      <c r="H49" s="1" t="s">
        <v>448</v>
      </c>
      <c r="I49" s="1">
        <v>0</v>
      </c>
      <c r="J49" s="1">
        <v>1</v>
      </c>
    </row>
    <row r="50" spans="1:10" x14ac:dyDescent="0.25">
      <c r="A50" s="43" t="s">
        <v>93</v>
      </c>
      <c r="B50" s="44"/>
      <c r="C50" s="44"/>
      <c r="D50" s="44">
        <v>0</v>
      </c>
      <c r="E50" s="45"/>
      <c r="F50" s="1" t="s">
        <v>92</v>
      </c>
      <c r="G50" s="1" t="s">
        <v>438</v>
      </c>
      <c r="H50" s="1" t="s">
        <v>444</v>
      </c>
      <c r="I50" s="1">
        <v>0</v>
      </c>
      <c r="J50" s="1">
        <v>1</v>
      </c>
    </row>
    <row r="51" spans="1:10" x14ac:dyDescent="0.25">
      <c r="A51" s="43" t="s">
        <v>95</v>
      </c>
      <c r="B51" s="44">
        <v>1.3680000000000001</v>
      </c>
      <c r="C51" s="44">
        <v>1.37</v>
      </c>
      <c r="D51" s="44">
        <v>0</v>
      </c>
      <c r="E51" s="45">
        <v>0.91266666666666685</v>
      </c>
      <c r="F51" s="1" t="s">
        <v>94</v>
      </c>
      <c r="G51" s="1" t="s">
        <v>463</v>
      </c>
      <c r="H51" s="1" t="s">
        <v>436</v>
      </c>
      <c r="I51" s="1">
        <v>1</v>
      </c>
      <c r="J51" s="1">
        <v>0</v>
      </c>
    </row>
    <row r="52" spans="1:10" x14ac:dyDescent="0.25">
      <c r="A52" s="43" t="s">
        <v>97</v>
      </c>
      <c r="B52" s="44">
        <v>1.72</v>
      </c>
      <c r="C52" s="44">
        <v>3.2410000000000001</v>
      </c>
      <c r="D52" s="44">
        <v>0</v>
      </c>
      <c r="E52" s="45">
        <v>1.6536666666666668</v>
      </c>
      <c r="F52" s="1" t="s">
        <v>96</v>
      </c>
      <c r="G52" s="1" t="s">
        <v>438</v>
      </c>
      <c r="H52" s="1" t="s">
        <v>449</v>
      </c>
      <c r="I52" s="1">
        <v>0</v>
      </c>
      <c r="J52" s="1">
        <v>1</v>
      </c>
    </row>
    <row r="53" spans="1:10" x14ac:dyDescent="0.25">
      <c r="A53" s="43" t="s">
        <v>99</v>
      </c>
      <c r="B53" s="44">
        <v>2.0409999999999902</v>
      </c>
      <c r="C53" s="44">
        <v>3.073</v>
      </c>
      <c r="D53" s="44">
        <v>0</v>
      </c>
      <c r="E53" s="45">
        <v>1.7046666666666634</v>
      </c>
      <c r="F53" s="1" t="s">
        <v>98</v>
      </c>
      <c r="G53" s="1" t="s">
        <v>464</v>
      </c>
      <c r="H53" s="1" t="s">
        <v>448</v>
      </c>
      <c r="I53" s="1">
        <v>0</v>
      </c>
      <c r="J53" s="1">
        <v>1</v>
      </c>
    </row>
    <row r="54" spans="1:10" x14ac:dyDescent="0.25">
      <c r="A54" s="43" t="s">
        <v>101</v>
      </c>
      <c r="B54" s="44">
        <v>1.8660000000000001</v>
      </c>
      <c r="C54" s="44">
        <v>3.3340000000000001</v>
      </c>
      <c r="D54" s="44">
        <v>0</v>
      </c>
      <c r="E54" s="45">
        <v>1.7333333333333334</v>
      </c>
      <c r="F54" s="1" t="s">
        <v>100</v>
      </c>
      <c r="G54" s="1" t="s">
        <v>438</v>
      </c>
      <c r="H54" s="1" t="s">
        <v>449</v>
      </c>
      <c r="I54" s="1">
        <v>0</v>
      </c>
      <c r="J54" s="1">
        <v>1</v>
      </c>
    </row>
    <row r="55" spans="1:10" x14ac:dyDescent="0.25">
      <c r="A55" s="43" t="s">
        <v>103</v>
      </c>
      <c r="B55" s="44">
        <v>2.01399999999999</v>
      </c>
      <c r="C55" s="44">
        <v>3.3730000000000002</v>
      </c>
      <c r="D55" s="44">
        <v>0</v>
      </c>
      <c r="E55" s="45">
        <v>1.7956666666666632</v>
      </c>
      <c r="F55" s="1" t="s">
        <v>102</v>
      </c>
      <c r="G55" s="1" t="s">
        <v>464</v>
      </c>
      <c r="H55" s="1" t="s">
        <v>448</v>
      </c>
      <c r="I55" s="1">
        <v>0</v>
      </c>
      <c r="J55" s="1">
        <v>1</v>
      </c>
    </row>
    <row r="56" spans="1:10" x14ac:dyDescent="0.25">
      <c r="A56" s="43" t="s">
        <v>105</v>
      </c>
      <c r="B56" s="44">
        <v>1.9139999999999899</v>
      </c>
      <c r="C56" s="44">
        <v>4.4660000000000002</v>
      </c>
      <c r="D56" s="44">
        <v>0</v>
      </c>
      <c r="E56" s="45">
        <v>2.1266666666666634</v>
      </c>
      <c r="F56" s="1" t="s">
        <v>104</v>
      </c>
      <c r="G56" s="1" t="s">
        <v>441</v>
      </c>
      <c r="H56" s="1" t="s">
        <v>442</v>
      </c>
      <c r="I56" s="1">
        <v>0</v>
      </c>
      <c r="J56" s="1">
        <v>1</v>
      </c>
    </row>
    <row r="57" spans="1:10" x14ac:dyDescent="0.25">
      <c r="A57" s="43" t="s">
        <v>107</v>
      </c>
      <c r="B57" s="44">
        <v>1.8979999999999999</v>
      </c>
      <c r="C57" s="44">
        <v>1.5569999999999999</v>
      </c>
      <c r="D57" s="44">
        <v>0</v>
      </c>
      <c r="E57" s="45">
        <v>1.1516666666666666</v>
      </c>
      <c r="F57" s="1" t="s">
        <v>106</v>
      </c>
      <c r="G57" s="1" t="s">
        <v>445</v>
      </c>
      <c r="H57" s="1" t="s">
        <v>436</v>
      </c>
      <c r="I57" s="1">
        <v>1</v>
      </c>
      <c r="J57" s="1">
        <v>0</v>
      </c>
    </row>
    <row r="58" spans="1:10" x14ac:dyDescent="0.25">
      <c r="A58" s="43" t="s">
        <v>109</v>
      </c>
      <c r="B58" s="44">
        <v>1.607</v>
      </c>
      <c r="C58" s="44">
        <v>2.3889999999999998</v>
      </c>
      <c r="D58" s="44">
        <v>0</v>
      </c>
      <c r="E58" s="45">
        <v>1.3319999999999999</v>
      </c>
      <c r="F58" s="1" t="s">
        <v>108</v>
      </c>
      <c r="G58" s="1" t="s">
        <v>463</v>
      </c>
      <c r="I58" s="1">
        <v>0</v>
      </c>
      <c r="J58" s="1">
        <v>0</v>
      </c>
    </row>
    <row r="59" spans="1:10" x14ac:dyDescent="0.25">
      <c r="A59" s="43" t="s">
        <v>111</v>
      </c>
      <c r="B59" s="44">
        <v>1.8089999999999899</v>
      </c>
      <c r="C59" s="44">
        <v>4.1630000000000003</v>
      </c>
      <c r="D59" s="44">
        <v>0</v>
      </c>
      <c r="E59" s="45">
        <v>1.9906666666666635</v>
      </c>
      <c r="F59" s="1" t="s">
        <v>110</v>
      </c>
      <c r="G59" s="1" t="s">
        <v>441</v>
      </c>
      <c r="H59" s="1" t="s">
        <v>442</v>
      </c>
      <c r="I59" s="1">
        <v>0</v>
      </c>
      <c r="J59" s="1">
        <v>1</v>
      </c>
    </row>
    <row r="60" spans="1:10" x14ac:dyDescent="0.25">
      <c r="A60" s="43" t="s">
        <v>113</v>
      </c>
      <c r="B60" s="44">
        <v>1.5980000000000001</v>
      </c>
      <c r="C60" s="44">
        <v>1.7370000000000001</v>
      </c>
      <c r="D60" s="44">
        <v>0</v>
      </c>
      <c r="E60" s="45">
        <v>1.1116666666666666</v>
      </c>
      <c r="F60" s="1" t="s">
        <v>112</v>
      </c>
      <c r="G60" s="1" t="s">
        <v>463</v>
      </c>
      <c r="H60" s="1" t="s">
        <v>436</v>
      </c>
      <c r="I60" s="1">
        <v>1</v>
      </c>
      <c r="J60" s="1">
        <v>0</v>
      </c>
    </row>
    <row r="61" spans="1:10" x14ac:dyDescent="0.25">
      <c r="A61" s="43" t="s">
        <v>115</v>
      </c>
      <c r="B61" s="44"/>
      <c r="C61" s="44"/>
      <c r="D61" s="44">
        <v>0</v>
      </c>
      <c r="E61" s="45"/>
      <c r="F61" s="1" t="s">
        <v>114</v>
      </c>
      <c r="G61" s="1" t="e">
        <v>#N/A</v>
      </c>
      <c r="H61" s="1" t="s">
        <v>459</v>
      </c>
      <c r="I61" s="1">
        <v>0</v>
      </c>
      <c r="J61" s="1">
        <v>1</v>
      </c>
    </row>
    <row r="62" spans="1:10" x14ac:dyDescent="0.25">
      <c r="A62" s="43" t="s">
        <v>117</v>
      </c>
      <c r="B62" s="44">
        <v>2.7730000000000001</v>
      </c>
      <c r="C62" s="44">
        <v>1.423</v>
      </c>
      <c r="D62" s="44">
        <v>0</v>
      </c>
      <c r="E62" s="45">
        <v>1.3986666666666665</v>
      </c>
      <c r="F62" s="1" t="s">
        <v>116</v>
      </c>
      <c r="G62" s="1" t="s">
        <v>451</v>
      </c>
      <c r="H62" s="1" t="s">
        <v>436</v>
      </c>
      <c r="I62" s="1">
        <v>1</v>
      </c>
      <c r="J62" s="1">
        <v>0</v>
      </c>
    </row>
    <row r="63" spans="1:10" x14ac:dyDescent="0.25">
      <c r="A63" s="43" t="s">
        <v>119</v>
      </c>
      <c r="B63" s="44"/>
      <c r="C63" s="44"/>
      <c r="D63" s="44">
        <v>0</v>
      </c>
      <c r="E63" s="45"/>
      <c r="F63" s="1" t="s">
        <v>118</v>
      </c>
      <c r="G63" s="1" t="e">
        <v>#N/A</v>
      </c>
      <c r="H63" s="1" t="s">
        <v>459</v>
      </c>
      <c r="I63" s="1">
        <v>0</v>
      </c>
      <c r="J63" s="1">
        <v>1</v>
      </c>
    </row>
    <row r="64" spans="1:10" x14ac:dyDescent="0.25">
      <c r="A64" s="43" t="s">
        <v>121</v>
      </c>
      <c r="B64" s="44">
        <v>1.8069999999999899</v>
      </c>
      <c r="C64" s="44">
        <v>3.6850000000000001</v>
      </c>
      <c r="D64" s="44">
        <v>0</v>
      </c>
      <c r="E64" s="45">
        <v>1.8306666666666633</v>
      </c>
      <c r="F64" s="1" t="s">
        <v>120</v>
      </c>
      <c r="G64" s="1" t="s">
        <v>441</v>
      </c>
      <c r="H64" s="1" t="s">
        <v>452</v>
      </c>
      <c r="I64" s="1">
        <v>0</v>
      </c>
      <c r="J64" s="1">
        <v>1</v>
      </c>
    </row>
    <row r="65" spans="1:10" x14ac:dyDescent="0.25">
      <c r="A65" s="43" t="s">
        <v>123</v>
      </c>
      <c r="B65" s="44">
        <v>2.4889999999999999</v>
      </c>
      <c r="C65" s="44">
        <v>1.5629999999999999</v>
      </c>
      <c r="D65" s="44">
        <v>0</v>
      </c>
      <c r="E65" s="45">
        <v>1.3506666666666665</v>
      </c>
      <c r="F65" s="1" t="s">
        <v>122</v>
      </c>
      <c r="G65" s="1" t="s">
        <v>463</v>
      </c>
      <c r="H65" s="1" t="s">
        <v>436</v>
      </c>
      <c r="I65" s="1">
        <v>1</v>
      </c>
      <c r="J65" s="1">
        <v>0</v>
      </c>
    </row>
    <row r="66" spans="1:10" x14ac:dyDescent="0.25">
      <c r="A66" s="43" t="s">
        <v>125</v>
      </c>
      <c r="B66" s="44">
        <v>1.79</v>
      </c>
      <c r="C66" s="44">
        <v>3.2829999999999999</v>
      </c>
      <c r="D66" s="44">
        <v>0</v>
      </c>
      <c r="E66" s="45">
        <v>1.6910000000000001</v>
      </c>
      <c r="F66" s="1" t="s">
        <v>124</v>
      </c>
      <c r="G66" s="1" t="s">
        <v>447</v>
      </c>
      <c r="H66" s="1" t="s">
        <v>446</v>
      </c>
      <c r="I66" s="1">
        <v>0</v>
      </c>
      <c r="J66" s="1">
        <v>1</v>
      </c>
    </row>
    <row r="67" spans="1:10" x14ac:dyDescent="0.25">
      <c r="A67" s="43" t="s">
        <v>127</v>
      </c>
      <c r="B67" s="44">
        <v>1.726</v>
      </c>
      <c r="C67" s="44">
        <v>3.137</v>
      </c>
      <c r="D67" s="44">
        <v>0</v>
      </c>
      <c r="E67" s="45">
        <v>1.6209999999999998</v>
      </c>
      <c r="F67" s="1" t="s">
        <v>126</v>
      </c>
      <c r="G67" s="1" t="s">
        <v>441</v>
      </c>
      <c r="H67" s="1" t="s">
        <v>452</v>
      </c>
      <c r="I67" s="1">
        <v>0</v>
      </c>
      <c r="J67" s="1">
        <v>1</v>
      </c>
    </row>
    <row r="68" spans="1:10" x14ac:dyDescent="0.25">
      <c r="A68" s="43" t="s">
        <v>129</v>
      </c>
      <c r="B68" s="44">
        <v>2.069</v>
      </c>
      <c r="C68" s="44">
        <v>4.01</v>
      </c>
      <c r="D68" s="44">
        <v>0</v>
      </c>
      <c r="E68" s="45">
        <v>2.0263333333333331</v>
      </c>
      <c r="F68" s="1" t="s">
        <v>128</v>
      </c>
      <c r="G68" s="1" t="s">
        <v>441</v>
      </c>
      <c r="H68" s="1" t="s">
        <v>452</v>
      </c>
      <c r="I68" s="1">
        <v>0</v>
      </c>
      <c r="J68" s="1">
        <v>1</v>
      </c>
    </row>
    <row r="69" spans="1:10" x14ac:dyDescent="0.25">
      <c r="A69" s="43" t="s">
        <v>389</v>
      </c>
      <c r="B69" s="44">
        <v>1.83</v>
      </c>
      <c r="C69" s="44">
        <v>3.9630000000000001</v>
      </c>
      <c r="D69" s="44">
        <v>0</v>
      </c>
      <c r="E69" s="45">
        <v>1.931</v>
      </c>
      <c r="F69" s="1" t="s">
        <v>465</v>
      </c>
      <c r="G69" s="1" t="s">
        <v>441</v>
      </c>
      <c r="H69" s="1" t="s">
        <v>452</v>
      </c>
      <c r="I69" s="1">
        <v>0</v>
      </c>
      <c r="J69" s="1">
        <v>1</v>
      </c>
    </row>
    <row r="70" spans="1:10" x14ac:dyDescent="0.25">
      <c r="A70" s="43" t="s">
        <v>131</v>
      </c>
      <c r="B70" s="44">
        <v>2.218</v>
      </c>
      <c r="C70" s="44">
        <v>3.8530000000000002</v>
      </c>
      <c r="D70" s="44">
        <v>0</v>
      </c>
      <c r="E70" s="45">
        <v>2.0236666666666667</v>
      </c>
      <c r="F70" s="1" t="s">
        <v>130</v>
      </c>
      <c r="G70" s="1" t="s">
        <v>441</v>
      </c>
      <c r="H70" s="1" t="s">
        <v>452</v>
      </c>
      <c r="I70" s="1">
        <v>0</v>
      </c>
      <c r="J70" s="1">
        <v>1</v>
      </c>
    </row>
    <row r="71" spans="1:10" x14ac:dyDescent="0.25">
      <c r="A71" s="43" t="s">
        <v>133</v>
      </c>
      <c r="B71" s="44">
        <v>1.6379999999999899</v>
      </c>
      <c r="C71" s="44">
        <v>3.9359999999999999</v>
      </c>
      <c r="D71" s="44">
        <v>0</v>
      </c>
      <c r="E71" s="45">
        <v>1.8579999999999968</v>
      </c>
      <c r="F71" s="1" t="s">
        <v>132</v>
      </c>
      <c r="G71" s="1" t="s">
        <v>441</v>
      </c>
      <c r="H71" s="1" t="s">
        <v>452</v>
      </c>
      <c r="I71" s="1">
        <v>0</v>
      </c>
      <c r="J71" s="1">
        <v>1</v>
      </c>
    </row>
    <row r="72" spans="1:10" x14ac:dyDescent="0.25">
      <c r="A72" s="43" t="s">
        <v>135</v>
      </c>
      <c r="B72" s="44">
        <v>2.036</v>
      </c>
      <c r="C72" s="44">
        <v>2.706</v>
      </c>
      <c r="D72" s="44">
        <v>0</v>
      </c>
      <c r="E72" s="45">
        <v>1.5806666666666667</v>
      </c>
      <c r="F72" s="1" t="s">
        <v>134</v>
      </c>
      <c r="G72" s="1" t="s">
        <v>445</v>
      </c>
      <c r="I72" s="1">
        <v>0</v>
      </c>
      <c r="J72" s="1">
        <v>0</v>
      </c>
    </row>
    <row r="73" spans="1:10" x14ac:dyDescent="0.25">
      <c r="A73" s="43" t="s">
        <v>137</v>
      </c>
      <c r="B73" s="44"/>
      <c r="C73" s="44"/>
      <c r="D73" s="44">
        <v>0</v>
      </c>
      <c r="E73" s="45"/>
      <c r="F73" s="1" t="s">
        <v>136</v>
      </c>
      <c r="G73" s="1" t="e">
        <v>#N/A</v>
      </c>
      <c r="H73" s="1" t="s">
        <v>444</v>
      </c>
      <c r="I73" s="1">
        <v>0</v>
      </c>
      <c r="J73" s="1">
        <v>1</v>
      </c>
    </row>
    <row r="74" spans="1:10" x14ac:dyDescent="0.25">
      <c r="A74" s="43" t="s">
        <v>139</v>
      </c>
      <c r="B74" s="44">
        <v>1.698</v>
      </c>
      <c r="C74" s="44">
        <v>3.4860000000000002</v>
      </c>
      <c r="D74" s="44">
        <v>0</v>
      </c>
      <c r="E74" s="45">
        <v>1.728</v>
      </c>
      <c r="F74" s="1" t="s">
        <v>138</v>
      </c>
      <c r="G74" s="1" t="s">
        <v>438</v>
      </c>
      <c r="H74" s="1" t="s">
        <v>449</v>
      </c>
      <c r="I74" s="1">
        <v>0</v>
      </c>
      <c r="J74" s="1">
        <v>1</v>
      </c>
    </row>
    <row r="75" spans="1:10" x14ac:dyDescent="0.25">
      <c r="A75" s="43" t="s">
        <v>141</v>
      </c>
      <c r="B75" s="44">
        <v>1.5509999999999899</v>
      </c>
      <c r="C75" s="44">
        <v>3.681</v>
      </c>
      <c r="D75" s="44">
        <v>0</v>
      </c>
      <c r="E75" s="45">
        <v>1.7439999999999969</v>
      </c>
      <c r="F75" s="1" t="s">
        <v>140</v>
      </c>
      <c r="G75" s="1" t="s">
        <v>438</v>
      </c>
      <c r="H75" s="1" t="s">
        <v>449</v>
      </c>
      <c r="I75" s="1">
        <v>0</v>
      </c>
      <c r="J75" s="1">
        <v>1</v>
      </c>
    </row>
    <row r="76" spans="1:10" x14ac:dyDescent="0.25">
      <c r="A76" s="43" t="s">
        <v>143</v>
      </c>
      <c r="B76" s="44"/>
      <c r="C76" s="44"/>
      <c r="D76" s="44">
        <v>0</v>
      </c>
      <c r="E76" s="45"/>
      <c r="F76" s="1" t="s">
        <v>142</v>
      </c>
      <c r="G76" s="1" t="e">
        <v>#N/A</v>
      </c>
      <c r="H76" s="1" t="s">
        <v>436</v>
      </c>
      <c r="I76" s="1">
        <v>1</v>
      </c>
      <c r="J76" s="1">
        <v>0</v>
      </c>
    </row>
    <row r="77" spans="1:10" x14ac:dyDescent="0.25">
      <c r="A77" s="43" t="s">
        <v>145</v>
      </c>
      <c r="B77" s="44">
        <v>1.8120000000000001</v>
      </c>
      <c r="C77" s="44">
        <v>4.0090000000000003</v>
      </c>
      <c r="D77" s="44">
        <v>0</v>
      </c>
      <c r="E77" s="45">
        <v>1.9403333333333335</v>
      </c>
      <c r="F77" s="1" t="s">
        <v>144</v>
      </c>
      <c r="G77" s="1" t="s">
        <v>438</v>
      </c>
      <c r="H77" s="1" t="s">
        <v>449</v>
      </c>
      <c r="I77" s="1">
        <v>0</v>
      </c>
      <c r="J77" s="1">
        <v>1</v>
      </c>
    </row>
    <row r="78" spans="1:10" x14ac:dyDescent="0.25">
      <c r="A78" s="43" t="s">
        <v>147</v>
      </c>
      <c r="B78" s="44">
        <v>1.56499999999999</v>
      </c>
      <c r="C78" s="44">
        <v>2.423</v>
      </c>
      <c r="D78" s="44">
        <v>0</v>
      </c>
      <c r="E78" s="45">
        <v>1.3293333333333299</v>
      </c>
      <c r="F78" s="1" t="s">
        <v>146</v>
      </c>
      <c r="G78" s="1" t="s">
        <v>445</v>
      </c>
      <c r="H78" s="1" t="s">
        <v>446</v>
      </c>
      <c r="I78" s="1">
        <v>0</v>
      </c>
      <c r="J78" s="1">
        <v>1</v>
      </c>
    </row>
    <row r="79" spans="1:10" x14ac:dyDescent="0.25">
      <c r="A79" s="43" t="s">
        <v>149</v>
      </c>
      <c r="B79" s="44">
        <v>1.74</v>
      </c>
      <c r="C79" s="44">
        <v>4.4550000000000001</v>
      </c>
      <c r="D79" s="44">
        <v>0</v>
      </c>
      <c r="E79" s="45">
        <v>2.0649999999999999</v>
      </c>
      <c r="F79" s="1" t="s">
        <v>148</v>
      </c>
      <c r="G79" s="1" t="s">
        <v>438</v>
      </c>
      <c r="H79" s="1" t="s">
        <v>449</v>
      </c>
      <c r="I79" s="1">
        <v>0</v>
      </c>
      <c r="J79" s="1">
        <v>1</v>
      </c>
    </row>
    <row r="80" spans="1:10" x14ac:dyDescent="0.25">
      <c r="A80" s="43" t="s">
        <v>151</v>
      </c>
      <c r="B80" s="44">
        <v>1.1839999999999899</v>
      </c>
      <c r="C80" s="44">
        <v>2.3140000000000001</v>
      </c>
      <c r="D80" s="44">
        <v>0</v>
      </c>
      <c r="E80" s="45">
        <v>1.1659999999999966</v>
      </c>
      <c r="F80" s="1" t="s">
        <v>150</v>
      </c>
      <c r="G80" s="1" t="s">
        <v>453</v>
      </c>
      <c r="H80" s="1" t="s">
        <v>436</v>
      </c>
      <c r="I80" s="1">
        <v>1</v>
      </c>
      <c r="J80" s="1">
        <v>0</v>
      </c>
    </row>
    <row r="81" spans="1:10" x14ac:dyDescent="0.25">
      <c r="A81" s="43" t="s">
        <v>153</v>
      </c>
      <c r="B81" s="44">
        <v>1.496</v>
      </c>
      <c r="C81" s="44">
        <v>2.726</v>
      </c>
      <c r="D81" s="44">
        <v>0</v>
      </c>
      <c r="E81" s="45">
        <v>1.4073333333333331</v>
      </c>
      <c r="F81" s="1" t="s">
        <v>152</v>
      </c>
      <c r="G81" s="1" t="s">
        <v>455</v>
      </c>
      <c r="H81" s="1" t="s">
        <v>459</v>
      </c>
      <c r="I81" s="1">
        <v>0</v>
      </c>
      <c r="J81" s="1">
        <v>1</v>
      </c>
    </row>
    <row r="82" spans="1:10" x14ac:dyDescent="0.25">
      <c r="A82" s="43" t="s">
        <v>155</v>
      </c>
      <c r="B82" s="44">
        <v>2.4609999999999901</v>
      </c>
      <c r="C82" s="44">
        <v>2.4249999999999998</v>
      </c>
      <c r="D82" s="44">
        <v>3</v>
      </c>
      <c r="E82" s="45">
        <v>2.6286666666666636</v>
      </c>
      <c r="F82" s="1" t="s">
        <v>154</v>
      </c>
      <c r="G82" s="1" t="s">
        <v>439</v>
      </c>
      <c r="H82" s="1" t="s">
        <v>440</v>
      </c>
      <c r="I82" s="1">
        <v>0</v>
      </c>
      <c r="J82" s="1">
        <v>1</v>
      </c>
    </row>
    <row r="83" spans="1:10" x14ac:dyDescent="0.25">
      <c r="A83" s="43" t="s">
        <v>157</v>
      </c>
      <c r="B83" s="44">
        <v>1.2589999999999899</v>
      </c>
      <c r="C83" s="44">
        <v>1.744</v>
      </c>
      <c r="D83" s="44">
        <v>0</v>
      </c>
      <c r="E83" s="45">
        <v>1.0009999999999966</v>
      </c>
      <c r="F83" s="1" t="s">
        <v>156</v>
      </c>
      <c r="G83" s="1" t="s">
        <v>463</v>
      </c>
      <c r="H83" s="1" t="s">
        <v>436</v>
      </c>
      <c r="I83" s="1">
        <v>1</v>
      </c>
      <c r="J83" s="1">
        <v>0</v>
      </c>
    </row>
    <row r="84" spans="1:10" x14ac:dyDescent="0.25">
      <c r="A84" s="43" t="s">
        <v>159</v>
      </c>
      <c r="B84" s="44">
        <v>2.1230000000000002</v>
      </c>
      <c r="C84" s="44">
        <v>3.593</v>
      </c>
      <c r="D84" s="44">
        <v>3</v>
      </c>
      <c r="E84" s="45">
        <v>2.9053333333333335</v>
      </c>
      <c r="F84" s="1" t="s">
        <v>466</v>
      </c>
      <c r="G84" s="1" t="s">
        <v>439</v>
      </c>
      <c r="H84" s="1" t="s">
        <v>448</v>
      </c>
      <c r="I84" s="1">
        <v>0</v>
      </c>
      <c r="J84" s="1">
        <v>1</v>
      </c>
    </row>
    <row r="85" spans="1:10" x14ac:dyDescent="0.25">
      <c r="A85" s="43" t="s">
        <v>161</v>
      </c>
      <c r="B85" s="44">
        <v>2.298</v>
      </c>
      <c r="C85" s="44">
        <v>4.74</v>
      </c>
      <c r="D85" s="44">
        <v>0</v>
      </c>
      <c r="E85" s="45">
        <v>2.3460000000000001</v>
      </c>
      <c r="F85" s="1" t="s">
        <v>160</v>
      </c>
      <c r="G85" s="1" t="s">
        <v>447</v>
      </c>
      <c r="H85" s="1" t="s">
        <v>448</v>
      </c>
      <c r="I85" s="1">
        <v>0</v>
      </c>
      <c r="J85" s="1">
        <v>1</v>
      </c>
    </row>
    <row r="86" spans="1:10" x14ac:dyDescent="0.25">
      <c r="A86" s="43" t="s">
        <v>163</v>
      </c>
      <c r="B86" s="44">
        <v>1.02</v>
      </c>
      <c r="C86" s="44">
        <v>2.625</v>
      </c>
      <c r="D86" s="44">
        <v>0</v>
      </c>
      <c r="E86" s="45">
        <v>1.2150000000000001</v>
      </c>
      <c r="F86" s="1" t="s">
        <v>162</v>
      </c>
      <c r="G86" s="1" t="s">
        <v>463</v>
      </c>
      <c r="H86" s="1" t="s">
        <v>436</v>
      </c>
      <c r="I86" s="1">
        <v>1</v>
      </c>
      <c r="J86" s="1">
        <v>0</v>
      </c>
    </row>
    <row r="87" spans="1:10" x14ac:dyDescent="0.25">
      <c r="A87" s="43" t="s">
        <v>165</v>
      </c>
      <c r="B87" s="44">
        <v>3.8130000000000002</v>
      </c>
      <c r="C87" s="44">
        <v>3.4929999999999999</v>
      </c>
      <c r="D87" s="44">
        <v>5</v>
      </c>
      <c r="E87" s="45">
        <v>4.1020000000000003</v>
      </c>
      <c r="F87" s="1" t="s">
        <v>164</v>
      </c>
      <c r="G87" s="1" t="s">
        <v>447</v>
      </c>
      <c r="H87" s="1" t="s">
        <v>436</v>
      </c>
      <c r="I87" s="1">
        <v>1</v>
      </c>
      <c r="J87" s="1">
        <v>0</v>
      </c>
    </row>
    <row r="88" spans="1:10" x14ac:dyDescent="0.25">
      <c r="A88" s="43" t="s">
        <v>167</v>
      </c>
      <c r="B88" s="44">
        <v>2.0129999999999901</v>
      </c>
      <c r="C88" s="44">
        <v>1.7569999999999999</v>
      </c>
      <c r="D88" s="44">
        <v>0</v>
      </c>
      <c r="E88" s="45">
        <v>1.2566666666666633</v>
      </c>
      <c r="F88" s="1" t="s">
        <v>166</v>
      </c>
      <c r="G88" s="1" t="s">
        <v>445</v>
      </c>
      <c r="H88" s="1" t="s">
        <v>436</v>
      </c>
      <c r="I88" s="1">
        <v>1</v>
      </c>
      <c r="J88" s="1">
        <v>0</v>
      </c>
    </row>
    <row r="89" spans="1:10" x14ac:dyDescent="0.25">
      <c r="A89" s="43" t="s">
        <v>169</v>
      </c>
      <c r="B89" s="44">
        <v>1.7210000000000001</v>
      </c>
      <c r="C89" s="44">
        <v>3.512</v>
      </c>
      <c r="D89" s="44">
        <v>0</v>
      </c>
      <c r="E89" s="45">
        <v>1.7443333333333335</v>
      </c>
      <c r="F89" s="1" t="s">
        <v>168</v>
      </c>
      <c r="G89" s="1" t="s">
        <v>438</v>
      </c>
      <c r="H89" s="1" t="s">
        <v>449</v>
      </c>
      <c r="I89" s="1">
        <v>0</v>
      </c>
      <c r="J89" s="1">
        <v>1</v>
      </c>
    </row>
    <row r="90" spans="1:10" x14ac:dyDescent="0.25">
      <c r="A90" s="43" t="s">
        <v>171</v>
      </c>
      <c r="B90" s="44">
        <v>1.964</v>
      </c>
      <c r="C90" s="44">
        <v>3.4049999999999998</v>
      </c>
      <c r="D90" s="44">
        <v>0</v>
      </c>
      <c r="E90" s="45">
        <v>1.7896666666666665</v>
      </c>
      <c r="F90" s="1" t="s">
        <v>170</v>
      </c>
      <c r="G90" s="1" t="s">
        <v>447</v>
      </c>
      <c r="H90" s="1" t="s">
        <v>448</v>
      </c>
      <c r="I90" s="1">
        <v>0</v>
      </c>
      <c r="J90" s="1">
        <v>1</v>
      </c>
    </row>
    <row r="91" spans="1:10" x14ac:dyDescent="0.25">
      <c r="A91" s="43" t="s">
        <v>173</v>
      </c>
      <c r="B91" s="44">
        <v>1.3080000000000001</v>
      </c>
      <c r="C91" s="44">
        <v>1.7210000000000001</v>
      </c>
      <c r="D91" s="44">
        <v>0</v>
      </c>
      <c r="E91" s="45">
        <v>1.0096666666666667</v>
      </c>
      <c r="F91" s="1" t="s">
        <v>172</v>
      </c>
      <c r="G91" s="1" t="s">
        <v>458</v>
      </c>
      <c r="H91" s="1" t="s">
        <v>459</v>
      </c>
      <c r="I91" s="1">
        <v>0</v>
      </c>
      <c r="J91" s="1">
        <v>1</v>
      </c>
    </row>
    <row r="92" spans="1:10" x14ac:dyDescent="0.25">
      <c r="A92" s="43" t="s">
        <v>175</v>
      </c>
      <c r="B92" s="44">
        <v>1.7809999999999899</v>
      </c>
      <c r="C92" s="44">
        <v>2.976</v>
      </c>
      <c r="D92" s="44">
        <v>0</v>
      </c>
      <c r="E92" s="45">
        <v>1.5856666666666632</v>
      </c>
      <c r="F92" s="1" t="s">
        <v>174</v>
      </c>
      <c r="G92" s="1" t="s">
        <v>467</v>
      </c>
      <c r="H92" s="1" t="s">
        <v>446</v>
      </c>
      <c r="I92" s="1">
        <v>0</v>
      </c>
      <c r="J92" s="1">
        <v>1</v>
      </c>
    </row>
    <row r="93" spans="1:10" x14ac:dyDescent="0.25">
      <c r="A93" s="43" t="s">
        <v>177</v>
      </c>
      <c r="B93" s="44">
        <v>1.794</v>
      </c>
      <c r="C93" s="44">
        <v>4.024</v>
      </c>
      <c r="D93" s="44">
        <v>0</v>
      </c>
      <c r="E93" s="45">
        <v>1.9393333333333331</v>
      </c>
      <c r="F93" s="1" t="s">
        <v>176</v>
      </c>
      <c r="G93" s="1" t="s">
        <v>441</v>
      </c>
      <c r="H93" s="1" t="s">
        <v>442</v>
      </c>
      <c r="I93" s="1">
        <v>0</v>
      </c>
      <c r="J93" s="1">
        <v>1</v>
      </c>
    </row>
    <row r="94" spans="1:10" x14ac:dyDescent="0.25">
      <c r="A94" s="43" t="s">
        <v>179</v>
      </c>
      <c r="B94" s="44">
        <v>1.671</v>
      </c>
      <c r="C94" s="44">
        <v>3.468</v>
      </c>
      <c r="D94" s="44">
        <v>0</v>
      </c>
      <c r="E94" s="45">
        <v>1.7130000000000001</v>
      </c>
      <c r="F94" s="1" t="s">
        <v>468</v>
      </c>
      <c r="G94" s="1" t="s">
        <v>467</v>
      </c>
      <c r="H94" s="1" t="s">
        <v>446</v>
      </c>
      <c r="I94" s="1">
        <v>0</v>
      </c>
      <c r="J94" s="1">
        <v>1</v>
      </c>
    </row>
    <row r="95" spans="1:10" x14ac:dyDescent="0.25">
      <c r="A95" s="43" t="s">
        <v>181</v>
      </c>
      <c r="B95" s="44">
        <v>1.9330000000000001</v>
      </c>
      <c r="C95" s="44">
        <v>3.75</v>
      </c>
      <c r="D95" s="44">
        <v>0</v>
      </c>
      <c r="E95" s="45">
        <v>1.8943333333333332</v>
      </c>
      <c r="F95" s="1" t="s">
        <v>180</v>
      </c>
      <c r="G95" s="1" t="s">
        <v>455</v>
      </c>
      <c r="H95" s="1" t="s">
        <v>459</v>
      </c>
      <c r="I95" s="1">
        <v>0</v>
      </c>
      <c r="J95" s="1">
        <v>1</v>
      </c>
    </row>
    <row r="96" spans="1:10" x14ac:dyDescent="0.25">
      <c r="A96" s="43" t="s">
        <v>183</v>
      </c>
      <c r="B96" s="44"/>
      <c r="C96" s="44"/>
      <c r="D96" s="44">
        <v>0</v>
      </c>
      <c r="E96" s="45"/>
      <c r="F96" s="1" t="s">
        <v>182</v>
      </c>
      <c r="G96" s="1" t="s">
        <v>469</v>
      </c>
      <c r="H96" s="1" t="s">
        <v>459</v>
      </c>
      <c r="I96" s="1">
        <v>0</v>
      </c>
      <c r="J96" s="1">
        <v>1</v>
      </c>
    </row>
    <row r="97" spans="1:10" x14ac:dyDescent="0.25">
      <c r="A97" s="43" t="s">
        <v>185</v>
      </c>
      <c r="B97" s="44"/>
      <c r="C97" s="44"/>
      <c r="D97" s="44">
        <v>0</v>
      </c>
      <c r="E97" s="45"/>
      <c r="F97" s="1" t="s">
        <v>184</v>
      </c>
      <c r="G97" s="1" t="s">
        <v>438</v>
      </c>
      <c r="H97" s="1" t="s">
        <v>444</v>
      </c>
      <c r="I97" s="1">
        <v>0</v>
      </c>
      <c r="J97" s="1">
        <v>1</v>
      </c>
    </row>
    <row r="98" spans="1:10" x14ac:dyDescent="0.25">
      <c r="A98" s="43" t="s">
        <v>187</v>
      </c>
      <c r="B98" s="44">
        <v>2.37</v>
      </c>
      <c r="C98" s="44">
        <v>2.0379999999999998</v>
      </c>
      <c r="D98" s="44">
        <v>0</v>
      </c>
      <c r="E98" s="45">
        <v>1.4693333333333332</v>
      </c>
      <c r="F98" s="1" t="s">
        <v>186</v>
      </c>
      <c r="G98" s="1" t="s">
        <v>458</v>
      </c>
      <c r="H98" s="1" t="s">
        <v>436</v>
      </c>
      <c r="I98" s="1">
        <v>1</v>
      </c>
      <c r="J98" s="1">
        <v>0</v>
      </c>
    </row>
    <row r="99" spans="1:10" x14ac:dyDescent="0.25">
      <c r="A99" s="43" t="s">
        <v>189</v>
      </c>
      <c r="B99" s="44">
        <v>2.1840000000000002</v>
      </c>
      <c r="C99" s="44">
        <v>2.7090000000000001</v>
      </c>
      <c r="D99" s="44">
        <v>0</v>
      </c>
      <c r="E99" s="45">
        <v>1.6310000000000002</v>
      </c>
      <c r="F99" s="1" t="s">
        <v>188</v>
      </c>
      <c r="G99" s="1" t="s">
        <v>447</v>
      </c>
      <c r="H99" s="1" t="s">
        <v>448</v>
      </c>
      <c r="I99" s="1">
        <v>0</v>
      </c>
      <c r="J99" s="1">
        <v>1</v>
      </c>
    </row>
    <row r="100" spans="1:10" x14ac:dyDescent="0.25">
      <c r="A100" s="43" t="s">
        <v>191</v>
      </c>
      <c r="B100" s="44">
        <v>1.9490000000000001</v>
      </c>
      <c r="C100" s="44">
        <v>3.5190000000000001</v>
      </c>
      <c r="D100" s="44">
        <v>0</v>
      </c>
      <c r="E100" s="45">
        <v>1.8226666666666667</v>
      </c>
      <c r="F100" s="1" t="s">
        <v>470</v>
      </c>
      <c r="G100" s="1" t="s">
        <v>455</v>
      </c>
      <c r="H100" s="1" t="s">
        <v>459</v>
      </c>
      <c r="I100" s="1">
        <v>0</v>
      </c>
      <c r="J100" s="1">
        <v>1</v>
      </c>
    </row>
    <row r="101" spans="1:10" x14ac:dyDescent="0.25">
      <c r="A101" s="43" t="s">
        <v>193</v>
      </c>
      <c r="B101" s="44">
        <v>2.3170000000000002</v>
      </c>
      <c r="C101" s="44">
        <v>4.3109999999999999</v>
      </c>
      <c r="D101" s="44">
        <v>0</v>
      </c>
      <c r="E101" s="45">
        <v>2.2093333333333334</v>
      </c>
      <c r="F101" s="1" t="s">
        <v>192</v>
      </c>
      <c r="G101" s="1" t="s">
        <v>447</v>
      </c>
      <c r="H101" s="1" t="s">
        <v>448</v>
      </c>
      <c r="I101" s="1">
        <v>0</v>
      </c>
      <c r="J101" s="1">
        <v>1</v>
      </c>
    </row>
    <row r="102" spans="1:10" x14ac:dyDescent="0.25">
      <c r="A102" s="43" t="s">
        <v>195</v>
      </c>
      <c r="B102" s="44">
        <v>1.804</v>
      </c>
      <c r="C102" s="44">
        <v>3.9649999999999999</v>
      </c>
      <c r="D102" s="44">
        <v>0</v>
      </c>
      <c r="E102" s="45">
        <v>1.923</v>
      </c>
      <c r="F102" s="1" t="s">
        <v>194</v>
      </c>
      <c r="G102" s="1" t="s">
        <v>441</v>
      </c>
      <c r="H102" s="1" t="s">
        <v>452</v>
      </c>
      <c r="I102" s="1">
        <v>0</v>
      </c>
      <c r="J102" s="1">
        <v>1</v>
      </c>
    </row>
    <row r="103" spans="1:10" x14ac:dyDescent="0.25">
      <c r="A103" s="43" t="s">
        <v>197</v>
      </c>
      <c r="B103" s="44">
        <v>2.4329999999999901</v>
      </c>
      <c r="C103" s="44">
        <v>4.9189999999999996</v>
      </c>
      <c r="D103" s="44">
        <v>0</v>
      </c>
      <c r="E103" s="45">
        <v>2.4506666666666632</v>
      </c>
      <c r="F103" s="1" t="s">
        <v>196</v>
      </c>
      <c r="G103" s="1" t="s">
        <v>464</v>
      </c>
      <c r="H103" s="1" t="s">
        <v>448</v>
      </c>
      <c r="I103" s="1">
        <v>0</v>
      </c>
      <c r="J103" s="1">
        <v>1</v>
      </c>
    </row>
    <row r="104" spans="1:10" x14ac:dyDescent="0.25">
      <c r="A104" s="43" t="s">
        <v>199</v>
      </c>
      <c r="B104" s="44"/>
      <c r="C104" s="44"/>
      <c r="D104" s="44">
        <v>0</v>
      </c>
      <c r="E104" s="45"/>
      <c r="F104" s="1" t="s">
        <v>198</v>
      </c>
      <c r="G104" s="1" t="s">
        <v>438</v>
      </c>
      <c r="H104" s="1" t="s">
        <v>444</v>
      </c>
      <c r="I104" s="1">
        <v>0</v>
      </c>
      <c r="J104" s="1">
        <v>1</v>
      </c>
    </row>
    <row r="105" spans="1:10" x14ac:dyDescent="0.25">
      <c r="A105" s="43" t="s">
        <v>201</v>
      </c>
      <c r="B105" s="44">
        <v>2.0470000000000002</v>
      </c>
      <c r="C105" s="44">
        <v>3.8140000000000001</v>
      </c>
      <c r="D105" s="44">
        <v>0</v>
      </c>
      <c r="E105" s="45">
        <v>1.9536666666666669</v>
      </c>
      <c r="F105" s="1" t="s">
        <v>200</v>
      </c>
      <c r="G105" s="1" t="s">
        <v>439</v>
      </c>
      <c r="H105" s="1" t="s">
        <v>440</v>
      </c>
      <c r="I105" s="1">
        <v>0</v>
      </c>
      <c r="J105" s="1">
        <v>1</v>
      </c>
    </row>
    <row r="106" spans="1:10" x14ac:dyDescent="0.25">
      <c r="A106" s="43" t="s">
        <v>203</v>
      </c>
      <c r="B106" s="44">
        <v>1.748</v>
      </c>
      <c r="C106" s="44">
        <v>3.6520000000000001</v>
      </c>
      <c r="D106" s="44">
        <v>0</v>
      </c>
      <c r="E106" s="45">
        <v>1.8</v>
      </c>
      <c r="F106" s="1" t="s">
        <v>202</v>
      </c>
      <c r="G106" s="1" t="s">
        <v>441</v>
      </c>
      <c r="H106" s="1" t="s">
        <v>442</v>
      </c>
      <c r="I106" s="1">
        <v>0</v>
      </c>
      <c r="J106" s="1">
        <v>1</v>
      </c>
    </row>
    <row r="107" spans="1:10" x14ac:dyDescent="0.25">
      <c r="A107" s="43" t="s">
        <v>205</v>
      </c>
      <c r="B107" s="44">
        <v>1.7350000000000001</v>
      </c>
      <c r="C107" s="44">
        <v>2.4390000000000001</v>
      </c>
      <c r="D107" s="44">
        <v>0</v>
      </c>
      <c r="E107" s="45">
        <v>1.3913333333333335</v>
      </c>
      <c r="F107" s="1" t="s">
        <v>204</v>
      </c>
      <c r="G107" s="1" t="s">
        <v>463</v>
      </c>
      <c r="H107" s="1" t="s">
        <v>436</v>
      </c>
      <c r="I107" s="1">
        <v>1</v>
      </c>
      <c r="J107" s="1">
        <v>0</v>
      </c>
    </row>
    <row r="108" spans="1:10" x14ac:dyDescent="0.25">
      <c r="A108" s="43" t="s">
        <v>207</v>
      </c>
      <c r="B108" s="44"/>
      <c r="C108" s="44"/>
      <c r="D108" s="44">
        <v>0</v>
      </c>
      <c r="E108" s="45"/>
      <c r="F108" s="1" t="s">
        <v>206</v>
      </c>
      <c r="G108" s="1" t="s">
        <v>451</v>
      </c>
      <c r="H108" s="1" t="s">
        <v>436</v>
      </c>
      <c r="I108" s="1">
        <v>1</v>
      </c>
      <c r="J108" s="1">
        <v>0</v>
      </c>
    </row>
    <row r="109" spans="1:10" x14ac:dyDescent="0.25">
      <c r="A109" s="43" t="s">
        <v>209</v>
      </c>
      <c r="B109" s="44">
        <v>1.4790000000000001</v>
      </c>
      <c r="C109" s="44">
        <v>2.1930000000000001</v>
      </c>
      <c r="D109" s="44">
        <v>0</v>
      </c>
      <c r="E109" s="45">
        <v>1.224</v>
      </c>
      <c r="F109" s="1" t="s">
        <v>208</v>
      </c>
      <c r="G109" s="1" t="s">
        <v>463</v>
      </c>
      <c r="I109" s="1">
        <v>0</v>
      </c>
      <c r="J109" s="1">
        <v>0</v>
      </c>
    </row>
    <row r="110" spans="1:10" x14ac:dyDescent="0.25">
      <c r="A110" s="43" t="s">
        <v>211</v>
      </c>
      <c r="B110" s="44"/>
      <c r="C110" s="44"/>
      <c r="D110" s="44">
        <v>0</v>
      </c>
      <c r="E110" s="45"/>
      <c r="F110" s="1" t="s">
        <v>210</v>
      </c>
      <c r="G110" s="1" t="s">
        <v>458</v>
      </c>
      <c r="I110" s="1">
        <v>0</v>
      </c>
      <c r="J110" s="1">
        <v>0</v>
      </c>
    </row>
    <row r="111" spans="1:10" x14ac:dyDescent="0.25">
      <c r="A111" s="43" t="s">
        <v>213</v>
      </c>
      <c r="B111" s="44">
        <v>1.752</v>
      </c>
      <c r="C111" s="44">
        <v>3.105</v>
      </c>
      <c r="D111" s="44">
        <v>0</v>
      </c>
      <c r="E111" s="45">
        <v>1.619</v>
      </c>
      <c r="F111" s="1" t="s">
        <v>212</v>
      </c>
      <c r="G111" s="1" t="s">
        <v>464</v>
      </c>
      <c r="H111" s="1" t="s">
        <v>448</v>
      </c>
      <c r="I111" s="1">
        <v>0</v>
      </c>
      <c r="J111" s="1">
        <v>1</v>
      </c>
    </row>
    <row r="112" spans="1:10" x14ac:dyDescent="0.25">
      <c r="A112" s="43" t="s">
        <v>215</v>
      </c>
      <c r="B112" s="44">
        <v>1.2430000000000001</v>
      </c>
      <c r="C112" s="44">
        <v>3.6360000000000001</v>
      </c>
      <c r="D112" s="44">
        <v>0</v>
      </c>
      <c r="E112" s="45">
        <v>1.6263333333333334</v>
      </c>
      <c r="F112" s="1" t="s">
        <v>471</v>
      </c>
      <c r="G112" s="1" t="s">
        <v>453</v>
      </c>
      <c r="H112" s="71" t="s">
        <v>446</v>
      </c>
      <c r="I112" s="1">
        <v>0</v>
      </c>
      <c r="J112" s="1">
        <v>1</v>
      </c>
    </row>
    <row r="113" spans="1:10" x14ac:dyDescent="0.25">
      <c r="A113" s="43" t="s">
        <v>217</v>
      </c>
      <c r="B113" s="44">
        <v>1.444</v>
      </c>
      <c r="C113" s="44">
        <v>3.5129999999999999</v>
      </c>
      <c r="D113" s="44">
        <v>0</v>
      </c>
      <c r="E113" s="45">
        <v>1.6523333333333332</v>
      </c>
      <c r="F113" s="1" t="s">
        <v>216</v>
      </c>
      <c r="G113" s="1" t="s">
        <v>441</v>
      </c>
      <c r="H113" s="1" t="s">
        <v>442</v>
      </c>
      <c r="I113" s="1">
        <v>0</v>
      </c>
      <c r="J113" s="1">
        <v>1</v>
      </c>
    </row>
    <row r="114" spans="1:10" x14ac:dyDescent="0.25">
      <c r="A114" s="43" t="s">
        <v>219</v>
      </c>
      <c r="B114" s="44"/>
      <c r="C114" s="44"/>
      <c r="D114" s="44">
        <v>0</v>
      </c>
      <c r="E114" s="45"/>
      <c r="F114" s="1" t="s">
        <v>218</v>
      </c>
      <c r="G114" s="1" t="s">
        <v>472</v>
      </c>
      <c r="H114" s="1" t="s">
        <v>440</v>
      </c>
      <c r="I114" s="1">
        <v>0</v>
      </c>
      <c r="J114" s="1">
        <v>1</v>
      </c>
    </row>
    <row r="115" spans="1:10" x14ac:dyDescent="0.25">
      <c r="A115" s="43" t="s">
        <v>221</v>
      </c>
      <c r="B115" s="44">
        <v>1.736</v>
      </c>
      <c r="C115" s="44">
        <v>2.8130000000000002</v>
      </c>
      <c r="D115" s="44">
        <v>0</v>
      </c>
      <c r="E115" s="45">
        <v>1.5163333333333335</v>
      </c>
      <c r="F115" s="1" t="s">
        <v>220</v>
      </c>
      <c r="G115" s="1" t="s">
        <v>438</v>
      </c>
      <c r="H115" s="1" t="s">
        <v>449</v>
      </c>
      <c r="I115" s="1">
        <v>0</v>
      </c>
      <c r="J115" s="1">
        <v>1</v>
      </c>
    </row>
    <row r="116" spans="1:10" x14ac:dyDescent="0.25">
      <c r="A116" s="43" t="s">
        <v>223</v>
      </c>
      <c r="B116" s="44"/>
      <c r="C116" s="44"/>
      <c r="D116" s="44">
        <v>0</v>
      </c>
      <c r="E116" s="45"/>
      <c r="F116" s="1" t="s">
        <v>222</v>
      </c>
      <c r="G116" s="1" t="s">
        <v>469</v>
      </c>
      <c r="H116" s="1" t="s">
        <v>459</v>
      </c>
      <c r="I116" s="1">
        <v>0</v>
      </c>
      <c r="J116" s="1">
        <v>1</v>
      </c>
    </row>
    <row r="117" spans="1:10" x14ac:dyDescent="0.25">
      <c r="A117" s="43" t="s">
        <v>225</v>
      </c>
      <c r="B117" s="44">
        <v>1.7709999999999899</v>
      </c>
      <c r="C117" s="44">
        <v>3.48</v>
      </c>
      <c r="D117" s="44">
        <v>0</v>
      </c>
      <c r="E117" s="45">
        <v>1.75033333333333</v>
      </c>
      <c r="F117" s="1" t="s">
        <v>473</v>
      </c>
      <c r="G117" s="1" t="s">
        <v>445</v>
      </c>
      <c r="H117" s="71" t="s">
        <v>446</v>
      </c>
      <c r="I117" s="1">
        <v>0</v>
      </c>
      <c r="J117" s="1">
        <v>1</v>
      </c>
    </row>
    <row r="118" spans="1:10" x14ac:dyDescent="0.25">
      <c r="A118" s="43" t="s">
        <v>227</v>
      </c>
      <c r="B118" s="44">
        <v>1.873</v>
      </c>
      <c r="C118" s="44">
        <v>4.548</v>
      </c>
      <c r="D118" s="44">
        <v>0</v>
      </c>
      <c r="E118" s="45">
        <v>2.1403333333333334</v>
      </c>
      <c r="F118" s="1" t="s">
        <v>226</v>
      </c>
      <c r="G118" s="1" t="s">
        <v>441</v>
      </c>
      <c r="H118" s="1" t="s">
        <v>452</v>
      </c>
      <c r="I118" s="1">
        <v>0</v>
      </c>
      <c r="J118" s="1">
        <v>1</v>
      </c>
    </row>
    <row r="119" spans="1:10" x14ac:dyDescent="0.25">
      <c r="A119" s="43" t="s">
        <v>229</v>
      </c>
      <c r="B119" s="44"/>
      <c r="C119" s="44"/>
      <c r="D119" s="44">
        <v>0</v>
      </c>
      <c r="E119" s="45"/>
      <c r="F119" s="1" t="s">
        <v>228</v>
      </c>
      <c r="G119" s="1" t="s">
        <v>445</v>
      </c>
      <c r="I119" s="1">
        <v>0</v>
      </c>
      <c r="J119" s="1">
        <v>0</v>
      </c>
    </row>
    <row r="120" spans="1:10" x14ac:dyDescent="0.25">
      <c r="A120" s="43" t="s">
        <v>231</v>
      </c>
      <c r="B120" s="44">
        <v>1.744</v>
      </c>
      <c r="C120" s="44">
        <v>4.2990000000000004</v>
      </c>
      <c r="D120" s="44">
        <v>0</v>
      </c>
      <c r="E120" s="45">
        <v>2.0143333333333335</v>
      </c>
      <c r="F120" s="1" t="s">
        <v>230</v>
      </c>
      <c r="G120" s="1" t="s">
        <v>455</v>
      </c>
      <c r="H120" s="1" t="s">
        <v>459</v>
      </c>
      <c r="I120" s="1">
        <v>0</v>
      </c>
      <c r="J120" s="1">
        <v>1</v>
      </c>
    </row>
    <row r="121" spans="1:10" x14ac:dyDescent="0.25">
      <c r="A121" s="43" t="s">
        <v>233</v>
      </c>
      <c r="B121" s="44">
        <v>1.6020000000000001</v>
      </c>
      <c r="C121" s="44">
        <v>3.2930000000000001</v>
      </c>
      <c r="D121" s="44">
        <v>0</v>
      </c>
      <c r="E121" s="45">
        <v>1.6316666666666668</v>
      </c>
      <c r="F121" s="1" t="s">
        <v>232</v>
      </c>
      <c r="G121" s="1" t="s">
        <v>445</v>
      </c>
      <c r="H121" s="1" t="s">
        <v>446</v>
      </c>
      <c r="I121" s="1">
        <v>0</v>
      </c>
      <c r="J121" s="1">
        <v>1</v>
      </c>
    </row>
    <row r="122" spans="1:10" x14ac:dyDescent="0.25">
      <c r="A122" s="43" t="s">
        <v>235</v>
      </c>
      <c r="B122" s="44">
        <v>1.3480000000000001</v>
      </c>
      <c r="C122" s="44">
        <v>3.31</v>
      </c>
      <c r="D122" s="44">
        <v>0</v>
      </c>
      <c r="E122" s="45">
        <v>1.5526666666666669</v>
      </c>
      <c r="F122" s="1" t="s">
        <v>234</v>
      </c>
      <c r="G122" s="1" t="s">
        <v>458</v>
      </c>
      <c r="H122" s="1" t="s">
        <v>459</v>
      </c>
      <c r="I122" s="1">
        <v>0</v>
      </c>
      <c r="J122" s="1">
        <v>1</v>
      </c>
    </row>
    <row r="123" spans="1:10" x14ac:dyDescent="0.25">
      <c r="A123" s="43" t="s">
        <v>237</v>
      </c>
      <c r="B123" s="44">
        <v>1.677</v>
      </c>
      <c r="C123" s="44">
        <v>3.7730000000000001</v>
      </c>
      <c r="D123" s="44">
        <v>0</v>
      </c>
      <c r="E123" s="45">
        <v>1.8166666666666667</v>
      </c>
      <c r="F123" s="1" t="s">
        <v>236</v>
      </c>
      <c r="G123" s="1" t="s">
        <v>441</v>
      </c>
      <c r="H123" s="1" t="s">
        <v>442</v>
      </c>
      <c r="I123" s="1">
        <v>0</v>
      </c>
      <c r="J123" s="1">
        <v>1</v>
      </c>
    </row>
    <row r="124" spans="1:10" x14ac:dyDescent="0.25">
      <c r="A124" s="43" t="s">
        <v>239</v>
      </c>
      <c r="B124" s="44">
        <v>1.9690000000000001</v>
      </c>
      <c r="C124" s="44">
        <v>3.7</v>
      </c>
      <c r="D124" s="44">
        <v>0</v>
      </c>
      <c r="E124" s="45">
        <v>1.8896666666666668</v>
      </c>
      <c r="F124" s="1" t="s">
        <v>238</v>
      </c>
      <c r="G124" s="1" t="s">
        <v>441</v>
      </c>
      <c r="H124" s="1" t="s">
        <v>452</v>
      </c>
      <c r="I124" s="1">
        <v>0</v>
      </c>
      <c r="J124" s="1">
        <v>1</v>
      </c>
    </row>
    <row r="125" spans="1:10" x14ac:dyDescent="0.25">
      <c r="A125" s="43" t="s">
        <v>241</v>
      </c>
      <c r="B125" s="44">
        <v>1.373</v>
      </c>
      <c r="C125" s="44">
        <v>2.722</v>
      </c>
      <c r="D125" s="44">
        <v>0</v>
      </c>
      <c r="E125" s="45">
        <v>1.365</v>
      </c>
      <c r="F125" s="1" t="s">
        <v>240</v>
      </c>
      <c r="G125" s="1" t="s">
        <v>441</v>
      </c>
      <c r="H125" s="71" t="s">
        <v>452</v>
      </c>
      <c r="I125" s="1">
        <v>0</v>
      </c>
      <c r="J125" s="1">
        <v>1</v>
      </c>
    </row>
    <row r="126" spans="1:10" x14ac:dyDescent="0.25">
      <c r="A126" s="43" t="s">
        <v>243</v>
      </c>
      <c r="B126" s="44">
        <v>1.7230000000000001</v>
      </c>
      <c r="C126" s="44">
        <v>3.8069999999999999</v>
      </c>
      <c r="D126" s="44">
        <v>0</v>
      </c>
      <c r="E126" s="45">
        <v>1.8433333333333335</v>
      </c>
      <c r="F126" s="1" t="s">
        <v>242</v>
      </c>
      <c r="G126" s="1" t="s">
        <v>441</v>
      </c>
      <c r="H126" s="1" t="s">
        <v>442</v>
      </c>
      <c r="I126" s="1">
        <v>0</v>
      </c>
      <c r="J126" s="1">
        <v>1</v>
      </c>
    </row>
    <row r="127" spans="1:10" x14ac:dyDescent="0.25">
      <c r="A127" s="43" t="s">
        <v>245</v>
      </c>
      <c r="B127" s="44">
        <v>1.2050000000000001</v>
      </c>
      <c r="C127" s="44">
        <v>2.4620000000000002</v>
      </c>
      <c r="D127" s="44">
        <v>0</v>
      </c>
      <c r="E127" s="45">
        <v>1.2223333333333335</v>
      </c>
      <c r="F127" s="1" t="s">
        <v>244</v>
      </c>
      <c r="G127" s="1" t="s">
        <v>455</v>
      </c>
      <c r="H127" s="1" t="s">
        <v>459</v>
      </c>
      <c r="I127" s="1">
        <v>0</v>
      </c>
      <c r="J127" s="1">
        <v>1</v>
      </c>
    </row>
    <row r="128" spans="1:10" x14ac:dyDescent="0.25">
      <c r="A128" s="43" t="s">
        <v>247</v>
      </c>
      <c r="B128" s="44">
        <v>1.7549999999999899</v>
      </c>
      <c r="C128" s="44">
        <v>3.3769999999999998</v>
      </c>
      <c r="D128" s="44">
        <v>0</v>
      </c>
      <c r="E128" s="45">
        <v>1.7106666666666632</v>
      </c>
      <c r="F128" s="1" t="s">
        <v>246</v>
      </c>
      <c r="G128" s="1" t="s">
        <v>441</v>
      </c>
      <c r="H128" s="1" t="s">
        <v>442</v>
      </c>
      <c r="I128" s="1">
        <v>0</v>
      </c>
      <c r="J128" s="1">
        <v>1</v>
      </c>
    </row>
    <row r="129" spans="1:10" x14ac:dyDescent="0.25">
      <c r="A129" s="43" t="s">
        <v>249</v>
      </c>
      <c r="B129" s="44">
        <v>1.9570000000000001</v>
      </c>
      <c r="C129" s="44">
        <v>3.8540000000000001</v>
      </c>
      <c r="D129" s="44">
        <v>0</v>
      </c>
      <c r="E129" s="45">
        <v>1.9370000000000001</v>
      </c>
      <c r="F129" s="1" t="s">
        <v>248</v>
      </c>
      <c r="G129" s="1" t="s">
        <v>441</v>
      </c>
      <c r="H129" s="1" t="s">
        <v>452</v>
      </c>
      <c r="I129" s="1">
        <v>0</v>
      </c>
      <c r="J129" s="1">
        <v>1</v>
      </c>
    </row>
    <row r="130" spans="1:10" x14ac:dyDescent="0.25">
      <c r="A130" s="43" t="s">
        <v>251</v>
      </c>
      <c r="B130" s="44">
        <v>2.0590000000000002</v>
      </c>
      <c r="C130" s="44">
        <v>3.585</v>
      </c>
      <c r="D130" s="44">
        <v>0</v>
      </c>
      <c r="E130" s="45">
        <v>1.8813333333333333</v>
      </c>
      <c r="F130" s="1" t="s">
        <v>250</v>
      </c>
      <c r="G130" s="1" t="s">
        <v>441</v>
      </c>
      <c r="H130" s="1" t="s">
        <v>452</v>
      </c>
      <c r="I130" s="1">
        <v>0</v>
      </c>
      <c r="J130" s="1">
        <v>1</v>
      </c>
    </row>
    <row r="131" spans="1:10" x14ac:dyDescent="0.25">
      <c r="A131" s="43" t="s">
        <v>253</v>
      </c>
      <c r="B131" s="44">
        <v>1.7230000000000001</v>
      </c>
      <c r="C131" s="44">
        <v>3.669</v>
      </c>
      <c r="D131" s="44">
        <v>0</v>
      </c>
      <c r="E131" s="45">
        <v>1.7973333333333334</v>
      </c>
      <c r="F131" s="1" t="s">
        <v>252</v>
      </c>
      <c r="G131" s="1" t="s">
        <v>438</v>
      </c>
      <c r="H131" s="1" t="s">
        <v>449</v>
      </c>
      <c r="I131" s="1">
        <v>0</v>
      </c>
      <c r="J131" s="1">
        <v>1</v>
      </c>
    </row>
    <row r="132" spans="1:10" x14ac:dyDescent="0.25">
      <c r="A132" s="43" t="s">
        <v>255</v>
      </c>
      <c r="B132" s="44">
        <v>2.206</v>
      </c>
      <c r="C132" s="44">
        <v>1.37</v>
      </c>
      <c r="D132" s="44">
        <v>0</v>
      </c>
      <c r="E132" s="45">
        <v>1.1919999999999999</v>
      </c>
      <c r="F132" s="1" t="s">
        <v>254</v>
      </c>
      <c r="G132" s="1" t="s">
        <v>451</v>
      </c>
      <c r="H132" s="1" t="s">
        <v>436</v>
      </c>
      <c r="I132" s="1">
        <v>1</v>
      </c>
      <c r="J132" s="1">
        <v>0</v>
      </c>
    </row>
    <row r="133" spans="1:10" x14ac:dyDescent="0.25">
      <c r="A133" s="43" t="s">
        <v>257</v>
      </c>
      <c r="B133" s="44">
        <v>2.1840000000000002</v>
      </c>
      <c r="C133" s="44">
        <v>1.5920000000000001</v>
      </c>
      <c r="D133" s="44">
        <v>0</v>
      </c>
      <c r="E133" s="45">
        <v>1.2586666666666668</v>
      </c>
      <c r="F133" s="1" t="s">
        <v>256</v>
      </c>
      <c r="G133" s="1" t="s">
        <v>463</v>
      </c>
      <c r="H133" s="1" t="s">
        <v>436</v>
      </c>
      <c r="I133" s="1">
        <v>1</v>
      </c>
      <c r="J133" s="1">
        <v>0</v>
      </c>
    </row>
    <row r="134" spans="1:10" x14ac:dyDescent="0.25">
      <c r="A134" s="43" t="s">
        <v>259</v>
      </c>
      <c r="B134" s="44">
        <v>1.706</v>
      </c>
      <c r="C134" s="44">
        <v>3.8959999999999999</v>
      </c>
      <c r="D134" s="44">
        <v>0</v>
      </c>
      <c r="E134" s="45">
        <v>1.8673333333333335</v>
      </c>
      <c r="F134" s="1" t="s">
        <v>258</v>
      </c>
      <c r="G134" s="1" t="s">
        <v>439</v>
      </c>
      <c r="H134" s="1" t="s">
        <v>440</v>
      </c>
      <c r="I134" s="1">
        <v>0</v>
      </c>
      <c r="J134" s="1">
        <v>1</v>
      </c>
    </row>
    <row r="135" spans="1:10" x14ac:dyDescent="0.25">
      <c r="A135" s="43" t="s">
        <v>261</v>
      </c>
      <c r="B135" s="44"/>
      <c r="C135" s="44"/>
      <c r="D135" s="44">
        <v>0</v>
      </c>
      <c r="E135" s="45"/>
      <c r="F135" s="1" t="s">
        <v>260</v>
      </c>
      <c r="G135" s="1" t="s">
        <v>469</v>
      </c>
      <c r="H135" s="1" t="s">
        <v>459</v>
      </c>
      <c r="I135" s="1">
        <v>0</v>
      </c>
      <c r="J135" s="1">
        <v>1</v>
      </c>
    </row>
    <row r="136" spans="1:10" x14ac:dyDescent="0.25">
      <c r="A136" s="43" t="s">
        <v>263</v>
      </c>
      <c r="B136" s="44">
        <v>1.1679999999999899</v>
      </c>
      <c r="C136" s="44">
        <v>2.0739999999999998</v>
      </c>
      <c r="D136" s="44">
        <v>0</v>
      </c>
      <c r="E136" s="45">
        <v>1.0806666666666633</v>
      </c>
      <c r="F136" s="1" t="s">
        <v>262</v>
      </c>
      <c r="G136" s="1" t="s">
        <v>450</v>
      </c>
      <c r="H136" s="1" t="s">
        <v>436</v>
      </c>
      <c r="I136" s="1">
        <v>1</v>
      </c>
      <c r="J136" s="1">
        <v>0</v>
      </c>
    </row>
    <row r="137" spans="1:10" x14ac:dyDescent="0.25">
      <c r="A137" s="43" t="s">
        <v>265</v>
      </c>
      <c r="B137" s="44">
        <v>2.65099999999999</v>
      </c>
      <c r="C137" s="44">
        <v>3.24</v>
      </c>
      <c r="D137" s="44">
        <v>0</v>
      </c>
      <c r="E137" s="45">
        <v>1.9636666666666633</v>
      </c>
      <c r="F137" s="1" t="s">
        <v>264</v>
      </c>
      <c r="G137" s="1" t="s">
        <v>447</v>
      </c>
      <c r="H137" s="1" t="s">
        <v>448</v>
      </c>
      <c r="I137" s="1">
        <v>0</v>
      </c>
      <c r="J137" s="1">
        <v>1</v>
      </c>
    </row>
    <row r="138" spans="1:10" x14ac:dyDescent="0.25">
      <c r="A138" s="43" t="s">
        <v>267</v>
      </c>
      <c r="B138" s="44">
        <v>2.581</v>
      </c>
      <c r="C138" s="44">
        <v>4.3129999999999997</v>
      </c>
      <c r="D138" s="44">
        <v>3</v>
      </c>
      <c r="E138" s="45">
        <v>3.298</v>
      </c>
      <c r="F138" s="1" t="s">
        <v>266</v>
      </c>
      <c r="G138" s="1" t="s">
        <v>439</v>
      </c>
      <c r="H138" s="1" t="s">
        <v>440</v>
      </c>
      <c r="I138" s="1">
        <v>0</v>
      </c>
      <c r="J138" s="1">
        <v>1</v>
      </c>
    </row>
    <row r="139" spans="1:10" x14ac:dyDescent="0.25">
      <c r="A139" s="43" t="s">
        <v>269</v>
      </c>
      <c r="B139" s="44">
        <v>1.5469999999999999</v>
      </c>
      <c r="C139" s="44">
        <v>2.3929999999999998</v>
      </c>
      <c r="D139" s="44">
        <v>0</v>
      </c>
      <c r="E139" s="45">
        <v>1.3133333333333332</v>
      </c>
      <c r="F139" s="1" t="s">
        <v>268</v>
      </c>
      <c r="G139" s="1" t="s">
        <v>438</v>
      </c>
      <c r="H139" s="1" t="s">
        <v>449</v>
      </c>
      <c r="I139" s="1">
        <v>0</v>
      </c>
      <c r="J139" s="1">
        <v>1</v>
      </c>
    </row>
    <row r="140" spans="1:10" x14ac:dyDescent="0.25">
      <c r="A140" s="43" t="s">
        <v>271</v>
      </c>
      <c r="B140" s="44">
        <v>1.9379999999999999</v>
      </c>
      <c r="C140" s="44">
        <v>2.665</v>
      </c>
      <c r="D140" s="44">
        <v>0</v>
      </c>
      <c r="E140" s="45">
        <v>1.5343333333333333</v>
      </c>
      <c r="F140" s="1" t="s">
        <v>270</v>
      </c>
      <c r="G140" s="1" t="s">
        <v>438</v>
      </c>
      <c r="H140" s="1" t="s">
        <v>449</v>
      </c>
      <c r="I140" s="1">
        <v>0</v>
      </c>
      <c r="J140" s="1">
        <v>1</v>
      </c>
    </row>
    <row r="141" spans="1:10" x14ac:dyDescent="0.25">
      <c r="A141" s="43" t="s">
        <v>273</v>
      </c>
      <c r="B141" s="44">
        <v>1.7</v>
      </c>
      <c r="C141" s="44">
        <v>3.5169999999999999</v>
      </c>
      <c r="D141" s="44">
        <v>0</v>
      </c>
      <c r="E141" s="45">
        <v>1.7389999999999999</v>
      </c>
      <c r="F141" s="1" t="s">
        <v>272</v>
      </c>
      <c r="G141" s="1" t="s">
        <v>455</v>
      </c>
      <c r="H141" s="1" t="s">
        <v>459</v>
      </c>
      <c r="I141" s="1">
        <v>0</v>
      </c>
      <c r="J141" s="1">
        <v>1</v>
      </c>
    </row>
    <row r="142" spans="1:10" x14ac:dyDescent="0.25">
      <c r="A142" s="43" t="s">
        <v>275</v>
      </c>
      <c r="B142" s="44"/>
      <c r="C142" s="44"/>
      <c r="D142" s="44">
        <v>0</v>
      </c>
      <c r="E142" s="45"/>
      <c r="F142" s="1" t="s">
        <v>274</v>
      </c>
      <c r="G142" s="1" t="s">
        <v>469</v>
      </c>
      <c r="H142" s="1" t="s">
        <v>459</v>
      </c>
      <c r="I142" s="1">
        <v>0</v>
      </c>
      <c r="J142" s="1">
        <v>1</v>
      </c>
    </row>
    <row r="143" spans="1:10" x14ac:dyDescent="0.25">
      <c r="A143" s="43" t="s">
        <v>277</v>
      </c>
      <c r="B143" s="44">
        <v>1.6970000000000001</v>
      </c>
      <c r="C143" s="44">
        <v>3.528</v>
      </c>
      <c r="D143" s="44">
        <v>0</v>
      </c>
      <c r="E143" s="45">
        <v>1.7416666666666665</v>
      </c>
      <c r="F143" s="1" t="s">
        <v>276</v>
      </c>
      <c r="G143" s="1" t="s">
        <v>474</v>
      </c>
      <c r="H143" s="1" t="s">
        <v>459</v>
      </c>
      <c r="I143" s="1">
        <v>0</v>
      </c>
      <c r="J143" s="1">
        <v>1</v>
      </c>
    </row>
    <row r="144" spans="1:10" x14ac:dyDescent="0.25">
      <c r="A144" s="43" t="s">
        <v>279</v>
      </c>
      <c r="B144" s="44">
        <v>1.5269999999999999</v>
      </c>
      <c r="C144" s="44">
        <v>1.7569999999999999</v>
      </c>
      <c r="D144" s="44">
        <v>0</v>
      </c>
      <c r="E144" s="45">
        <v>1.0946666666666667</v>
      </c>
      <c r="F144" s="1" t="s">
        <v>278</v>
      </c>
      <c r="G144" s="1" t="s">
        <v>453</v>
      </c>
      <c r="H144" s="1" t="s">
        <v>436</v>
      </c>
      <c r="I144" s="1">
        <v>1</v>
      </c>
      <c r="J144" s="1">
        <v>0</v>
      </c>
    </row>
    <row r="145" spans="1:10" x14ac:dyDescent="0.25">
      <c r="A145" s="43" t="s">
        <v>281</v>
      </c>
      <c r="B145" s="44"/>
      <c r="C145" s="44"/>
      <c r="D145" s="44">
        <v>0</v>
      </c>
      <c r="E145" s="45"/>
      <c r="F145" s="1" t="s">
        <v>280</v>
      </c>
      <c r="G145" s="1" t="s">
        <v>438</v>
      </c>
      <c r="I145" s="1">
        <v>0</v>
      </c>
      <c r="J145" s="1">
        <v>0</v>
      </c>
    </row>
    <row r="146" spans="1:10" x14ac:dyDescent="0.25">
      <c r="A146" s="43" t="s">
        <v>283</v>
      </c>
      <c r="B146" s="44">
        <v>1.3120000000000001</v>
      </c>
      <c r="C146" s="44">
        <v>1.774</v>
      </c>
      <c r="D146" s="44">
        <v>0</v>
      </c>
      <c r="E146" s="45">
        <v>1.0286666666666668</v>
      </c>
      <c r="F146" s="1" t="s">
        <v>282</v>
      </c>
      <c r="G146" s="1" t="s">
        <v>445</v>
      </c>
      <c r="H146" s="1" t="s">
        <v>436</v>
      </c>
      <c r="I146" s="1">
        <v>1</v>
      </c>
      <c r="J146" s="1">
        <v>0</v>
      </c>
    </row>
    <row r="147" spans="1:10" x14ac:dyDescent="0.25">
      <c r="A147" s="43" t="s">
        <v>285</v>
      </c>
      <c r="B147" s="44">
        <v>2.004</v>
      </c>
      <c r="C147" s="44">
        <v>2.9849999999999999</v>
      </c>
      <c r="D147" s="44">
        <v>0</v>
      </c>
      <c r="E147" s="45">
        <v>1.663</v>
      </c>
      <c r="F147" s="1" t="s">
        <v>284</v>
      </c>
      <c r="G147" s="1" t="s">
        <v>438</v>
      </c>
      <c r="H147" s="1" t="s">
        <v>449</v>
      </c>
      <c r="I147" s="1">
        <v>0</v>
      </c>
      <c r="J147" s="1">
        <v>1</v>
      </c>
    </row>
    <row r="148" spans="1:10" x14ac:dyDescent="0.25">
      <c r="A148" s="43" t="s">
        <v>287</v>
      </c>
      <c r="B148" s="44">
        <v>2.1960000000000002</v>
      </c>
      <c r="C148" s="44">
        <v>4.407</v>
      </c>
      <c r="D148" s="44">
        <v>0</v>
      </c>
      <c r="E148" s="45">
        <v>2.2010000000000001</v>
      </c>
      <c r="F148" s="1" t="s">
        <v>286</v>
      </c>
      <c r="G148" s="1" t="s">
        <v>447</v>
      </c>
      <c r="H148" s="1" t="s">
        <v>448</v>
      </c>
      <c r="I148" s="1">
        <v>0</v>
      </c>
      <c r="J148" s="1">
        <v>1</v>
      </c>
    </row>
    <row r="149" spans="1:10" x14ac:dyDescent="0.25">
      <c r="A149" s="43" t="s">
        <v>289</v>
      </c>
      <c r="B149" s="44">
        <v>1.7729999999999999</v>
      </c>
      <c r="C149" s="44">
        <v>2.1</v>
      </c>
      <c r="D149" s="44">
        <v>0</v>
      </c>
      <c r="E149" s="45">
        <v>1.2910000000000001</v>
      </c>
      <c r="F149" s="1" t="s">
        <v>288</v>
      </c>
      <c r="G149" s="1" t="s">
        <v>453</v>
      </c>
      <c r="H149" s="1" t="s">
        <v>446</v>
      </c>
      <c r="I149" s="1">
        <v>0</v>
      </c>
      <c r="J149" s="1">
        <v>1</v>
      </c>
    </row>
    <row r="150" spans="1:10" x14ac:dyDescent="0.25">
      <c r="A150" s="43" t="s">
        <v>291</v>
      </c>
      <c r="B150" s="44">
        <v>3.234</v>
      </c>
      <c r="C150" s="44">
        <v>3.2189999999999999</v>
      </c>
      <c r="D150" s="44">
        <v>5</v>
      </c>
      <c r="E150" s="45">
        <v>3.8176666666666663</v>
      </c>
      <c r="F150" s="1" t="s">
        <v>290</v>
      </c>
      <c r="G150" s="1" t="s">
        <v>453</v>
      </c>
      <c r="I150" s="1">
        <v>0</v>
      </c>
      <c r="J150" s="1">
        <v>0</v>
      </c>
    </row>
    <row r="151" spans="1:10" x14ac:dyDescent="0.25">
      <c r="A151" s="43" t="s">
        <v>293</v>
      </c>
      <c r="B151" s="44">
        <v>1.512</v>
      </c>
      <c r="C151" s="44">
        <v>3.9420000000000002</v>
      </c>
      <c r="D151" s="44">
        <v>0</v>
      </c>
      <c r="E151" s="45">
        <v>1.8180000000000003</v>
      </c>
      <c r="F151" s="1" t="s">
        <v>292</v>
      </c>
      <c r="G151" s="1" t="s">
        <v>441</v>
      </c>
      <c r="H151" s="1" t="s">
        <v>442</v>
      </c>
      <c r="I151" s="1">
        <v>0</v>
      </c>
      <c r="J151" s="1">
        <v>1</v>
      </c>
    </row>
    <row r="152" spans="1:10" x14ac:dyDescent="0.25">
      <c r="A152" s="43" t="s">
        <v>295</v>
      </c>
      <c r="B152" s="44">
        <v>2.6139999999999999</v>
      </c>
      <c r="C152" s="44">
        <v>3.2010000000000001</v>
      </c>
      <c r="D152" s="44">
        <v>0</v>
      </c>
      <c r="E152" s="45">
        <v>1.9383333333333332</v>
      </c>
      <c r="F152" s="1" t="s">
        <v>294</v>
      </c>
      <c r="G152" s="1" t="s">
        <v>447</v>
      </c>
      <c r="H152" s="1" t="s">
        <v>448</v>
      </c>
      <c r="I152" s="1">
        <v>0</v>
      </c>
      <c r="J152" s="1">
        <v>1</v>
      </c>
    </row>
    <row r="153" spans="1:10" x14ac:dyDescent="0.25">
      <c r="A153" s="43" t="s">
        <v>297</v>
      </c>
      <c r="B153" s="44">
        <v>2.3119999999999998</v>
      </c>
      <c r="C153" s="44">
        <v>4.7080000000000002</v>
      </c>
      <c r="D153" s="44">
        <v>0</v>
      </c>
      <c r="E153" s="45">
        <v>2.34</v>
      </c>
      <c r="F153" s="1" t="s">
        <v>296</v>
      </c>
      <c r="G153" s="1" t="s">
        <v>464</v>
      </c>
      <c r="H153" s="1" t="s">
        <v>448</v>
      </c>
      <c r="I153" s="1">
        <v>0</v>
      </c>
      <c r="J153" s="1">
        <v>1</v>
      </c>
    </row>
    <row r="154" spans="1:10" x14ac:dyDescent="0.25">
      <c r="A154" s="43" t="s">
        <v>299</v>
      </c>
      <c r="B154" s="44">
        <v>1.7010000000000001</v>
      </c>
      <c r="C154" s="44">
        <v>3.4449999999999998</v>
      </c>
      <c r="D154" s="44">
        <v>0</v>
      </c>
      <c r="E154" s="45">
        <v>1.7153333333333334</v>
      </c>
      <c r="F154" s="1" t="s">
        <v>298</v>
      </c>
      <c r="G154" s="1" t="s">
        <v>441</v>
      </c>
      <c r="H154" s="1" t="s">
        <v>452</v>
      </c>
      <c r="I154" s="1">
        <v>0</v>
      </c>
      <c r="J154" s="1">
        <v>1</v>
      </c>
    </row>
    <row r="155" spans="1:10" x14ac:dyDescent="0.25">
      <c r="A155" s="43" t="s">
        <v>301</v>
      </c>
      <c r="B155" s="44">
        <v>1.9430000000000001</v>
      </c>
      <c r="C155" s="44">
        <v>1.758</v>
      </c>
      <c r="D155" s="44">
        <v>0</v>
      </c>
      <c r="E155" s="45">
        <v>1.2336666666666667</v>
      </c>
      <c r="F155" s="1" t="s">
        <v>300</v>
      </c>
      <c r="G155" s="1" t="s">
        <v>455</v>
      </c>
      <c r="I155" s="1">
        <v>0</v>
      </c>
      <c r="J155" s="1">
        <v>0</v>
      </c>
    </row>
    <row r="156" spans="1:10" x14ac:dyDescent="0.25">
      <c r="A156" s="43" t="s">
        <v>303</v>
      </c>
      <c r="B156" s="44"/>
      <c r="C156" s="44"/>
      <c r="D156" s="44">
        <v>0</v>
      </c>
      <c r="E156" s="45"/>
      <c r="F156" s="1" t="s">
        <v>302</v>
      </c>
      <c r="G156" s="1" t="s">
        <v>474</v>
      </c>
      <c r="H156" s="1" t="s">
        <v>459</v>
      </c>
      <c r="I156" s="1">
        <v>0</v>
      </c>
      <c r="J156" s="1">
        <v>1</v>
      </c>
    </row>
    <row r="157" spans="1:10" x14ac:dyDescent="0.25">
      <c r="A157" s="43" t="s">
        <v>305</v>
      </c>
      <c r="B157" s="44">
        <v>1.605</v>
      </c>
      <c r="C157" s="44">
        <v>3.7290000000000001</v>
      </c>
      <c r="D157" s="44">
        <v>0</v>
      </c>
      <c r="E157" s="45">
        <v>1.7779999999999998</v>
      </c>
      <c r="F157" s="1" t="s">
        <v>304</v>
      </c>
      <c r="G157" s="1" t="s">
        <v>441</v>
      </c>
      <c r="H157" s="1" t="s">
        <v>452</v>
      </c>
      <c r="I157" s="1">
        <v>0</v>
      </c>
      <c r="J157" s="1">
        <v>1</v>
      </c>
    </row>
    <row r="158" spans="1:10" x14ac:dyDescent="0.25">
      <c r="A158" s="43" t="s">
        <v>307</v>
      </c>
      <c r="B158" s="44">
        <v>1.879</v>
      </c>
      <c r="C158" s="44">
        <v>3.3039999999999998</v>
      </c>
      <c r="D158" s="44">
        <v>0</v>
      </c>
      <c r="E158" s="45">
        <v>1.7276666666666667</v>
      </c>
      <c r="F158" s="1" t="s">
        <v>306</v>
      </c>
      <c r="G158" s="1" t="s">
        <v>438</v>
      </c>
      <c r="H158" s="1" t="s">
        <v>449</v>
      </c>
      <c r="I158" s="1">
        <v>0</v>
      </c>
      <c r="J158" s="1">
        <v>1</v>
      </c>
    </row>
    <row r="159" spans="1:10" x14ac:dyDescent="0.25">
      <c r="A159" s="43" t="s">
        <v>309</v>
      </c>
      <c r="B159" s="44"/>
      <c r="C159" s="44"/>
      <c r="D159" s="44">
        <v>0</v>
      </c>
      <c r="E159" s="45"/>
      <c r="F159" s="1" t="s">
        <v>308</v>
      </c>
      <c r="G159" s="1" t="s">
        <v>445</v>
      </c>
      <c r="I159" s="1">
        <v>0</v>
      </c>
      <c r="J159" s="1">
        <v>0</v>
      </c>
    </row>
    <row r="160" spans="1:10" x14ac:dyDescent="0.25">
      <c r="A160" s="43" t="s">
        <v>311</v>
      </c>
      <c r="B160" s="44">
        <v>2.1549999999999998</v>
      </c>
      <c r="C160" s="44">
        <v>4.8230000000000004</v>
      </c>
      <c r="D160" s="44">
        <v>0</v>
      </c>
      <c r="E160" s="45">
        <v>2.3260000000000001</v>
      </c>
      <c r="F160" s="1" t="s">
        <v>310</v>
      </c>
      <c r="G160" s="1" t="s">
        <v>441</v>
      </c>
      <c r="H160" s="1" t="s">
        <v>442</v>
      </c>
      <c r="I160" s="1">
        <v>0</v>
      </c>
      <c r="J160" s="1">
        <v>1</v>
      </c>
    </row>
    <row r="161" spans="1:10" x14ac:dyDescent="0.25">
      <c r="A161" s="43" t="s">
        <v>313</v>
      </c>
      <c r="B161" s="44">
        <v>1.796</v>
      </c>
      <c r="C161" s="44">
        <v>3.6120000000000001</v>
      </c>
      <c r="D161" s="44">
        <v>0</v>
      </c>
      <c r="E161" s="45">
        <v>1.8026666666666669</v>
      </c>
      <c r="F161" s="1" t="s">
        <v>312</v>
      </c>
      <c r="G161" s="1" t="s">
        <v>445</v>
      </c>
      <c r="H161" s="1" t="s">
        <v>446</v>
      </c>
      <c r="I161" s="1">
        <v>0</v>
      </c>
      <c r="J161" s="1">
        <v>1</v>
      </c>
    </row>
    <row r="162" spans="1:10" x14ac:dyDescent="0.25">
      <c r="A162" s="43" t="s">
        <v>315</v>
      </c>
      <c r="B162" s="44">
        <v>2.5939999999999999</v>
      </c>
      <c r="C162" s="44">
        <v>4.8959999999999999</v>
      </c>
      <c r="D162" s="44">
        <v>0</v>
      </c>
      <c r="E162" s="45">
        <v>2.4966666666666666</v>
      </c>
      <c r="F162" s="1" t="s">
        <v>475</v>
      </c>
      <c r="G162" s="1" t="s">
        <v>441</v>
      </c>
      <c r="H162" s="1" t="s">
        <v>442</v>
      </c>
      <c r="I162" s="1">
        <v>0</v>
      </c>
      <c r="J162" s="1">
        <v>1</v>
      </c>
    </row>
    <row r="163" spans="1:10" x14ac:dyDescent="0.25">
      <c r="A163" s="43" t="s">
        <v>317</v>
      </c>
      <c r="B163" s="44"/>
      <c r="C163" s="44"/>
      <c r="D163" s="44">
        <v>0</v>
      </c>
      <c r="E163" s="45"/>
      <c r="F163" s="1" t="s">
        <v>316</v>
      </c>
      <c r="G163" s="1" t="s">
        <v>441</v>
      </c>
      <c r="H163" s="1" t="s">
        <v>452</v>
      </c>
      <c r="I163" s="1">
        <v>0</v>
      </c>
      <c r="J163" s="1">
        <v>1</v>
      </c>
    </row>
    <row r="164" spans="1:10" x14ac:dyDescent="0.25">
      <c r="A164" s="43" t="s">
        <v>319</v>
      </c>
      <c r="B164" s="44"/>
      <c r="C164" s="44"/>
      <c r="D164" s="44">
        <v>0</v>
      </c>
      <c r="E164" s="45"/>
      <c r="F164" s="1" t="s">
        <v>318</v>
      </c>
      <c r="G164" s="1" t="s">
        <v>438</v>
      </c>
      <c r="H164" s="1" t="s">
        <v>449</v>
      </c>
      <c r="I164" s="1">
        <v>0</v>
      </c>
      <c r="J164" s="1">
        <v>1</v>
      </c>
    </row>
    <row r="165" spans="1:10" x14ac:dyDescent="0.25">
      <c r="A165" s="43" t="s">
        <v>321</v>
      </c>
      <c r="B165" s="44">
        <v>1.274</v>
      </c>
      <c r="C165" s="44">
        <v>1.6910000000000001</v>
      </c>
      <c r="D165" s="44">
        <v>0</v>
      </c>
      <c r="E165" s="45">
        <v>0.98833333333333329</v>
      </c>
      <c r="F165" s="1" t="s">
        <v>476</v>
      </c>
      <c r="G165" s="1" t="s">
        <v>453</v>
      </c>
      <c r="H165" s="1" t="s">
        <v>436</v>
      </c>
      <c r="I165" s="1">
        <v>1</v>
      </c>
      <c r="J165" s="1">
        <v>0</v>
      </c>
    </row>
    <row r="166" spans="1:10" x14ac:dyDescent="0.25">
      <c r="A166" s="43" t="s">
        <v>323</v>
      </c>
      <c r="B166" s="44">
        <v>1.129</v>
      </c>
      <c r="C166" s="44">
        <v>2.1160000000000001</v>
      </c>
      <c r="D166" s="44">
        <v>0</v>
      </c>
      <c r="E166" s="45">
        <v>1.0816666666666668</v>
      </c>
      <c r="F166" s="1" t="s">
        <v>322</v>
      </c>
      <c r="G166" s="1" t="s">
        <v>445</v>
      </c>
      <c r="H166" s="1" t="s">
        <v>446</v>
      </c>
      <c r="I166" s="1">
        <v>0</v>
      </c>
      <c r="J166" s="1">
        <v>1</v>
      </c>
    </row>
    <row r="167" spans="1:10" x14ac:dyDescent="0.25">
      <c r="A167" s="43" t="s">
        <v>325</v>
      </c>
      <c r="B167" s="44">
        <v>1.802</v>
      </c>
      <c r="C167" s="44">
        <v>1.494</v>
      </c>
      <c r="D167" s="44">
        <v>0</v>
      </c>
      <c r="E167" s="45">
        <v>1.0986666666666667</v>
      </c>
      <c r="F167" s="1" t="s">
        <v>324</v>
      </c>
      <c r="G167" s="1" t="s">
        <v>463</v>
      </c>
      <c r="H167" s="1" t="s">
        <v>436</v>
      </c>
      <c r="I167" s="1">
        <v>1</v>
      </c>
      <c r="J167" s="1">
        <v>0</v>
      </c>
    </row>
    <row r="168" spans="1:10" x14ac:dyDescent="0.25">
      <c r="A168" s="43" t="s">
        <v>327</v>
      </c>
      <c r="B168" s="44">
        <v>1.706</v>
      </c>
      <c r="C168" s="44">
        <v>4.0350000000000001</v>
      </c>
      <c r="D168" s="44">
        <v>0</v>
      </c>
      <c r="E168" s="45">
        <v>1.9136666666666666</v>
      </c>
      <c r="F168" s="1" t="s">
        <v>326</v>
      </c>
      <c r="G168" s="1" t="s">
        <v>441</v>
      </c>
      <c r="H168" s="1" t="s">
        <v>442</v>
      </c>
      <c r="I168" s="1">
        <v>0</v>
      </c>
      <c r="J168" s="1">
        <v>1</v>
      </c>
    </row>
    <row r="169" spans="1:10" x14ac:dyDescent="0.25">
      <c r="A169" s="43" t="s">
        <v>329</v>
      </c>
      <c r="B169" s="44"/>
      <c r="C169" s="44"/>
      <c r="D169" s="44">
        <v>0</v>
      </c>
      <c r="E169" s="45"/>
      <c r="F169" s="1" t="s">
        <v>328</v>
      </c>
      <c r="G169" s="1" t="s">
        <v>441</v>
      </c>
      <c r="I169" s="1">
        <v>0</v>
      </c>
      <c r="J169" s="1">
        <v>0</v>
      </c>
    </row>
    <row r="170" spans="1:10" x14ac:dyDescent="0.25">
      <c r="A170" s="43" t="s">
        <v>331</v>
      </c>
      <c r="B170" s="44">
        <v>2.2869999999999999</v>
      </c>
      <c r="C170" s="44">
        <v>4.8650000000000002</v>
      </c>
      <c r="D170" s="44">
        <v>0</v>
      </c>
      <c r="E170" s="45">
        <v>2.3839999999999999</v>
      </c>
      <c r="F170" s="1" t="s">
        <v>477</v>
      </c>
      <c r="G170" s="1" t="s">
        <v>447</v>
      </c>
      <c r="H170" s="1" t="s">
        <v>448</v>
      </c>
      <c r="I170" s="1">
        <v>0</v>
      </c>
      <c r="J170" s="1">
        <v>1</v>
      </c>
    </row>
    <row r="171" spans="1:10" x14ac:dyDescent="0.25">
      <c r="A171" t="s">
        <v>432</v>
      </c>
      <c r="B171" s="44"/>
      <c r="C171" s="44"/>
      <c r="D171" s="44"/>
      <c r="E171" s="45"/>
      <c r="F171" s="1" t="s">
        <v>478</v>
      </c>
      <c r="G171" s="1" t="s">
        <v>438</v>
      </c>
      <c r="H171" s="1" t="s">
        <v>444</v>
      </c>
      <c r="I171" s="1">
        <v>0</v>
      </c>
      <c r="J171" s="1">
        <v>1</v>
      </c>
    </row>
    <row r="172" spans="1:10" x14ac:dyDescent="0.25">
      <c r="A172" s="43" t="s">
        <v>333</v>
      </c>
      <c r="B172" s="44">
        <v>2.1890000000000001</v>
      </c>
      <c r="C172" s="44">
        <v>4.5919999999999996</v>
      </c>
      <c r="D172" s="44">
        <v>0</v>
      </c>
      <c r="E172" s="45">
        <v>2.2603333333333331</v>
      </c>
      <c r="F172" s="1" t="s">
        <v>332</v>
      </c>
      <c r="G172" s="1" t="s">
        <v>441</v>
      </c>
      <c r="H172" s="1" t="s">
        <v>452</v>
      </c>
      <c r="I172" s="1">
        <v>0</v>
      </c>
      <c r="J172" s="1">
        <v>1</v>
      </c>
    </row>
    <row r="173" spans="1:10" x14ac:dyDescent="0.25">
      <c r="A173" s="43" t="s">
        <v>335</v>
      </c>
      <c r="B173" s="44">
        <v>2.02</v>
      </c>
      <c r="C173" s="44">
        <v>3.8380000000000001</v>
      </c>
      <c r="D173" s="44">
        <v>0</v>
      </c>
      <c r="E173" s="45">
        <v>1.9526666666666668</v>
      </c>
      <c r="F173" s="1" t="s">
        <v>334</v>
      </c>
      <c r="G173" s="1" t="s">
        <v>441</v>
      </c>
      <c r="H173" s="1" t="s">
        <v>452</v>
      </c>
      <c r="I173" s="1">
        <v>0</v>
      </c>
      <c r="J173" s="1">
        <v>1</v>
      </c>
    </row>
    <row r="174" spans="1:10" x14ac:dyDescent="0.25">
      <c r="A174" s="43" t="s">
        <v>337</v>
      </c>
      <c r="B174" s="44">
        <v>1.5620000000000001</v>
      </c>
      <c r="C174" s="44">
        <v>2.0920000000000001</v>
      </c>
      <c r="D174" s="44">
        <v>0</v>
      </c>
      <c r="E174" s="45">
        <v>1.218</v>
      </c>
      <c r="F174" s="1" t="s">
        <v>336</v>
      </c>
      <c r="G174" s="1" t="s">
        <v>455</v>
      </c>
      <c r="H174" s="1" t="s">
        <v>459</v>
      </c>
      <c r="I174" s="1">
        <v>0</v>
      </c>
      <c r="J174" s="1">
        <v>1</v>
      </c>
    </row>
    <row r="175" spans="1:10" x14ac:dyDescent="0.25">
      <c r="A175" s="43" t="s">
        <v>339</v>
      </c>
      <c r="B175" s="44">
        <v>1.7070000000000001</v>
      </c>
      <c r="C175" s="44">
        <v>3.726</v>
      </c>
      <c r="D175" s="44">
        <v>0</v>
      </c>
      <c r="E175" s="45">
        <v>1.8109999999999999</v>
      </c>
      <c r="F175" s="1" t="s">
        <v>338</v>
      </c>
      <c r="G175" s="1" t="s">
        <v>467</v>
      </c>
      <c r="H175" s="1" t="s">
        <v>446</v>
      </c>
      <c r="I175" s="1">
        <v>0</v>
      </c>
      <c r="J175" s="1">
        <v>1</v>
      </c>
    </row>
    <row r="176" spans="1:10" x14ac:dyDescent="0.25">
      <c r="A176" s="43" t="s">
        <v>341</v>
      </c>
      <c r="B176" s="44">
        <v>2.383</v>
      </c>
      <c r="C176" s="44">
        <v>3.6160000000000001</v>
      </c>
      <c r="D176" s="44">
        <v>0</v>
      </c>
      <c r="E176" s="45">
        <v>1.9996666666666669</v>
      </c>
      <c r="F176" s="1" t="s">
        <v>340</v>
      </c>
      <c r="G176" s="1" t="s">
        <v>467</v>
      </c>
      <c r="H176" s="1" t="s">
        <v>446</v>
      </c>
      <c r="I176" s="1">
        <v>0</v>
      </c>
      <c r="J176" s="1">
        <v>1</v>
      </c>
    </row>
    <row r="177" spans="1:10" x14ac:dyDescent="0.25">
      <c r="A177" s="43" t="s">
        <v>343</v>
      </c>
      <c r="B177" s="44">
        <v>1.667</v>
      </c>
      <c r="C177" s="44">
        <v>4.0629999999999997</v>
      </c>
      <c r="D177" s="44">
        <v>0</v>
      </c>
      <c r="E177" s="45">
        <v>1.91</v>
      </c>
      <c r="F177" s="1" t="s">
        <v>342</v>
      </c>
      <c r="G177" s="1" t="s">
        <v>455</v>
      </c>
      <c r="H177" s="1" t="s">
        <v>459</v>
      </c>
      <c r="I177" s="1">
        <v>0</v>
      </c>
      <c r="J177" s="1">
        <v>1</v>
      </c>
    </row>
    <row r="178" spans="1:10" x14ac:dyDescent="0.25">
      <c r="A178" s="43" t="s">
        <v>345</v>
      </c>
      <c r="B178" s="44"/>
      <c r="C178" s="44"/>
      <c r="D178" s="44">
        <v>0</v>
      </c>
      <c r="E178" s="45"/>
      <c r="F178" s="1" t="s">
        <v>344</v>
      </c>
      <c r="G178" s="1" t="s">
        <v>479</v>
      </c>
      <c r="H178" s="1" t="s">
        <v>459</v>
      </c>
      <c r="I178" s="1">
        <v>0</v>
      </c>
      <c r="J178" s="1">
        <v>1</v>
      </c>
    </row>
    <row r="179" spans="1:10" x14ac:dyDescent="0.25">
      <c r="A179" s="43" t="s">
        <v>347</v>
      </c>
      <c r="B179" s="44">
        <v>2.0979999999999999</v>
      </c>
      <c r="C179" s="44">
        <v>3.0739999999999998</v>
      </c>
      <c r="D179" s="44">
        <v>0</v>
      </c>
      <c r="E179" s="45">
        <v>1.724</v>
      </c>
      <c r="F179" s="1" t="s">
        <v>346</v>
      </c>
      <c r="G179" s="1" t="s">
        <v>438</v>
      </c>
      <c r="H179" s="1" t="s">
        <v>444</v>
      </c>
      <c r="I179" s="1">
        <v>0</v>
      </c>
      <c r="J179" s="1">
        <v>1</v>
      </c>
    </row>
    <row r="180" spans="1:10" x14ac:dyDescent="0.25">
      <c r="A180" s="43" t="s">
        <v>349</v>
      </c>
      <c r="B180" s="44">
        <v>1.7689999999999999</v>
      </c>
      <c r="C180" s="44">
        <v>2.9409999999999998</v>
      </c>
      <c r="D180" s="44">
        <v>0</v>
      </c>
      <c r="E180" s="45">
        <v>1.57</v>
      </c>
      <c r="F180" s="1" t="s">
        <v>348</v>
      </c>
      <c r="G180" s="1" t="s">
        <v>464</v>
      </c>
      <c r="H180" s="1" t="s">
        <v>448</v>
      </c>
      <c r="I180" s="1">
        <v>0</v>
      </c>
      <c r="J180" s="1">
        <v>1</v>
      </c>
    </row>
    <row r="181" spans="1:10" x14ac:dyDescent="0.25">
      <c r="A181" s="43" t="s">
        <v>351</v>
      </c>
      <c r="B181" s="44">
        <v>2.0579999999999998</v>
      </c>
      <c r="C181" s="44">
        <v>2.9009999999999998</v>
      </c>
      <c r="D181" s="44">
        <v>0</v>
      </c>
      <c r="E181" s="45">
        <v>1.6529999999999998</v>
      </c>
      <c r="F181" s="1" t="s">
        <v>480</v>
      </c>
      <c r="G181" s="1" t="s">
        <v>447</v>
      </c>
      <c r="H181" s="1" t="s">
        <v>436</v>
      </c>
      <c r="I181" s="1">
        <v>1</v>
      </c>
      <c r="J181" s="1">
        <v>0</v>
      </c>
    </row>
    <row r="182" spans="1:10" x14ac:dyDescent="0.25">
      <c r="A182" s="43" t="s">
        <v>353</v>
      </c>
      <c r="B182" s="44"/>
      <c r="C182" s="44"/>
      <c r="D182" s="44">
        <v>0</v>
      </c>
      <c r="E182" s="45"/>
      <c r="F182" s="1" t="s">
        <v>352</v>
      </c>
      <c r="G182" s="1" t="s">
        <v>479</v>
      </c>
      <c r="H182" s="1" t="s">
        <v>459</v>
      </c>
      <c r="I182" s="1">
        <v>0</v>
      </c>
      <c r="J182" s="1">
        <v>1</v>
      </c>
    </row>
    <row r="183" spans="1:10" x14ac:dyDescent="0.25">
      <c r="A183" s="43" t="s">
        <v>355</v>
      </c>
      <c r="B183" s="44">
        <v>1.704</v>
      </c>
      <c r="C183" s="44">
        <v>2.4750000000000001</v>
      </c>
      <c r="D183" s="44">
        <v>0</v>
      </c>
      <c r="E183" s="45">
        <v>1.393</v>
      </c>
      <c r="F183" s="1" t="s">
        <v>354</v>
      </c>
      <c r="G183" s="1" t="s">
        <v>458</v>
      </c>
      <c r="I183" s="1">
        <v>0</v>
      </c>
      <c r="J183" s="1">
        <v>0</v>
      </c>
    </row>
    <row r="184" spans="1:10" x14ac:dyDescent="0.25">
      <c r="A184" s="43" t="s">
        <v>357</v>
      </c>
      <c r="B184" s="44">
        <v>1.6870000000000001</v>
      </c>
      <c r="C184" s="44">
        <v>4</v>
      </c>
      <c r="D184" s="44">
        <v>0</v>
      </c>
      <c r="E184" s="45">
        <v>1.8956666666666668</v>
      </c>
      <c r="F184" s="1" t="s">
        <v>481</v>
      </c>
      <c r="G184" s="1" t="s">
        <v>441</v>
      </c>
      <c r="H184" s="1" t="s">
        <v>442</v>
      </c>
      <c r="I184" s="1">
        <v>0</v>
      </c>
      <c r="J184" s="1">
        <v>1</v>
      </c>
    </row>
    <row r="185" spans="1:10" x14ac:dyDescent="0.25">
      <c r="A185" s="43" t="s">
        <v>359</v>
      </c>
      <c r="B185" s="44">
        <v>1.76</v>
      </c>
      <c r="C185" s="44">
        <v>4.13</v>
      </c>
      <c r="D185" s="44">
        <v>0</v>
      </c>
      <c r="E185" s="45">
        <v>1.9633333333333332</v>
      </c>
      <c r="F185" s="1" t="s">
        <v>358</v>
      </c>
      <c r="G185" s="1" t="s">
        <v>441</v>
      </c>
      <c r="H185" s="1" t="s">
        <v>442</v>
      </c>
      <c r="I185" s="1">
        <v>0</v>
      </c>
      <c r="J185" s="1">
        <v>1</v>
      </c>
    </row>
    <row r="186" spans="1:10" x14ac:dyDescent="0.25">
      <c r="A186" s="43" t="s">
        <v>361</v>
      </c>
      <c r="B186" s="44">
        <v>2.044</v>
      </c>
      <c r="C186" s="44">
        <v>3.1579999999999999</v>
      </c>
      <c r="D186" s="44">
        <v>5</v>
      </c>
      <c r="E186" s="45">
        <v>3.4006666666666665</v>
      </c>
      <c r="F186" s="1" t="s">
        <v>360</v>
      </c>
      <c r="G186" s="1" t="s">
        <v>453</v>
      </c>
      <c r="H186" s="1" t="s">
        <v>446</v>
      </c>
      <c r="I186" s="1">
        <v>0</v>
      </c>
      <c r="J186" s="1">
        <v>1</v>
      </c>
    </row>
    <row r="187" spans="1:10" x14ac:dyDescent="0.25">
      <c r="A187" s="43" t="s">
        <v>363</v>
      </c>
      <c r="B187" s="44">
        <v>1.5820000000000001</v>
      </c>
      <c r="C187" s="44">
        <v>2.0049999999999999</v>
      </c>
      <c r="D187" s="44">
        <v>0</v>
      </c>
      <c r="E187" s="45">
        <v>1.1956666666666667</v>
      </c>
      <c r="F187" s="1" t="s">
        <v>362</v>
      </c>
      <c r="G187" s="1" t="s">
        <v>438</v>
      </c>
      <c r="H187" s="1" t="s">
        <v>449</v>
      </c>
      <c r="I187" s="1">
        <v>0</v>
      </c>
      <c r="J187" s="1">
        <v>1</v>
      </c>
    </row>
    <row r="188" spans="1:10" x14ac:dyDescent="0.25">
      <c r="A188" s="43" t="s">
        <v>365</v>
      </c>
      <c r="B188" s="44">
        <v>3.1720000000000002</v>
      </c>
      <c r="C188" s="44">
        <v>1.8109999999999999</v>
      </c>
      <c r="D188" s="44">
        <v>3</v>
      </c>
      <c r="E188" s="45">
        <v>2.661</v>
      </c>
      <c r="F188" s="1" t="s">
        <v>364</v>
      </c>
      <c r="G188" s="1" t="s">
        <v>456</v>
      </c>
      <c r="H188" s="1" t="s">
        <v>436</v>
      </c>
      <c r="I188" s="1">
        <v>1</v>
      </c>
      <c r="J188" s="1">
        <v>0</v>
      </c>
    </row>
    <row r="189" spans="1:10" x14ac:dyDescent="0.25">
      <c r="A189" s="43" t="s">
        <v>367</v>
      </c>
      <c r="B189" s="44">
        <v>2.2130000000000001</v>
      </c>
      <c r="C189" s="44">
        <v>3.6150000000000002</v>
      </c>
      <c r="D189" s="44">
        <v>0</v>
      </c>
      <c r="E189" s="45">
        <v>1.9426666666666668</v>
      </c>
      <c r="F189" s="1" t="s">
        <v>366</v>
      </c>
      <c r="G189" s="1" t="s">
        <v>467</v>
      </c>
      <c r="H189" s="1" t="s">
        <v>446</v>
      </c>
      <c r="I189" s="1">
        <v>0</v>
      </c>
      <c r="J189" s="1">
        <v>1</v>
      </c>
    </row>
    <row r="190" spans="1:10" x14ac:dyDescent="0.25">
      <c r="A190" s="43" t="s">
        <v>369</v>
      </c>
      <c r="B190" s="44"/>
      <c r="C190" s="44"/>
      <c r="D190" s="44">
        <v>0</v>
      </c>
      <c r="E190" s="45"/>
      <c r="F190" s="1" t="s">
        <v>368</v>
      </c>
      <c r="G190" s="1" t="s">
        <v>438</v>
      </c>
      <c r="H190" s="1" t="s">
        <v>444</v>
      </c>
      <c r="I190" s="1">
        <v>0</v>
      </c>
      <c r="J190" s="1">
        <v>1</v>
      </c>
    </row>
    <row r="191" spans="1:10" x14ac:dyDescent="0.25">
      <c r="A191" s="43" t="s">
        <v>371</v>
      </c>
      <c r="B191" s="44">
        <v>2.0019999999999998</v>
      </c>
      <c r="C191" s="44">
        <v>3.9039999999999999</v>
      </c>
      <c r="D191" s="44">
        <v>0</v>
      </c>
      <c r="E191" s="45">
        <v>1.9686666666666666</v>
      </c>
      <c r="F191" s="1" t="s">
        <v>482</v>
      </c>
      <c r="G191" s="1" t="s">
        <v>438</v>
      </c>
      <c r="H191" s="1" t="s">
        <v>449</v>
      </c>
      <c r="I191" s="1">
        <v>0</v>
      </c>
      <c r="J191" s="1">
        <v>1</v>
      </c>
    </row>
    <row r="192" spans="1:10" x14ac:dyDescent="0.25">
      <c r="A192" s="43" t="s">
        <v>373</v>
      </c>
      <c r="B192" s="44">
        <v>1.8759999999999999</v>
      </c>
      <c r="C192" s="44">
        <v>2.7610000000000001</v>
      </c>
      <c r="D192" s="44">
        <v>0</v>
      </c>
      <c r="E192" s="45">
        <v>1.5456666666666667</v>
      </c>
      <c r="F192" s="1" t="s">
        <v>372</v>
      </c>
      <c r="G192" s="1" t="s">
        <v>455</v>
      </c>
      <c r="H192" s="1" t="s">
        <v>459</v>
      </c>
      <c r="I192" s="1">
        <v>0</v>
      </c>
      <c r="J192" s="1">
        <v>1</v>
      </c>
    </row>
    <row r="193" spans="1:10" x14ac:dyDescent="0.25">
      <c r="A193" s="43" t="s">
        <v>375</v>
      </c>
      <c r="B193" s="44"/>
      <c r="C193" s="44"/>
      <c r="D193" s="44">
        <v>0</v>
      </c>
      <c r="E193" s="45"/>
      <c r="F193" s="1" t="s">
        <v>374</v>
      </c>
      <c r="G193" s="1" t="s">
        <v>474</v>
      </c>
      <c r="H193" s="1" t="s">
        <v>459</v>
      </c>
      <c r="I193" s="1">
        <v>0</v>
      </c>
      <c r="J193" s="1">
        <v>1</v>
      </c>
    </row>
    <row r="194" spans="1:10" x14ac:dyDescent="0.25">
      <c r="A194" s="43" t="s">
        <v>391</v>
      </c>
      <c r="B194" s="44"/>
      <c r="C194" s="44"/>
      <c r="D194" s="44">
        <v>0</v>
      </c>
      <c r="E194" s="45"/>
      <c r="F194" s="1" t="s">
        <v>483</v>
      </c>
      <c r="G194" s="1" t="s">
        <v>447</v>
      </c>
      <c r="H194" s="71" t="s">
        <v>448</v>
      </c>
      <c r="I194" s="1">
        <v>0</v>
      </c>
      <c r="J194" s="1">
        <v>1</v>
      </c>
    </row>
    <row r="195" spans="1:10" x14ac:dyDescent="0.25">
      <c r="A195" s="43" t="s">
        <v>377</v>
      </c>
      <c r="B195" s="44"/>
      <c r="C195" s="44"/>
      <c r="D195" s="44">
        <v>0</v>
      </c>
      <c r="E195" s="45"/>
      <c r="F195" s="1" t="s">
        <v>376</v>
      </c>
      <c r="G195" s="1" t="s">
        <v>479</v>
      </c>
      <c r="H195" s="1" t="s">
        <v>459</v>
      </c>
      <c r="I195" s="1">
        <v>0</v>
      </c>
      <c r="J195" s="1">
        <v>1</v>
      </c>
    </row>
    <row r="196" spans="1:10" x14ac:dyDescent="0.25">
      <c r="A196" s="43" t="s">
        <v>379</v>
      </c>
      <c r="B196" s="44">
        <v>2.2719999999999998</v>
      </c>
      <c r="C196" s="44">
        <v>4.6079999999999997</v>
      </c>
      <c r="D196" s="44">
        <v>0</v>
      </c>
      <c r="E196" s="45">
        <v>2.293333333333333</v>
      </c>
      <c r="F196" s="1" t="s">
        <v>378</v>
      </c>
      <c r="G196" s="1" t="s">
        <v>447</v>
      </c>
      <c r="H196" s="1" t="s">
        <v>448</v>
      </c>
      <c r="I196" s="1">
        <v>0</v>
      </c>
      <c r="J196" s="1">
        <v>1</v>
      </c>
    </row>
    <row r="197" spans="1:10" x14ac:dyDescent="0.25">
      <c r="A197" s="43" t="s">
        <v>381</v>
      </c>
      <c r="B197" s="44">
        <v>1.758</v>
      </c>
      <c r="C197" s="44">
        <v>2.29</v>
      </c>
      <c r="D197" s="44">
        <v>0</v>
      </c>
      <c r="E197" s="45">
        <v>1.3493333333333333</v>
      </c>
      <c r="F197" s="1" t="s">
        <v>380</v>
      </c>
      <c r="G197" s="1" t="s">
        <v>441</v>
      </c>
      <c r="H197" s="1" t="s">
        <v>442</v>
      </c>
      <c r="I197" s="1">
        <v>0</v>
      </c>
      <c r="J197" s="1">
        <v>1</v>
      </c>
    </row>
    <row r="198" spans="1:10" x14ac:dyDescent="0.25">
      <c r="A198" s="43" t="s">
        <v>383</v>
      </c>
      <c r="B198" s="44">
        <v>1.5189999999999999</v>
      </c>
      <c r="C198" s="44">
        <v>3.61</v>
      </c>
      <c r="D198" s="44">
        <v>0</v>
      </c>
      <c r="E198" s="45">
        <v>1.7096666666666664</v>
      </c>
      <c r="F198" s="1" t="s">
        <v>382</v>
      </c>
      <c r="G198" s="1" t="s">
        <v>441</v>
      </c>
      <c r="H198" s="1" t="s">
        <v>442</v>
      </c>
      <c r="I198" s="1">
        <v>0</v>
      </c>
      <c r="J198" s="1">
        <v>1</v>
      </c>
    </row>
    <row r="199" spans="1:10" x14ac:dyDescent="0.25">
      <c r="A199" s="43" t="s">
        <v>385</v>
      </c>
      <c r="B199" s="44">
        <v>2.044</v>
      </c>
      <c r="C199" s="44">
        <v>4.0170000000000003</v>
      </c>
      <c r="D199" s="44">
        <v>0</v>
      </c>
      <c r="E199" s="45">
        <v>2.0203333333333333</v>
      </c>
      <c r="F199" s="1" t="s">
        <v>384</v>
      </c>
      <c r="G199" s="1" t="s">
        <v>441</v>
      </c>
      <c r="H199" s="1" t="s">
        <v>442</v>
      </c>
      <c r="I199" s="1">
        <v>0</v>
      </c>
      <c r="J199" s="1">
        <v>1</v>
      </c>
    </row>
    <row r="200" spans="1:10" x14ac:dyDescent="0.25">
      <c r="F200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998A-021C-9C41-8FB0-8C6225247A42}">
  <sheetPr>
    <tabColor theme="5"/>
  </sheetPr>
  <dimension ref="A1:J402"/>
  <sheetViews>
    <sheetView workbookViewId="0">
      <selection activeCell="A2" sqref="A2"/>
    </sheetView>
  </sheetViews>
  <sheetFormatPr defaultColWidth="10.625" defaultRowHeight="15.75" x14ac:dyDescent="0.25"/>
  <cols>
    <col min="1" max="1" width="8.875" style="24"/>
    <col min="2" max="2" width="15.125" style="24" hidden="1" customWidth="1"/>
    <col min="5" max="5" width="10.625" style="8"/>
    <col min="6" max="6" width="29" style="8" bestFit="1" customWidth="1"/>
    <col min="7" max="7" width="31.375" style="9" customWidth="1"/>
    <col min="8" max="8" width="14.75" style="1" customWidth="1"/>
    <col min="9" max="10" width="16.75" style="1" customWidth="1"/>
  </cols>
  <sheetData>
    <row r="1" spans="1:10" x14ac:dyDescent="0.25">
      <c r="C1" t="s">
        <v>421</v>
      </c>
      <c r="D1" s="1" t="s">
        <v>420</v>
      </c>
      <c r="E1" s="9"/>
      <c r="F1" s="9"/>
    </row>
    <row r="2" spans="1:10" ht="96" x14ac:dyDescent="0.25">
      <c r="A2" s="32" t="s">
        <v>409</v>
      </c>
      <c r="B2" s="33" t="s">
        <v>414</v>
      </c>
      <c r="C2" s="34" t="s">
        <v>410</v>
      </c>
      <c r="D2" s="33" t="s">
        <v>413</v>
      </c>
      <c r="E2" s="70" t="s">
        <v>430</v>
      </c>
      <c r="F2" s="70" t="s">
        <v>433</v>
      </c>
      <c r="G2" s="70" t="s">
        <v>434</v>
      </c>
      <c r="H2" s="70" t="s">
        <v>435</v>
      </c>
      <c r="I2" s="70" t="s">
        <v>436</v>
      </c>
      <c r="J2" s="70" t="s">
        <v>437</v>
      </c>
    </row>
    <row r="3" spans="1:10" x14ac:dyDescent="0.25">
      <c r="A3" s="35" t="s">
        <v>1</v>
      </c>
      <c r="B3" s="36">
        <f>D3</f>
        <v>0.36493991835732409</v>
      </c>
      <c r="C3" s="37">
        <v>1.4743354320526123</v>
      </c>
      <c r="D3" s="37">
        <f>10-(IF('Political stability abs conf'!C3="","",(10*(('Political stability abs conf'!C3-MIN('Political stability abs conf'!C$3:C$199))/((MAX('Political stability abs conf'!C$3:C$199)-MIN('Political stability abs conf'!C$3:C$199)))))))</f>
        <v>0.36493991835732409</v>
      </c>
      <c r="E3" t="s">
        <v>1</v>
      </c>
      <c r="F3" s="1" t="s">
        <v>0</v>
      </c>
      <c r="G3" s="1" t="s">
        <v>438</v>
      </c>
      <c r="I3" s="1">
        <v>0</v>
      </c>
      <c r="J3" s="1">
        <v>0</v>
      </c>
    </row>
    <row r="4" spans="1:10" x14ac:dyDescent="0.25">
      <c r="A4" s="35" t="s">
        <v>3</v>
      </c>
      <c r="B4" s="36">
        <f t="shared" ref="B4:B71" si="0">D4</f>
        <v>9.6445370457188933</v>
      </c>
      <c r="C4" s="38">
        <v>-2.5298552513122559</v>
      </c>
      <c r="D4" s="37">
        <f>10-(IF('Political stability abs conf'!C4="","",(10*(('Political stability abs conf'!C4-MIN('Political stability abs conf'!C$3:C$199))/((MAX('Political stability abs conf'!C$3:C$199)-MIN('Political stability abs conf'!C$3:C$199)))))))</f>
        <v>9.6445370457188933</v>
      </c>
      <c r="E4" t="s">
        <v>3</v>
      </c>
      <c r="F4" s="1" t="s">
        <v>2</v>
      </c>
      <c r="G4" s="1" t="s">
        <v>439</v>
      </c>
      <c r="H4" s="1" t="s">
        <v>440</v>
      </c>
      <c r="I4" s="1">
        <v>0</v>
      </c>
      <c r="J4" s="1">
        <v>1</v>
      </c>
    </row>
    <row r="5" spans="1:10" x14ac:dyDescent="0.25">
      <c r="A5" s="35" t="s">
        <v>5</v>
      </c>
      <c r="B5" s="36">
        <f t="shared" si="0"/>
        <v>5.4290126105173862</v>
      </c>
      <c r="C5" s="37">
        <v>-0.71083623170852661</v>
      </c>
      <c r="D5" s="37">
        <f>10-(IF('Political stability abs conf'!C5="","",(10*(('Political stability abs conf'!C5-MIN('Political stability abs conf'!C$3:C$199))/((MAX('Political stability abs conf'!C$3:C$199)-MIN('Political stability abs conf'!C$3:C$199)))))))</f>
        <v>5.4290126105173862</v>
      </c>
      <c r="E5" t="s">
        <v>5</v>
      </c>
      <c r="F5" s="1" t="s">
        <v>4</v>
      </c>
      <c r="G5" s="1" t="s">
        <v>441</v>
      </c>
      <c r="H5" s="1" t="s">
        <v>442</v>
      </c>
      <c r="I5" s="1">
        <v>0</v>
      </c>
      <c r="J5" s="1">
        <v>1</v>
      </c>
    </row>
    <row r="6" spans="1:10" x14ac:dyDescent="0.25">
      <c r="A6" s="1" t="s">
        <v>431</v>
      </c>
      <c r="B6" s="36"/>
      <c r="C6" s="37"/>
      <c r="D6" s="37"/>
      <c r="E6" t="s">
        <v>431</v>
      </c>
      <c r="F6" s="1" t="s">
        <v>443</v>
      </c>
      <c r="G6" s="1" t="s">
        <v>438</v>
      </c>
      <c r="H6" s="1" t="s">
        <v>444</v>
      </c>
      <c r="I6" s="1">
        <v>0</v>
      </c>
      <c r="J6" s="1">
        <v>1</v>
      </c>
    </row>
    <row r="7" spans="1:10" x14ac:dyDescent="0.25">
      <c r="A7" s="35" t="s">
        <v>7</v>
      </c>
      <c r="B7" s="36">
        <f t="shared" si="0"/>
        <v>3.5280324054211203</v>
      </c>
      <c r="C7" s="37">
        <v>0.10944584757089615</v>
      </c>
      <c r="D7" s="37">
        <f>10-(IF('Political stability abs conf'!C7="","",(10*(('Political stability abs conf'!C7-MIN('Political stability abs conf'!C$3:C$199))/((MAX('Political stability abs conf'!C$3:C$199)-MIN('Political stability abs conf'!C$3:C$199)))))))</f>
        <v>3.5280324054211203</v>
      </c>
      <c r="E7" t="s">
        <v>7</v>
      </c>
      <c r="F7" s="1" t="s">
        <v>6</v>
      </c>
      <c r="G7" s="1" t="s">
        <v>445</v>
      </c>
      <c r="H7" s="1" t="s">
        <v>446</v>
      </c>
      <c r="I7" s="1">
        <v>0</v>
      </c>
      <c r="J7" s="1">
        <v>1</v>
      </c>
    </row>
    <row r="8" spans="1:10" x14ac:dyDescent="0.25">
      <c r="A8" s="35" t="s">
        <v>9</v>
      </c>
      <c r="B8" s="36">
        <f t="shared" si="0"/>
        <v>0</v>
      </c>
      <c r="C8" s="37">
        <v>1.6318087577819824</v>
      </c>
      <c r="D8" s="37">
        <f>10-(IF('Political stability abs conf'!C8="","",(10*(('Political stability abs conf'!C8-MIN('Political stability abs conf'!C$3:C$199))/((MAX('Political stability abs conf'!C$3:C$199)-MIN('Political stability abs conf'!C$3:C$199)))))))</f>
        <v>0</v>
      </c>
      <c r="E8" t="s">
        <v>9</v>
      </c>
      <c r="F8" s="1" t="s">
        <v>8</v>
      </c>
      <c r="G8" s="1" t="s">
        <v>445</v>
      </c>
      <c r="H8" s="1" t="s">
        <v>436</v>
      </c>
      <c r="I8" s="1">
        <v>1</v>
      </c>
      <c r="J8" s="1">
        <v>0</v>
      </c>
    </row>
    <row r="9" spans="1:10" x14ac:dyDescent="0.25">
      <c r="A9" s="35" t="s">
        <v>11</v>
      </c>
      <c r="B9" s="36">
        <f t="shared" si="0"/>
        <v>2.2769370354860694</v>
      </c>
      <c r="C9" s="37">
        <v>0.6492995023727417</v>
      </c>
      <c r="D9" s="37">
        <f>10-(IF('Political stability abs conf'!C9="","",(10*(('Political stability abs conf'!C9-MIN('Political stability abs conf'!C$3:C$199))/((MAX('Political stability abs conf'!C$3:C$199)-MIN('Political stability abs conf'!C$3:C$199)))))))</f>
        <v>2.2769370354860694</v>
      </c>
      <c r="E9" t="s">
        <v>11</v>
      </c>
      <c r="F9" s="1" t="s">
        <v>10</v>
      </c>
      <c r="G9" s="1" t="s">
        <v>447</v>
      </c>
      <c r="H9" s="1" t="s">
        <v>448</v>
      </c>
      <c r="I9" s="1">
        <v>0</v>
      </c>
      <c r="J9" s="1">
        <v>1</v>
      </c>
    </row>
    <row r="10" spans="1:10" x14ac:dyDescent="0.25">
      <c r="A10" s="35" t="s">
        <v>13</v>
      </c>
      <c r="B10" s="36">
        <f t="shared" si="0"/>
        <v>4.0281716632530546</v>
      </c>
      <c r="C10" s="37">
        <v>-0.10636664181947708</v>
      </c>
      <c r="D10" s="37">
        <f>10-(IF('Political stability abs conf'!C10="","",(10*(('Political stability abs conf'!C10-MIN('Political stability abs conf'!C$3:C$199))/((MAX('Political stability abs conf'!C$3:C$199)-MIN('Political stability abs conf'!C$3:C$199)))))))</f>
        <v>4.0281716632530546</v>
      </c>
      <c r="E10" t="s">
        <v>13</v>
      </c>
      <c r="F10" s="1" t="s">
        <v>12</v>
      </c>
      <c r="G10" s="1" t="s">
        <v>438</v>
      </c>
      <c r="H10" s="1" t="s">
        <v>449</v>
      </c>
      <c r="I10" s="1">
        <v>0</v>
      </c>
      <c r="J10" s="1">
        <v>1</v>
      </c>
    </row>
    <row r="11" spans="1:10" x14ac:dyDescent="0.25">
      <c r="A11" s="35" t="s">
        <v>15</v>
      </c>
      <c r="B11" s="36">
        <f t="shared" si="0"/>
        <v>5.71813115285069</v>
      </c>
      <c r="C11" s="37">
        <v>-0.83559226989746094</v>
      </c>
      <c r="D11" s="37">
        <f>10-(IF('Political stability abs conf'!C11="","",(10*(('Political stability abs conf'!C11-MIN('Political stability abs conf'!C$3:C$199))/((MAX('Political stability abs conf'!C$3:C$199)-MIN('Political stability abs conf'!C$3:C$199)))))))</f>
        <v>5.71813115285069</v>
      </c>
      <c r="E11" t="s">
        <v>15</v>
      </c>
      <c r="F11" s="1" t="s">
        <v>14</v>
      </c>
      <c r="G11" s="1" t="s">
        <v>447</v>
      </c>
      <c r="H11" s="1" t="s">
        <v>446</v>
      </c>
      <c r="I11" s="1">
        <v>0</v>
      </c>
      <c r="J11" s="1">
        <v>1</v>
      </c>
    </row>
    <row r="12" spans="1:10" x14ac:dyDescent="0.25">
      <c r="A12" s="35" t="s">
        <v>17</v>
      </c>
      <c r="B12" s="36">
        <f t="shared" si="0"/>
        <v>1.5672054166772789</v>
      </c>
      <c r="C12" s="37">
        <v>0.95555210113525391</v>
      </c>
      <c r="D12" s="37">
        <f>10-(IF('Political stability abs conf'!C12="","",(10*(('Political stability abs conf'!C12-MIN('Political stability abs conf'!C$3:C$199))/((MAX('Political stability abs conf'!C$3:C$199)-MIN('Political stability abs conf'!C$3:C$199)))))))</f>
        <v>1.5672054166772789</v>
      </c>
      <c r="E12" t="s">
        <v>17</v>
      </c>
      <c r="F12" s="1" t="s">
        <v>16</v>
      </c>
      <c r="G12" s="1" t="s">
        <v>438</v>
      </c>
      <c r="H12" s="1" t="s">
        <v>444</v>
      </c>
      <c r="I12" s="1">
        <v>0</v>
      </c>
      <c r="J12" s="1">
        <v>1</v>
      </c>
    </row>
    <row r="13" spans="1:10" x14ac:dyDescent="0.25">
      <c r="A13" s="35" t="s">
        <v>19</v>
      </c>
      <c r="B13" s="36">
        <f t="shared" si="0"/>
        <v>1.8095281337149238</v>
      </c>
      <c r="C13" s="37">
        <v>0.85098868608474731</v>
      </c>
      <c r="D13" s="37">
        <f>10-(IF('Political stability abs conf'!C13="","",(10*(('Political stability abs conf'!C13-MIN('Political stability abs conf'!C$3:C$199))/((MAX('Political stability abs conf'!C$3:C$199)-MIN('Political stability abs conf'!C$3:C$199)))))))</f>
        <v>1.8095281337149238</v>
      </c>
      <c r="E13" t="s">
        <v>19</v>
      </c>
      <c r="F13" s="1" t="s">
        <v>18</v>
      </c>
      <c r="G13" s="1" t="s">
        <v>450</v>
      </c>
      <c r="H13" s="1" t="s">
        <v>436</v>
      </c>
      <c r="I13" s="1">
        <v>1</v>
      </c>
      <c r="J13" s="1">
        <v>0</v>
      </c>
    </row>
    <row r="14" spans="1:10" x14ac:dyDescent="0.25">
      <c r="A14" s="35" t="s">
        <v>21</v>
      </c>
      <c r="B14" s="36">
        <f t="shared" si="0"/>
        <v>1.6614360661581831</v>
      </c>
      <c r="C14" s="37">
        <v>0.91489112377166748</v>
      </c>
      <c r="D14" s="37">
        <f>10-(IF('Political stability abs conf'!C14="","",(10*(('Political stability abs conf'!C14-MIN('Political stability abs conf'!C$3:C$199))/((MAX('Political stability abs conf'!C$3:C$199)-MIN('Political stability abs conf'!C$3:C$199)))))))</f>
        <v>1.6614360661581831</v>
      </c>
      <c r="E14" t="s">
        <v>21</v>
      </c>
      <c r="F14" s="1" t="s">
        <v>20</v>
      </c>
      <c r="G14" s="1" t="s">
        <v>451</v>
      </c>
      <c r="H14" s="1" t="s">
        <v>436</v>
      </c>
      <c r="I14" s="1">
        <v>1</v>
      </c>
      <c r="J14" s="1">
        <v>0</v>
      </c>
    </row>
    <row r="15" spans="1:10" x14ac:dyDescent="0.25">
      <c r="A15" s="35" t="s">
        <v>23</v>
      </c>
      <c r="B15" s="36">
        <f t="shared" si="0"/>
        <v>5.7595816819876298</v>
      </c>
      <c r="C15" s="37">
        <v>-0.85347837209701538</v>
      </c>
      <c r="D15" s="37">
        <f>10-(IF('Political stability abs conf'!C15="","",(10*(('Political stability abs conf'!C15-MIN('Political stability abs conf'!C$3:C$199))/((MAX('Political stability abs conf'!C$3:C$199)-MIN('Political stability abs conf'!C$3:C$199)))))))</f>
        <v>5.7595816819876298</v>
      </c>
      <c r="E15" t="s">
        <v>23</v>
      </c>
      <c r="F15" s="1" t="s">
        <v>22</v>
      </c>
      <c r="G15" s="1" t="s">
        <v>447</v>
      </c>
      <c r="H15" s="1" t="s">
        <v>446</v>
      </c>
      <c r="I15" s="1">
        <v>0</v>
      </c>
      <c r="J15" s="1">
        <v>1</v>
      </c>
    </row>
    <row r="16" spans="1:10" x14ac:dyDescent="0.25">
      <c r="A16" s="35" t="s">
        <v>25</v>
      </c>
      <c r="B16" s="36">
        <f t="shared" si="0"/>
        <v>6.942654145566765</v>
      </c>
      <c r="C16" s="37">
        <v>-1.3639798164367676</v>
      </c>
      <c r="D16" s="37">
        <f>10-(IF('Political stability abs conf'!C16="","",(10*(('Political stability abs conf'!C16-MIN('Political stability abs conf'!C$3:C$199))/((MAX('Political stability abs conf'!C$3:C$199)-MIN('Political stability abs conf'!C$3:C$199)))))))</f>
        <v>6.942654145566765</v>
      </c>
      <c r="E16" t="s">
        <v>25</v>
      </c>
      <c r="F16" s="1" t="s">
        <v>24</v>
      </c>
      <c r="G16" s="1" t="s">
        <v>441</v>
      </c>
      <c r="H16" s="1" t="s">
        <v>442</v>
      </c>
      <c r="I16" s="1">
        <v>0</v>
      </c>
      <c r="J16" s="1">
        <v>1</v>
      </c>
    </row>
    <row r="17" spans="1:10" x14ac:dyDescent="0.25">
      <c r="A17" s="35" t="s">
        <v>27</v>
      </c>
      <c r="B17" s="36">
        <f t="shared" si="0"/>
        <v>2.362091994512511</v>
      </c>
      <c r="C17" s="37">
        <v>0.61255472898483276</v>
      </c>
      <c r="D17" s="37">
        <f>10-(IF('Political stability abs conf'!C17="","",(10*(('Political stability abs conf'!C17-MIN('Political stability abs conf'!C$3:C$199))/((MAX('Political stability abs conf'!C$3:C$199)-MIN('Political stability abs conf'!C$3:C$199)))))))</f>
        <v>2.362091994512511</v>
      </c>
      <c r="E17" t="s">
        <v>27</v>
      </c>
      <c r="F17" s="1" t="s">
        <v>26</v>
      </c>
      <c r="G17" s="1" t="s">
        <v>451</v>
      </c>
      <c r="H17" s="1" t="s">
        <v>436</v>
      </c>
      <c r="I17" s="1">
        <v>1</v>
      </c>
      <c r="J17" s="1">
        <v>0</v>
      </c>
    </row>
    <row r="18" spans="1:10" x14ac:dyDescent="0.25">
      <c r="A18" s="35" t="s">
        <v>29</v>
      </c>
      <c r="B18" s="36">
        <f t="shared" si="0"/>
        <v>4.4800179687703316</v>
      </c>
      <c r="C18" s="37">
        <v>-0.3013404905796051</v>
      </c>
      <c r="D18" s="37">
        <f>10-(IF('Political stability abs conf'!C18="","",(10*(('Political stability abs conf'!C18-MIN('Political stability abs conf'!C$3:C$199))/((MAX('Political stability abs conf'!C$3:C$199)-MIN('Political stability abs conf'!C$3:C$199)))))))</f>
        <v>4.4800179687703316</v>
      </c>
      <c r="E18" t="s">
        <v>29</v>
      </c>
      <c r="F18" s="1" t="s">
        <v>28</v>
      </c>
      <c r="G18" s="1" t="s">
        <v>441</v>
      </c>
      <c r="H18" s="1" t="s">
        <v>452</v>
      </c>
      <c r="I18" s="1">
        <v>0</v>
      </c>
      <c r="J18" s="1">
        <v>1</v>
      </c>
    </row>
    <row r="19" spans="1:10" x14ac:dyDescent="0.25">
      <c r="A19" s="35" t="s">
        <v>31</v>
      </c>
      <c r="B19" s="36">
        <f t="shared" si="0"/>
        <v>7.5794075604536317</v>
      </c>
      <c r="C19" s="37">
        <v>-1.6387419700622559</v>
      </c>
      <c r="D19" s="37">
        <f>10-(IF('Political stability abs conf'!C19="","",(10*(('Political stability abs conf'!C19-MIN('Political stability abs conf'!C$3:C$199))/((MAX('Political stability abs conf'!C$3:C$199)-MIN('Political stability abs conf'!C$3:C$199)))))))</f>
        <v>7.5794075604536317</v>
      </c>
      <c r="E19" t="s">
        <v>31</v>
      </c>
      <c r="F19" s="1" t="s">
        <v>30</v>
      </c>
      <c r="G19" s="1" t="s">
        <v>441</v>
      </c>
      <c r="H19" s="1" t="s">
        <v>452</v>
      </c>
      <c r="I19" s="1">
        <v>0</v>
      </c>
      <c r="J19" s="1">
        <v>1</v>
      </c>
    </row>
    <row r="20" spans="1:10" x14ac:dyDescent="0.25">
      <c r="A20" s="35" t="s">
        <v>33</v>
      </c>
      <c r="B20" s="36">
        <f t="shared" si="0"/>
        <v>6.0299935525481692</v>
      </c>
      <c r="C20" s="37">
        <v>-0.97016239166259766</v>
      </c>
      <c r="D20" s="37">
        <f>10-(IF('Political stability abs conf'!C20="","",(10*(('Political stability abs conf'!C20-MIN('Political stability abs conf'!C$3:C$199))/((MAX('Political stability abs conf'!C$3:C$199)-MIN('Political stability abs conf'!C$3:C$199)))))))</f>
        <v>6.0299935525481692</v>
      </c>
      <c r="E20" t="s">
        <v>33</v>
      </c>
      <c r="F20" s="1" t="s">
        <v>32</v>
      </c>
      <c r="G20" s="1" t="s">
        <v>439</v>
      </c>
      <c r="H20" s="1" t="s">
        <v>440</v>
      </c>
      <c r="I20" s="1">
        <v>0</v>
      </c>
      <c r="J20" s="1">
        <v>1</v>
      </c>
    </row>
    <row r="21" spans="1:10" x14ac:dyDescent="0.25">
      <c r="A21" s="35" t="s">
        <v>35</v>
      </c>
      <c r="B21" s="36">
        <f t="shared" si="0"/>
        <v>2.7196444723999171</v>
      </c>
      <c r="C21" s="37">
        <v>0.45826911926269531</v>
      </c>
      <c r="D21" s="37">
        <f>10-(IF('Political stability abs conf'!C21="","",(10*(('Political stability abs conf'!C21-MIN('Political stability abs conf'!C$3:C$199))/((MAX('Political stability abs conf'!C$3:C$199)-MIN('Political stability abs conf'!C$3:C$199)))))))</f>
        <v>2.7196444723999171</v>
      </c>
      <c r="E21" t="s">
        <v>35</v>
      </c>
      <c r="F21" s="1" t="s">
        <v>34</v>
      </c>
      <c r="G21" s="1" t="s">
        <v>453</v>
      </c>
      <c r="H21" s="1" t="s">
        <v>446</v>
      </c>
      <c r="I21" s="1">
        <v>0</v>
      </c>
      <c r="J21" s="1">
        <v>1</v>
      </c>
    </row>
    <row r="22" spans="1:10" x14ac:dyDescent="0.25">
      <c r="A22" s="35" t="s">
        <v>37</v>
      </c>
      <c r="B22" s="36">
        <f t="shared" si="0"/>
        <v>4.9522492678034125</v>
      </c>
      <c r="C22" s="37">
        <v>-0.50511056184768677</v>
      </c>
      <c r="D22" s="37">
        <f>10-(IF('Political stability abs conf'!C22="","",(10*(('Political stability abs conf'!C22-MIN('Political stability abs conf'!C$3:C$199))/((MAX('Political stability abs conf'!C$3:C$199)-MIN('Political stability abs conf'!C$3:C$199)))))))</f>
        <v>4.9522492678034125</v>
      </c>
      <c r="E22" t="s">
        <v>37</v>
      </c>
      <c r="F22" s="1" t="s">
        <v>36</v>
      </c>
      <c r="G22" s="1" t="s">
        <v>447</v>
      </c>
      <c r="H22" s="1" t="s">
        <v>448</v>
      </c>
      <c r="I22" s="1">
        <v>0</v>
      </c>
      <c r="J22" s="1">
        <v>1</v>
      </c>
    </row>
    <row r="23" spans="1:10" x14ac:dyDescent="0.25">
      <c r="A23" s="35" t="s">
        <v>39</v>
      </c>
      <c r="B23" s="36">
        <f t="shared" si="0"/>
        <v>1.7498977684655905</v>
      </c>
      <c r="C23" s="37">
        <v>0.87671947479248047</v>
      </c>
      <c r="D23" s="37">
        <f>10-(IF('Political stability abs conf'!C23="","",(10*(('Political stability abs conf'!C23-MIN('Political stability abs conf'!C$3:C$199))/((MAX('Political stability abs conf'!C$3:C$199)-MIN('Political stability abs conf'!C$3:C$199)))))))</f>
        <v>1.7498977684655905</v>
      </c>
      <c r="E23" t="s">
        <v>39</v>
      </c>
      <c r="F23" s="1" t="s">
        <v>38</v>
      </c>
      <c r="G23" s="1" t="s">
        <v>438</v>
      </c>
      <c r="I23" s="1">
        <v>0</v>
      </c>
      <c r="J23" s="1">
        <v>0</v>
      </c>
    </row>
    <row r="24" spans="1:10" x14ac:dyDescent="0.25">
      <c r="A24" s="35" t="s">
        <v>41</v>
      </c>
      <c r="B24" s="36">
        <f t="shared" si="0"/>
        <v>4.6636588043189811</v>
      </c>
      <c r="C24" s="37">
        <v>-0.38058239221572876</v>
      </c>
      <c r="D24" s="37">
        <f>10-(IF('Political stability abs conf'!C24="","",(10*(('Political stability abs conf'!C24-MIN('Political stability abs conf'!C$3:C$199))/((MAX('Political stability abs conf'!C$3:C$199)-MIN('Political stability abs conf'!C$3:C$199)))))))</f>
        <v>4.6636588043189811</v>
      </c>
      <c r="E24" t="s">
        <v>41</v>
      </c>
      <c r="F24" s="1" t="s">
        <v>40</v>
      </c>
      <c r="G24" s="1" t="s">
        <v>445</v>
      </c>
      <c r="H24" s="1" t="s">
        <v>446</v>
      </c>
      <c r="I24" s="1">
        <v>0</v>
      </c>
      <c r="J24" s="1">
        <v>1</v>
      </c>
    </row>
    <row r="25" spans="1:10" x14ac:dyDescent="0.25">
      <c r="A25" s="35" t="s">
        <v>43</v>
      </c>
      <c r="B25" s="36">
        <f t="shared" si="0"/>
        <v>5.4887319328105786</v>
      </c>
      <c r="C25" s="37">
        <v>-0.73660540580749512</v>
      </c>
      <c r="D25" s="37">
        <f>10-(IF('Political stability abs conf'!C25="","",(10*(('Political stability abs conf'!C25-MIN('Political stability abs conf'!C$3:C$199))/((MAX('Political stability abs conf'!C$3:C$199)-MIN('Political stability abs conf'!C$3:C$199)))))))</f>
        <v>5.4887319328105786</v>
      </c>
      <c r="E25" t="s">
        <v>43</v>
      </c>
      <c r="F25" s="1" t="s">
        <v>42</v>
      </c>
      <c r="G25" s="1" t="s">
        <v>453</v>
      </c>
      <c r="H25" s="1" t="s">
        <v>446</v>
      </c>
      <c r="I25" s="1">
        <v>0</v>
      </c>
      <c r="J25" s="1">
        <v>1</v>
      </c>
    </row>
    <row r="26" spans="1:10" x14ac:dyDescent="0.25">
      <c r="A26" s="35" t="s">
        <v>45</v>
      </c>
      <c r="B26" s="36">
        <f t="shared" si="0"/>
        <v>2.7139716651371764</v>
      </c>
      <c r="C26" s="37">
        <v>0.46071696281433105</v>
      </c>
      <c r="D26" s="37">
        <f>10-(IF('Political stability abs conf'!C26="","",(10*(('Political stability abs conf'!C26-MIN('Political stability abs conf'!C$3:C$199))/((MAX('Political stability abs conf'!C$3:C$199)-MIN('Political stability abs conf'!C$3:C$199)))))))</f>
        <v>2.7139716651371764</v>
      </c>
      <c r="E26" t="s">
        <v>45</v>
      </c>
      <c r="F26" s="1" t="s">
        <v>44</v>
      </c>
      <c r="G26" s="1" t="s">
        <v>438</v>
      </c>
      <c r="H26" s="1" t="s">
        <v>449</v>
      </c>
      <c r="I26" s="1">
        <v>0</v>
      </c>
      <c r="J26" s="1">
        <v>1</v>
      </c>
    </row>
    <row r="27" spans="1:10" x14ac:dyDescent="0.25">
      <c r="A27" s="35" t="s">
        <v>47</v>
      </c>
      <c r="B27" s="36">
        <f t="shared" si="0"/>
        <v>4.5199406192393754</v>
      </c>
      <c r="C27" s="37">
        <v>-0.31856730580329895</v>
      </c>
      <c r="D27" s="37">
        <f>10-(IF('Political stability abs conf'!C27="","",(10*(('Political stability abs conf'!C27-MIN('Political stability abs conf'!C$3:C$199))/((MAX('Political stability abs conf'!C$3:C$199)-MIN('Political stability abs conf'!C$3:C$199)))))))</f>
        <v>4.5199406192393754</v>
      </c>
      <c r="E27" t="s">
        <v>47</v>
      </c>
      <c r="F27" s="1" t="s">
        <v>454</v>
      </c>
      <c r="G27" s="1" t="s">
        <v>438</v>
      </c>
      <c r="H27" s="1" t="s">
        <v>449</v>
      </c>
      <c r="I27" s="1">
        <v>0</v>
      </c>
      <c r="J27" s="1">
        <v>1</v>
      </c>
    </row>
    <row r="28" spans="1:10" x14ac:dyDescent="0.25">
      <c r="A28" s="35" t="s">
        <v>49</v>
      </c>
      <c r="B28" s="36">
        <f t="shared" si="0"/>
        <v>4.905659811798941</v>
      </c>
      <c r="C28" s="37">
        <v>-0.48500698804855347</v>
      </c>
      <c r="D28" s="37">
        <f>10-(IF('Political stability abs conf'!C28="","",(10*(('Political stability abs conf'!C28-MIN('Political stability abs conf'!C$3:C$199))/((MAX('Political stability abs conf'!C$3:C$199)-MIN('Political stability abs conf'!C$3:C$199)))))))</f>
        <v>4.905659811798941</v>
      </c>
      <c r="E28" t="s">
        <v>49</v>
      </c>
      <c r="F28" s="1" t="s">
        <v>48</v>
      </c>
      <c r="G28" s="1" t="s">
        <v>438</v>
      </c>
      <c r="H28" s="1" t="s">
        <v>449</v>
      </c>
      <c r="I28" s="1">
        <v>0</v>
      </c>
      <c r="J28" s="1">
        <v>1</v>
      </c>
    </row>
    <row r="29" spans="1:10" x14ac:dyDescent="0.25">
      <c r="A29" s="35" t="s">
        <v>51</v>
      </c>
      <c r="B29" s="36">
        <f t="shared" si="0"/>
        <v>1.1809528271846972</v>
      </c>
      <c r="C29" s="37">
        <v>1.1222219467163086</v>
      </c>
      <c r="D29" s="37">
        <f>10-(IF('Political stability abs conf'!C29="","",(10*(('Political stability abs conf'!C29-MIN('Political stability abs conf'!C$3:C$199))/((MAX('Political stability abs conf'!C$3:C$199)-MIN('Political stability abs conf'!C$3:C$199)))))))</f>
        <v>1.1809528271846972</v>
      </c>
      <c r="E29" t="s">
        <v>51</v>
      </c>
      <c r="F29" s="1" t="s">
        <v>50</v>
      </c>
      <c r="G29" s="1" t="s">
        <v>438</v>
      </c>
      <c r="H29" s="1" t="s">
        <v>444</v>
      </c>
      <c r="I29" s="1">
        <v>0</v>
      </c>
      <c r="J29" s="1">
        <v>1</v>
      </c>
    </row>
    <row r="30" spans="1:10" x14ac:dyDescent="0.25">
      <c r="A30" s="35" t="s">
        <v>53</v>
      </c>
      <c r="B30" s="36">
        <f t="shared" si="0"/>
        <v>1.0733711619939275</v>
      </c>
      <c r="C30" s="37">
        <v>1.1686439514160156</v>
      </c>
      <c r="D30" s="37">
        <f>10-(IF('Political stability abs conf'!C30="","",(10*(('Political stability abs conf'!C30-MIN('Political stability abs conf'!C$3:C$199))/((MAX('Political stability abs conf'!C$3:C$199)-MIN('Political stability abs conf'!C$3:C$199)))))))</f>
        <v>1.0733711619939275</v>
      </c>
      <c r="E30" t="s">
        <v>53</v>
      </c>
      <c r="F30" s="1" t="s">
        <v>52</v>
      </c>
      <c r="G30" s="1" t="s">
        <v>455</v>
      </c>
      <c r="I30" s="1">
        <v>0</v>
      </c>
      <c r="J30" s="1">
        <v>0</v>
      </c>
    </row>
    <row r="31" spans="1:10" x14ac:dyDescent="0.25">
      <c r="A31" s="35" t="s">
        <v>55</v>
      </c>
      <c r="B31" s="36">
        <f t="shared" si="0"/>
        <v>1.5264619855333752</v>
      </c>
      <c r="C31" s="37">
        <v>0.97313308715820313</v>
      </c>
      <c r="D31" s="37">
        <f>10-(IF('Political stability abs conf'!C31="","",(10*(('Political stability abs conf'!C31-MIN('Political stability abs conf'!C$3:C$199))/((MAX('Political stability abs conf'!C$3:C$199)-MIN('Political stability abs conf'!C$3:C$199)))))))</f>
        <v>1.5264619855333752</v>
      </c>
      <c r="E31" t="s">
        <v>55</v>
      </c>
      <c r="F31" s="1" t="s">
        <v>54</v>
      </c>
      <c r="G31" s="1" t="s">
        <v>439</v>
      </c>
      <c r="H31" s="1" t="s">
        <v>440</v>
      </c>
      <c r="I31" s="1">
        <v>0</v>
      </c>
      <c r="J31" s="1">
        <v>1</v>
      </c>
    </row>
    <row r="32" spans="1:10" x14ac:dyDescent="0.25">
      <c r="A32" s="35" t="s">
        <v>57</v>
      </c>
      <c r="B32" s="36">
        <f t="shared" si="0"/>
        <v>1.51430746968982</v>
      </c>
      <c r="C32" s="37">
        <v>0.9783778190612793</v>
      </c>
      <c r="D32" s="37">
        <f>10-(IF('Political stability abs conf'!C32="","",(10*(('Political stability abs conf'!C32-MIN('Political stability abs conf'!C$3:C$199))/((MAX('Political stability abs conf'!C$3:C$199)-MIN('Political stability abs conf'!C$3:C$199)))))))</f>
        <v>1.51430746968982</v>
      </c>
      <c r="E32" t="s">
        <v>57</v>
      </c>
      <c r="F32" s="1" t="s">
        <v>56</v>
      </c>
      <c r="G32" s="1" t="s">
        <v>441</v>
      </c>
      <c r="H32" s="1" t="s">
        <v>442</v>
      </c>
      <c r="I32" s="1">
        <v>0</v>
      </c>
      <c r="J32" s="1">
        <v>1</v>
      </c>
    </row>
    <row r="33" spans="1:10" x14ac:dyDescent="0.25">
      <c r="A33" s="35" t="s">
        <v>59</v>
      </c>
      <c r="B33" s="36">
        <f t="shared" si="0"/>
        <v>8.6588703461031251</v>
      </c>
      <c r="C33" s="37">
        <v>-2.1045353412628174</v>
      </c>
      <c r="D33" s="37">
        <f>10-(IF('Political stability abs conf'!C33="","",(10*(('Political stability abs conf'!C33-MIN('Political stability abs conf'!C$3:C$199))/((MAX('Political stability abs conf'!C$3:C$199)-MIN('Political stability abs conf'!C$3:C$199)))))))</f>
        <v>8.6588703461031251</v>
      </c>
      <c r="E33" t="s">
        <v>59</v>
      </c>
      <c r="F33" s="1" t="s">
        <v>58</v>
      </c>
      <c r="G33" s="1" t="s">
        <v>441</v>
      </c>
      <c r="H33" s="1" t="s">
        <v>452</v>
      </c>
      <c r="I33" s="1">
        <v>0</v>
      </c>
      <c r="J33" s="1">
        <v>1</v>
      </c>
    </row>
    <row r="34" spans="1:10" x14ac:dyDescent="0.25">
      <c r="A34" s="35" t="s">
        <v>61</v>
      </c>
      <c r="B34" s="36">
        <f t="shared" si="0"/>
        <v>1.6104250030513363</v>
      </c>
      <c r="C34" s="37">
        <v>0.93690264225006104</v>
      </c>
      <c r="D34" s="37">
        <f>10-(IF('Political stability abs conf'!C34="","",(10*(('Political stability abs conf'!C34-MIN('Political stability abs conf'!C$3:C$199))/((MAX('Political stability abs conf'!C$3:C$199)-MIN('Political stability abs conf'!C$3:C$199)))))))</f>
        <v>1.6104250030513363</v>
      </c>
      <c r="E34" t="s">
        <v>61</v>
      </c>
      <c r="F34" s="1" t="s">
        <v>60</v>
      </c>
      <c r="G34" s="1" t="s">
        <v>456</v>
      </c>
      <c r="H34" s="1" t="s">
        <v>436</v>
      </c>
      <c r="I34" s="1">
        <v>1</v>
      </c>
      <c r="J34" s="1">
        <v>0</v>
      </c>
    </row>
    <row r="35" spans="1:10" x14ac:dyDescent="0.25">
      <c r="A35" s="35" t="s">
        <v>63</v>
      </c>
      <c r="B35" s="36">
        <f t="shared" si="0"/>
        <v>1.1595782728884956</v>
      </c>
      <c r="C35" s="37">
        <v>1.1314451694488525</v>
      </c>
      <c r="D35" s="37">
        <f>10-(IF('Political stability abs conf'!C35="","",(10*(('Political stability abs conf'!C35-MIN('Political stability abs conf'!C$3:C$199))/((MAX('Political stability abs conf'!C$3:C$199)-MIN('Political stability abs conf'!C$3:C$199)))))))</f>
        <v>1.1595782728884956</v>
      </c>
      <c r="E35" t="s">
        <v>63</v>
      </c>
      <c r="F35" s="1" t="s">
        <v>62</v>
      </c>
      <c r="G35" s="1" t="s">
        <v>451</v>
      </c>
      <c r="H35" s="1" t="s">
        <v>436</v>
      </c>
      <c r="I35" s="1">
        <v>1</v>
      </c>
      <c r="J35" s="1">
        <v>0</v>
      </c>
    </row>
    <row r="36" spans="1:10" x14ac:dyDescent="0.25">
      <c r="A36" s="35" t="s">
        <v>65</v>
      </c>
      <c r="B36" s="36">
        <f t="shared" si="0"/>
        <v>3.6365114800446419</v>
      </c>
      <c r="C36" s="37">
        <v>6.2636606395244598E-2</v>
      </c>
      <c r="D36" s="37">
        <f>10-(IF('Political stability abs conf'!C36="","",(10*(('Political stability abs conf'!C36-MIN('Political stability abs conf'!C$3:C$199))/((MAX('Political stability abs conf'!C$3:C$199)-MIN('Political stability abs conf'!C$3:C$199)))))))</f>
        <v>3.6365114800446419</v>
      </c>
      <c r="E36" t="s">
        <v>65</v>
      </c>
      <c r="F36" s="1" t="s">
        <v>64</v>
      </c>
      <c r="G36" s="1" t="s">
        <v>438</v>
      </c>
      <c r="H36" s="1" t="s">
        <v>449</v>
      </c>
      <c r="I36" s="1">
        <v>0</v>
      </c>
      <c r="J36" s="1">
        <v>1</v>
      </c>
    </row>
    <row r="37" spans="1:10" x14ac:dyDescent="0.25">
      <c r="A37" s="35" t="s">
        <v>67</v>
      </c>
      <c r="B37" s="36">
        <f t="shared" si="0"/>
        <v>4.8983670608531931</v>
      </c>
      <c r="C37" s="37">
        <v>-0.48186013102531433</v>
      </c>
      <c r="D37" s="37">
        <f>10-(IF('Political stability abs conf'!C37="","",(10*(('Political stability abs conf'!C37-MIN('Political stability abs conf'!C$3:C$199))/((MAX('Political stability abs conf'!C$3:C$199)-MIN('Political stability abs conf'!C$3:C$199)))))))</f>
        <v>4.8983670608531931</v>
      </c>
      <c r="E37" t="s">
        <v>67</v>
      </c>
      <c r="F37" s="1" t="s">
        <v>457</v>
      </c>
      <c r="G37" s="1" t="s">
        <v>458</v>
      </c>
      <c r="H37" s="1" t="s">
        <v>459</v>
      </c>
      <c r="I37" s="1">
        <v>0</v>
      </c>
      <c r="J37" s="1">
        <v>1</v>
      </c>
    </row>
    <row r="38" spans="1:10" x14ac:dyDescent="0.25">
      <c r="A38" s="35" t="s">
        <v>69</v>
      </c>
      <c r="B38" s="36">
        <f t="shared" si="0"/>
        <v>5.9898964412927995</v>
      </c>
      <c r="C38" s="37">
        <v>-0.95286029577255249</v>
      </c>
      <c r="D38" s="37">
        <f>10-(IF('Political stability abs conf'!C38="","",(10*(('Political stability abs conf'!C38-MIN('Political stability abs conf'!C$3:C$199))/((MAX('Political stability abs conf'!C$3:C$199)-MIN('Political stability abs conf'!C$3:C$199)))))))</f>
        <v>5.9898964412927995</v>
      </c>
      <c r="E38" t="s">
        <v>69</v>
      </c>
      <c r="F38" s="1" t="s">
        <v>68</v>
      </c>
      <c r="G38" s="1" t="s">
        <v>441</v>
      </c>
      <c r="H38" s="1" t="s">
        <v>452</v>
      </c>
      <c r="I38" s="1">
        <v>0</v>
      </c>
      <c r="J38" s="1">
        <v>1</v>
      </c>
    </row>
    <row r="39" spans="1:10" x14ac:dyDescent="0.25">
      <c r="A39" s="35" t="s">
        <v>71</v>
      </c>
      <c r="B39" s="36">
        <f t="shared" si="0"/>
        <v>7.0412179976344058</v>
      </c>
      <c r="C39" s="37">
        <v>-1.406510591506958</v>
      </c>
      <c r="D39" s="37">
        <f>10-(IF('Political stability abs conf'!C39="","",(10*(('Political stability abs conf'!C39-MIN('Political stability abs conf'!C$3:C$199))/((MAX('Political stability abs conf'!C$3:C$199)-MIN('Political stability abs conf'!C$3:C$199)))))))</f>
        <v>7.0412179976344058</v>
      </c>
      <c r="E39" t="s">
        <v>71</v>
      </c>
      <c r="F39" s="1" t="s">
        <v>70</v>
      </c>
      <c r="G39" s="1" t="s">
        <v>441</v>
      </c>
      <c r="H39" s="1" t="s">
        <v>452</v>
      </c>
      <c r="I39" s="1">
        <v>0</v>
      </c>
      <c r="J39" s="1">
        <v>1</v>
      </c>
    </row>
    <row r="40" spans="1:10" x14ac:dyDescent="0.25">
      <c r="A40" s="35" t="s">
        <v>73</v>
      </c>
      <c r="B40" s="36">
        <f t="shared" si="0"/>
        <v>7.5236143655790828</v>
      </c>
      <c r="C40" s="37">
        <v>-1.6146669387817383</v>
      </c>
      <c r="D40" s="37">
        <f>10-(IF('Political stability abs conf'!C40="","",(10*(('Political stability abs conf'!C40-MIN('Political stability abs conf'!C$3:C$199))/((MAX('Political stability abs conf'!C$3:C$199)-MIN('Political stability abs conf'!C$3:C$199)))))))</f>
        <v>7.5236143655790828</v>
      </c>
      <c r="E40" t="s">
        <v>73</v>
      </c>
      <c r="F40" s="1" t="s">
        <v>460</v>
      </c>
      <c r="G40" s="1" t="s">
        <v>441</v>
      </c>
      <c r="H40" s="1" t="s">
        <v>452</v>
      </c>
      <c r="I40" s="1">
        <v>0</v>
      </c>
      <c r="J40" s="1">
        <v>1</v>
      </c>
    </row>
    <row r="41" spans="1:10" x14ac:dyDescent="0.25">
      <c r="A41" s="35" t="s">
        <v>75</v>
      </c>
      <c r="B41" s="36">
        <f t="shared" si="0"/>
        <v>5.1874859485166356</v>
      </c>
      <c r="C41" s="37">
        <v>-0.6066163182258606</v>
      </c>
      <c r="D41" s="37">
        <f>10-(IF('Political stability abs conf'!C41="","",(10*(('Political stability abs conf'!C41-MIN('Political stability abs conf'!C$3:C$199))/((MAX('Political stability abs conf'!C$3:C$199)-MIN('Political stability abs conf'!C$3:C$199)))))))</f>
        <v>5.1874859485166356</v>
      </c>
      <c r="E41" t="s">
        <v>75</v>
      </c>
      <c r="F41" s="1" t="s">
        <v>461</v>
      </c>
      <c r="G41" s="1" t="s">
        <v>441</v>
      </c>
      <c r="H41" s="1" t="s">
        <v>452</v>
      </c>
      <c r="I41" s="1">
        <v>0</v>
      </c>
      <c r="J41" s="1">
        <v>1</v>
      </c>
    </row>
    <row r="42" spans="1:10" x14ac:dyDescent="0.25">
      <c r="A42" s="35" t="s">
        <v>77</v>
      </c>
      <c r="B42" s="36">
        <f t="shared" si="0"/>
        <v>5.90001639903765</v>
      </c>
      <c r="C42" s="37">
        <v>-0.91407662630081177</v>
      </c>
      <c r="D42" s="37">
        <f>10-(IF('Political stability abs conf'!C42="","",(10*(('Political stability abs conf'!C42-MIN('Political stability abs conf'!C$3:C$199))/((MAX('Political stability abs conf'!C$3:C$199)-MIN('Political stability abs conf'!C$3:C$199)))))))</f>
        <v>5.90001639903765</v>
      </c>
      <c r="E42" t="s">
        <v>77</v>
      </c>
      <c r="F42" s="1" t="s">
        <v>76</v>
      </c>
      <c r="G42" s="1" t="s">
        <v>438</v>
      </c>
      <c r="H42" s="1" t="s">
        <v>449</v>
      </c>
      <c r="I42" s="1">
        <v>0</v>
      </c>
      <c r="J42" s="1">
        <v>1</v>
      </c>
    </row>
    <row r="43" spans="1:10" x14ac:dyDescent="0.25">
      <c r="A43" s="35" t="s">
        <v>79</v>
      </c>
      <c r="B43" s="36">
        <f t="shared" si="0"/>
        <v>4.3088034238847897</v>
      </c>
      <c r="C43" s="37">
        <v>-0.2274605929851532</v>
      </c>
      <c r="D43" s="37">
        <f>10-(IF('Political stability abs conf'!C43="","",(10*(('Political stability abs conf'!C43-MIN('Political stability abs conf'!C$3:C$199))/((MAX('Political stability abs conf'!C$3:C$199)-MIN('Political stability abs conf'!C$3:C$199)))))))</f>
        <v>4.3088034238847897</v>
      </c>
      <c r="E43" t="s">
        <v>79</v>
      </c>
      <c r="F43" s="1" t="s">
        <v>78</v>
      </c>
      <c r="G43" s="1" t="s">
        <v>441</v>
      </c>
      <c r="H43" s="1" t="s">
        <v>442</v>
      </c>
      <c r="I43" s="1">
        <v>0</v>
      </c>
      <c r="J43" s="1">
        <v>1</v>
      </c>
    </row>
    <row r="44" spans="1:10" x14ac:dyDescent="0.25">
      <c r="A44" s="35" t="s">
        <v>81</v>
      </c>
      <c r="B44" s="36">
        <f t="shared" si="0"/>
        <v>1.6902483409925715</v>
      </c>
      <c r="C44" s="37">
        <v>0.90245848894119263</v>
      </c>
      <c r="D44" s="37">
        <f>10-(IF('Political stability abs conf'!C44="","",(10*(('Political stability abs conf'!C44-MIN('Political stability abs conf'!C$3:C$199))/((MAX('Political stability abs conf'!C$3:C$199)-MIN('Political stability abs conf'!C$3:C$199)))))))</f>
        <v>1.6902483409925715</v>
      </c>
      <c r="E44" t="s">
        <v>81</v>
      </c>
      <c r="F44" s="1" t="s">
        <v>80</v>
      </c>
      <c r="G44" s="1" t="s">
        <v>441</v>
      </c>
      <c r="H44" s="1" t="s">
        <v>452</v>
      </c>
      <c r="I44" s="1">
        <v>0</v>
      </c>
      <c r="J44" s="1">
        <v>1</v>
      </c>
    </row>
    <row r="45" spans="1:10" x14ac:dyDescent="0.25">
      <c r="A45" s="35" t="s">
        <v>83</v>
      </c>
      <c r="B45" s="36">
        <f t="shared" si="0"/>
        <v>1.7590441825325609</v>
      </c>
      <c r="C45" s="37">
        <v>0.87277275323867798</v>
      </c>
      <c r="D45" s="37">
        <f>10-(IF('Political stability abs conf'!C45="","",(10*(('Political stability abs conf'!C45-MIN('Political stability abs conf'!C$3:C$199))/((MAX('Political stability abs conf'!C$3:C$199)-MIN('Political stability abs conf'!C$3:C$199)))))))</f>
        <v>1.7590441825325609</v>
      </c>
      <c r="E45" t="s">
        <v>83</v>
      </c>
      <c r="F45" s="1" t="s">
        <v>82</v>
      </c>
      <c r="G45" s="1" t="s">
        <v>438</v>
      </c>
      <c r="H45" s="1" t="s">
        <v>449</v>
      </c>
      <c r="I45" s="1">
        <v>0</v>
      </c>
      <c r="J45" s="1">
        <v>1</v>
      </c>
    </row>
    <row r="46" spans="1:10" x14ac:dyDescent="0.25">
      <c r="A46" s="35" t="s">
        <v>85</v>
      </c>
      <c r="B46" s="36">
        <f t="shared" si="0"/>
        <v>2.7547664814057953</v>
      </c>
      <c r="C46" s="37">
        <v>0.44311380386352539</v>
      </c>
      <c r="D46" s="37">
        <f>10-(IF('Political stability abs conf'!C46="","",(10*(('Political stability abs conf'!C46-MIN('Political stability abs conf'!C$3:C$199))/((MAX('Political stability abs conf'!C$3:C$199)-MIN('Political stability abs conf'!C$3:C$199)))))))</f>
        <v>2.7547664814057953</v>
      </c>
      <c r="E46" t="s">
        <v>85</v>
      </c>
      <c r="F46" s="1" t="s">
        <v>84</v>
      </c>
      <c r="G46" s="1" t="s">
        <v>447</v>
      </c>
      <c r="I46" s="1">
        <v>0</v>
      </c>
      <c r="J46" s="1">
        <v>0</v>
      </c>
    </row>
    <row r="47" spans="1:10" x14ac:dyDescent="0.25">
      <c r="A47" s="35" t="s">
        <v>87</v>
      </c>
      <c r="B47" s="36">
        <f t="shared" si="0"/>
        <v>1.5624579560555514</v>
      </c>
      <c r="C47" s="37">
        <v>0.95760065317153931</v>
      </c>
      <c r="D47" s="37">
        <f>10-(IF('Political stability abs conf'!C47="","",(10*(('Political stability abs conf'!C47-MIN('Political stability abs conf'!C$3:C$199))/((MAX('Political stability abs conf'!C$3:C$199)-MIN('Political stability abs conf'!C$3:C$199)))))))</f>
        <v>1.5624579560555514</v>
      </c>
      <c r="E47" t="s">
        <v>87</v>
      </c>
      <c r="F47" s="1" t="s">
        <v>462</v>
      </c>
      <c r="G47" s="1" t="s">
        <v>453</v>
      </c>
      <c r="I47" s="1">
        <v>0</v>
      </c>
      <c r="J47" s="1">
        <v>0</v>
      </c>
    </row>
    <row r="48" spans="1:10" x14ac:dyDescent="0.25">
      <c r="A48" s="35" t="s">
        <v>89</v>
      </c>
      <c r="B48" s="36">
        <f t="shared" si="0"/>
        <v>2.029670848439685</v>
      </c>
      <c r="C48" s="37">
        <v>0.75599604845046997</v>
      </c>
      <c r="D48" s="37">
        <f>10-(IF('Political stability abs conf'!C48="","",(10*(('Political stability abs conf'!C48-MIN('Political stability abs conf'!C$3:C$199))/((MAX('Political stability abs conf'!C$3:C$199)-MIN('Political stability abs conf'!C$3:C$199)))))))</f>
        <v>2.029670848439685</v>
      </c>
      <c r="E48" t="s">
        <v>89</v>
      </c>
      <c r="F48" s="1" t="s">
        <v>88</v>
      </c>
      <c r="G48" s="1" t="s">
        <v>451</v>
      </c>
      <c r="H48" s="1" t="s">
        <v>436</v>
      </c>
      <c r="I48" s="1">
        <v>1</v>
      </c>
      <c r="J48" s="1">
        <v>0</v>
      </c>
    </row>
    <row r="49" spans="1:10" x14ac:dyDescent="0.25">
      <c r="A49" s="35" t="s">
        <v>91</v>
      </c>
      <c r="B49" s="36">
        <f t="shared" si="0"/>
        <v>5.4207284167419809</v>
      </c>
      <c r="C49" s="37">
        <v>-0.70726156234741211</v>
      </c>
      <c r="D49" s="37">
        <f>10-(IF('Political stability abs conf'!C49="","",(10*(('Political stability abs conf'!C49-MIN('Political stability abs conf'!C$3:C$199))/((MAX('Political stability abs conf'!C$3:C$199)-MIN('Political stability abs conf'!C$3:C$199)))))))</f>
        <v>5.4207284167419809</v>
      </c>
      <c r="E49" t="s">
        <v>91</v>
      </c>
      <c r="F49" s="1" t="s">
        <v>90</v>
      </c>
      <c r="G49" s="1" t="s">
        <v>441</v>
      </c>
      <c r="H49" s="1" t="s">
        <v>448</v>
      </c>
      <c r="I49" s="1">
        <v>0</v>
      </c>
      <c r="J49" s="1">
        <v>1</v>
      </c>
    </row>
    <row r="50" spans="1:10" x14ac:dyDescent="0.25">
      <c r="A50" s="35" t="s">
        <v>93</v>
      </c>
      <c r="B50" s="36">
        <f t="shared" si="0"/>
        <v>0.5550082456549319</v>
      </c>
      <c r="C50" s="37">
        <v>1.3923200368881226</v>
      </c>
      <c r="D50" s="37">
        <f>10-(IF('Political stability abs conf'!C50="","",(10*(('Political stability abs conf'!C50-MIN('Political stability abs conf'!C$3:C$199))/((MAX('Political stability abs conf'!C$3:C$199)-MIN('Political stability abs conf'!C$3:C$199)))))))</f>
        <v>0.5550082456549319</v>
      </c>
      <c r="E50" t="s">
        <v>93</v>
      </c>
      <c r="F50" s="1" t="s">
        <v>92</v>
      </c>
      <c r="G50" s="1" t="s">
        <v>438</v>
      </c>
      <c r="H50" s="1" t="s">
        <v>444</v>
      </c>
      <c r="I50" s="1">
        <v>0</v>
      </c>
      <c r="J50" s="1">
        <v>1</v>
      </c>
    </row>
    <row r="51" spans="1:10" x14ac:dyDescent="0.25">
      <c r="A51" s="35" t="s">
        <v>95</v>
      </c>
      <c r="B51" s="36">
        <f t="shared" si="0"/>
        <v>1.5802877655388485</v>
      </c>
      <c r="C51" s="37">
        <v>0.94990700483322144</v>
      </c>
      <c r="D51" s="37">
        <f>10-(IF('Political stability abs conf'!C51="","",(10*(('Political stability abs conf'!C51-MIN('Political stability abs conf'!C$3:C$199))/((MAX('Political stability abs conf'!C$3:C$199)-MIN('Political stability abs conf'!C$3:C$199)))))))</f>
        <v>1.5802877655388485</v>
      </c>
      <c r="E51" t="s">
        <v>95</v>
      </c>
      <c r="F51" s="1" t="s">
        <v>94</v>
      </c>
      <c r="G51" s="1" t="s">
        <v>463</v>
      </c>
      <c r="H51" s="1" t="s">
        <v>436</v>
      </c>
      <c r="I51" s="1">
        <v>1</v>
      </c>
      <c r="J51" s="1">
        <v>0</v>
      </c>
    </row>
    <row r="52" spans="1:10" x14ac:dyDescent="0.25">
      <c r="A52" s="35" t="s">
        <v>97</v>
      </c>
      <c r="B52" s="36">
        <f t="shared" si="0"/>
        <v>3.4632251097224351</v>
      </c>
      <c r="C52" s="37">
        <v>0.13741050660610199</v>
      </c>
      <c r="D52" s="37">
        <f>10-(IF('Political stability abs conf'!C52="","",(10*(('Political stability abs conf'!C52-MIN('Political stability abs conf'!C$3:C$199))/((MAX('Political stability abs conf'!C$3:C$199)-MIN('Political stability abs conf'!C$3:C$199)))))))</f>
        <v>3.4632251097224351</v>
      </c>
      <c r="E52" t="s">
        <v>97</v>
      </c>
      <c r="F52" s="1" t="s">
        <v>96</v>
      </c>
      <c r="G52" s="1" t="s">
        <v>438</v>
      </c>
      <c r="H52" s="1" t="s">
        <v>449</v>
      </c>
      <c r="I52" s="1">
        <v>0</v>
      </c>
      <c r="J52" s="1">
        <v>1</v>
      </c>
    </row>
    <row r="53" spans="1:10" x14ac:dyDescent="0.25">
      <c r="A53" s="35" t="s">
        <v>99</v>
      </c>
      <c r="B53" s="36">
        <f t="shared" si="0"/>
        <v>5.8128525855254294</v>
      </c>
      <c r="C53" s="37">
        <v>-0.87646502256393433</v>
      </c>
      <c r="D53" s="37">
        <f>10-(IF('Political stability abs conf'!C53="","",(10*(('Political stability abs conf'!C53-MIN('Political stability abs conf'!C$3:C$199))/((MAX('Political stability abs conf'!C$3:C$199)-MIN('Political stability abs conf'!C$3:C$199)))))))</f>
        <v>5.8128525855254294</v>
      </c>
      <c r="E53" t="s">
        <v>99</v>
      </c>
      <c r="F53" s="1" t="s">
        <v>98</v>
      </c>
      <c r="G53" s="1" t="s">
        <v>464</v>
      </c>
      <c r="H53" s="1" t="s">
        <v>448</v>
      </c>
      <c r="I53" s="1">
        <v>0</v>
      </c>
      <c r="J53" s="1">
        <v>1</v>
      </c>
    </row>
    <row r="54" spans="1:10" x14ac:dyDescent="0.25">
      <c r="A54" s="35" t="s">
        <v>101</v>
      </c>
      <c r="B54" s="36">
        <f t="shared" si="0"/>
        <v>4.3987054982028191</v>
      </c>
      <c r="C54" s="37">
        <v>-0.2662537693977356</v>
      </c>
      <c r="D54" s="37">
        <f>10-(IF('Political stability abs conf'!C54="","",(10*(('Political stability abs conf'!C54-MIN('Political stability abs conf'!C$3:C$199))/((MAX('Political stability abs conf'!C$3:C$199)-MIN('Political stability abs conf'!C$3:C$199)))))))</f>
        <v>4.3987054982028191</v>
      </c>
      <c r="E54" t="s">
        <v>101</v>
      </c>
      <c r="F54" s="1" t="s">
        <v>100</v>
      </c>
      <c r="G54" s="1" t="s">
        <v>438</v>
      </c>
      <c r="H54" s="1" t="s">
        <v>449</v>
      </c>
      <c r="I54" s="1">
        <v>0</v>
      </c>
      <c r="J54" s="1">
        <v>1</v>
      </c>
    </row>
    <row r="55" spans="1:10" x14ac:dyDescent="0.25">
      <c r="A55" s="35" t="s">
        <v>103</v>
      </c>
      <c r="B55" s="36">
        <f t="shared" si="0"/>
        <v>6.1552359535860823</v>
      </c>
      <c r="C55" s="37">
        <v>-1.0242050886154175</v>
      </c>
      <c r="D55" s="37">
        <f>10-(IF('Political stability abs conf'!C55="","",(10*(('Political stability abs conf'!C55-MIN('Political stability abs conf'!C$3:C$199))/((MAX('Political stability abs conf'!C$3:C$199)-MIN('Political stability abs conf'!C$3:C$199)))))))</f>
        <v>6.1552359535860823</v>
      </c>
      <c r="E55" t="s">
        <v>103</v>
      </c>
      <c r="F55" s="1" t="s">
        <v>102</v>
      </c>
      <c r="G55" s="1" t="s">
        <v>464</v>
      </c>
      <c r="H55" s="1" t="s">
        <v>448</v>
      </c>
      <c r="I55" s="1">
        <v>0</v>
      </c>
      <c r="J55" s="1">
        <v>1</v>
      </c>
    </row>
    <row r="56" spans="1:10" x14ac:dyDescent="0.25">
      <c r="A56" s="35" t="s">
        <v>105</v>
      </c>
      <c r="B56" s="36">
        <f t="shared" si="0"/>
        <v>6.1125501094751797</v>
      </c>
      <c r="C56" s="37">
        <v>-1.0057859420776367</v>
      </c>
      <c r="D56" s="37">
        <f>10-(IF('Political stability abs conf'!C56="","",(10*(('Political stability abs conf'!C56-MIN('Political stability abs conf'!C$3:C$199))/((MAX('Political stability abs conf'!C$3:C$199)-MIN('Political stability abs conf'!C$3:C$199)))))))</f>
        <v>6.1125501094751797</v>
      </c>
      <c r="E56" t="s">
        <v>105</v>
      </c>
      <c r="F56" s="1" t="s">
        <v>104</v>
      </c>
      <c r="G56" s="1" t="s">
        <v>441</v>
      </c>
      <c r="H56" s="1" t="s">
        <v>442</v>
      </c>
      <c r="I56" s="1">
        <v>0</v>
      </c>
      <c r="J56" s="1">
        <v>1</v>
      </c>
    </row>
    <row r="57" spans="1:10" x14ac:dyDescent="0.25">
      <c r="A57" s="35" t="s">
        <v>107</v>
      </c>
      <c r="B57" s="36">
        <f t="shared" si="0"/>
        <v>2.4397361611433084</v>
      </c>
      <c r="C57" s="37">
        <v>0.57905089855194092</v>
      </c>
      <c r="D57" s="37">
        <f>10-(IF('Political stability abs conf'!C57="","",(10*(('Political stability abs conf'!C57-MIN('Political stability abs conf'!C$3:C$199))/((MAX('Political stability abs conf'!C$3:C$199)-MIN('Political stability abs conf'!C$3:C$199)))))))</f>
        <v>2.4397361611433084</v>
      </c>
      <c r="E57" t="s">
        <v>107</v>
      </c>
      <c r="F57" s="1" t="s">
        <v>106</v>
      </c>
      <c r="G57" s="1" t="s">
        <v>445</v>
      </c>
      <c r="H57" s="1" t="s">
        <v>436</v>
      </c>
      <c r="I57" s="1">
        <v>1</v>
      </c>
      <c r="J57" s="1">
        <v>0</v>
      </c>
    </row>
    <row r="58" spans="1:10" x14ac:dyDescent="0.25">
      <c r="A58" s="35" t="s">
        <v>109</v>
      </c>
      <c r="B58" s="36">
        <f t="shared" si="0"/>
        <v>2.0305800336301827</v>
      </c>
      <c r="C58" s="37">
        <v>0.75560373067855835</v>
      </c>
      <c r="D58" s="37">
        <f>10-(IF('Political stability abs conf'!C58="","",(10*(('Political stability abs conf'!C58-MIN('Political stability abs conf'!C$3:C$199))/((MAX('Political stability abs conf'!C$3:C$199)-MIN('Political stability abs conf'!C$3:C$199)))))))</f>
        <v>2.0305800336301827</v>
      </c>
      <c r="E58" t="s">
        <v>109</v>
      </c>
      <c r="F58" s="1" t="s">
        <v>108</v>
      </c>
      <c r="G58" s="1" t="s">
        <v>463</v>
      </c>
      <c r="I58" s="1">
        <v>0</v>
      </c>
      <c r="J58" s="1">
        <v>0</v>
      </c>
    </row>
    <row r="59" spans="1:10" x14ac:dyDescent="0.25">
      <c r="A59" s="35" t="s">
        <v>111</v>
      </c>
      <c r="B59" s="36">
        <f t="shared" si="0"/>
        <v>8.5750352388687254</v>
      </c>
      <c r="C59" s="37">
        <v>-2.0683600902557373</v>
      </c>
      <c r="D59" s="37">
        <f>10-(IF('Political stability abs conf'!C59="","",(10*(('Political stability abs conf'!C59-MIN('Political stability abs conf'!C$3:C$199))/((MAX('Political stability abs conf'!C$3:C$199)-MIN('Political stability abs conf'!C$3:C$199)))))))</f>
        <v>8.5750352388687254</v>
      </c>
      <c r="E59" t="s">
        <v>111</v>
      </c>
      <c r="F59" s="1" t="s">
        <v>110</v>
      </c>
      <c r="G59" s="1" t="s">
        <v>441</v>
      </c>
      <c r="H59" s="1" t="s">
        <v>442</v>
      </c>
      <c r="I59" s="1">
        <v>0</v>
      </c>
      <c r="J59" s="1">
        <v>1</v>
      </c>
    </row>
    <row r="60" spans="1:10" x14ac:dyDescent="0.25">
      <c r="A60" s="35" t="s">
        <v>113</v>
      </c>
      <c r="B60" s="36">
        <f t="shared" si="0"/>
        <v>1.5061268749561769</v>
      </c>
      <c r="C60" s="37">
        <v>0.98190778493881226</v>
      </c>
      <c r="D60" s="37">
        <f>10-(IF('Political stability abs conf'!C60="","",(10*(('Political stability abs conf'!C60-MIN('Political stability abs conf'!C$3:C$199))/((MAX('Political stability abs conf'!C$3:C$199)-MIN('Political stability abs conf'!C$3:C$199)))))))</f>
        <v>1.5061268749561769</v>
      </c>
      <c r="E60" t="s">
        <v>113</v>
      </c>
      <c r="F60" s="1" t="s">
        <v>112</v>
      </c>
      <c r="G60" s="1" t="s">
        <v>463</v>
      </c>
      <c r="H60" s="1" t="s">
        <v>436</v>
      </c>
      <c r="I60" s="1">
        <v>1</v>
      </c>
      <c r="J60" s="1">
        <v>0</v>
      </c>
    </row>
    <row r="61" spans="1:10" x14ac:dyDescent="0.25">
      <c r="A61" s="35" t="s">
        <v>115</v>
      </c>
      <c r="B61" s="36">
        <f t="shared" si="0"/>
        <v>2.2337343012228059</v>
      </c>
      <c r="C61" s="37">
        <v>0.66794168949127197</v>
      </c>
      <c r="D61" s="37">
        <f>10-(IF('Political stability abs conf'!C61="","",(10*(('Political stability abs conf'!C61-MIN('Political stability abs conf'!C$3:C$199))/((MAX('Political stability abs conf'!C$3:C$199)-MIN('Political stability abs conf'!C$3:C$199)))))))</f>
        <v>2.2337343012228059</v>
      </c>
      <c r="E61" t="s">
        <v>115</v>
      </c>
      <c r="F61" s="1" t="s">
        <v>114</v>
      </c>
      <c r="G61" s="1" t="e">
        <v>#N/A</v>
      </c>
      <c r="H61" s="1" t="s">
        <v>459</v>
      </c>
      <c r="I61" s="1">
        <v>0</v>
      </c>
      <c r="J61" s="1">
        <v>1</v>
      </c>
    </row>
    <row r="62" spans="1:10" x14ac:dyDescent="0.25">
      <c r="A62" s="35" t="s">
        <v>117</v>
      </c>
      <c r="B62" s="36">
        <f t="shared" si="0"/>
        <v>2.9201878369420697</v>
      </c>
      <c r="C62" s="37">
        <v>0.37173369526863098</v>
      </c>
      <c r="D62" s="37">
        <f>10-(IF('Political stability abs conf'!C62="","",(10*(('Political stability abs conf'!C62-MIN('Political stability abs conf'!C$3:C$199))/((MAX('Political stability abs conf'!C$3:C$199)-MIN('Political stability abs conf'!C$3:C$199)))))))</f>
        <v>2.9201878369420697</v>
      </c>
      <c r="E62" t="s">
        <v>117</v>
      </c>
      <c r="F62" s="1" t="s">
        <v>116</v>
      </c>
      <c r="G62" s="1" t="s">
        <v>451</v>
      </c>
      <c r="H62" s="1" t="s">
        <v>436</v>
      </c>
      <c r="I62" s="1">
        <v>1</v>
      </c>
      <c r="J62" s="1">
        <v>0</v>
      </c>
    </row>
    <row r="63" spans="1:10" x14ac:dyDescent="0.25">
      <c r="A63" s="35" t="s">
        <v>119</v>
      </c>
      <c r="B63" s="36">
        <f t="shared" si="0"/>
        <v>1.2130859347697331</v>
      </c>
      <c r="C63" s="37">
        <v>1.1083563566207886</v>
      </c>
      <c r="D63" s="37">
        <f>10-(IF('Political stability abs conf'!C63="","",(10*(('Political stability abs conf'!C63-MIN('Political stability abs conf'!C$3:C$199))/((MAX('Political stability abs conf'!C$3:C$199)-MIN('Political stability abs conf'!C$3:C$199)))))))</f>
        <v>1.2130859347697331</v>
      </c>
      <c r="E63" t="s">
        <v>119</v>
      </c>
      <c r="F63" s="1" t="s">
        <v>118</v>
      </c>
      <c r="G63" s="1" t="e">
        <v>#N/A</v>
      </c>
      <c r="H63" s="1" t="s">
        <v>459</v>
      </c>
      <c r="I63" s="1">
        <v>0</v>
      </c>
      <c r="J63" s="1">
        <v>1</v>
      </c>
    </row>
    <row r="64" spans="1:10" x14ac:dyDescent="0.25">
      <c r="A64" s="35" t="s">
        <v>121</v>
      </c>
      <c r="B64" s="36">
        <f t="shared" si="0"/>
        <v>3.980916099943073</v>
      </c>
      <c r="C64" s="37">
        <v>-8.5975639522075653E-2</v>
      </c>
      <c r="D64" s="37">
        <f>10-(IF('Political stability abs conf'!C64="","",(10*(('Political stability abs conf'!C64-MIN('Political stability abs conf'!C$3:C$199))/((MAX('Political stability abs conf'!C$3:C$199)-MIN('Political stability abs conf'!C$3:C$199)))))))</f>
        <v>3.980916099943073</v>
      </c>
      <c r="E64" t="s">
        <v>121</v>
      </c>
      <c r="F64" s="1" t="s">
        <v>120</v>
      </c>
      <c r="G64" s="1" t="s">
        <v>441</v>
      </c>
      <c r="H64" s="1" t="s">
        <v>452</v>
      </c>
      <c r="I64" s="1">
        <v>0</v>
      </c>
      <c r="J64" s="1">
        <v>1</v>
      </c>
    </row>
    <row r="65" spans="1:10" x14ac:dyDescent="0.25">
      <c r="A65" s="35" t="s">
        <v>123</v>
      </c>
      <c r="B65" s="36">
        <f t="shared" si="0"/>
        <v>2.5253283081259825</v>
      </c>
      <c r="C65" s="37">
        <v>0.54211747646331787</v>
      </c>
      <c r="D65" s="37">
        <f>10-(IF('Political stability abs conf'!C65="","",(10*(('Political stability abs conf'!C65-MIN('Political stability abs conf'!C$3:C$199))/((MAX('Political stability abs conf'!C$3:C$199)-MIN('Political stability abs conf'!C$3:C$199)))))))</f>
        <v>2.5253283081259825</v>
      </c>
      <c r="E65" t="s">
        <v>123</v>
      </c>
      <c r="F65" s="1" t="s">
        <v>122</v>
      </c>
      <c r="G65" s="1" t="s">
        <v>463</v>
      </c>
      <c r="H65" s="1" t="s">
        <v>436</v>
      </c>
      <c r="I65" s="1">
        <v>1</v>
      </c>
      <c r="J65" s="1">
        <v>0</v>
      </c>
    </row>
    <row r="66" spans="1:10" x14ac:dyDescent="0.25">
      <c r="A66" s="35" t="s">
        <v>125</v>
      </c>
      <c r="B66" s="36">
        <f t="shared" si="0"/>
        <v>4.7629526843008998</v>
      </c>
      <c r="C66" s="37">
        <v>-0.42342817783355713</v>
      </c>
      <c r="D66" s="37">
        <f>10-(IF('Political stability abs conf'!C66="","",(10*(('Political stability abs conf'!C66-MIN('Political stability abs conf'!C$3:C$199))/((MAX('Political stability abs conf'!C$3:C$199)-MIN('Political stability abs conf'!C$3:C$199)))))))</f>
        <v>4.7629526843008998</v>
      </c>
      <c r="E66" t="s">
        <v>125</v>
      </c>
      <c r="F66" s="1" t="s">
        <v>124</v>
      </c>
      <c r="G66" s="1" t="s">
        <v>447</v>
      </c>
      <c r="H66" s="1" t="s">
        <v>446</v>
      </c>
      <c r="I66" s="1">
        <v>0</v>
      </c>
      <c r="J66" s="1">
        <v>1</v>
      </c>
    </row>
    <row r="67" spans="1:10" x14ac:dyDescent="0.25">
      <c r="A67" s="35" t="s">
        <v>127</v>
      </c>
      <c r="B67" s="36">
        <f t="shared" si="0"/>
        <v>3.6276790056072219</v>
      </c>
      <c r="C67" s="37">
        <v>6.644786149263382E-2</v>
      </c>
      <c r="D67" s="37">
        <f>10-(IF('Political stability abs conf'!C67="","",(10*(('Political stability abs conf'!C67-MIN('Political stability abs conf'!C$3:C$199))/((MAX('Political stability abs conf'!C$3:C$199)-MIN('Political stability abs conf'!C$3:C$199)))))))</f>
        <v>3.6276790056072219</v>
      </c>
      <c r="E67" t="s">
        <v>127</v>
      </c>
      <c r="F67" s="1" t="s">
        <v>126</v>
      </c>
      <c r="G67" s="1" t="s">
        <v>441</v>
      </c>
      <c r="H67" s="1" t="s">
        <v>452</v>
      </c>
      <c r="I67" s="1">
        <v>0</v>
      </c>
      <c r="J67" s="1">
        <v>1</v>
      </c>
    </row>
    <row r="68" spans="1:10" x14ac:dyDescent="0.25">
      <c r="A68" s="35" t="s">
        <v>129</v>
      </c>
      <c r="B68" s="36">
        <f t="shared" si="0"/>
        <v>6.0305692869562506</v>
      </c>
      <c r="C68" s="37">
        <v>-0.97041082382202148</v>
      </c>
      <c r="D68" s="37">
        <f>10-(IF('Political stability abs conf'!C68="","",(10*(('Political stability abs conf'!C68-MIN('Political stability abs conf'!C$3:C$199))/((MAX('Political stability abs conf'!C$3:C$199)-MIN('Political stability abs conf'!C$3:C$199)))))))</f>
        <v>6.0305692869562506</v>
      </c>
      <c r="E68" t="s">
        <v>129</v>
      </c>
      <c r="F68" s="1" t="s">
        <v>128</v>
      </c>
      <c r="G68" s="1" t="s">
        <v>441</v>
      </c>
      <c r="H68" s="1" t="s">
        <v>452</v>
      </c>
      <c r="I68" s="1">
        <v>0</v>
      </c>
      <c r="J68" s="1">
        <v>1</v>
      </c>
    </row>
    <row r="69" spans="1:10" x14ac:dyDescent="0.25">
      <c r="A69" s="35" t="s">
        <v>389</v>
      </c>
      <c r="B69" s="39"/>
      <c r="C69" s="37"/>
      <c r="D69" s="37"/>
      <c r="E69" t="s">
        <v>389</v>
      </c>
      <c r="F69" s="1" t="s">
        <v>465</v>
      </c>
      <c r="G69" s="1" t="s">
        <v>441</v>
      </c>
      <c r="H69" s="1" t="s">
        <v>452</v>
      </c>
      <c r="I69" s="1">
        <v>0</v>
      </c>
      <c r="J69" s="1">
        <v>1</v>
      </c>
    </row>
    <row r="70" spans="1:10" x14ac:dyDescent="0.25">
      <c r="A70" s="35" t="s">
        <v>131</v>
      </c>
      <c r="B70" s="36">
        <f t="shared" si="0"/>
        <v>4.4311165965499146</v>
      </c>
      <c r="C70" s="37">
        <v>-0.28023931384086609</v>
      </c>
      <c r="D70" s="37">
        <f>10-(IF('Political stability abs conf'!C70="","",(10*(('Political stability abs conf'!C70-MIN('Political stability abs conf'!C$3:C$199))/((MAX('Political stability abs conf'!C$3:C$199)-MIN('Political stability abs conf'!C$3:C$199)))))))</f>
        <v>4.4311165965499146</v>
      </c>
      <c r="E70" t="s">
        <v>131</v>
      </c>
      <c r="F70" s="1" t="s">
        <v>130</v>
      </c>
      <c r="G70" s="1" t="s">
        <v>441</v>
      </c>
      <c r="H70" s="1" t="s">
        <v>452</v>
      </c>
      <c r="I70" s="1">
        <v>0</v>
      </c>
      <c r="J70" s="1">
        <v>1</v>
      </c>
    </row>
    <row r="71" spans="1:10" x14ac:dyDescent="0.25">
      <c r="A71" s="35" t="s">
        <v>133</v>
      </c>
      <c r="B71" s="36">
        <f t="shared" si="0"/>
        <v>4.4461850081080758</v>
      </c>
      <c r="C71" s="37">
        <v>-0.28674140572547913</v>
      </c>
      <c r="D71" s="37">
        <f>10-(IF('Political stability abs conf'!C71="","",(10*(('Political stability abs conf'!C71-MIN('Political stability abs conf'!C$3:C$199))/((MAX('Political stability abs conf'!C$3:C$199)-MIN('Political stability abs conf'!C$3:C$199)))))))</f>
        <v>4.4461850081080758</v>
      </c>
      <c r="E71" t="s">
        <v>133</v>
      </c>
      <c r="F71" s="1" t="s">
        <v>132</v>
      </c>
      <c r="G71" s="1" t="s">
        <v>441</v>
      </c>
      <c r="H71" s="1" t="s">
        <v>452</v>
      </c>
      <c r="I71" s="1">
        <v>0</v>
      </c>
      <c r="J71" s="1">
        <v>1</v>
      </c>
    </row>
    <row r="72" spans="1:10" x14ac:dyDescent="0.25">
      <c r="A72" s="35" t="s">
        <v>135</v>
      </c>
      <c r="B72" s="36">
        <f t="shared" ref="B72:B135" si="1">D72</f>
        <v>3.4236573895704661</v>
      </c>
      <c r="C72" s="37">
        <v>0.15448416769504547</v>
      </c>
      <c r="D72" s="37">
        <f>10-(IF('Political stability abs conf'!C72="","",(10*(('Political stability abs conf'!C72-MIN('Political stability abs conf'!C$3:C$199))/((MAX('Political stability abs conf'!C$3:C$199)-MIN('Political stability abs conf'!C$3:C$199)))))))</f>
        <v>3.4236573895704661</v>
      </c>
      <c r="E72" t="s">
        <v>135</v>
      </c>
      <c r="F72" s="1" t="s">
        <v>134</v>
      </c>
      <c r="G72" s="1" t="s">
        <v>445</v>
      </c>
      <c r="I72" s="1">
        <v>0</v>
      </c>
      <c r="J72" s="1">
        <v>0</v>
      </c>
    </row>
    <row r="73" spans="1:10" x14ac:dyDescent="0.25">
      <c r="A73" s="35" t="s">
        <v>137</v>
      </c>
      <c r="B73" s="36">
        <f t="shared" si="1"/>
        <v>1.3674904991390786</v>
      </c>
      <c r="C73" s="37">
        <v>1.0417300462722778</v>
      </c>
      <c r="D73" s="37">
        <f>10-(IF('Political stability abs conf'!C73="","",(10*(('Political stability abs conf'!C73-MIN('Political stability abs conf'!C$3:C$199))/((MAX('Political stability abs conf'!C$3:C$199)-MIN('Political stability abs conf'!C$3:C$199)))))))</f>
        <v>1.3674904991390786</v>
      </c>
      <c r="E73" t="s">
        <v>137</v>
      </c>
      <c r="F73" s="1" t="s">
        <v>136</v>
      </c>
      <c r="G73" s="1" t="e">
        <v>#N/A</v>
      </c>
      <c r="H73" s="1" t="s">
        <v>444</v>
      </c>
      <c r="I73" s="1">
        <v>0</v>
      </c>
      <c r="J73" s="1">
        <v>1</v>
      </c>
    </row>
    <row r="74" spans="1:10" x14ac:dyDescent="0.25">
      <c r="A74" s="35" t="s">
        <v>139</v>
      </c>
      <c r="B74" s="36">
        <f t="shared" si="1"/>
        <v>4.6905188588104183</v>
      </c>
      <c r="C74" s="37">
        <v>-0.39217263460159302</v>
      </c>
      <c r="D74" s="37">
        <f>10-(IF('Political stability abs conf'!C74="","",(10*(('Political stability abs conf'!C74-MIN('Political stability abs conf'!C$3:C$199))/((MAX('Political stability abs conf'!C$3:C$199)-MIN('Political stability abs conf'!C$3:C$199)))))))</f>
        <v>4.6905188588104183</v>
      </c>
      <c r="E74" t="s">
        <v>139</v>
      </c>
      <c r="F74" s="1" t="s">
        <v>138</v>
      </c>
      <c r="G74" s="1" t="s">
        <v>438</v>
      </c>
      <c r="H74" s="1" t="s">
        <v>449</v>
      </c>
      <c r="I74" s="1">
        <v>0</v>
      </c>
      <c r="J74" s="1">
        <v>1</v>
      </c>
    </row>
    <row r="75" spans="1:10" x14ac:dyDescent="0.25">
      <c r="A75" s="35" t="s">
        <v>141</v>
      </c>
      <c r="B75" s="36">
        <f t="shared" si="1"/>
        <v>4.1149276936703973</v>
      </c>
      <c r="C75" s="37">
        <v>-0.14380228519439697</v>
      </c>
      <c r="D75" s="37">
        <f>10-(IF('Political stability abs conf'!C75="","",(10*(('Political stability abs conf'!C75-MIN('Political stability abs conf'!C$3:C$199))/((MAX('Political stability abs conf'!C$3:C$199)-MIN('Political stability abs conf'!C$3:C$199)))))))</f>
        <v>4.1149276936703973</v>
      </c>
      <c r="E75" t="s">
        <v>141</v>
      </c>
      <c r="F75" s="1" t="s">
        <v>140</v>
      </c>
      <c r="G75" s="1" t="s">
        <v>438</v>
      </c>
      <c r="H75" s="1" t="s">
        <v>449</v>
      </c>
      <c r="I75" s="1">
        <v>0</v>
      </c>
      <c r="J75" s="1">
        <v>1</v>
      </c>
    </row>
    <row r="76" spans="1:10" x14ac:dyDescent="0.25">
      <c r="A76" s="35" t="s">
        <v>143</v>
      </c>
      <c r="B76" s="36">
        <f t="shared" si="1"/>
        <v>3.1764194850624827</v>
      </c>
      <c r="C76" s="37">
        <v>0.26116850972175598</v>
      </c>
      <c r="D76" s="37">
        <f>10-(IF('Political stability abs conf'!C76="","",(10*(('Political stability abs conf'!C76-MIN('Political stability abs conf'!C$3:C$199))/((MAX('Political stability abs conf'!C$3:C$199)-MIN('Political stability abs conf'!C$3:C$199)))))))</f>
        <v>3.1764194850624827</v>
      </c>
      <c r="E76" t="s">
        <v>143</v>
      </c>
      <c r="F76" s="1" t="s">
        <v>142</v>
      </c>
      <c r="G76" s="1" t="e">
        <v>#N/A</v>
      </c>
      <c r="H76" s="1" t="s">
        <v>436</v>
      </c>
      <c r="I76" s="1">
        <v>1</v>
      </c>
      <c r="J76" s="1">
        <v>0</v>
      </c>
    </row>
    <row r="77" spans="1:10" x14ac:dyDescent="0.25">
      <c r="A77" s="35" t="s">
        <v>145</v>
      </c>
      <c r="B77" s="36">
        <f t="shared" si="1"/>
        <v>5.1999595494088142</v>
      </c>
      <c r="C77" s="37">
        <v>-0.61199873685836792</v>
      </c>
      <c r="D77" s="37">
        <f>10-(IF('Political stability abs conf'!C77="","",(10*(('Political stability abs conf'!C77-MIN('Political stability abs conf'!C$3:C$199))/((MAX('Political stability abs conf'!C$3:C$199)-MIN('Political stability abs conf'!C$3:C$199)))))))</f>
        <v>5.1999595494088142</v>
      </c>
      <c r="E77" t="s">
        <v>145</v>
      </c>
      <c r="F77" s="1" t="s">
        <v>144</v>
      </c>
      <c r="G77" s="1" t="s">
        <v>438</v>
      </c>
      <c r="H77" s="1" t="s">
        <v>449</v>
      </c>
      <c r="I77" s="1">
        <v>0</v>
      </c>
      <c r="J77" s="1">
        <v>1</v>
      </c>
    </row>
    <row r="78" spans="1:10" x14ac:dyDescent="0.25">
      <c r="A78" s="35" t="s">
        <v>147</v>
      </c>
      <c r="B78" s="36">
        <f t="shared" si="1"/>
        <v>2.1411916254623353</v>
      </c>
      <c r="C78" s="37">
        <v>0.70787429809570313</v>
      </c>
      <c r="D78" s="37">
        <f>10-(IF('Political stability abs conf'!C78="","",(10*(('Political stability abs conf'!C78-MIN('Political stability abs conf'!C$3:C$199))/((MAX('Political stability abs conf'!C$3:C$199)-MIN('Political stability abs conf'!C$3:C$199)))))))</f>
        <v>2.1411916254623353</v>
      </c>
      <c r="E78" t="s">
        <v>147</v>
      </c>
      <c r="F78" s="1" t="s">
        <v>146</v>
      </c>
      <c r="G78" s="1" t="s">
        <v>445</v>
      </c>
      <c r="H78" s="1" t="s">
        <v>446</v>
      </c>
      <c r="I78" s="1">
        <v>0</v>
      </c>
      <c r="J78" s="1">
        <v>1</v>
      </c>
    </row>
    <row r="79" spans="1:10" x14ac:dyDescent="0.25">
      <c r="A79" s="35" t="s">
        <v>149</v>
      </c>
      <c r="B79" s="36">
        <f t="shared" si="1"/>
        <v>6.3201134141531101</v>
      </c>
      <c r="C79" s="37">
        <v>-1.0953505039215088</v>
      </c>
      <c r="D79" s="37">
        <f>10-(IF('Political stability abs conf'!C79="","",(10*(('Political stability abs conf'!C79-MIN('Political stability abs conf'!C$3:C$199))/((MAX('Political stability abs conf'!C$3:C$199)-MIN('Political stability abs conf'!C$3:C$199)))))))</f>
        <v>6.3201134141531101</v>
      </c>
      <c r="E79" t="s">
        <v>149</v>
      </c>
      <c r="F79" s="1" t="s">
        <v>148</v>
      </c>
      <c r="G79" s="1" t="s">
        <v>438</v>
      </c>
      <c r="H79" s="1" t="s">
        <v>449</v>
      </c>
      <c r="I79" s="1">
        <v>0</v>
      </c>
      <c r="J79" s="1">
        <v>1</v>
      </c>
    </row>
    <row r="80" spans="1:10" x14ac:dyDescent="0.25">
      <c r="A80" s="35" t="s">
        <v>151</v>
      </c>
      <c r="B80" s="36">
        <f t="shared" si="1"/>
        <v>1.7854656677472089</v>
      </c>
      <c r="C80" s="37">
        <v>0.86137175559997559</v>
      </c>
      <c r="D80" s="37">
        <f>10-(IF('Political stability abs conf'!C80="","",(10*(('Political stability abs conf'!C80-MIN('Political stability abs conf'!C$3:C$199))/((MAX('Political stability abs conf'!C$3:C$199)-MIN('Political stability abs conf'!C$3:C$199)))))))</f>
        <v>1.7854656677472089</v>
      </c>
      <c r="E80" t="s">
        <v>151</v>
      </c>
      <c r="F80" s="1" t="s">
        <v>150</v>
      </c>
      <c r="G80" s="1" t="s">
        <v>453</v>
      </c>
      <c r="H80" s="1" t="s">
        <v>436</v>
      </c>
      <c r="I80" s="1">
        <v>1</v>
      </c>
      <c r="J80" s="1">
        <v>0</v>
      </c>
    </row>
    <row r="81" spans="1:10" x14ac:dyDescent="0.25">
      <c r="A81" s="35" t="s">
        <v>153</v>
      </c>
      <c r="B81" s="36">
        <f t="shared" si="1"/>
        <v>4.9554065522001309</v>
      </c>
      <c r="C81" s="37">
        <v>-0.50647294521331787</v>
      </c>
      <c r="D81" s="37">
        <f>10-(IF('Political stability abs conf'!C81="","",(10*(('Political stability abs conf'!C81-MIN('Political stability abs conf'!C$3:C$199))/((MAX('Political stability abs conf'!C$3:C$199)-MIN('Political stability abs conf'!C$3:C$199)))))))</f>
        <v>4.9554065522001309</v>
      </c>
      <c r="E81" t="s">
        <v>153</v>
      </c>
      <c r="F81" s="1" t="s">
        <v>152</v>
      </c>
      <c r="G81" s="1" t="s">
        <v>455</v>
      </c>
      <c r="H81" s="1" t="s">
        <v>459</v>
      </c>
      <c r="I81" s="1">
        <v>0</v>
      </c>
      <c r="J81" s="1">
        <v>1</v>
      </c>
    </row>
    <row r="82" spans="1:10" x14ac:dyDescent="0.25">
      <c r="A82" s="35" t="s">
        <v>155</v>
      </c>
      <c r="B82" s="36">
        <f t="shared" si="1"/>
        <v>5.2070190643785441</v>
      </c>
      <c r="C82" s="37">
        <v>-0.61504495143890381</v>
      </c>
      <c r="D82" s="37">
        <f>10-(IF('Political stability abs conf'!C82="","",(10*(('Political stability abs conf'!C82-MIN('Political stability abs conf'!C$3:C$199))/((MAX('Political stability abs conf'!C$3:C$199)-MIN('Political stability abs conf'!C$3:C$199)))))))</f>
        <v>5.2070190643785441</v>
      </c>
      <c r="E82" t="s">
        <v>155</v>
      </c>
      <c r="F82" s="1" t="s">
        <v>154</v>
      </c>
      <c r="G82" s="1" t="s">
        <v>439</v>
      </c>
      <c r="H82" s="1" t="s">
        <v>440</v>
      </c>
      <c r="I82" s="1">
        <v>0</v>
      </c>
      <c r="J82" s="1">
        <v>1</v>
      </c>
    </row>
    <row r="83" spans="1:10" x14ac:dyDescent="0.25">
      <c r="A83" s="35" t="s">
        <v>157</v>
      </c>
      <c r="B83" s="36">
        <f t="shared" si="1"/>
        <v>1.7960084587650673</v>
      </c>
      <c r="C83" s="37">
        <v>0.85682249069213867</v>
      </c>
      <c r="D83" s="37">
        <f>10-(IF('Political stability abs conf'!C83="","",(10*(('Political stability abs conf'!C83-MIN('Political stability abs conf'!C$3:C$199))/((MAX('Political stability abs conf'!C$3:C$199)-MIN('Political stability abs conf'!C$3:C$199)))))))</f>
        <v>1.7960084587650673</v>
      </c>
      <c r="E83" t="s">
        <v>157</v>
      </c>
      <c r="F83" s="1" t="s">
        <v>156</v>
      </c>
      <c r="G83" s="1" t="s">
        <v>463</v>
      </c>
      <c r="H83" s="1" t="s">
        <v>436</v>
      </c>
      <c r="I83" s="1">
        <v>1</v>
      </c>
      <c r="J83" s="1">
        <v>0</v>
      </c>
    </row>
    <row r="84" spans="1:10" x14ac:dyDescent="0.25">
      <c r="A84" s="35" t="s">
        <v>159</v>
      </c>
      <c r="B84" s="36">
        <f t="shared" si="1"/>
        <v>7.5397553725496138</v>
      </c>
      <c r="C84" s="37">
        <v>-1.6216318607330322</v>
      </c>
      <c r="D84" s="37">
        <f>10-(IF('Political stability abs conf'!C84="","",(10*(('Political stability abs conf'!C84-MIN('Political stability abs conf'!C$3:C$199))/((MAX('Political stability abs conf'!C$3:C$199)-MIN('Political stability abs conf'!C$3:C$199)))))))</f>
        <v>7.5397553725496138</v>
      </c>
      <c r="E84" t="s">
        <v>159</v>
      </c>
      <c r="F84" s="1" t="s">
        <v>466</v>
      </c>
      <c r="G84" s="1" t="s">
        <v>439</v>
      </c>
      <c r="H84" s="1" t="s">
        <v>448</v>
      </c>
      <c r="I84" s="1">
        <v>0</v>
      </c>
      <c r="J84" s="1">
        <v>1</v>
      </c>
    </row>
    <row r="85" spans="1:10" x14ac:dyDescent="0.25">
      <c r="A85" s="35" t="s">
        <v>161</v>
      </c>
      <c r="B85" s="36">
        <f t="shared" si="1"/>
        <v>9.336630195567917</v>
      </c>
      <c r="C85" s="37">
        <v>-2.3969919681549072</v>
      </c>
      <c r="D85" s="37">
        <f>10-(IF('Political stability abs conf'!C85="","",(10*(('Political stability abs conf'!C85-MIN('Political stability abs conf'!C$3:C$199))/((MAX('Political stability abs conf'!C$3:C$199)-MIN('Political stability abs conf'!C$3:C$199)))))))</f>
        <v>9.336630195567917</v>
      </c>
      <c r="E85" t="s">
        <v>161</v>
      </c>
      <c r="F85" s="1" t="s">
        <v>160</v>
      </c>
      <c r="G85" s="1" t="s">
        <v>447</v>
      </c>
      <c r="H85" s="1" t="s">
        <v>448</v>
      </c>
      <c r="I85" s="1">
        <v>0</v>
      </c>
      <c r="J85" s="1">
        <v>1</v>
      </c>
    </row>
    <row r="86" spans="1:10" x14ac:dyDescent="0.25">
      <c r="A86" s="35" t="s">
        <v>163</v>
      </c>
      <c r="B86" s="36">
        <f t="shared" si="1"/>
        <v>0.59868007637929033</v>
      </c>
      <c r="C86" s="37">
        <v>1.3734754323959351</v>
      </c>
      <c r="D86" s="37">
        <f>10-(IF('Political stability abs conf'!C86="","",(10*(('Political stability abs conf'!C86-MIN('Political stability abs conf'!C$3:C$199))/((MAX('Political stability abs conf'!C$3:C$199)-MIN('Political stability abs conf'!C$3:C$199)))))))</f>
        <v>0.59868007637929033</v>
      </c>
      <c r="E86" t="s">
        <v>163</v>
      </c>
      <c r="F86" s="1" t="s">
        <v>162</v>
      </c>
      <c r="G86" s="1" t="s">
        <v>463</v>
      </c>
      <c r="H86" s="1" t="s">
        <v>436</v>
      </c>
      <c r="I86" s="1">
        <v>1</v>
      </c>
      <c r="J86" s="1">
        <v>0</v>
      </c>
    </row>
    <row r="87" spans="1:10" x14ac:dyDescent="0.25">
      <c r="A87" s="35" t="s">
        <v>165</v>
      </c>
      <c r="B87" s="36">
        <f t="shared" si="1"/>
        <v>6.2413206794793172</v>
      </c>
      <c r="C87" s="37">
        <v>-1.0613510608673096</v>
      </c>
      <c r="D87" s="37">
        <f>10-(IF('Political stability abs conf'!C87="","",(10*(('Political stability abs conf'!C87-MIN('Political stability abs conf'!C$3:C$199))/((MAX('Political stability abs conf'!C$3:C$199)-MIN('Political stability abs conf'!C$3:C$199)))))))</f>
        <v>6.2413206794793172</v>
      </c>
      <c r="E87" t="s">
        <v>165</v>
      </c>
      <c r="F87" s="1" t="s">
        <v>164</v>
      </c>
      <c r="G87" s="1" t="s">
        <v>447</v>
      </c>
      <c r="H87" s="1" t="s">
        <v>436</v>
      </c>
      <c r="I87" s="1">
        <v>1</v>
      </c>
      <c r="J87" s="1">
        <v>0</v>
      </c>
    </row>
    <row r="88" spans="1:10" x14ac:dyDescent="0.25">
      <c r="A88" s="35" t="s">
        <v>167</v>
      </c>
      <c r="B88" s="36">
        <f t="shared" si="1"/>
        <v>2.4411669329760608</v>
      </c>
      <c r="C88" s="37">
        <v>0.57843351364135742</v>
      </c>
      <c r="D88" s="37">
        <f>10-(IF('Political stability abs conf'!C88="","",(10*(('Political stability abs conf'!C88-MIN('Political stability abs conf'!C$3:C$199))/((MAX('Political stability abs conf'!C$3:C$199)-MIN('Political stability abs conf'!C$3:C$199)))))))</f>
        <v>2.4411669329760608</v>
      </c>
      <c r="E88" t="s">
        <v>167</v>
      </c>
      <c r="F88" s="1" t="s">
        <v>166</v>
      </c>
      <c r="G88" s="1" t="s">
        <v>445</v>
      </c>
      <c r="H88" s="1" t="s">
        <v>436</v>
      </c>
      <c r="I88" s="1">
        <v>1</v>
      </c>
      <c r="J88" s="1">
        <v>0</v>
      </c>
    </row>
    <row r="89" spans="1:10" x14ac:dyDescent="0.25">
      <c r="A89" s="35" t="s">
        <v>169</v>
      </c>
      <c r="B89" s="36">
        <f t="shared" si="1"/>
        <v>3.2637763381225193</v>
      </c>
      <c r="C89" s="37">
        <v>0.22347360849380493</v>
      </c>
      <c r="D89" s="37">
        <f>10-(IF('Political stability abs conf'!C89="","",(10*(('Political stability abs conf'!C89-MIN('Political stability abs conf'!C$3:C$199))/((MAX('Political stability abs conf'!C$3:C$199)-MIN('Political stability abs conf'!C$3:C$199)))))))</f>
        <v>3.2637763381225193</v>
      </c>
      <c r="E89" t="s">
        <v>169</v>
      </c>
      <c r="F89" s="1" t="s">
        <v>168</v>
      </c>
      <c r="G89" s="1" t="s">
        <v>438</v>
      </c>
      <c r="H89" s="1" t="s">
        <v>449</v>
      </c>
      <c r="I89" s="1">
        <v>0</v>
      </c>
      <c r="J89" s="1">
        <v>1</v>
      </c>
    </row>
    <row r="90" spans="1:10" x14ac:dyDescent="0.25">
      <c r="A90" s="35" t="s">
        <v>171</v>
      </c>
      <c r="B90" s="36">
        <f t="shared" si="1"/>
        <v>4.420666492141418</v>
      </c>
      <c r="C90" s="37">
        <v>-0.27573004364967346</v>
      </c>
      <c r="D90" s="37">
        <f>10-(IF('Political stability abs conf'!C90="","",(10*(('Political stability abs conf'!C90-MIN('Political stability abs conf'!C$3:C$199))/((MAX('Political stability abs conf'!C$3:C$199)-MIN('Political stability abs conf'!C$3:C$199)))))))</f>
        <v>4.420666492141418</v>
      </c>
      <c r="E90" t="s">
        <v>171</v>
      </c>
      <c r="F90" s="1" t="s">
        <v>170</v>
      </c>
      <c r="G90" s="1" t="s">
        <v>447</v>
      </c>
      <c r="H90" s="1" t="s">
        <v>448</v>
      </c>
      <c r="I90" s="1">
        <v>0</v>
      </c>
      <c r="J90" s="1">
        <v>1</v>
      </c>
    </row>
    <row r="91" spans="1:10" x14ac:dyDescent="0.25">
      <c r="A91" s="35" t="s">
        <v>173</v>
      </c>
      <c r="B91" s="36">
        <f t="shared" si="1"/>
        <v>1.4008201065904284</v>
      </c>
      <c r="C91" s="37">
        <v>1.0273481607437134</v>
      </c>
      <c r="D91" s="37">
        <f>10-(IF('Political stability abs conf'!C91="","",(10*(('Political stability abs conf'!C91-MIN('Political stability abs conf'!C$3:C$199))/((MAX('Political stability abs conf'!C$3:C$199)-MIN('Political stability abs conf'!C$3:C$199)))))))</f>
        <v>1.4008201065904284</v>
      </c>
      <c r="E91" t="s">
        <v>173</v>
      </c>
      <c r="F91" s="1" t="s">
        <v>172</v>
      </c>
      <c r="G91" s="1" t="s">
        <v>458</v>
      </c>
      <c r="H91" s="1" t="s">
        <v>459</v>
      </c>
      <c r="I91" s="1">
        <v>0</v>
      </c>
      <c r="J91" s="1">
        <v>1</v>
      </c>
    </row>
    <row r="92" spans="1:10" x14ac:dyDescent="0.25">
      <c r="A92" s="35" t="s">
        <v>175</v>
      </c>
      <c r="B92" s="36">
        <f t="shared" si="1"/>
        <v>4.3709140883259456</v>
      </c>
      <c r="C92" s="37">
        <v>-0.25426164269447327</v>
      </c>
      <c r="D92" s="37">
        <f>10-(IF('Political stability abs conf'!C92="","",(10*(('Political stability abs conf'!C92-MIN('Political stability abs conf'!C$3:C$199))/((MAX('Political stability abs conf'!C$3:C$199)-MIN('Political stability abs conf'!C$3:C$199)))))))</f>
        <v>4.3709140883259456</v>
      </c>
      <c r="E92" t="s">
        <v>175</v>
      </c>
      <c r="F92" s="1" t="s">
        <v>174</v>
      </c>
      <c r="G92" s="1" t="s">
        <v>467</v>
      </c>
      <c r="H92" s="1" t="s">
        <v>446</v>
      </c>
      <c r="I92" s="1">
        <v>0</v>
      </c>
      <c r="J92" s="1">
        <v>1</v>
      </c>
    </row>
    <row r="93" spans="1:10" x14ac:dyDescent="0.25">
      <c r="A93" s="35" t="s">
        <v>177</v>
      </c>
      <c r="B93" s="36">
        <f t="shared" si="1"/>
        <v>6.3069372736257341</v>
      </c>
      <c r="C93" s="37">
        <v>-1.0896649360656738</v>
      </c>
      <c r="D93" s="37">
        <f>10-(IF('Political stability abs conf'!C93="","",(10*(('Political stability abs conf'!C93-MIN('Political stability abs conf'!C$3:C$199))/((MAX('Political stability abs conf'!C$3:C$199)-MIN('Political stability abs conf'!C$3:C$199)))))))</f>
        <v>6.3069372736257341</v>
      </c>
      <c r="E93" t="s">
        <v>177</v>
      </c>
      <c r="F93" s="1" t="s">
        <v>176</v>
      </c>
      <c r="G93" s="1" t="s">
        <v>441</v>
      </c>
      <c r="H93" s="1" t="s">
        <v>442</v>
      </c>
      <c r="I93" s="1">
        <v>0</v>
      </c>
      <c r="J93" s="1">
        <v>1</v>
      </c>
    </row>
    <row r="94" spans="1:10" x14ac:dyDescent="0.25">
      <c r="A94" s="35" t="s">
        <v>179</v>
      </c>
      <c r="B94" s="36">
        <f t="shared" si="1"/>
        <v>4.7687771605607789</v>
      </c>
      <c r="C94" s="37">
        <v>-0.42594146728515625</v>
      </c>
      <c r="D94" s="37">
        <f>10-(IF('Political stability abs conf'!C94="","",(10*(('Political stability abs conf'!C94-MIN('Political stability abs conf'!C$3:C$199))/((MAX('Political stability abs conf'!C$3:C$199)-MIN('Political stability abs conf'!C$3:C$199)))))))</f>
        <v>4.7687771605607789</v>
      </c>
      <c r="E94" t="s">
        <v>179</v>
      </c>
      <c r="F94" s="1" t="s">
        <v>468</v>
      </c>
      <c r="G94" s="1" t="s">
        <v>467</v>
      </c>
      <c r="H94" s="1" t="s">
        <v>446</v>
      </c>
      <c r="I94" s="1">
        <v>0</v>
      </c>
      <c r="J94" s="1">
        <v>1</v>
      </c>
    </row>
    <row r="95" spans="1:10" x14ac:dyDescent="0.25">
      <c r="A95" s="35" t="s">
        <v>181</v>
      </c>
      <c r="B95" s="36">
        <f t="shared" si="1"/>
        <v>4.0878435889846436</v>
      </c>
      <c r="C95" s="37">
        <v>-0.13211536407470703</v>
      </c>
      <c r="D95" s="37">
        <f>10-(IF('Political stability abs conf'!C95="","",(10*(('Political stability abs conf'!C95-MIN('Political stability abs conf'!C$3:C$199))/((MAX('Political stability abs conf'!C$3:C$199)-MIN('Political stability abs conf'!C$3:C$199)))))))</f>
        <v>4.0878435889846436</v>
      </c>
      <c r="E95" t="s">
        <v>181</v>
      </c>
      <c r="F95" s="1" t="s">
        <v>180</v>
      </c>
      <c r="G95" s="1" t="s">
        <v>455</v>
      </c>
      <c r="H95" s="1" t="s">
        <v>459</v>
      </c>
      <c r="I95" s="1">
        <v>0</v>
      </c>
      <c r="J95" s="1">
        <v>1</v>
      </c>
    </row>
    <row r="96" spans="1:10" x14ac:dyDescent="0.25">
      <c r="A96" s="35" t="s">
        <v>183</v>
      </c>
      <c r="B96" s="36">
        <f t="shared" si="1"/>
        <v>1.0309259439240215</v>
      </c>
      <c r="C96" s="37">
        <v>1.1869592666625977</v>
      </c>
      <c r="D96" s="37">
        <f>10-(IF('Political stability abs conf'!C96="","",(10*(('Political stability abs conf'!C96-MIN('Political stability abs conf'!C$3:C$199))/((MAX('Political stability abs conf'!C$3:C$199)-MIN('Political stability abs conf'!C$3:C$199)))))))</f>
        <v>1.0309259439240215</v>
      </c>
      <c r="E96" t="s">
        <v>183</v>
      </c>
      <c r="F96" s="1" t="s">
        <v>182</v>
      </c>
      <c r="G96" s="1" t="s">
        <v>469</v>
      </c>
      <c r="H96" s="1" t="s">
        <v>459</v>
      </c>
      <c r="I96" s="1">
        <v>0</v>
      </c>
      <c r="J96" s="1">
        <v>1</v>
      </c>
    </row>
    <row r="97" spans="1:10" x14ac:dyDescent="0.25">
      <c r="A97" s="35" t="s">
        <v>185</v>
      </c>
      <c r="B97" s="36">
        <f t="shared" si="1"/>
        <v>1.5672054166772789</v>
      </c>
      <c r="C97" s="37">
        <v>0.95555210113525391</v>
      </c>
      <c r="D97" s="37">
        <f>10-(IF('Political stability abs conf'!C97="","",(10*(('Political stability abs conf'!C97-MIN('Political stability abs conf'!C$3:C$199))/((MAX('Political stability abs conf'!C$3:C$199)-MIN('Political stability abs conf'!C$3:C$199)))))))</f>
        <v>1.5672054166772789</v>
      </c>
      <c r="E97" t="s">
        <v>185</v>
      </c>
      <c r="F97" s="1" t="s">
        <v>184</v>
      </c>
      <c r="G97" s="1" t="s">
        <v>438</v>
      </c>
      <c r="H97" s="1" t="s">
        <v>444</v>
      </c>
      <c r="I97" s="1">
        <v>0</v>
      </c>
      <c r="J97" s="1">
        <v>1</v>
      </c>
    </row>
    <row r="98" spans="1:10" x14ac:dyDescent="0.25">
      <c r="A98" s="35" t="s">
        <v>187</v>
      </c>
      <c r="B98" s="36">
        <f t="shared" si="1"/>
        <v>2.2461802757038472</v>
      </c>
      <c r="C98" s="37">
        <v>0.66257119178771973</v>
      </c>
      <c r="D98" s="37">
        <f>10-(IF('Political stability abs conf'!C98="","",(10*(('Political stability abs conf'!C98-MIN('Political stability abs conf'!C$3:C$199))/((MAX('Political stability abs conf'!C$3:C$199)-MIN('Political stability abs conf'!C$3:C$199)))))))</f>
        <v>2.2461802757038472</v>
      </c>
      <c r="E98" t="s">
        <v>187</v>
      </c>
      <c r="F98" s="1" t="s">
        <v>186</v>
      </c>
      <c r="G98" s="1" t="s">
        <v>458</v>
      </c>
      <c r="H98" s="1" t="s">
        <v>436</v>
      </c>
      <c r="I98" s="1">
        <v>1</v>
      </c>
      <c r="J98" s="1">
        <v>0</v>
      </c>
    </row>
    <row r="99" spans="1:10" x14ac:dyDescent="0.25">
      <c r="A99" s="35" t="s">
        <v>189</v>
      </c>
      <c r="B99" s="36">
        <f t="shared" si="1"/>
        <v>3.0887084614116773</v>
      </c>
      <c r="C99" s="37">
        <v>0.29901623725891113</v>
      </c>
      <c r="D99" s="37">
        <f>10-(IF('Political stability abs conf'!C99="","",(10*(('Political stability abs conf'!C99-MIN('Political stability abs conf'!C$3:C$199))/((MAX('Political stability abs conf'!C$3:C$199)-MIN('Political stability abs conf'!C$3:C$199)))))))</f>
        <v>3.0887084614116773</v>
      </c>
      <c r="E99" t="s">
        <v>189</v>
      </c>
      <c r="F99" s="1" t="s">
        <v>188</v>
      </c>
      <c r="G99" s="1" t="s">
        <v>447</v>
      </c>
      <c r="H99" s="1" t="s">
        <v>448</v>
      </c>
      <c r="I99" s="1">
        <v>0</v>
      </c>
      <c r="J99" s="1">
        <v>1</v>
      </c>
    </row>
    <row r="100" spans="1:10" x14ac:dyDescent="0.25">
      <c r="A100" s="35" t="s">
        <v>191</v>
      </c>
      <c r="B100" s="36">
        <f t="shared" si="1"/>
        <v>2.0986162869959779</v>
      </c>
      <c r="C100" s="37">
        <v>0.72624576091766357</v>
      </c>
      <c r="D100" s="37">
        <f>10-(IF('Political stability abs conf'!C100="","",(10*(('Political stability abs conf'!C100-MIN('Political stability abs conf'!C$3:C$199))/((MAX('Political stability abs conf'!C$3:C$199)-MIN('Political stability abs conf'!C$3:C$199)))))))</f>
        <v>2.0986162869959779</v>
      </c>
      <c r="E100" t="s">
        <v>191</v>
      </c>
      <c r="F100" s="1" t="s">
        <v>470</v>
      </c>
      <c r="G100" s="1" t="s">
        <v>455</v>
      </c>
      <c r="H100" s="1" t="s">
        <v>459</v>
      </c>
      <c r="I100" s="1">
        <v>0</v>
      </c>
      <c r="J100" s="1">
        <v>1</v>
      </c>
    </row>
    <row r="101" spans="1:10" x14ac:dyDescent="0.25">
      <c r="A101" s="35" t="s">
        <v>193</v>
      </c>
      <c r="B101" s="36">
        <f t="shared" si="1"/>
        <v>7.2427684139285073</v>
      </c>
      <c r="C101" s="37">
        <v>-1.4934805631637573</v>
      </c>
      <c r="D101" s="37">
        <f>10-(IF('Political stability abs conf'!C101="","",(10*(('Political stability abs conf'!C101-MIN('Political stability abs conf'!C$3:C$199))/((MAX('Political stability abs conf'!C$3:C$199)-MIN('Political stability abs conf'!C$3:C$199)))))))</f>
        <v>7.2427684139285073</v>
      </c>
      <c r="E101" t="s">
        <v>193</v>
      </c>
      <c r="F101" s="1" t="s">
        <v>192</v>
      </c>
      <c r="G101" s="1" t="s">
        <v>447</v>
      </c>
      <c r="H101" s="1" t="s">
        <v>448</v>
      </c>
      <c r="I101" s="1">
        <v>0</v>
      </c>
      <c r="J101" s="1">
        <v>1</v>
      </c>
    </row>
    <row r="102" spans="1:10" x14ac:dyDescent="0.25">
      <c r="A102" s="35" t="s">
        <v>195</v>
      </c>
      <c r="B102" s="36">
        <f t="shared" si="1"/>
        <v>4.3422245783560438</v>
      </c>
      <c r="C102" s="37">
        <v>-0.24188198149204254</v>
      </c>
      <c r="D102" s="37">
        <f>10-(IF('Political stability abs conf'!C102="","",(10*(('Political stability abs conf'!C102-MIN('Political stability abs conf'!C$3:C$199))/((MAX('Political stability abs conf'!C$3:C$199)-MIN('Political stability abs conf'!C$3:C$199)))))))</f>
        <v>4.3422245783560438</v>
      </c>
      <c r="E102" t="s">
        <v>195</v>
      </c>
      <c r="F102" s="1" t="s">
        <v>194</v>
      </c>
      <c r="G102" s="1" t="s">
        <v>441</v>
      </c>
      <c r="H102" s="1" t="s">
        <v>452</v>
      </c>
      <c r="I102" s="1">
        <v>0</v>
      </c>
      <c r="J102" s="1">
        <v>1</v>
      </c>
    </row>
    <row r="103" spans="1:10" x14ac:dyDescent="0.25">
      <c r="A103" s="35" t="s">
        <v>197</v>
      </c>
      <c r="B103" s="36">
        <f t="shared" si="1"/>
        <v>9.2669154995935319</v>
      </c>
      <c r="C103" s="37">
        <v>-2.3669097423553467</v>
      </c>
      <c r="D103" s="37">
        <f>10-(IF('Political stability abs conf'!C103="","",(10*(('Political stability abs conf'!C103-MIN('Political stability abs conf'!C$3:C$199))/((MAX('Political stability abs conf'!C$3:C$199)-MIN('Political stability abs conf'!C$3:C$199)))))))</f>
        <v>9.2669154995935319</v>
      </c>
      <c r="E103" t="s">
        <v>197</v>
      </c>
      <c r="F103" s="1" t="s">
        <v>196</v>
      </c>
      <c r="G103" s="1" t="s">
        <v>464</v>
      </c>
      <c r="H103" s="1" t="s">
        <v>448</v>
      </c>
      <c r="I103" s="1">
        <v>0</v>
      </c>
      <c r="J103" s="1">
        <v>1</v>
      </c>
    </row>
    <row r="104" spans="1:10" x14ac:dyDescent="0.25">
      <c r="A104" s="35" t="s">
        <v>199</v>
      </c>
      <c r="B104" s="36">
        <f t="shared" si="1"/>
        <v>1.8025658637123936</v>
      </c>
      <c r="C104" s="37">
        <v>0.85399293899536133</v>
      </c>
      <c r="D104" s="37">
        <f>10-(IF('Political stability abs conf'!C104="","",(10*(('Political stability abs conf'!C104-MIN('Political stability abs conf'!C$3:C$199))/((MAX('Political stability abs conf'!C$3:C$199)-MIN('Political stability abs conf'!C$3:C$199)))))))</f>
        <v>1.8025658637123936</v>
      </c>
      <c r="E104" t="s">
        <v>199</v>
      </c>
      <c r="F104" s="1" t="s">
        <v>198</v>
      </c>
      <c r="G104" s="1" t="s">
        <v>438</v>
      </c>
      <c r="H104" s="1" t="s">
        <v>444</v>
      </c>
      <c r="I104" s="1">
        <v>0</v>
      </c>
      <c r="J104" s="1">
        <v>1</v>
      </c>
    </row>
    <row r="105" spans="1:10" x14ac:dyDescent="0.25">
      <c r="A105" s="35" t="s">
        <v>201</v>
      </c>
      <c r="B105" s="36">
        <f t="shared" si="1"/>
        <v>4.5184706869688371</v>
      </c>
      <c r="C105" s="37">
        <v>-0.31793302297592163</v>
      </c>
      <c r="D105" s="37">
        <f>10-(IF('Political stability abs conf'!C105="","",(10*(('Political stability abs conf'!C105-MIN('Political stability abs conf'!C$3:C$199))/((MAX('Political stability abs conf'!C$3:C$199)-MIN('Political stability abs conf'!C$3:C$199)))))))</f>
        <v>4.5184706869688371</v>
      </c>
      <c r="E105" t="s">
        <v>201</v>
      </c>
      <c r="F105" s="1" t="s">
        <v>200</v>
      </c>
      <c r="G105" s="1" t="s">
        <v>439</v>
      </c>
      <c r="H105" s="1" t="s">
        <v>440</v>
      </c>
      <c r="I105" s="1">
        <v>0</v>
      </c>
      <c r="J105" s="1">
        <v>1</v>
      </c>
    </row>
    <row r="106" spans="1:10" x14ac:dyDescent="0.25">
      <c r="A106" s="35" t="s">
        <v>203</v>
      </c>
      <c r="B106" s="36">
        <f t="shared" si="1"/>
        <v>4.290573791166322</v>
      </c>
      <c r="C106" s="37">
        <v>-0.21959441900253296</v>
      </c>
      <c r="D106" s="37">
        <f>10-(IF('Political stability abs conf'!C106="","",(10*(('Political stability abs conf'!C106-MIN('Political stability abs conf'!C$3:C$199))/((MAX('Political stability abs conf'!C$3:C$199)-MIN('Political stability abs conf'!C$3:C$199)))))))</f>
        <v>4.290573791166322</v>
      </c>
      <c r="E106" t="s">
        <v>203</v>
      </c>
      <c r="F106" s="1" t="s">
        <v>202</v>
      </c>
      <c r="G106" s="1" t="s">
        <v>441</v>
      </c>
      <c r="H106" s="1" t="s">
        <v>442</v>
      </c>
      <c r="I106" s="1">
        <v>0</v>
      </c>
      <c r="J106" s="1">
        <v>1</v>
      </c>
    </row>
    <row r="107" spans="1:10" x14ac:dyDescent="0.25">
      <c r="A107" s="35" t="s">
        <v>205</v>
      </c>
      <c r="B107" s="36">
        <f t="shared" si="1"/>
        <v>1.8919349554935749</v>
      </c>
      <c r="C107" s="37">
        <v>0.81542974710464478</v>
      </c>
      <c r="D107" s="37">
        <f>10-(IF('Political stability abs conf'!C107="","",(10*(('Political stability abs conf'!C107-MIN('Political stability abs conf'!C$3:C$199))/((MAX('Political stability abs conf'!C$3:C$199)-MIN('Political stability abs conf'!C$3:C$199)))))))</f>
        <v>1.8919349554935749</v>
      </c>
      <c r="E107" t="s">
        <v>205</v>
      </c>
      <c r="F107" s="1" t="s">
        <v>204</v>
      </c>
      <c r="G107" s="1" t="s">
        <v>463</v>
      </c>
      <c r="H107" s="1" t="s">
        <v>436</v>
      </c>
      <c r="I107" s="1">
        <v>1</v>
      </c>
      <c r="J107" s="1">
        <v>0</v>
      </c>
    </row>
    <row r="108" spans="1:10" x14ac:dyDescent="0.25">
      <c r="A108" s="35" t="s">
        <v>207</v>
      </c>
      <c r="B108" s="36">
        <f t="shared" si="1"/>
        <v>0.98591892874944165</v>
      </c>
      <c r="C108" s="37">
        <v>1.2063800096511841</v>
      </c>
      <c r="D108" s="37">
        <f>10-(IF('Political stability abs conf'!C108="","",(10*(('Political stability abs conf'!C108-MIN('Political stability abs conf'!C$3:C$199))/((MAX('Political stability abs conf'!C$3:C$199)-MIN('Political stability abs conf'!C$3:C$199)))))))</f>
        <v>0.98591892874944165</v>
      </c>
      <c r="E108" t="s">
        <v>207</v>
      </c>
      <c r="F108" s="1" t="s">
        <v>206</v>
      </c>
      <c r="G108" s="1" t="s">
        <v>451</v>
      </c>
      <c r="H108" s="1" t="s">
        <v>436</v>
      </c>
      <c r="I108" s="1">
        <v>1</v>
      </c>
      <c r="J108" s="1">
        <v>0</v>
      </c>
    </row>
    <row r="109" spans="1:10" x14ac:dyDescent="0.25">
      <c r="A109" s="35" t="s">
        <v>209</v>
      </c>
      <c r="B109" s="36">
        <f t="shared" si="1"/>
        <v>2.1882525261728478</v>
      </c>
      <c r="C109" s="37">
        <v>0.68756729364395142</v>
      </c>
      <c r="D109" s="37">
        <f>10-(IF('Political stability abs conf'!C109="","",(10*(('Political stability abs conf'!C109-MIN('Political stability abs conf'!C$3:C$199))/((MAX('Political stability abs conf'!C$3:C$199)-MIN('Political stability abs conf'!C$3:C$199)))))))</f>
        <v>2.1882525261728478</v>
      </c>
      <c r="E109" t="s">
        <v>209</v>
      </c>
      <c r="F109" s="1" t="s">
        <v>208</v>
      </c>
      <c r="G109" s="1" t="s">
        <v>463</v>
      </c>
      <c r="I109" s="1">
        <v>0</v>
      </c>
      <c r="J109" s="1">
        <v>0</v>
      </c>
    </row>
    <row r="110" spans="1:10" x14ac:dyDescent="0.25">
      <c r="A110" s="35" t="s">
        <v>211</v>
      </c>
      <c r="B110" s="36">
        <f t="shared" si="1"/>
        <v>1.3588945413139992</v>
      </c>
      <c r="C110" s="37">
        <v>1.0454392433166504</v>
      </c>
      <c r="D110" s="37">
        <f>10-(IF('Political stability abs conf'!C110="","",(10*(('Political stability abs conf'!C110-MIN('Political stability abs conf'!C$3:C$199))/((MAX('Political stability abs conf'!C$3:C$199)-MIN('Political stability abs conf'!C$3:C$199)))))))</f>
        <v>1.3588945413139992</v>
      </c>
      <c r="E110" t="s">
        <v>211</v>
      </c>
      <c r="F110" s="1" t="s">
        <v>210</v>
      </c>
      <c r="G110" s="1" t="s">
        <v>458</v>
      </c>
      <c r="I110" s="1">
        <v>0</v>
      </c>
      <c r="J110" s="1">
        <v>0</v>
      </c>
    </row>
    <row r="111" spans="1:10" x14ac:dyDescent="0.25">
      <c r="A111" s="35" t="s">
        <v>213</v>
      </c>
      <c r="B111" s="36">
        <f t="shared" si="1"/>
        <v>4.699565817797299</v>
      </c>
      <c r="C111" s="37">
        <v>-0.39607644081115723</v>
      </c>
      <c r="D111" s="37">
        <f>10-(IF('Political stability abs conf'!C111="","",(10*(('Political stability abs conf'!C111-MIN('Political stability abs conf'!C$3:C$199))/((MAX('Political stability abs conf'!C$3:C$199)-MIN('Political stability abs conf'!C$3:C$199)))))))</f>
        <v>4.699565817797299</v>
      </c>
      <c r="E111" t="s">
        <v>213</v>
      </c>
      <c r="F111" s="1" t="s">
        <v>212</v>
      </c>
      <c r="G111" s="1" t="s">
        <v>464</v>
      </c>
      <c r="H111" s="1" t="s">
        <v>448</v>
      </c>
      <c r="I111" s="1">
        <v>0</v>
      </c>
      <c r="J111" s="1">
        <v>1</v>
      </c>
    </row>
    <row r="112" spans="1:10" x14ac:dyDescent="0.25">
      <c r="A112" s="35" t="s">
        <v>215</v>
      </c>
      <c r="B112" s="36">
        <f t="shared" si="1"/>
        <v>4.2579577739146233</v>
      </c>
      <c r="C112" s="37">
        <v>-0.20552045106887817</v>
      </c>
      <c r="D112" s="37">
        <f>10-(IF('Political stability abs conf'!C112="","",(10*(('Political stability abs conf'!C112-MIN('Political stability abs conf'!C$3:C$199))/((MAX('Political stability abs conf'!C$3:C$199)-MIN('Political stability abs conf'!C$3:C$199)))))))</f>
        <v>4.2579577739146233</v>
      </c>
      <c r="E112" t="s">
        <v>215</v>
      </c>
      <c r="F112" s="1" t="s">
        <v>471</v>
      </c>
      <c r="G112" s="1" t="s">
        <v>453</v>
      </c>
      <c r="H112" s="71" t="s">
        <v>446</v>
      </c>
      <c r="I112" s="1">
        <v>0</v>
      </c>
      <c r="J112" s="1">
        <v>1</v>
      </c>
    </row>
    <row r="113" spans="1:10" x14ac:dyDescent="0.25">
      <c r="A113" s="35" t="s">
        <v>217</v>
      </c>
      <c r="B113" s="36">
        <f t="shared" si="1"/>
        <v>5.2554081048044372</v>
      </c>
      <c r="C113" s="37">
        <v>-0.6359250545501709</v>
      </c>
      <c r="D113" s="37">
        <f>10-(IF('Political stability abs conf'!C113="","",(10*(('Political stability abs conf'!C113-MIN('Political stability abs conf'!C$3:C$199))/((MAX('Political stability abs conf'!C$3:C$199)-MIN('Political stability abs conf'!C$3:C$199)))))))</f>
        <v>5.2554081048044372</v>
      </c>
      <c r="E113" t="s">
        <v>217</v>
      </c>
      <c r="F113" s="1" t="s">
        <v>216</v>
      </c>
      <c r="G113" s="1" t="s">
        <v>441</v>
      </c>
      <c r="H113" s="1" t="s">
        <v>442</v>
      </c>
      <c r="I113" s="1">
        <v>0</v>
      </c>
      <c r="J113" s="1">
        <v>1</v>
      </c>
    </row>
    <row r="114" spans="1:10" x14ac:dyDescent="0.25">
      <c r="A114" s="35" t="s">
        <v>219</v>
      </c>
      <c r="B114" s="36">
        <f t="shared" si="1"/>
        <v>2.6164589980132744</v>
      </c>
      <c r="C114" s="37">
        <v>0.50279414653778076</v>
      </c>
      <c r="D114" s="37">
        <f>10-(IF('Political stability abs conf'!C114="","",(10*(('Political stability abs conf'!C114-MIN('Political stability abs conf'!C$3:C$199))/((MAX('Political stability abs conf'!C$3:C$199)-MIN('Political stability abs conf'!C$3:C$199)))))))</f>
        <v>2.6164589980132744</v>
      </c>
      <c r="E114" t="s">
        <v>219</v>
      </c>
      <c r="F114" s="1" t="s">
        <v>218</v>
      </c>
      <c r="G114" s="1" t="s">
        <v>472</v>
      </c>
      <c r="H114" s="1" t="s">
        <v>440</v>
      </c>
      <c r="I114" s="1">
        <v>0</v>
      </c>
      <c r="J114" s="1">
        <v>1</v>
      </c>
    </row>
    <row r="115" spans="1:10" x14ac:dyDescent="0.25">
      <c r="A115" s="35" t="s">
        <v>221</v>
      </c>
      <c r="B115" s="36">
        <f t="shared" si="1"/>
        <v>5.257297198797942</v>
      </c>
      <c r="C115" s="38">
        <v>-0.63674020767211914</v>
      </c>
      <c r="D115" s="37">
        <f>10-(IF('Political stability abs conf'!C115="","",(10*(('Political stability abs conf'!C115-MIN('Political stability abs conf'!C$3:C$199))/((MAX('Political stability abs conf'!C$3:C$199)-MIN('Political stability abs conf'!C$3:C$199)))))))</f>
        <v>5.257297198797942</v>
      </c>
      <c r="E115" t="s">
        <v>221</v>
      </c>
      <c r="F115" s="1" t="s">
        <v>220</v>
      </c>
      <c r="G115" s="1" t="s">
        <v>438</v>
      </c>
      <c r="H115" s="1" t="s">
        <v>449</v>
      </c>
      <c r="I115" s="1">
        <v>0</v>
      </c>
      <c r="J115" s="1">
        <v>1</v>
      </c>
    </row>
    <row r="116" spans="1:10" x14ac:dyDescent="0.25">
      <c r="A116" s="35" t="s">
        <v>223</v>
      </c>
      <c r="B116" s="36">
        <f t="shared" si="1"/>
        <v>2.3657154745971551</v>
      </c>
      <c r="C116" s="37">
        <v>0.61099117994308472</v>
      </c>
      <c r="D116" s="37">
        <f>10-(IF('Political stability abs conf'!C116="","",(10*(('Political stability abs conf'!C116-MIN('Political stability abs conf'!C$3:C$199))/((MAX('Political stability abs conf'!C$3:C$199)-MIN('Political stability abs conf'!C$3:C$199)))))))</f>
        <v>2.3657154745971551</v>
      </c>
      <c r="E116" t="s">
        <v>223</v>
      </c>
      <c r="F116" s="1" t="s">
        <v>222</v>
      </c>
      <c r="G116" s="1" t="s">
        <v>469</v>
      </c>
      <c r="H116" s="1" t="s">
        <v>459</v>
      </c>
      <c r="I116" s="1">
        <v>0</v>
      </c>
      <c r="J116" s="1">
        <v>1</v>
      </c>
    </row>
    <row r="117" spans="1:10" x14ac:dyDescent="0.25">
      <c r="A117" s="35" t="s">
        <v>225</v>
      </c>
      <c r="B117" s="36">
        <f t="shared" si="1"/>
        <v>3.4921904521410276</v>
      </c>
      <c r="C117" s="37">
        <v>0.12491182237863541</v>
      </c>
      <c r="D117" s="37">
        <f>10-(IF('Political stability abs conf'!C117="","",(10*(('Political stability abs conf'!C117-MIN('Political stability abs conf'!C$3:C$199))/((MAX('Political stability abs conf'!C$3:C$199)-MIN('Political stability abs conf'!C$3:C$199)))))))</f>
        <v>3.4921904521410276</v>
      </c>
      <c r="E117" t="s">
        <v>225</v>
      </c>
      <c r="F117" s="1" t="s">
        <v>473</v>
      </c>
      <c r="G117" s="1" t="s">
        <v>445</v>
      </c>
      <c r="H117" s="71" t="s">
        <v>446</v>
      </c>
      <c r="I117" s="1">
        <v>0</v>
      </c>
      <c r="J117" s="1">
        <v>1</v>
      </c>
    </row>
    <row r="118" spans="1:10" x14ac:dyDescent="0.25">
      <c r="A118" s="35" t="s">
        <v>227</v>
      </c>
      <c r="B118" s="36">
        <f t="shared" si="1"/>
        <v>9.2333742738328759</v>
      </c>
      <c r="C118" s="37">
        <v>-2.3524365425109863</v>
      </c>
      <c r="D118" s="37">
        <f>10-(IF('Political stability abs conf'!C118="","",(10*(('Political stability abs conf'!C118-MIN('Political stability abs conf'!C$3:C$199))/((MAX('Political stability abs conf'!C$3:C$199)-MIN('Political stability abs conf'!C$3:C$199)))))))</f>
        <v>9.2333742738328759</v>
      </c>
      <c r="E118" t="s">
        <v>227</v>
      </c>
      <c r="F118" s="1" t="s">
        <v>226</v>
      </c>
      <c r="G118" s="1" t="s">
        <v>441</v>
      </c>
      <c r="H118" s="1" t="s">
        <v>452</v>
      </c>
      <c r="I118" s="1">
        <v>0</v>
      </c>
      <c r="J118" s="1">
        <v>1</v>
      </c>
    </row>
    <row r="119" spans="1:10" x14ac:dyDescent="0.25">
      <c r="A119" s="35" t="s">
        <v>229</v>
      </c>
      <c r="B119" s="36">
        <f t="shared" si="1"/>
        <v>1.5275224253248449</v>
      </c>
      <c r="C119" s="37">
        <v>0.97267550230026245</v>
      </c>
      <c r="D119" s="37">
        <f>10-(IF('Political stability abs conf'!C119="","",(10*(('Political stability abs conf'!C119-MIN('Political stability abs conf'!C$3:C$199))/((MAX('Political stability abs conf'!C$3:C$199)-MIN('Political stability abs conf'!C$3:C$199)))))))</f>
        <v>1.5275224253248449</v>
      </c>
      <c r="E119" t="s">
        <v>229</v>
      </c>
      <c r="F119" s="1" t="s">
        <v>228</v>
      </c>
      <c r="G119" s="1" t="s">
        <v>445</v>
      </c>
      <c r="I119" s="1">
        <v>0</v>
      </c>
      <c r="J119" s="1">
        <v>0</v>
      </c>
    </row>
    <row r="120" spans="1:10" x14ac:dyDescent="0.25">
      <c r="A120" s="35" t="s">
        <v>231</v>
      </c>
      <c r="B120" s="36">
        <f t="shared" si="1"/>
        <v>8.5690027357329885</v>
      </c>
      <c r="C120" s="37">
        <v>-2.0657570362091064</v>
      </c>
      <c r="D120" s="37">
        <f>10-(IF('Political stability abs conf'!C120="","",(10*(('Political stability abs conf'!C120-MIN('Political stability abs conf'!C$3:C$199))/((MAX('Political stability abs conf'!C$3:C$199)-MIN('Political stability abs conf'!C$3:C$199)))))))</f>
        <v>8.5690027357329885</v>
      </c>
      <c r="E120" t="s">
        <v>231</v>
      </c>
      <c r="F120" s="1" t="s">
        <v>230</v>
      </c>
      <c r="G120" s="1" t="s">
        <v>455</v>
      </c>
      <c r="H120" s="1" t="s">
        <v>459</v>
      </c>
      <c r="I120" s="1">
        <v>0</v>
      </c>
      <c r="J120" s="1">
        <v>1</v>
      </c>
    </row>
    <row r="121" spans="1:10" x14ac:dyDescent="0.25">
      <c r="A121" s="35" t="s">
        <v>233</v>
      </c>
      <c r="B121" s="36">
        <f t="shared" si="1"/>
        <v>4.1267873321080835</v>
      </c>
      <c r="C121" s="37">
        <v>-0.14891977608203888</v>
      </c>
      <c r="D121" s="37">
        <f>10-(IF('Political stability abs conf'!C121="","",(10*(('Political stability abs conf'!C121-MIN('Political stability abs conf'!C$3:C$199))/((MAX('Political stability abs conf'!C$3:C$199)-MIN('Political stability abs conf'!C$3:C$199)))))))</f>
        <v>4.1267873321080835</v>
      </c>
      <c r="E121" t="s">
        <v>233</v>
      </c>
      <c r="F121" s="1" t="s">
        <v>232</v>
      </c>
      <c r="G121" s="1" t="s">
        <v>445</v>
      </c>
      <c r="H121" s="1" t="s">
        <v>446</v>
      </c>
      <c r="I121" s="1">
        <v>0</v>
      </c>
      <c r="J121" s="1">
        <v>1</v>
      </c>
    </row>
    <row r="122" spans="1:10" x14ac:dyDescent="0.25">
      <c r="A122" s="35" t="s">
        <v>235</v>
      </c>
      <c r="B122" s="36">
        <f t="shared" si="1"/>
        <v>2.2653448552411968</v>
      </c>
      <c r="C122" s="37">
        <v>0.65430158376693726</v>
      </c>
      <c r="D122" s="37">
        <f>10-(IF('Political stability abs conf'!C122="","",(10*(('Political stability abs conf'!C122-MIN('Political stability abs conf'!C$3:C$199))/((MAX('Political stability abs conf'!C$3:C$199)-MIN('Political stability abs conf'!C$3:C$199)))))))</f>
        <v>2.2653448552411968</v>
      </c>
      <c r="E122" t="s">
        <v>235</v>
      </c>
      <c r="F122" s="1" t="s">
        <v>234</v>
      </c>
      <c r="G122" s="1" t="s">
        <v>458</v>
      </c>
      <c r="H122" s="1" t="s">
        <v>459</v>
      </c>
      <c r="I122" s="1">
        <v>0</v>
      </c>
      <c r="J122" s="1">
        <v>1</v>
      </c>
    </row>
    <row r="123" spans="1:10" x14ac:dyDescent="0.25">
      <c r="A123" s="35" t="s">
        <v>237</v>
      </c>
      <c r="B123" s="36">
        <f t="shared" si="1"/>
        <v>6.6279619725765873</v>
      </c>
      <c r="C123" s="37">
        <v>-1.2281886339187622</v>
      </c>
      <c r="D123" s="37">
        <f>10-(IF('Political stability abs conf'!C123="","",(10*(('Political stability abs conf'!C123-MIN('Political stability abs conf'!C$3:C$199))/((MAX('Political stability abs conf'!C$3:C$199)-MIN('Political stability abs conf'!C$3:C$199)))))))</f>
        <v>6.6279619725765873</v>
      </c>
      <c r="E123" t="s">
        <v>237</v>
      </c>
      <c r="F123" s="1" t="s">
        <v>236</v>
      </c>
      <c r="G123" s="1" t="s">
        <v>441</v>
      </c>
      <c r="H123" s="1" t="s">
        <v>442</v>
      </c>
      <c r="I123" s="1">
        <v>0</v>
      </c>
      <c r="J123" s="1">
        <v>1</v>
      </c>
    </row>
    <row r="124" spans="1:10" x14ac:dyDescent="0.25">
      <c r="A124" s="35" t="s">
        <v>239</v>
      </c>
      <c r="B124" s="36">
        <f t="shared" si="1"/>
        <v>5.3349659529346516</v>
      </c>
      <c r="C124" s="37">
        <v>-0.67025464773178101</v>
      </c>
      <c r="D124" s="37">
        <f>10-(IF('Political stability abs conf'!C124="","",(10*(('Political stability abs conf'!C124-MIN('Political stability abs conf'!C$3:C$199))/((MAX('Political stability abs conf'!C$3:C$199)-MIN('Political stability abs conf'!C$3:C$199)))))))</f>
        <v>5.3349659529346516</v>
      </c>
      <c r="E124" t="s">
        <v>239</v>
      </c>
      <c r="F124" s="1" t="s">
        <v>238</v>
      </c>
      <c r="G124" s="1" t="s">
        <v>441</v>
      </c>
      <c r="H124" s="1" t="s">
        <v>452</v>
      </c>
      <c r="I124" s="1">
        <v>0</v>
      </c>
      <c r="J124" s="1">
        <v>1</v>
      </c>
    </row>
    <row r="125" spans="1:10" x14ac:dyDescent="0.25">
      <c r="A125" s="35" t="s">
        <v>241</v>
      </c>
      <c r="B125" s="36">
        <f t="shared" si="1"/>
        <v>1.7983560130513805</v>
      </c>
      <c r="C125" s="37">
        <v>0.85580950975418091</v>
      </c>
      <c r="D125" s="37">
        <f>10-(IF('Political stability abs conf'!C125="","",(10*(('Political stability abs conf'!C125-MIN('Political stability abs conf'!C$3:C$199))/((MAX('Political stability abs conf'!C$3:C$199)-MIN('Political stability abs conf'!C$3:C$199)))))))</f>
        <v>1.7983560130513805</v>
      </c>
      <c r="E125" t="s">
        <v>241</v>
      </c>
      <c r="F125" s="1" t="s">
        <v>240</v>
      </c>
      <c r="G125" s="1" t="s">
        <v>441</v>
      </c>
      <c r="H125" s="71" t="s">
        <v>452</v>
      </c>
      <c r="I125" s="1">
        <v>0</v>
      </c>
      <c r="J125" s="1">
        <v>1</v>
      </c>
    </row>
    <row r="126" spans="1:10" x14ac:dyDescent="0.25">
      <c r="A126" s="35" t="s">
        <v>243</v>
      </c>
      <c r="B126" s="36">
        <f t="shared" si="1"/>
        <v>4.0424555538009708</v>
      </c>
      <c r="C126" s="37">
        <v>-0.11253020912408829</v>
      </c>
      <c r="D126" s="37">
        <f>10-(IF('Political stability abs conf'!C126="","",(10*(('Political stability abs conf'!C126-MIN('Political stability abs conf'!C$3:C$199))/((MAX('Political stability abs conf'!C$3:C$199)-MIN('Political stability abs conf'!C$3:C$199)))))))</f>
        <v>4.0424555538009708</v>
      </c>
      <c r="E126" t="s">
        <v>243</v>
      </c>
      <c r="F126" s="1" t="s">
        <v>242</v>
      </c>
      <c r="G126" s="1" t="s">
        <v>441</v>
      </c>
      <c r="H126" s="1" t="s">
        <v>442</v>
      </c>
      <c r="I126" s="1">
        <v>0</v>
      </c>
      <c r="J126" s="1">
        <v>1</v>
      </c>
    </row>
    <row r="127" spans="1:10" x14ac:dyDescent="0.25">
      <c r="A127" s="35" t="s">
        <v>245</v>
      </c>
      <c r="B127" s="36">
        <f t="shared" si="1"/>
        <v>3.4598810707864347</v>
      </c>
      <c r="C127" s="37">
        <v>0.13885347545146942</v>
      </c>
      <c r="D127" s="37">
        <f>10-(IF('Political stability abs conf'!C127="","",(10*(('Political stability abs conf'!C127-MIN('Political stability abs conf'!C$3:C$199))/((MAX('Political stability abs conf'!C$3:C$199)-MIN('Political stability abs conf'!C$3:C$199)))))))</f>
        <v>3.4598810707864347</v>
      </c>
      <c r="E127" t="s">
        <v>245</v>
      </c>
      <c r="F127" s="1" t="s">
        <v>244</v>
      </c>
      <c r="G127" s="1" t="s">
        <v>455</v>
      </c>
      <c r="H127" s="1" t="s">
        <v>459</v>
      </c>
      <c r="I127" s="1">
        <v>0</v>
      </c>
      <c r="J127" s="1">
        <v>1</v>
      </c>
    </row>
    <row r="128" spans="1:10" x14ac:dyDescent="0.25">
      <c r="A128" s="35" t="s">
        <v>247</v>
      </c>
      <c r="B128" s="36">
        <f t="shared" si="1"/>
        <v>2.5121147338115168</v>
      </c>
      <c r="C128" s="37">
        <v>0.54781919717788696</v>
      </c>
      <c r="D128" s="37">
        <f>10-(IF('Political stability abs conf'!C128="","",(10*(('Political stability abs conf'!C128-MIN('Political stability abs conf'!C$3:C$199))/((MAX('Political stability abs conf'!C$3:C$199)-MIN('Political stability abs conf'!C$3:C$199)))))))</f>
        <v>2.5121147338115168</v>
      </c>
      <c r="E128" t="s">
        <v>247</v>
      </c>
      <c r="F128" s="1" t="s">
        <v>246</v>
      </c>
      <c r="G128" s="1" t="s">
        <v>441</v>
      </c>
      <c r="H128" s="1" t="s">
        <v>442</v>
      </c>
      <c r="I128" s="1">
        <v>0</v>
      </c>
      <c r="J128" s="1">
        <v>1</v>
      </c>
    </row>
    <row r="129" spans="1:10" x14ac:dyDescent="0.25">
      <c r="A129" s="35" t="s">
        <v>249</v>
      </c>
      <c r="B129" s="36">
        <f t="shared" si="1"/>
        <v>7.5273978025842077</v>
      </c>
      <c r="C129" s="37">
        <v>-1.6162995100021362</v>
      </c>
      <c r="D129" s="37">
        <f>10-(IF('Political stability abs conf'!C129="","",(10*(('Political stability abs conf'!C129-MIN('Political stability abs conf'!C$3:C$199))/((MAX('Political stability abs conf'!C$3:C$199)-MIN('Political stability abs conf'!C$3:C$199)))))))</f>
        <v>7.5273978025842077</v>
      </c>
      <c r="E129" t="s">
        <v>249</v>
      </c>
      <c r="F129" s="1" t="s">
        <v>248</v>
      </c>
      <c r="G129" s="1" t="s">
        <v>441</v>
      </c>
      <c r="H129" s="1" t="s">
        <v>452</v>
      </c>
      <c r="I129" s="1">
        <v>0</v>
      </c>
      <c r="J129" s="1">
        <v>1</v>
      </c>
    </row>
    <row r="130" spans="1:10" x14ac:dyDescent="0.25">
      <c r="A130" s="35" t="s">
        <v>251</v>
      </c>
      <c r="B130" s="36">
        <f t="shared" si="1"/>
        <v>7.9051541655959134</v>
      </c>
      <c r="C130" s="37">
        <v>-1.7793031930923462</v>
      </c>
      <c r="D130" s="37">
        <f>10-(IF('Political stability abs conf'!C130="","",(10*(('Political stability abs conf'!C130-MIN('Political stability abs conf'!C$3:C$199))/((MAX('Political stability abs conf'!C$3:C$199)-MIN('Political stability abs conf'!C$3:C$199)))))))</f>
        <v>7.9051541655959134</v>
      </c>
      <c r="E130" t="s">
        <v>251</v>
      </c>
      <c r="F130" s="1" t="s">
        <v>250</v>
      </c>
      <c r="G130" s="1" t="s">
        <v>441</v>
      </c>
      <c r="H130" s="1" t="s">
        <v>452</v>
      </c>
      <c r="I130" s="1">
        <v>0</v>
      </c>
      <c r="J130" s="1">
        <v>1</v>
      </c>
    </row>
    <row r="131" spans="1:10" x14ac:dyDescent="0.25">
      <c r="A131" s="35" t="s">
        <v>253</v>
      </c>
      <c r="B131" s="36">
        <f t="shared" si="1"/>
        <v>4.8642561784949052</v>
      </c>
      <c r="C131" s="37">
        <v>-0.46714112162590027</v>
      </c>
      <c r="D131" s="37">
        <f>10-(IF('Political stability abs conf'!C131="","",(10*(('Political stability abs conf'!C131-MIN('Political stability abs conf'!C$3:C$199))/((MAX('Political stability abs conf'!C$3:C$199)-MIN('Political stability abs conf'!C$3:C$199)))))))</f>
        <v>4.8642561784949052</v>
      </c>
      <c r="E131" t="s">
        <v>253</v>
      </c>
      <c r="F131" s="1" t="s">
        <v>252</v>
      </c>
      <c r="G131" s="1" t="s">
        <v>438</v>
      </c>
      <c r="H131" s="1" t="s">
        <v>449</v>
      </c>
      <c r="I131" s="1">
        <v>0</v>
      </c>
      <c r="J131" s="1">
        <v>1</v>
      </c>
    </row>
    <row r="132" spans="1:10" x14ac:dyDescent="0.25">
      <c r="A132" s="35" t="s">
        <v>255</v>
      </c>
      <c r="B132" s="36">
        <f t="shared" si="1"/>
        <v>1.6607831159309754</v>
      </c>
      <c r="C132" s="37">
        <v>0.91517287492752075</v>
      </c>
      <c r="D132" s="37">
        <f>10-(IF('Political stability abs conf'!C132="","",(10*(('Political stability abs conf'!C132-MIN('Political stability abs conf'!C$3:C$199))/((MAX('Political stability abs conf'!C$3:C$199)-MIN('Political stability abs conf'!C$3:C$199)))))))</f>
        <v>1.6607831159309754</v>
      </c>
      <c r="E132" t="s">
        <v>255</v>
      </c>
      <c r="F132" s="1" t="s">
        <v>254</v>
      </c>
      <c r="G132" s="1" t="s">
        <v>451</v>
      </c>
      <c r="H132" s="1" t="s">
        <v>436</v>
      </c>
      <c r="I132" s="1">
        <v>1</v>
      </c>
      <c r="J132" s="1">
        <v>0</v>
      </c>
    </row>
    <row r="133" spans="1:10" x14ac:dyDescent="0.25">
      <c r="A133" s="35" t="s">
        <v>257</v>
      </c>
      <c r="B133" s="36">
        <f t="shared" si="1"/>
        <v>1.2237721068613894</v>
      </c>
      <c r="C133" s="37">
        <v>1.1037452220916748</v>
      </c>
      <c r="D133" s="37">
        <f>10-(IF('Political stability abs conf'!C133="","",(10*(('Political stability abs conf'!C133-MIN('Political stability abs conf'!C$3:C$199))/((MAX('Political stability abs conf'!C$3:C$199)-MIN('Political stability abs conf'!C$3:C$199)))))))</f>
        <v>1.2237721068613894</v>
      </c>
      <c r="E133" t="s">
        <v>257</v>
      </c>
      <c r="F133" s="1" t="s">
        <v>256</v>
      </c>
      <c r="G133" s="1" t="s">
        <v>463</v>
      </c>
      <c r="H133" s="1" t="s">
        <v>436</v>
      </c>
      <c r="I133" s="1">
        <v>1</v>
      </c>
      <c r="J133" s="1">
        <v>0</v>
      </c>
    </row>
    <row r="134" spans="1:10" x14ac:dyDescent="0.25">
      <c r="A134" s="35" t="s">
        <v>259</v>
      </c>
      <c r="B134" s="36">
        <f t="shared" si="1"/>
        <v>4.3448296453271604</v>
      </c>
      <c r="C134" s="37">
        <v>-0.24300608038902283</v>
      </c>
      <c r="D134" s="37">
        <f>10-(IF('Political stability abs conf'!C134="","",(10*(('Political stability abs conf'!C134-MIN('Political stability abs conf'!C$3:C$199))/((MAX('Political stability abs conf'!C$3:C$199)-MIN('Political stability abs conf'!C$3:C$199)))))))</f>
        <v>4.3448296453271604</v>
      </c>
      <c r="E134" t="s">
        <v>259</v>
      </c>
      <c r="F134" s="1" t="s">
        <v>258</v>
      </c>
      <c r="G134" s="1" t="s">
        <v>439</v>
      </c>
      <c r="H134" s="1" t="s">
        <v>440</v>
      </c>
      <c r="I134" s="1">
        <v>0</v>
      </c>
      <c r="J134" s="1">
        <v>1</v>
      </c>
    </row>
    <row r="135" spans="1:10" x14ac:dyDescent="0.25">
      <c r="A135" s="35" t="s">
        <v>261</v>
      </c>
      <c r="B135" s="36">
        <f t="shared" si="1"/>
        <v>1.9081937891076013</v>
      </c>
      <c r="C135" s="37">
        <v>0.80841398239135742</v>
      </c>
      <c r="D135" s="37">
        <f>10-(IF('Political stability abs conf'!C135="","",(10*(('Political stability abs conf'!C135-MIN('Political stability abs conf'!C$3:C$199))/((MAX('Political stability abs conf'!C$3:C$199)-MIN('Political stability abs conf'!C$3:C$199)))))))</f>
        <v>1.9081937891076013</v>
      </c>
      <c r="E135" t="s">
        <v>261</v>
      </c>
      <c r="F135" s="1" t="s">
        <v>260</v>
      </c>
      <c r="G135" s="1" t="s">
        <v>469</v>
      </c>
      <c r="H135" s="1" t="s">
        <v>459</v>
      </c>
      <c r="I135" s="1">
        <v>0</v>
      </c>
      <c r="J135" s="1">
        <v>1</v>
      </c>
    </row>
    <row r="136" spans="1:10" x14ac:dyDescent="0.25">
      <c r="A136" s="35" t="s">
        <v>263</v>
      </c>
      <c r="B136" s="36">
        <f t="shared" ref="B136:B199" si="2">D136</f>
        <v>0.44770118699085515</v>
      </c>
      <c r="C136" s="37">
        <v>1.4386235475540161</v>
      </c>
      <c r="D136" s="37">
        <f>10-(IF('Political stability abs conf'!C136="","",(10*(('Political stability abs conf'!C136-MIN('Political stability abs conf'!C$3:C$199))/((MAX('Political stability abs conf'!C$3:C$199)-MIN('Political stability abs conf'!C$3:C$199)))))))</f>
        <v>0.44770118699085515</v>
      </c>
      <c r="E136" t="s">
        <v>263</v>
      </c>
      <c r="F136" s="1" t="s">
        <v>262</v>
      </c>
      <c r="G136" s="1" t="s">
        <v>450</v>
      </c>
      <c r="H136" s="1" t="s">
        <v>436</v>
      </c>
      <c r="I136" s="1">
        <v>1</v>
      </c>
      <c r="J136" s="1">
        <v>0</v>
      </c>
    </row>
    <row r="137" spans="1:10" x14ac:dyDescent="0.25">
      <c r="A137" s="35" t="s">
        <v>265</v>
      </c>
      <c r="B137" s="36">
        <f t="shared" si="2"/>
        <v>2.6074851108838502</v>
      </c>
      <c r="C137" s="37">
        <v>0.50666642189025879</v>
      </c>
      <c r="D137" s="37">
        <f>10-(IF('Political stability abs conf'!C137="","",(10*(('Political stability abs conf'!C137-MIN('Political stability abs conf'!C$3:C$199))/((MAX('Political stability abs conf'!C$3:C$199)-MIN('Political stability abs conf'!C$3:C$199)))))))</f>
        <v>2.6074851108838502</v>
      </c>
      <c r="E137" t="s">
        <v>265</v>
      </c>
      <c r="F137" s="1" t="s">
        <v>264</v>
      </c>
      <c r="G137" s="1" t="s">
        <v>447</v>
      </c>
      <c r="H137" s="1" t="s">
        <v>448</v>
      </c>
      <c r="I137" s="1">
        <v>0</v>
      </c>
      <c r="J137" s="1">
        <v>1</v>
      </c>
    </row>
    <row r="138" spans="1:10" x14ac:dyDescent="0.25">
      <c r="A138" s="35" t="s">
        <v>267</v>
      </c>
      <c r="B138" s="36">
        <f t="shared" si="2"/>
        <v>7.6443823930693515</v>
      </c>
      <c r="C138" s="37">
        <v>-1.6667789220809937</v>
      </c>
      <c r="D138" s="37">
        <f>10-(IF('Political stability abs conf'!C138="","",(10*(('Political stability abs conf'!C138-MIN('Political stability abs conf'!C$3:C$199))/((MAX('Political stability abs conf'!C$3:C$199)-MIN('Political stability abs conf'!C$3:C$199)))))))</f>
        <v>7.6443823930693515</v>
      </c>
      <c r="E138" t="s">
        <v>267</v>
      </c>
      <c r="F138" s="1" t="s">
        <v>266</v>
      </c>
      <c r="G138" s="1" t="s">
        <v>439</v>
      </c>
      <c r="H138" s="1" t="s">
        <v>440</v>
      </c>
      <c r="I138" s="1">
        <v>0</v>
      </c>
      <c r="J138" s="1">
        <v>1</v>
      </c>
    </row>
    <row r="139" spans="1:10" x14ac:dyDescent="0.25">
      <c r="A139" s="35" t="s">
        <v>269</v>
      </c>
      <c r="B139" s="36">
        <f t="shared" si="2"/>
        <v>3.1193682524908102</v>
      </c>
      <c r="C139" s="37">
        <v>0.28578639030456543</v>
      </c>
      <c r="D139" s="37">
        <f>10-(IF('Political stability abs conf'!C139="","",(10*(('Political stability abs conf'!C139-MIN('Political stability abs conf'!C$3:C$199))/((MAX('Political stability abs conf'!C$3:C$199)-MIN('Political stability abs conf'!C$3:C$199)))))))</f>
        <v>3.1193682524908102</v>
      </c>
      <c r="E139" t="s">
        <v>269</v>
      </c>
      <c r="F139" s="1" t="s">
        <v>268</v>
      </c>
      <c r="G139" s="1" t="s">
        <v>438</v>
      </c>
      <c r="H139" s="1" t="s">
        <v>449</v>
      </c>
      <c r="I139" s="1">
        <v>0</v>
      </c>
      <c r="J139" s="1">
        <v>1</v>
      </c>
    </row>
    <row r="140" spans="1:10" x14ac:dyDescent="0.25">
      <c r="A140" s="35" t="s">
        <v>271</v>
      </c>
      <c r="B140" s="36">
        <f t="shared" si="2"/>
        <v>4.7224997448700936</v>
      </c>
      <c r="C140" s="37">
        <v>-0.40597254037857056</v>
      </c>
      <c r="D140" s="37">
        <f>10-(IF('Political stability abs conf'!C140="","",(10*(('Political stability abs conf'!C140-MIN('Political stability abs conf'!C$3:C$199))/((MAX('Political stability abs conf'!C$3:C$199)-MIN('Political stability abs conf'!C$3:C$199)))))))</f>
        <v>4.7224997448700936</v>
      </c>
      <c r="E140" t="s">
        <v>271</v>
      </c>
      <c r="F140" s="1" t="s">
        <v>270</v>
      </c>
      <c r="G140" s="1" t="s">
        <v>438</v>
      </c>
      <c r="H140" s="1" t="s">
        <v>449</v>
      </c>
      <c r="I140" s="1">
        <v>0</v>
      </c>
      <c r="J140" s="1">
        <v>1</v>
      </c>
    </row>
    <row r="141" spans="1:10" x14ac:dyDescent="0.25">
      <c r="A141" s="35" t="s">
        <v>273</v>
      </c>
      <c r="B141" s="36">
        <f t="shared" si="2"/>
        <v>5.9344085182613062</v>
      </c>
      <c r="C141" s="37">
        <v>-0.92891699075698853</v>
      </c>
      <c r="D141" s="37">
        <f>10-(IF('Political stability abs conf'!C141="","",(10*(('Political stability abs conf'!C141-MIN('Political stability abs conf'!C$3:C$199))/((MAX('Political stability abs conf'!C$3:C$199)-MIN('Political stability abs conf'!C$3:C$199)))))))</f>
        <v>5.9344085182613062</v>
      </c>
      <c r="E141" t="s">
        <v>273</v>
      </c>
      <c r="F141" s="1" t="s">
        <v>272</v>
      </c>
      <c r="G141" s="1" t="s">
        <v>455</v>
      </c>
      <c r="H141" s="1" t="s">
        <v>459</v>
      </c>
      <c r="I141" s="1">
        <v>0</v>
      </c>
      <c r="J141" s="1">
        <v>1</v>
      </c>
    </row>
    <row r="142" spans="1:10" x14ac:dyDescent="0.25">
      <c r="A142" s="35" t="s">
        <v>275</v>
      </c>
      <c r="B142" s="36">
        <f t="shared" si="2"/>
        <v>1.5791629562094318</v>
      </c>
      <c r="C142" s="37">
        <v>0.95039236545562744</v>
      </c>
      <c r="D142" s="37">
        <f>10-(IF('Political stability abs conf'!C142="","",(10*(('Political stability abs conf'!C142-MIN('Political stability abs conf'!C$3:C$199))/((MAX('Political stability abs conf'!C$3:C$199)-MIN('Political stability abs conf'!C$3:C$199)))))))</f>
        <v>1.5791629562094318</v>
      </c>
      <c r="E142" t="s">
        <v>275</v>
      </c>
      <c r="F142" s="1" t="s">
        <v>274</v>
      </c>
      <c r="G142" s="1" t="s">
        <v>469</v>
      </c>
      <c r="H142" s="1" t="s">
        <v>459</v>
      </c>
      <c r="I142" s="1">
        <v>0</v>
      </c>
      <c r="J142" s="1">
        <v>1</v>
      </c>
    </row>
    <row r="143" spans="1:10" x14ac:dyDescent="0.25">
      <c r="A143" s="35" t="s">
        <v>277</v>
      </c>
      <c r="B143" s="36">
        <f t="shared" si="2"/>
        <v>5.1300930463052357</v>
      </c>
      <c r="C143" s="37">
        <v>-0.58185100555419922</v>
      </c>
      <c r="D143" s="37">
        <f>10-(IF('Political stability abs conf'!C143="","",(10*(('Political stability abs conf'!C143-MIN('Political stability abs conf'!C$3:C$199))/((MAX('Political stability abs conf'!C$3:C$199)-MIN('Political stability abs conf'!C$3:C$199)))))))</f>
        <v>5.1300930463052357</v>
      </c>
      <c r="E143" t="s">
        <v>277</v>
      </c>
      <c r="F143" s="1" t="s">
        <v>276</v>
      </c>
      <c r="G143" s="1" t="s">
        <v>474</v>
      </c>
      <c r="H143" s="1" t="s">
        <v>459</v>
      </c>
      <c r="I143" s="1">
        <v>0</v>
      </c>
      <c r="J143" s="1">
        <v>1</v>
      </c>
    </row>
    <row r="144" spans="1:10" x14ac:dyDescent="0.25">
      <c r="A144" s="35" t="s">
        <v>279</v>
      </c>
      <c r="B144" s="36">
        <f t="shared" si="2"/>
        <v>2.5941289842879209</v>
      </c>
      <c r="C144" s="37">
        <v>0.51242965459823608</v>
      </c>
      <c r="D144" s="37">
        <f>10-(IF('Political stability abs conf'!C144="","",(10*(('Political stability abs conf'!C144-MIN('Political stability abs conf'!C$3:C$199))/((MAX('Political stability abs conf'!C$3:C$199)-MIN('Political stability abs conf'!C$3:C$199)))))))</f>
        <v>2.5941289842879209</v>
      </c>
      <c r="E144" t="s">
        <v>279</v>
      </c>
      <c r="F144" s="1" t="s">
        <v>278</v>
      </c>
      <c r="G144" s="1" t="s">
        <v>453</v>
      </c>
      <c r="H144" s="1" t="s">
        <v>436</v>
      </c>
      <c r="I144" s="1">
        <v>1</v>
      </c>
      <c r="J144" s="1">
        <v>0</v>
      </c>
    </row>
    <row r="145" spans="1:10" x14ac:dyDescent="0.25">
      <c r="A145" s="35" t="s">
        <v>281</v>
      </c>
      <c r="B145" s="36">
        <f t="shared" si="2"/>
        <v>2.5899756296376797</v>
      </c>
      <c r="C145" s="37">
        <v>0.51422184705734253</v>
      </c>
      <c r="D145" s="37">
        <f>10-(IF('Political stability abs conf'!C145="","",(10*(('Political stability abs conf'!C145-MIN('Political stability abs conf'!C$3:C$199))/((MAX('Political stability abs conf'!C$3:C$199)-MIN('Political stability abs conf'!C$3:C$199)))))))</f>
        <v>2.5899756296376797</v>
      </c>
      <c r="E145" t="s">
        <v>281</v>
      </c>
      <c r="F145" s="1" t="s">
        <v>280</v>
      </c>
      <c r="G145" s="1" t="s">
        <v>438</v>
      </c>
      <c r="I145" s="1">
        <v>0</v>
      </c>
      <c r="J145" s="1">
        <v>0</v>
      </c>
    </row>
    <row r="146" spans="1:10" x14ac:dyDescent="0.25">
      <c r="A146" s="35" t="s">
        <v>283</v>
      </c>
      <c r="B146" s="36">
        <f t="shared" si="2"/>
        <v>1.5733843397920388</v>
      </c>
      <c r="C146" s="37">
        <v>0.95288586616516113</v>
      </c>
      <c r="D146" s="37">
        <f>10-(IF('Political stability abs conf'!C146="","",(10*(('Political stability abs conf'!C146-MIN('Political stability abs conf'!C$3:C$199))/((MAX('Political stability abs conf'!C$3:C$199)-MIN('Political stability abs conf'!C$3:C$199)))))))</f>
        <v>1.5733843397920388</v>
      </c>
      <c r="E146" t="s">
        <v>283</v>
      </c>
      <c r="F146" s="1" t="s">
        <v>282</v>
      </c>
      <c r="G146" s="1" t="s">
        <v>445</v>
      </c>
      <c r="H146" s="1" t="s">
        <v>436</v>
      </c>
      <c r="I146" s="1">
        <v>1</v>
      </c>
      <c r="J146" s="1">
        <v>0</v>
      </c>
    </row>
    <row r="147" spans="1:10" x14ac:dyDescent="0.25">
      <c r="A147" s="35" t="s">
        <v>285</v>
      </c>
      <c r="B147" s="36">
        <f t="shared" si="2"/>
        <v>3.7885933220625745</v>
      </c>
      <c r="C147" s="37">
        <v>-2.9874381143599749E-3</v>
      </c>
      <c r="D147" s="37">
        <f>10-(IF('Political stability abs conf'!C147="","",(10*(('Political stability abs conf'!C147-MIN('Political stability abs conf'!C$3:C$199))/((MAX('Political stability abs conf'!C$3:C$199)-MIN('Political stability abs conf'!C$3:C$199)))))))</f>
        <v>3.7885933220625745</v>
      </c>
      <c r="E147" t="s">
        <v>285</v>
      </c>
      <c r="F147" s="1" t="s">
        <v>284</v>
      </c>
      <c r="G147" s="1" t="s">
        <v>438</v>
      </c>
      <c r="H147" s="1" t="s">
        <v>449</v>
      </c>
      <c r="I147" s="1">
        <v>0</v>
      </c>
      <c r="J147" s="1">
        <v>1</v>
      </c>
    </row>
    <row r="148" spans="1:10" x14ac:dyDescent="0.25">
      <c r="A148" s="35" t="s">
        <v>287</v>
      </c>
      <c r="B148" s="36">
        <f t="shared" si="2"/>
        <v>1.5618094260541255</v>
      </c>
      <c r="C148" s="37">
        <v>0.95788049697875977</v>
      </c>
      <c r="D148" s="37">
        <f>10-(IF('Political stability abs conf'!C148="","",(10*(('Political stability abs conf'!C148-MIN('Political stability abs conf'!C$3:C$199))/((MAX('Political stability abs conf'!C$3:C$199)-MIN('Political stability abs conf'!C$3:C$199)))))))</f>
        <v>1.5618094260541255</v>
      </c>
      <c r="E148" t="s">
        <v>287</v>
      </c>
      <c r="F148" s="1" t="s">
        <v>286</v>
      </c>
      <c r="G148" s="1" t="s">
        <v>447</v>
      </c>
      <c r="H148" s="1" t="s">
        <v>448</v>
      </c>
      <c r="I148" s="1">
        <v>0</v>
      </c>
      <c r="J148" s="1">
        <v>1</v>
      </c>
    </row>
    <row r="149" spans="1:10" x14ac:dyDescent="0.25">
      <c r="A149" s="35" t="s">
        <v>289</v>
      </c>
      <c r="B149" s="36">
        <f t="shared" si="2"/>
        <v>2.5463830867132824</v>
      </c>
      <c r="C149" s="37">
        <v>0.53303223848342896</v>
      </c>
      <c r="D149" s="37">
        <f>10-(IF('Political stability abs conf'!C149="","",(10*(('Political stability abs conf'!C149-MIN('Political stability abs conf'!C$3:C$199))/((MAX('Political stability abs conf'!C$3:C$199)-MIN('Political stability abs conf'!C$3:C$199)))))))</f>
        <v>2.5463830867132824</v>
      </c>
      <c r="E149" t="s">
        <v>289</v>
      </c>
      <c r="F149" s="1" t="s">
        <v>288</v>
      </c>
      <c r="G149" s="1" t="s">
        <v>453</v>
      </c>
      <c r="H149" s="1" t="s">
        <v>446</v>
      </c>
      <c r="I149" s="1">
        <v>0</v>
      </c>
      <c r="J149" s="1">
        <v>1</v>
      </c>
    </row>
    <row r="150" spans="1:10" x14ac:dyDescent="0.25">
      <c r="A150" s="35" t="s">
        <v>291</v>
      </c>
      <c r="B150" s="36">
        <f t="shared" si="2"/>
        <v>5.2774688991532672</v>
      </c>
      <c r="C150" s="37">
        <v>-0.64544439315795898</v>
      </c>
      <c r="D150" s="37">
        <f>10-(IF('Political stability abs conf'!C150="","",(10*(('Political stability abs conf'!C150-MIN('Political stability abs conf'!C$3:C$199))/((MAX('Political stability abs conf'!C$3:C$199)-MIN('Political stability abs conf'!C$3:C$199)))))))</f>
        <v>5.2774688991532672</v>
      </c>
      <c r="E150" t="s">
        <v>291</v>
      </c>
      <c r="F150" s="1" t="s">
        <v>290</v>
      </c>
      <c r="G150" s="1" t="s">
        <v>453</v>
      </c>
      <c r="I150" s="1">
        <v>0</v>
      </c>
      <c r="J150" s="1">
        <v>0</v>
      </c>
    </row>
    <row r="151" spans="1:10" x14ac:dyDescent="0.25">
      <c r="A151" s="35" t="s">
        <v>293</v>
      </c>
      <c r="B151" s="36">
        <f t="shared" si="2"/>
        <v>3.3866833750280332</v>
      </c>
      <c r="C151" s="37">
        <v>0.17043863236904144</v>
      </c>
      <c r="D151" s="37">
        <f>10-(IF('Political stability abs conf'!C151="","",(10*(('Political stability abs conf'!C151-MIN('Political stability abs conf'!C$3:C$199))/((MAX('Political stability abs conf'!C$3:C$199)-MIN('Political stability abs conf'!C$3:C$199)))))))</f>
        <v>3.3866833750280332</v>
      </c>
      <c r="E151" t="s">
        <v>293</v>
      </c>
      <c r="F151" s="1" t="s">
        <v>292</v>
      </c>
      <c r="G151" s="1" t="s">
        <v>441</v>
      </c>
      <c r="H151" s="1" t="s">
        <v>442</v>
      </c>
      <c r="I151" s="1">
        <v>0</v>
      </c>
      <c r="J151" s="1">
        <v>1</v>
      </c>
    </row>
    <row r="152" spans="1:10" x14ac:dyDescent="0.25">
      <c r="A152" s="35" t="s">
        <v>295</v>
      </c>
      <c r="B152" s="36">
        <f t="shared" si="2"/>
        <v>5.1347471296573231</v>
      </c>
      <c r="C152" s="37">
        <v>-0.58385926485061646</v>
      </c>
      <c r="D152" s="37">
        <f>10-(IF('Political stability abs conf'!C152="","",(10*(('Political stability abs conf'!C152-MIN('Political stability abs conf'!C$3:C$199))/((MAX('Political stability abs conf'!C$3:C$199)-MIN('Political stability abs conf'!C$3:C$199)))))))</f>
        <v>5.1347471296573231</v>
      </c>
      <c r="E152" t="s">
        <v>295</v>
      </c>
      <c r="F152" s="1" t="s">
        <v>294</v>
      </c>
      <c r="G152" s="1" t="s">
        <v>447</v>
      </c>
      <c r="H152" s="1" t="s">
        <v>448</v>
      </c>
      <c r="I152" s="1">
        <v>0</v>
      </c>
      <c r="J152" s="1">
        <v>1</v>
      </c>
    </row>
    <row r="153" spans="1:10" x14ac:dyDescent="0.25">
      <c r="A153" s="35" t="s">
        <v>297</v>
      </c>
      <c r="B153" s="36">
        <f t="shared" si="2"/>
        <v>8.2660584178144383</v>
      </c>
      <c r="C153" s="37">
        <v>-1.9350351095199585</v>
      </c>
      <c r="D153" s="37">
        <f>10-(IF('Political stability abs conf'!C153="","",(10*(('Political stability abs conf'!C153-MIN('Political stability abs conf'!C$3:C$199))/((MAX('Political stability abs conf'!C$3:C$199)-MIN('Political stability abs conf'!C$3:C$199)))))))</f>
        <v>8.2660584178144383</v>
      </c>
      <c r="E153" t="s">
        <v>297</v>
      </c>
      <c r="F153" s="1" t="s">
        <v>296</v>
      </c>
      <c r="G153" s="1" t="s">
        <v>464</v>
      </c>
      <c r="H153" s="1" t="s">
        <v>448</v>
      </c>
      <c r="I153" s="1">
        <v>0</v>
      </c>
      <c r="J153" s="1">
        <v>1</v>
      </c>
    </row>
    <row r="154" spans="1:10" x14ac:dyDescent="0.25">
      <c r="A154" s="35" t="s">
        <v>299</v>
      </c>
      <c r="B154" s="36">
        <f t="shared" si="2"/>
        <v>4.1746021575785077</v>
      </c>
      <c r="C154" s="37">
        <v>-0.16955210268497467</v>
      </c>
      <c r="D154" s="37">
        <f>10-(IF('Political stability abs conf'!C154="","",(10*(('Political stability abs conf'!C154-MIN('Political stability abs conf'!C$3:C$199))/((MAX('Political stability abs conf'!C$3:C$199)-MIN('Political stability abs conf'!C$3:C$199)))))))</f>
        <v>4.1746021575785077</v>
      </c>
      <c r="E154" t="s">
        <v>299</v>
      </c>
      <c r="F154" s="1" t="s">
        <v>298</v>
      </c>
      <c r="G154" s="1" t="s">
        <v>441</v>
      </c>
      <c r="H154" s="1" t="s">
        <v>452</v>
      </c>
      <c r="I154" s="1">
        <v>0</v>
      </c>
      <c r="J154" s="1">
        <v>1</v>
      </c>
    </row>
    <row r="155" spans="1:10" x14ac:dyDescent="0.25">
      <c r="A155" s="35" t="s">
        <v>301</v>
      </c>
      <c r="B155" s="36">
        <f t="shared" si="2"/>
        <v>0.32124571023994442</v>
      </c>
      <c r="C155" s="37">
        <v>1.4931896924972534</v>
      </c>
      <c r="D155" s="37">
        <f>10-(IF('Political stability abs conf'!C155="","",(10*(('Political stability abs conf'!C155-MIN('Political stability abs conf'!C$3:C$199))/((MAX('Political stability abs conf'!C$3:C$199)-MIN('Political stability abs conf'!C$3:C$199)))))))</f>
        <v>0.32124571023994442</v>
      </c>
      <c r="E155" t="s">
        <v>301</v>
      </c>
      <c r="F155" s="1" t="s">
        <v>300</v>
      </c>
      <c r="G155" s="1" t="s">
        <v>455</v>
      </c>
      <c r="I155" s="1">
        <v>0</v>
      </c>
      <c r="J155" s="1">
        <v>0</v>
      </c>
    </row>
    <row r="156" spans="1:10" x14ac:dyDescent="0.25">
      <c r="A156" s="35" t="s">
        <v>303</v>
      </c>
      <c r="B156" s="36">
        <f t="shared" si="2"/>
        <v>2.6438487889382518</v>
      </c>
      <c r="C156" s="37">
        <v>0.49097532033920288</v>
      </c>
      <c r="D156" s="37">
        <f>10-(IF('Political stability abs conf'!C156="","",(10*(('Political stability abs conf'!C156-MIN('Political stability abs conf'!C$3:C$199))/((MAX('Political stability abs conf'!C$3:C$199)-MIN('Political stability abs conf'!C$3:C$199)))))))</f>
        <v>2.6438487889382518</v>
      </c>
      <c r="E156" t="s">
        <v>303</v>
      </c>
      <c r="F156" s="1" t="s">
        <v>302</v>
      </c>
      <c r="G156" s="1" t="s">
        <v>474</v>
      </c>
      <c r="H156" s="1" t="s">
        <v>459</v>
      </c>
      <c r="I156" s="1">
        <v>0</v>
      </c>
      <c r="J156" s="1">
        <v>1</v>
      </c>
    </row>
    <row r="157" spans="1:10" x14ac:dyDescent="0.25">
      <c r="A157" s="35" t="s">
        <v>305</v>
      </c>
      <c r="B157" s="36">
        <f t="shared" si="2"/>
        <v>4.1630047283155189</v>
      </c>
      <c r="C157" s="37">
        <v>-0.16454775631427765</v>
      </c>
      <c r="D157" s="37">
        <f>10-(IF('Political stability abs conf'!C157="","",(10*(('Political stability abs conf'!C157-MIN('Political stability abs conf'!C$3:C$199))/((MAX('Political stability abs conf'!C$3:C$199)-MIN('Political stability abs conf'!C$3:C$199)))))))</f>
        <v>4.1630047283155189</v>
      </c>
      <c r="E157" t="s">
        <v>305</v>
      </c>
      <c r="F157" s="1" t="s">
        <v>304</v>
      </c>
      <c r="G157" s="1" t="s">
        <v>441</v>
      </c>
      <c r="H157" s="1" t="s">
        <v>452</v>
      </c>
      <c r="I157" s="1">
        <v>0</v>
      </c>
      <c r="J157" s="1">
        <v>1</v>
      </c>
    </row>
    <row r="158" spans="1:10" x14ac:dyDescent="0.25">
      <c r="A158" s="35" t="s">
        <v>307</v>
      </c>
      <c r="B158" s="36">
        <f t="shared" si="2"/>
        <v>4.2711996653005038</v>
      </c>
      <c r="C158" s="37">
        <v>-0.21123439073562622</v>
      </c>
      <c r="D158" s="37">
        <f>10-(IF('Political stability abs conf'!C158="","",(10*(('Political stability abs conf'!C158-MIN('Political stability abs conf'!C$3:C$199))/((MAX('Political stability abs conf'!C$3:C$199)-MIN('Political stability abs conf'!C$3:C$199)))))))</f>
        <v>4.2711996653005038</v>
      </c>
      <c r="E158" t="s">
        <v>307</v>
      </c>
      <c r="F158" s="1" t="s">
        <v>306</v>
      </c>
      <c r="G158" s="1" t="s">
        <v>438</v>
      </c>
      <c r="H158" s="1" t="s">
        <v>449</v>
      </c>
      <c r="I158" s="1">
        <v>0</v>
      </c>
      <c r="J158" s="1">
        <v>1</v>
      </c>
    </row>
    <row r="159" spans="1:10" x14ac:dyDescent="0.25">
      <c r="A159" s="35" t="s">
        <v>309</v>
      </c>
      <c r="B159" s="36">
        <f t="shared" si="2"/>
        <v>1.6804416556994415</v>
      </c>
      <c r="C159" s="37">
        <v>0.90669012069702148</v>
      </c>
      <c r="D159" s="37">
        <f>10-(IF('Political stability abs conf'!C159="","",(10*(('Political stability abs conf'!C159-MIN('Political stability abs conf'!C$3:C$199))/((MAX('Political stability abs conf'!C$3:C$199)-MIN('Political stability abs conf'!C$3:C$199)))))))</f>
        <v>1.6804416556994415</v>
      </c>
      <c r="E159" t="s">
        <v>309</v>
      </c>
      <c r="F159" s="1" t="s">
        <v>308</v>
      </c>
      <c r="G159" s="1" t="s">
        <v>445</v>
      </c>
      <c r="I159" s="1">
        <v>0</v>
      </c>
      <c r="J159" s="1">
        <v>0</v>
      </c>
    </row>
    <row r="160" spans="1:10" x14ac:dyDescent="0.25">
      <c r="A160" s="35" t="s">
        <v>311</v>
      </c>
      <c r="B160" s="36">
        <f t="shared" si="2"/>
        <v>10</v>
      </c>
      <c r="C160" s="37">
        <v>-2.683239221572876</v>
      </c>
      <c r="D160" s="37">
        <f>10-(IF('Political stability abs conf'!C160="","",(10*(('Political stability abs conf'!C160-MIN('Political stability abs conf'!C$3:C$199))/((MAX('Political stability abs conf'!C$3:C$199)-MIN('Political stability abs conf'!C$3:C$199)))))))</f>
        <v>10</v>
      </c>
      <c r="E160" t="s">
        <v>311</v>
      </c>
      <c r="F160" s="1" t="s">
        <v>310</v>
      </c>
      <c r="G160" s="1" t="s">
        <v>441</v>
      </c>
      <c r="H160" s="1" t="s">
        <v>442</v>
      </c>
      <c r="I160" s="1">
        <v>0</v>
      </c>
      <c r="J160" s="1">
        <v>1</v>
      </c>
    </row>
    <row r="161" spans="1:10" x14ac:dyDescent="0.25">
      <c r="A161" s="35" t="s">
        <v>313</v>
      </c>
      <c r="B161" s="36">
        <f t="shared" si="2"/>
        <v>4.0927340853500294</v>
      </c>
      <c r="C161" s="37">
        <v>-0.13422563672065735</v>
      </c>
      <c r="D161" s="37">
        <f>10-(IF('Political stability abs conf'!C161="","",(10*(('Political stability abs conf'!C161-MIN('Political stability abs conf'!C$3:C$199))/((MAX('Political stability abs conf'!C$3:C$199)-MIN('Political stability abs conf'!C$3:C$199)))))))</f>
        <v>4.0927340853500294</v>
      </c>
      <c r="E161" t="s">
        <v>313</v>
      </c>
      <c r="F161" s="1" t="s">
        <v>312</v>
      </c>
      <c r="G161" s="1" t="s">
        <v>445</v>
      </c>
      <c r="H161" s="1" t="s">
        <v>446</v>
      </c>
      <c r="I161" s="1">
        <v>0</v>
      </c>
      <c r="J161" s="1">
        <v>1</v>
      </c>
    </row>
    <row r="162" spans="1:10" x14ac:dyDescent="0.25">
      <c r="A162" s="35" t="s">
        <v>315</v>
      </c>
      <c r="B162" s="36">
        <f t="shared" si="2"/>
        <v>9.1175201560914338</v>
      </c>
      <c r="C162" s="37">
        <v>-2.3024449348449707</v>
      </c>
      <c r="D162" s="37">
        <f>10-(IF('Political stability abs conf'!C162="","",(10*(('Political stability abs conf'!C162-MIN('Political stability abs conf'!C$3:C$199))/((MAX('Political stability abs conf'!C$3:C$199)-MIN('Political stability abs conf'!C$3:C$199)))))))</f>
        <v>9.1175201560914338</v>
      </c>
      <c r="E162" t="s">
        <v>315</v>
      </c>
      <c r="F162" s="1" t="s">
        <v>475</v>
      </c>
      <c r="G162" s="1" t="s">
        <v>441</v>
      </c>
      <c r="H162" s="1" t="s">
        <v>442</v>
      </c>
      <c r="I162" s="1">
        <v>0</v>
      </c>
      <c r="J162" s="1">
        <v>1</v>
      </c>
    </row>
    <row r="163" spans="1:10" x14ac:dyDescent="0.25">
      <c r="A163" s="35" t="s">
        <v>317</v>
      </c>
      <c r="B163" s="36">
        <f t="shared" si="2"/>
        <v>2.3969562491024865</v>
      </c>
      <c r="C163" s="37">
        <v>0.59751063585281372</v>
      </c>
      <c r="D163" s="37">
        <f>10-(IF('Political stability abs conf'!C163="","",(10*(('Political stability abs conf'!C163-MIN('Political stability abs conf'!C$3:C$199))/((MAX('Political stability abs conf'!C$3:C$199)-MIN('Political stability abs conf'!C$3:C$199)))))))</f>
        <v>2.3969562491024865</v>
      </c>
      <c r="E163" t="s">
        <v>317</v>
      </c>
      <c r="F163" s="1" t="s">
        <v>316</v>
      </c>
      <c r="G163" s="1" t="s">
        <v>441</v>
      </c>
      <c r="H163" s="1" t="s">
        <v>452</v>
      </c>
      <c r="I163" s="1">
        <v>0</v>
      </c>
      <c r="J163" s="1">
        <v>1</v>
      </c>
    </row>
    <row r="164" spans="1:10" x14ac:dyDescent="0.25">
      <c r="A164" s="35" t="s">
        <v>319</v>
      </c>
      <c r="B164" s="36">
        <f t="shared" si="2"/>
        <v>2.9127990151515952</v>
      </c>
      <c r="C164" s="37">
        <v>0.3749220073223114</v>
      </c>
      <c r="D164" s="37">
        <f>10-(IF('Political stability abs conf'!C164="","",(10*(('Political stability abs conf'!C164-MIN('Political stability abs conf'!C$3:C$199))/((MAX('Political stability abs conf'!C$3:C$199)-MIN('Political stability abs conf'!C$3:C$199)))))))</f>
        <v>2.9127990151515952</v>
      </c>
      <c r="E164" t="s">
        <v>319</v>
      </c>
      <c r="F164" s="1" t="s">
        <v>318</v>
      </c>
      <c r="G164" s="1" t="s">
        <v>438</v>
      </c>
      <c r="H164" s="1" t="s">
        <v>449</v>
      </c>
      <c r="I164" s="1">
        <v>0</v>
      </c>
      <c r="J164" s="1">
        <v>1</v>
      </c>
    </row>
    <row r="165" spans="1:10" x14ac:dyDescent="0.25">
      <c r="A165" s="35" t="s">
        <v>321</v>
      </c>
      <c r="B165" s="36">
        <f t="shared" si="2"/>
        <v>2.4848652850551112</v>
      </c>
      <c r="C165" s="37">
        <v>0.55957746505737305</v>
      </c>
      <c r="D165" s="37">
        <f>10-(IF('Political stability abs conf'!C165="","",(10*(('Political stability abs conf'!C165-MIN('Political stability abs conf'!C$3:C$199))/((MAX('Political stability abs conf'!C$3:C$199)-MIN('Political stability abs conf'!C$3:C$199)))))))</f>
        <v>2.4848652850551112</v>
      </c>
      <c r="E165" t="s">
        <v>321</v>
      </c>
      <c r="F165" s="1" t="s">
        <v>476</v>
      </c>
      <c r="G165" s="1" t="s">
        <v>453</v>
      </c>
      <c r="H165" s="1" t="s">
        <v>436</v>
      </c>
      <c r="I165" s="1">
        <v>1</v>
      </c>
      <c r="J165" s="1">
        <v>0</v>
      </c>
    </row>
    <row r="166" spans="1:10" x14ac:dyDescent="0.25">
      <c r="A166" s="35" t="s">
        <v>323</v>
      </c>
      <c r="B166" s="36">
        <f t="shared" si="2"/>
        <v>2.0202909911986122</v>
      </c>
      <c r="C166" s="37">
        <v>0.76004350185394287</v>
      </c>
      <c r="D166" s="37">
        <f>10-(IF('Political stability abs conf'!C166="","",(10*(('Political stability abs conf'!C166-MIN('Political stability abs conf'!C$3:C$199))/((MAX('Political stability abs conf'!C$3:C$199)-MIN('Political stability abs conf'!C$3:C$199)))))))</f>
        <v>2.0202909911986122</v>
      </c>
      <c r="E166" t="s">
        <v>323</v>
      </c>
      <c r="F166" s="1" t="s">
        <v>322</v>
      </c>
      <c r="G166" s="1" t="s">
        <v>445</v>
      </c>
      <c r="H166" s="1" t="s">
        <v>446</v>
      </c>
      <c r="I166" s="1">
        <v>0</v>
      </c>
      <c r="J166" s="1">
        <v>1</v>
      </c>
    </row>
    <row r="167" spans="1:10" x14ac:dyDescent="0.25">
      <c r="A167" s="35" t="s">
        <v>325</v>
      </c>
      <c r="B167" s="36">
        <f t="shared" si="2"/>
        <v>1.3853225187352649</v>
      </c>
      <c r="C167" s="37">
        <v>1.0340354442596436</v>
      </c>
      <c r="D167" s="37">
        <f>10-(IF('Political stability abs conf'!C167="","",(10*(('Political stability abs conf'!C167-MIN('Political stability abs conf'!C$3:C$199))/((MAX('Political stability abs conf'!C$3:C$199)-MIN('Political stability abs conf'!C$3:C$199)))))))</f>
        <v>1.3853225187352649</v>
      </c>
      <c r="E167" t="s">
        <v>325</v>
      </c>
      <c r="F167" s="1" t="s">
        <v>324</v>
      </c>
      <c r="G167" s="1" t="s">
        <v>463</v>
      </c>
      <c r="H167" s="1" t="s">
        <v>436</v>
      </c>
      <c r="I167" s="1">
        <v>1</v>
      </c>
      <c r="J167" s="1">
        <v>0</v>
      </c>
    </row>
    <row r="168" spans="1:10" x14ac:dyDescent="0.25">
      <c r="A168" s="35" t="s">
        <v>327</v>
      </c>
      <c r="B168" s="36">
        <f t="shared" si="2"/>
        <v>3.8515087023126018</v>
      </c>
      <c r="C168" s="37">
        <v>-3.0135726556181908E-2</v>
      </c>
      <c r="D168" s="37">
        <f>10-(IF('Political stability abs conf'!C168="","",(10*(('Political stability abs conf'!C168-MIN('Political stability abs conf'!C$3:C$199))/((MAX('Political stability abs conf'!C$3:C$199)-MIN('Political stability abs conf'!C$3:C$199)))))))</f>
        <v>3.8515087023126018</v>
      </c>
      <c r="E168" t="s">
        <v>327</v>
      </c>
      <c r="F168" s="1" t="s">
        <v>326</v>
      </c>
      <c r="G168" s="1" t="s">
        <v>441</v>
      </c>
      <c r="H168" s="1" t="s">
        <v>442</v>
      </c>
      <c r="I168" s="1">
        <v>0</v>
      </c>
      <c r="J168" s="1">
        <v>1</v>
      </c>
    </row>
    <row r="169" spans="1:10" x14ac:dyDescent="0.25">
      <c r="A169" s="35" t="s">
        <v>329</v>
      </c>
      <c r="B169" s="36">
        <f t="shared" si="2"/>
        <v>2.017821328175077</v>
      </c>
      <c r="C169" s="37">
        <v>0.76110917329788208</v>
      </c>
      <c r="D169" s="37">
        <f>10-(IF('Political stability abs conf'!C169="","",(10*(('Political stability abs conf'!C169-MIN('Political stability abs conf'!C$3:C$199))/((MAX('Political stability abs conf'!C$3:C$199)-MIN('Political stability abs conf'!C$3:C$199)))))))</f>
        <v>2.017821328175077</v>
      </c>
      <c r="E169" t="s">
        <v>329</v>
      </c>
      <c r="F169" s="1" t="s">
        <v>328</v>
      </c>
      <c r="G169" s="1" t="s">
        <v>441</v>
      </c>
      <c r="I169" s="1">
        <v>0</v>
      </c>
      <c r="J169" s="1">
        <v>0</v>
      </c>
    </row>
    <row r="170" spans="1:10" x14ac:dyDescent="0.25">
      <c r="A170" s="35" t="s">
        <v>331</v>
      </c>
      <c r="B170" s="36">
        <f t="shared" si="2"/>
        <v>9.9541263443080723</v>
      </c>
      <c r="C170" s="37">
        <v>-2.6634445190429688</v>
      </c>
      <c r="D170" s="37">
        <f>10-(IF('Political stability abs conf'!C170="","",(10*(('Political stability abs conf'!C170-MIN('Political stability abs conf'!C$3:C$199))/((MAX('Political stability abs conf'!C$3:C$199)-MIN('Political stability abs conf'!C$3:C$199)))))))</f>
        <v>9.9541263443080723</v>
      </c>
      <c r="E170" t="s">
        <v>331</v>
      </c>
      <c r="F170" s="1" t="s">
        <v>477</v>
      </c>
      <c r="G170" s="1" t="s">
        <v>447</v>
      </c>
      <c r="H170" s="1" t="s">
        <v>448</v>
      </c>
      <c r="I170" s="1">
        <v>0</v>
      </c>
      <c r="J170" s="1">
        <v>1</v>
      </c>
    </row>
    <row r="171" spans="1:10" x14ac:dyDescent="0.25">
      <c r="A171" t="s">
        <v>432</v>
      </c>
      <c r="B171" s="36"/>
      <c r="C171" s="37"/>
      <c r="D171" s="37"/>
      <c r="E171" t="s">
        <v>432</v>
      </c>
      <c r="F171" s="1" t="s">
        <v>478</v>
      </c>
      <c r="G171" s="1" t="s">
        <v>438</v>
      </c>
      <c r="H171" s="1" t="s">
        <v>444</v>
      </c>
      <c r="I171" s="1">
        <v>0</v>
      </c>
      <c r="J171" s="1">
        <v>1</v>
      </c>
    </row>
    <row r="172" spans="1:10" x14ac:dyDescent="0.25">
      <c r="A172" s="35" t="s">
        <v>333</v>
      </c>
      <c r="B172" s="36">
        <f t="shared" si="2"/>
        <v>6.876744987726414</v>
      </c>
      <c r="C172" s="37">
        <v>-1.335539698600769</v>
      </c>
      <c r="D172" s="37">
        <f>10-(IF('Political stability abs conf'!C172="","",(10*(('Political stability abs conf'!C172-MIN('Political stability abs conf'!C$3:C$199))/((MAX('Political stability abs conf'!C$3:C$199)-MIN('Political stability abs conf'!C$3:C$199)))))))</f>
        <v>6.876744987726414</v>
      </c>
      <c r="E172" t="s">
        <v>333</v>
      </c>
      <c r="F172" s="1" t="s">
        <v>332</v>
      </c>
      <c r="G172" s="1" t="s">
        <v>441</v>
      </c>
      <c r="H172" s="1" t="s">
        <v>452</v>
      </c>
      <c r="I172" s="1">
        <v>0</v>
      </c>
      <c r="J172" s="1">
        <v>1</v>
      </c>
    </row>
    <row r="173" spans="1:10" x14ac:dyDescent="0.25">
      <c r="A173" s="35" t="s">
        <v>335</v>
      </c>
      <c r="B173" s="36">
        <f t="shared" si="2"/>
        <v>5.6398644250449328</v>
      </c>
      <c r="C173" s="37">
        <v>-0.80181980133056641</v>
      </c>
      <c r="D173" s="37">
        <f>10-(IF('Political stability abs conf'!C173="","",(10*(('Political stability abs conf'!C173-MIN('Political stability abs conf'!C$3:C$199))/((MAX('Political stability abs conf'!C$3:C$199)-MIN('Political stability abs conf'!C$3:C$199)))))))</f>
        <v>5.6398644250449328</v>
      </c>
      <c r="E173" t="s">
        <v>335</v>
      </c>
      <c r="F173" s="1" t="s">
        <v>334</v>
      </c>
      <c r="G173" s="1" t="s">
        <v>441</v>
      </c>
      <c r="H173" s="1" t="s">
        <v>452</v>
      </c>
      <c r="I173" s="1">
        <v>0</v>
      </c>
      <c r="J173" s="1">
        <v>1</v>
      </c>
    </row>
    <row r="174" spans="1:10" x14ac:dyDescent="0.25">
      <c r="A174" s="35" t="s">
        <v>337</v>
      </c>
      <c r="B174" s="36">
        <f t="shared" si="2"/>
        <v>5.0465085106198408</v>
      </c>
      <c r="C174" s="37">
        <v>-0.5457838773727417</v>
      </c>
      <c r="D174" s="37">
        <f>10-(IF('Political stability abs conf'!C174="","",(10*(('Political stability abs conf'!C174-MIN('Political stability abs conf'!C$3:C$199))/((MAX('Political stability abs conf'!C$3:C$199)-MIN('Political stability abs conf'!C$3:C$199)))))))</f>
        <v>5.0465085106198408</v>
      </c>
      <c r="E174" t="s">
        <v>337</v>
      </c>
      <c r="F174" s="1" t="s">
        <v>336</v>
      </c>
      <c r="G174" s="1" t="s">
        <v>455</v>
      </c>
      <c r="H174" s="1" t="s">
        <v>459</v>
      </c>
      <c r="I174" s="1">
        <v>0</v>
      </c>
      <c r="J174" s="1">
        <v>1</v>
      </c>
    </row>
    <row r="175" spans="1:10" x14ac:dyDescent="0.25">
      <c r="A175" s="35" t="s">
        <v>339</v>
      </c>
      <c r="B175" s="36">
        <f t="shared" si="2"/>
        <v>5.1903009416793751</v>
      </c>
      <c r="C175" s="37">
        <v>-0.60783100128173828</v>
      </c>
      <c r="D175" s="37">
        <f>10-(IF('Political stability abs conf'!C175="","",(10*(('Political stability abs conf'!C175-MIN('Political stability abs conf'!C$3:C$199))/((MAX('Political stability abs conf'!C$3:C$199)-MIN('Political stability abs conf'!C$3:C$199)))))))</f>
        <v>5.1903009416793751</v>
      </c>
      <c r="E175" t="s">
        <v>339</v>
      </c>
      <c r="F175" s="1" t="s">
        <v>338</v>
      </c>
      <c r="G175" s="1" t="s">
        <v>467</v>
      </c>
      <c r="H175" s="1" t="s">
        <v>446</v>
      </c>
      <c r="I175" s="1">
        <v>0</v>
      </c>
      <c r="J175" s="1">
        <v>1</v>
      </c>
    </row>
    <row r="176" spans="1:10" x14ac:dyDescent="0.25">
      <c r="A176" s="35" t="s">
        <v>341</v>
      </c>
      <c r="B176" s="36">
        <f t="shared" si="2"/>
        <v>4.5210011971629003</v>
      </c>
      <c r="C176" s="37">
        <v>-0.3190249502658844</v>
      </c>
      <c r="D176" s="37">
        <f>10-(IF('Political stability abs conf'!C176="","",(10*(('Political stability abs conf'!C176-MIN('Political stability abs conf'!C$3:C$199))/((MAX('Political stability abs conf'!C$3:C$199)-MIN('Political stability abs conf'!C$3:C$199)))))))</f>
        <v>4.5210011971629003</v>
      </c>
      <c r="E176" t="s">
        <v>341</v>
      </c>
      <c r="F176" s="1" t="s">
        <v>340</v>
      </c>
      <c r="G176" s="1" t="s">
        <v>467</v>
      </c>
      <c r="H176" s="1" t="s">
        <v>446</v>
      </c>
      <c r="I176" s="1">
        <v>0</v>
      </c>
      <c r="J176" s="1">
        <v>1</v>
      </c>
    </row>
    <row r="177" spans="1:10" x14ac:dyDescent="0.25">
      <c r="A177" s="35" t="s">
        <v>343</v>
      </c>
      <c r="B177" s="36">
        <f t="shared" si="2"/>
        <v>3.3826713640037696</v>
      </c>
      <c r="C177" s="37">
        <v>0.17216983437538147</v>
      </c>
      <c r="D177" s="37">
        <f>10-(IF('Political stability abs conf'!C177="","",(10*(('Political stability abs conf'!C177-MIN('Political stability abs conf'!C$3:C$199))/((MAX('Political stability abs conf'!C$3:C$199)-MIN('Political stability abs conf'!C$3:C$199)))))))</f>
        <v>3.3826713640037696</v>
      </c>
      <c r="E177" t="s">
        <v>343</v>
      </c>
      <c r="F177" s="1" t="s">
        <v>342</v>
      </c>
      <c r="G177" s="1" t="s">
        <v>455</v>
      </c>
      <c r="H177" s="1" t="s">
        <v>459</v>
      </c>
      <c r="I177" s="1">
        <v>0</v>
      </c>
      <c r="J177" s="1">
        <v>1</v>
      </c>
    </row>
    <row r="178" spans="1:10" x14ac:dyDescent="0.25">
      <c r="A178" s="35" t="s">
        <v>345</v>
      </c>
      <c r="B178" s="36">
        <f t="shared" si="2"/>
        <v>1.292470150905956</v>
      </c>
      <c r="C178" s="37">
        <v>1.0741016864776611</v>
      </c>
      <c r="D178" s="37">
        <f>10-(IF('Political stability abs conf'!C178="","",(10*(('Political stability abs conf'!C178-MIN('Political stability abs conf'!C$3:C$199))/((MAX('Political stability abs conf'!C$3:C$199)-MIN('Political stability abs conf'!C$3:C$199)))))))</f>
        <v>1.292470150905956</v>
      </c>
      <c r="E178" t="s">
        <v>345</v>
      </c>
      <c r="F178" s="1" t="s">
        <v>344</v>
      </c>
      <c r="G178" s="1" t="s">
        <v>479</v>
      </c>
      <c r="H178" s="1" t="s">
        <v>459</v>
      </c>
      <c r="I178" s="1">
        <v>0</v>
      </c>
      <c r="J178" s="1">
        <v>1</v>
      </c>
    </row>
    <row r="179" spans="1:10" x14ac:dyDescent="0.25">
      <c r="A179" s="35" t="s">
        <v>347</v>
      </c>
      <c r="B179" s="36">
        <f t="shared" si="2"/>
        <v>3.4227790423613991</v>
      </c>
      <c r="C179" s="37">
        <v>0.15486317873001099</v>
      </c>
      <c r="D179" s="37">
        <f>10-(IF('Political stability abs conf'!C179="","",(10*(('Political stability abs conf'!C179-MIN('Political stability abs conf'!C$3:C$199))/((MAX('Political stability abs conf'!C$3:C$199)-MIN('Political stability abs conf'!C$3:C$199)))))))</f>
        <v>3.4227790423613991</v>
      </c>
      <c r="E179" t="s">
        <v>347</v>
      </c>
      <c r="F179" s="1" t="s">
        <v>346</v>
      </c>
      <c r="G179" s="1" t="s">
        <v>438</v>
      </c>
      <c r="H179" s="1" t="s">
        <v>444</v>
      </c>
      <c r="I179" s="1">
        <v>0</v>
      </c>
      <c r="J179" s="1">
        <v>1</v>
      </c>
    </row>
    <row r="180" spans="1:10" x14ac:dyDescent="0.25">
      <c r="A180" s="35" t="s">
        <v>349</v>
      </c>
      <c r="B180" s="36">
        <f t="shared" si="2"/>
        <v>5.3940534592051561</v>
      </c>
      <c r="C180" s="37">
        <v>-0.69575119018554688</v>
      </c>
      <c r="D180" s="37">
        <f>10-(IF('Political stability abs conf'!C180="","",(10*(('Political stability abs conf'!C180-MIN('Political stability abs conf'!C$3:C$199))/((MAX('Political stability abs conf'!C$3:C$199)-MIN('Political stability abs conf'!C$3:C$199)))))))</f>
        <v>5.3940534592051561</v>
      </c>
      <c r="E180" t="s">
        <v>349</v>
      </c>
      <c r="F180" s="1" t="s">
        <v>348</v>
      </c>
      <c r="G180" s="1" t="s">
        <v>464</v>
      </c>
      <c r="H180" s="1" t="s">
        <v>448</v>
      </c>
      <c r="I180" s="1">
        <v>0</v>
      </c>
      <c r="J180" s="1">
        <v>1</v>
      </c>
    </row>
    <row r="181" spans="1:10" x14ac:dyDescent="0.25">
      <c r="A181" s="35" t="s">
        <v>351</v>
      </c>
      <c r="B181" s="36">
        <f t="shared" si="2"/>
        <v>6.3264713564120321</v>
      </c>
      <c r="C181" s="37">
        <v>-1.0980939865112305</v>
      </c>
      <c r="D181" s="37">
        <f>10-(IF('Political stability abs conf'!C181="","",(10*(('Political stability abs conf'!C181-MIN('Political stability abs conf'!C$3:C$199))/((MAX('Political stability abs conf'!C$3:C$199)-MIN('Political stability abs conf'!C$3:C$199)))))))</f>
        <v>6.3264713564120321</v>
      </c>
      <c r="E181" t="s">
        <v>351</v>
      </c>
      <c r="F181" s="1" t="s">
        <v>480</v>
      </c>
      <c r="G181" s="1" t="s">
        <v>447</v>
      </c>
      <c r="H181" s="1" t="s">
        <v>436</v>
      </c>
      <c r="I181" s="1">
        <v>1</v>
      </c>
      <c r="J181" s="1">
        <v>0</v>
      </c>
    </row>
    <row r="182" spans="1:10" x14ac:dyDescent="0.25">
      <c r="A182" s="35" t="s">
        <v>353</v>
      </c>
      <c r="B182" s="36">
        <f t="shared" si="2"/>
        <v>0.80627017867602468</v>
      </c>
      <c r="C182" s="37">
        <v>1.2838993072509766</v>
      </c>
      <c r="D182" s="37">
        <f>10-(IF('Political stability abs conf'!C182="","",(10*(('Political stability abs conf'!C182-MIN('Political stability abs conf'!C$3:C$199))/((MAX('Political stability abs conf'!C$3:C$199)-MIN('Political stability abs conf'!C$3:C$199)))))))</f>
        <v>0.80627017867602468</v>
      </c>
      <c r="E182" t="s">
        <v>353</v>
      </c>
      <c r="F182" s="1" t="s">
        <v>352</v>
      </c>
      <c r="G182" s="1" t="s">
        <v>479</v>
      </c>
      <c r="H182" s="1" t="s">
        <v>459</v>
      </c>
      <c r="I182" s="1">
        <v>0</v>
      </c>
      <c r="J182" s="1">
        <v>1</v>
      </c>
    </row>
    <row r="183" spans="1:10" x14ac:dyDescent="0.25">
      <c r="A183" s="35" t="s">
        <v>355</v>
      </c>
      <c r="B183" s="36">
        <f t="shared" si="2"/>
        <v>1.9735407494813284</v>
      </c>
      <c r="C183" s="37">
        <v>0.78021645545959473</v>
      </c>
      <c r="D183" s="37">
        <f>10-(IF('Political stability abs conf'!C183="","",(10*(('Political stability abs conf'!C183-MIN('Political stability abs conf'!C$3:C$199))/((MAX('Political stability abs conf'!C$3:C$199)-MIN('Political stability abs conf'!C$3:C$199)))))))</f>
        <v>1.9735407494813284</v>
      </c>
      <c r="E183" t="s">
        <v>355</v>
      </c>
      <c r="F183" s="1" t="s">
        <v>354</v>
      </c>
      <c r="G183" s="1" t="s">
        <v>458</v>
      </c>
      <c r="I183" s="1">
        <v>0</v>
      </c>
      <c r="J183" s="1">
        <v>0</v>
      </c>
    </row>
    <row r="184" spans="1:10" x14ac:dyDescent="0.25">
      <c r="A184" s="35" t="s">
        <v>357</v>
      </c>
      <c r="B184" s="36">
        <f t="shared" si="2"/>
        <v>4.7943251677213228</v>
      </c>
      <c r="C184" s="37">
        <v>-0.43696555495262146</v>
      </c>
      <c r="D184" s="37">
        <f>10-(IF('Political stability abs conf'!C184="","",(10*(('Political stability abs conf'!C184-MIN('Political stability abs conf'!C$3:C$199))/((MAX('Political stability abs conf'!C$3:C$199)-MIN('Political stability abs conf'!C$3:C$199)))))))</f>
        <v>4.7943251677213228</v>
      </c>
      <c r="E184" t="s">
        <v>357</v>
      </c>
      <c r="F184" s="1" t="s">
        <v>481</v>
      </c>
      <c r="G184" s="1" t="s">
        <v>441</v>
      </c>
      <c r="H184" s="1" t="s">
        <v>442</v>
      </c>
      <c r="I184" s="1">
        <v>0</v>
      </c>
      <c r="J184" s="1">
        <v>1</v>
      </c>
    </row>
    <row r="185" spans="1:10" x14ac:dyDescent="0.25">
      <c r="A185" s="35" t="s">
        <v>359</v>
      </c>
      <c r="B185" s="36">
        <f t="shared" si="2"/>
        <v>5.7739034897848303</v>
      </c>
      <c r="C185" s="37">
        <v>-0.85965830087661743</v>
      </c>
      <c r="D185" s="37">
        <f>10-(IF('Political stability abs conf'!C185="","",(10*(('Political stability abs conf'!C185-MIN('Political stability abs conf'!C$3:C$199))/((MAX('Political stability abs conf'!C$3:C$199)-MIN('Political stability abs conf'!C$3:C$199)))))))</f>
        <v>5.7739034897848303</v>
      </c>
      <c r="E185" t="s">
        <v>359</v>
      </c>
      <c r="F185" s="1" t="s">
        <v>358</v>
      </c>
      <c r="G185" s="1" t="s">
        <v>441</v>
      </c>
      <c r="H185" s="1" t="s">
        <v>442</v>
      </c>
      <c r="I185" s="1">
        <v>0</v>
      </c>
      <c r="J185" s="1">
        <v>1</v>
      </c>
    </row>
    <row r="186" spans="1:10" x14ac:dyDescent="0.25">
      <c r="A186" s="40" t="s">
        <v>361</v>
      </c>
      <c r="B186" s="36">
        <f t="shared" si="2"/>
        <v>6.3281513184732336</v>
      </c>
      <c r="C186" s="38">
        <v>-1.0988188982009888</v>
      </c>
      <c r="D186" s="37">
        <f>10-(IF('Political stability abs conf'!C186="","",(10*(('Political stability abs conf'!C186-MIN('Political stability abs conf'!C$3:C$199))/((MAX('Political stability abs conf'!C$3:C$199)-MIN('Political stability abs conf'!C$3:C$199)))))))</f>
        <v>6.3281513184732336</v>
      </c>
      <c r="E186" t="s">
        <v>361</v>
      </c>
      <c r="F186" s="1" t="s">
        <v>360</v>
      </c>
      <c r="G186" s="1" t="s">
        <v>453</v>
      </c>
      <c r="H186" s="1" t="s">
        <v>446</v>
      </c>
      <c r="I186" s="1">
        <v>0</v>
      </c>
      <c r="J186" s="1">
        <v>1</v>
      </c>
    </row>
    <row r="187" spans="1:10" x14ac:dyDescent="0.25">
      <c r="A187" s="35" t="s">
        <v>363</v>
      </c>
      <c r="B187" s="36">
        <f t="shared" si="2"/>
        <v>1.3568750506599319</v>
      </c>
      <c r="C187" s="37">
        <v>1.0463106632232666</v>
      </c>
      <c r="D187" s="37">
        <f>10-(IF('Political stability abs conf'!C187="","",(10*(('Political stability abs conf'!C187-MIN('Political stability abs conf'!C$3:C$199))/((MAX('Political stability abs conf'!C$3:C$199)-MIN('Political stability abs conf'!C$3:C$199)))))))</f>
        <v>1.3568750506599319</v>
      </c>
      <c r="E187" t="s">
        <v>363</v>
      </c>
      <c r="F187" s="1" t="s">
        <v>362</v>
      </c>
      <c r="G187" s="1" t="s">
        <v>438</v>
      </c>
      <c r="H187" s="1" t="s">
        <v>449</v>
      </c>
      <c r="I187" s="1">
        <v>0</v>
      </c>
      <c r="J187" s="1">
        <v>1</v>
      </c>
    </row>
    <row r="188" spans="1:10" x14ac:dyDescent="0.25">
      <c r="A188" s="35" t="s">
        <v>365</v>
      </c>
      <c r="B188" s="36">
        <f t="shared" si="2"/>
        <v>3.7701885157747919</v>
      </c>
      <c r="C188" s="37">
        <v>4.9543241038918495E-3</v>
      </c>
      <c r="D188" s="37">
        <f>10-(IF('Political stability abs conf'!C188="","",(10*(('Political stability abs conf'!C188-MIN('Political stability abs conf'!C$3:C$199))/((MAX('Political stability abs conf'!C$3:C$199)-MIN('Political stability abs conf'!C$3:C$199)))))))</f>
        <v>3.7701885157747919</v>
      </c>
      <c r="E188" t="s">
        <v>365</v>
      </c>
      <c r="F188" s="1" t="s">
        <v>364</v>
      </c>
      <c r="G188" s="1" t="s">
        <v>456</v>
      </c>
      <c r="H188" s="1" t="s">
        <v>436</v>
      </c>
      <c r="I188" s="1">
        <v>1</v>
      </c>
      <c r="J188" s="1">
        <v>0</v>
      </c>
    </row>
    <row r="189" spans="1:10" x14ac:dyDescent="0.25">
      <c r="A189" s="35" t="s">
        <v>367</v>
      </c>
      <c r="B189" s="36">
        <f t="shared" si="2"/>
        <v>4.3373941694348792</v>
      </c>
      <c r="C189" s="37">
        <v>-0.23979763686656952</v>
      </c>
      <c r="D189" s="37">
        <f>10-(IF('Political stability abs conf'!C189="","",(10*(('Political stability abs conf'!C189-MIN('Political stability abs conf'!C$3:C$199))/((MAX('Political stability abs conf'!C$3:C$199)-MIN('Political stability abs conf'!C$3:C$199)))))))</f>
        <v>4.3373941694348792</v>
      </c>
      <c r="E189" t="s">
        <v>367</v>
      </c>
      <c r="F189" s="1" t="s">
        <v>366</v>
      </c>
      <c r="G189" s="1" t="s">
        <v>467</v>
      </c>
      <c r="H189" s="1" t="s">
        <v>446</v>
      </c>
      <c r="I189" s="1">
        <v>0</v>
      </c>
      <c r="J189" s="1">
        <v>1</v>
      </c>
    </row>
    <row r="190" spans="1:10" x14ac:dyDescent="0.25">
      <c r="A190" s="35" t="s">
        <v>369</v>
      </c>
      <c r="B190" s="36">
        <f t="shared" si="2"/>
        <v>1.3674904991390786</v>
      </c>
      <c r="C190" s="37">
        <v>1.0417300462722778</v>
      </c>
      <c r="D190" s="37">
        <f>10-(IF('Political stability abs conf'!C190="","",(10*(('Political stability abs conf'!C190-MIN('Political stability abs conf'!C$3:C$199))/((MAX('Political stability abs conf'!C$3:C$199)-MIN('Political stability abs conf'!C$3:C$199)))))))</f>
        <v>1.3674904991390786</v>
      </c>
      <c r="E190" t="s">
        <v>369</v>
      </c>
      <c r="F190" s="1" t="s">
        <v>368</v>
      </c>
      <c r="G190" s="1" t="s">
        <v>438</v>
      </c>
      <c r="H190" s="1" t="s">
        <v>444</v>
      </c>
      <c r="I190" s="1">
        <v>0</v>
      </c>
      <c r="J190" s="1">
        <v>1</v>
      </c>
    </row>
    <row r="191" spans="1:10" x14ac:dyDescent="0.25">
      <c r="A191" s="35" t="s">
        <v>371</v>
      </c>
      <c r="B191" s="36">
        <f t="shared" si="2"/>
        <v>7.3182432166248228</v>
      </c>
      <c r="C191" s="37">
        <v>-1.5260483026504517</v>
      </c>
      <c r="D191" s="37">
        <f>10-(IF('Political stability abs conf'!C191="","",(10*(('Political stability abs conf'!C191-MIN('Political stability abs conf'!C$3:C$199))/((MAX('Political stability abs conf'!C$3:C$199)-MIN('Political stability abs conf'!C$3:C$199)))))))</f>
        <v>7.3182432166248228</v>
      </c>
      <c r="E191" t="s">
        <v>371</v>
      </c>
      <c r="F191" s="1" t="s">
        <v>482</v>
      </c>
      <c r="G191" s="1" t="s">
        <v>438</v>
      </c>
      <c r="H191" s="1" t="s">
        <v>449</v>
      </c>
      <c r="I191" s="1">
        <v>0</v>
      </c>
      <c r="J191" s="1">
        <v>1</v>
      </c>
    </row>
    <row r="192" spans="1:10" x14ac:dyDescent="0.25">
      <c r="A192" s="35" t="s">
        <v>373</v>
      </c>
      <c r="B192" s="36">
        <f t="shared" si="2"/>
        <v>4.0472570931224991</v>
      </c>
      <c r="C192" s="37">
        <v>-0.11460209637880325</v>
      </c>
      <c r="D192" s="37">
        <f>10-(IF('Political stability abs conf'!C192="","",(10*(('Political stability abs conf'!C192-MIN('Political stability abs conf'!C$3:C$199))/((MAX('Political stability abs conf'!C$3:C$199)-MIN('Political stability abs conf'!C$3:C$199)))))))</f>
        <v>4.0472570931224991</v>
      </c>
      <c r="E192" t="s">
        <v>373</v>
      </c>
      <c r="F192" s="1" t="s">
        <v>372</v>
      </c>
      <c r="G192" s="1" t="s">
        <v>455</v>
      </c>
      <c r="H192" s="1" t="s">
        <v>459</v>
      </c>
      <c r="I192" s="1">
        <v>0</v>
      </c>
      <c r="J192" s="1">
        <v>1</v>
      </c>
    </row>
    <row r="193" spans="1:10" x14ac:dyDescent="0.25">
      <c r="A193" s="35" t="s">
        <v>375</v>
      </c>
      <c r="B193" s="36">
        <f t="shared" si="2"/>
        <v>1.9479172531523528</v>
      </c>
      <c r="C193" s="37">
        <v>0.79127311706542969</v>
      </c>
      <c r="D193" s="37">
        <f>10-(IF('Political stability abs conf'!C193="","",(10*(('Political stability abs conf'!C193-MIN('Political stability abs conf'!C$3:C$199))/((MAX('Political stability abs conf'!C$3:C$199)-MIN('Political stability abs conf'!C$3:C$199)))))))</f>
        <v>1.9479172531523528</v>
      </c>
      <c r="E193" t="s">
        <v>375</v>
      </c>
      <c r="F193" s="1" t="s">
        <v>374</v>
      </c>
      <c r="G193" s="1" t="s">
        <v>474</v>
      </c>
      <c r="H193" s="1" t="s">
        <v>459</v>
      </c>
      <c r="I193" s="1">
        <v>0</v>
      </c>
      <c r="J193" s="1">
        <v>1</v>
      </c>
    </row>
    <row r="194" spans="1:10" x14ac:dyDescent="0.25">
      <c r="A194" t="s">
        <v>391</v>
      </c>
      <c r="B194" s="41"/>
      <c r="C194" s="37"/>
      <c r="D194" s="37"/>
      <c r="E194" t="s">
        <v>391</v>
      </c>
      <c r="F194" s="1" t="s">
        <v>483</v>
      </c>
      <c r="G194" s="1" t="s">
        <v>447</v>
      </c>
      <c r="H194" s="71" t="s">
        <v>448</v>
      </c>
      <c r="I194" s="1">
        <v>0</v>
      </c>
      <c r="J194" s="1">
        <v>1</v>
      </c>
    </row>
    <row r="195" spans="1:10" x14ac:dyDescent="0.25">
      <c r="A195" s="35" t="s">
        <v>377</v>
      </c>
      <c r="B195" s="36">
        <f t="shared" si="2"/>
        <v>1.2094677037032042</v>
      </c>
      <c r="C195" s="37">
        <v>1.1099176406860352</v>
      </c>
      <c r="D195" s="37">
        <f>10-(IF('Political stability abs conf'!C195="","",(10*(('Political stability abs conf'!C195-MIN('Political stability abs conf'!C$3:C$199))/((MAX('Political stability abs conf'!C$3:C$199)-MIN('Political stability abs conf'!C$3:C$199)))))))</f>
        <v>1.2094677037032042</v>
      </c>
      <c r="E195" t="s">
        <v>377</v>
      </c>
      <c r="F195" s="1" t="s">
        <v>376</v>
      </c>
      <c r="G195" s="1" t="s">
        <v>479</v>
      </c>
      <c r="H195" s="1" t="s">
        <v>459</v>
      </c>
      <c r="I195" s="1">
        <v>0</v>
      </c>
      <c r="J195" s="1">
        <v>1</v>
      </c>
    </row>
    <row r="196" spans="1:10" x14ac:dyDescent="0.25">
      <c r="A196" s="35" t="s">
        <v>379</v>
      </c>
      <c r="B196" s="36">
        <f t="shared" si="2"/>
        <v>9.779373823080352</v>
      </c>
      <c r="C196" s="37">
        <v>-2.5880379676818848</v>
      </c>
      <c r="D196" s="37">
        <f>10-(IF('Political stability abs conf'!C196="","",(10*(('Political stability abs conf'!C196-MIN('Political stability abs conf'!C$3:C$199))/((MAX('Political stability abs conf'!C$3:C$199)-MIN('Political stability abs conf'!C$3:C$199)))))))</f>
        <v>9.779373823080352</v>
      </c>
      <c r="E196" t="s">
        <v>379</v>
      </c>
      <c r="F196" s="1" t="s">
        <v>378</v>
      </c>
      <c r="G196" s="1" t="s">
        <v>447</v>
      </c>
      <c r="H196" s="1" t="s">
        <v>448</v>
      </c>
      <c r="I196" s="1">
        <v>0</v>
      </c>
      <c r="J196" s="1">
        <v>1</v>
      </c>
    </row>
    <row r="197" spans="1:10" x14ac:dyDescent="0.25">
      <c r="A197" s="35" t="s">
        <v>381</v>
      </c>
      <c r="B197" s="36">
        <f t="shared" si="2"/>
        <v>5.4191415556863083</v>
      </c>
      <c r="C197" s="37">
        <v>-0.70657682418823242</v>
      </c>
      <c r="D197" s="37">
        <f>10-(IF('Political stability abs conf'!C197="","",(10*(('Political stability abs conf'!C197-MIN('Political stability abs conf'!C$3:C$199))/((MAX('Political stability abs conf'!C$3:C$199)-MIN('Political stability abs conf'!C$3:C$199)))))))</f>
        <v>5.4191415556863083</v>
      </c>
      <c r="E197" t="s">
        <v>381</v>
      </c>
      <c r="F197" s="1" t="s">
        <v>380</v>
      </c>
      <c r="G197" s="1" t="s">
        <v>441</v>
      </c>
      <c r="H197" s="1" t="s">
        <v>442</v>
      </c>
      <c r="I197" s="1">
        <v>0</v>
      </c>
      <c r="J197" s="1">
        <v>1</v>
      </c>
    </row>
    <row r="198" spans="1:10" x14ac:dyDescent="0.25">
      <c r="A198" s="35" t="s">
        <v>383</v>
      </c>
      <c r="B198" s="36">
        <f t="shared" si="2"/>
        <v>3.6421203148990946</v>
      </c>
      <c r="C198" s="37">
        <v>6.0216367244720459E-2</v>
      </c>
      <c r="D198" s="37">
        <f>10-(IF('Political stability abs conf'!C198="","",(10*(('Political stability abs conf'!C198-MIN('Political stability abs conf'!C$3:C$199))/((MAX('Political stability abs conf'!C$3:C$199)-MIN('Political stability abs conf'!C$3:C$199)))))))</f>
        <v>3.6421203148990946</v>
      </c>
      <c r="E198" t="s">
        <v>383</v>
      </c>
      <c r="F198" s="1" t="s">
        <v>382</v>
      </c>
      <c r="G198" s="1" t="s">
        <v>441</v>
      </c>
      <c r="H198" s="1" t="s">
        <v>442</v>
      </c>
      <c r="I198" s="1">
        <v>0</v>
      </c>
      <c r="J198" s="1">
        <v>1</v>
      </c>
    </row>
    <row r="199" spans="1:10" x14ac:dyDescent="0.25">
      <c r="A199" s="35" t="s">
        <v>385</v>
      </c>
      <c r="B199" s="36">
        <f t="shared" si="2"/>
        <v>6.1612104412584312</v>
      </c>
      <c r="C199" s="37">
        <v>-1.0267831087112427</v>
      </c>
      <c r="D199" s="37">
        <f>10-(IF('Political stability abs conf'!C199="","",(10*(('Political stability abs conf'!C199-MIN('Political stability abs conf'!C$3:C$199))/((MAX('Political stability abs conf'!C$3:C$199)-MIN('Political stability abs conf'!C$3:C$199)))))))</f>
        <v>6.1612104412584312</v>
      </c>
      <c r="E199" t="s">
        <v>385</v>
      </c>
      <c r="F199" s="1" t="s">
        <v>384</v>
      </c>
      <c r="G199" s="1" t="s">
        <v>441</v>
      </c>
      <c r="H199" s="1" t="s">
        <v>442</v>
      </c>
      <c r="I199" s="1">
        <v>0</v>
      </c>
      <c r="J199" s="1">
        <v>1</v>
      </c>
    </row>
    <row r="200" spans="1:10" hidden="1" x14ac:dyDescent="0.25">
      <c r="A200" s="30"/>
      <c r="B200" s="31"/>
      <c r="E200" s="18"/>
      <c r="F200" s="18"/>
    </row>
    <row r="201" spans="1:10" hidden="1" x14ac:dyDescent="0.25">
      <c r="C201">
        <f>QUARTILE(C$206:C$397,1)</f>
        <v>-0.65164695680141449</v>
      </c>
    </row>
    <row r="202" spans="1:10" hidden="1" x14ac:dyDescent="0.25">
      <c r="B202" s="26"/>
      <c r="C202">
        <f>QUARTILE(C$206:C$391,3)</f>
        <v>0.72165289521217346</v>
      </c>
    </row>
    <row r="203" spans="1:10" hidden="1" x14ac:dyDescent="0.25">
      <c r="C203">
        <f>C202+2*(C202-C201)</f>
        <v>3.4682525992393494</v>
      </c>
    </row>
    <row r="204" spans="1:10" hidden="1" x14ac:dyDescent="0.25">
      <c r="C204" s="8"/>
    </row>
    <row r="205" spans="1:10" hidden="1" x14ac:dyDescent="0.25">
      <c r="C205" s="8"/>
    </row>
    <row r="206" spans="1:10" hidden="1" x14ac:dyDescent="0.25">
      <c r="C206" s="28">
        <v>1.4743354320526123</v>
      </c>
    </row>
    <row r="207" spans="1:10" hidden="1" x14ac:dyDescent="0.25">
      <c r="B207" s="25"/>
      <c r="C207" s="29">
        <v>-2.683239221572876</v>
      </c>
    </row>
    <row r="208" spans="1:10" hidden="1" x14ac:dyDescent="0.25">
      <c r="C208" s="29">
        <v>-2.6634445190429688</v>
      </c>
    </row>
    <row r="209" spans="3:3" hidden="1" x14ac:dyDescent="0.25">
      <c r="C209" s="29">
        <v>-2.5880379676818848</v>
      </c>
    </row>
    <row r="210" spans="3:3" hidden="1" x14ac:dyDescent="0.25">
      <c r="C210" s="29">
        <v>-2.5298552513122559</v>
      </c>
    </row>
    <row r="211" spans="3:3" hidden="1" x14ac:dyDescent="0.25">
      <c r="C211" s="29">
        <v>-2.3969919681549072</v>
      </c>
    </row>
    <row r="212" spans="3:3" hidden="1" x14ac:dyDescent="0.25">
      <c r="C212" s="29">
        <v>-2.3669097423553467</v>
      </c>
    </row>
    <row r="213" spans="3:3" hidden="1" x14ac:dyDescent="0.25">
      <c r="C213" s="29">
        <v>-2.3524365425109863</v>
      </c>
    </row>
    <row r="214" spans="3:3" hidden="1" x14ac:dyDescent="0.25">
      <c r="C214" s="29">
        <v>-2.3024449348449707</v>
      </c>
    </row>
    <row r="215" spans="3:3" hidden="1" x14ac:dyDescent="0.25">
      <c r="C215" s="29">
        <v>-2.1045353412628174</v>
      </c>
    </row>
    <row r="216" spans="3:3" hidden="1" x14ac:dyDescent="0.25">
      <c r="C216" s="29">
        <v>-2.0683600902557373</v>
      </c>
    </row>
    <row r="217" spans="3:3" hidden="1" x14ac:dyDescent="0.25">
      <c r="C217" s="29">
        <v>-2.0657570362091064</v>
      </c>
    </row>
    <row r="218" spans="3:3" hidden="1" x14ac:dyDescent="0.25">
      <c r="C218" s="29">
        <v>-1.9350351095199585</v>
      </c>
    </row>
    <row r="219" spans="3:3" hidden="1" x14ac:dyDescent="0.25">
      <c r="C219" s="29">
        <v>-1.7793031930923462</v>
      </c>
    </row>
    <row r="220" spans="3:3" hidden="1" x14ac:dyDescent="0.25">
      <c r="C220" s="29">
        <v>-1.6667789220809937</v>
      </c>
    </row>
    <row r="221" spans="3:3" hidden="1" x14ac:dyDescent="0.25">
      <c r="C221" s="29">
        <v>-1.6387419700622559</v>
      </c>
    </row>
    <row r="222" spans="3:3" hidden="1" x14ac:dyDescent="0.25">
      <c r="C222" s="29">
        <v>-1.6216318607330322</v>
      </c>
    </row>
    <row r="223" spans="3:3" hidden="1" x14ac:dyDescent="0.25">
      <c r="C223" s="29">
        <v>-1.6162995100021362</v>
      </c>
    </row>
    <row r="224" spans="3:3" hidden="1" x14ac:dyDescent="0.25">
      <c r="C224" s="29">
        <v>-1.6146669387817383</v>
      </c>
    </row>
    <row r="225" spans="3:3" hidden="1" x14ac:dyDescent="0.25">
      <c r="C225" s="29">
        <v>-1.5260483026504517</v>
      </c>
    </row>
    <row r="226" spans="3:3" hidden="1" x14ac:dyDescent="0.25">
      <c r="C226" s="29">
        <v>-1.4934805631637573</v>
      </c>
    </row>
    <row r="227" spans="3:3" hidden="1" x14ac:dyDescent="0.25">
      <c r="C227" s="29">
        <v>-1.406510591506958</v>
      </c>
    </row>
    <row r="228" spans="3:3" hidden="1" x14ac:dyDescent="0.25">
      <c r="C228" s="29">
        <v>-1.3639798164367676</v>
      </c>
    </row>
    <row r="229" spans="3:3" hidden="1" x14ac:dyDescent="0.25">
      <c r="C229" s="29">
        <v>-1.335539698600769</v>
      </c>
    </row>
    <row r="230" spans="3:3" hidden="1" x14ac:dyDescent="0.25">
      <c r="C230" s="29">
        <v>-1.2281886339187622</v>
      </c>
    </row>
    <row r="231" spans="3:3" hidden="1" x14ac:dyDescent="0.25">
      <c r="C231" s="29">
        <v>-1.0988188982009888</v>
      </c>
    </row>
    <row r="232" spans="3:3" hidden="1" x14ac:dyDescent="0.25">
      <c r="C232" s="29">
        <v>-1.0980939865112305</v>
      </c>
    </row>
    <row r="233" spans="3:3" hidden="1" x14ac:dyDescent="0.25">
      <c r="C233" s="29">
        <v>-1.0953505039215088</v>
      </c>
    </row>
    <row r="234" spans="3:3" hidden="1" x14ac:dyDescent="0.25">
      <c r="C234" s="29">
        <v>-1.0896649360656738</v>
      </c>
    </row>
    <row r="235" spans="3:3" hidden="1" x14ac:dyDescent="0.25">
      <c r="C235" s="29">
        <v>-1.0613510608673096</v>
      </c>
    </row>
    <row r="236" spans="3:3" hidden="1" x14ac:dyDescent="0.25">
      <c r="C236" s="29">
        <v>-1.0267831087112427</v>
      </c>
    </row>
    <row r="237" spans="3:3" hidden="1" x14ac:dyDescent="0.25">
      <c r="C237" s="29">
        <v>-1.0242050886154175</v>
      </c>
    </row>
    <row r="238" spans="3:3" hidden="1" x14ac:dyDescent="0.25">
      <c r="C238" s="29">
        <v>-1.0057859420776367</v>
      </c>
    </row>
    <row r="239" spans="3:3" hidden="1" x14ac:dyDescent="0.25">
      <c r="C239" s="29">
        <v>-0.97041082382202148</v>
      </c>
    </row>
    <row r="240" spans="3:3" hidden="1" x14ac:dyDescent="0.25">
      <c r="C240" s="29">
        <v>-0.97016239166259766</v>
      </c>
    </row>
    <row r="241" spans="3:3" hidden="1" x14ac:dyDescent="0.25">
      <c r="C241" s="29">
        <v>-0.95286029577255249</v>
      </c>
    </row>
    <row r="242" spans="3:3" hidden="1" x14ac:dyDescent="0.25">
      <c r="C242" s="29">
        <v>-0.92891699075698853</v>
      </c>
    </row>
    <row r="243" spans="3:3" hidden="1" x14ac:dyDescent="0.25">
      <c r="C243" s="29">
        <v>-0.91407662630081177</v>
      </c>
    </row>
    <row r="244" spans="3:3" hidden="1" x14ac:dyDescent="0.25">
      <c r="C244" s="29">
        <v>-0.87646502256393433</v>
      </c>
    </row>
    <row r="245" spans="3:3" hidden="1" x14ac:dyDescent="0.25">
      <c r="C245" s="29">
        <v>-0.85965830087661743</v>
      </c>
    </row>
    <row r="246" spans="3:3" hidden="1" x14ac:dyDescent="0.25">
      <c r="C246" s="29">
        <v>-0.85347837209701538</v>
      </c>
    </row>
    <row r="247" spans="3:3" hidden="1" x14ac:dyDescent="0.25">
      <c r="C247" s="29">
        <v>-0.83559226989746094</v>
      </c>
    </row>
    <row r="248" spans="3:3" hidden="1" x14ac:dyDescent="0.25">
      <c r="C248" s="29">
        <v>-0.80181980133056641</v>
      </c>
    </row>
    <row r="249" spans="3:3" hidden="1" x14ac:dyDescent="0.25">
      <c r="C249" s="29">
        <v>-0.73660540580749512</v>
      </c>
    </row>
    <row r="250" spans="3:3" hidden="1" x14ac:dyDescent="0.25">
      <c r="C250" s="29">
        <v>-0.71083623170852661</v>
      </c>
    </row>
    <row r="251" spans="3:3" hidden="1" x14ac:dyDescent="0.25">
      <c r="C251" s="29">
        <v>-0.70726156234741211</v>
      </c>
    </row>
    <row r="252" spans="3:3" hidden="1" x14ac:dyDescent="0.25">
      <c r="C252" s="29">
        <v>-0.70657682418823242</v>
      </c>
    </row>
    <row r="253" spans="3:3" hidden="1" x14ac:dyDescent="0.25">
      <c r="C253" s="29">
        <v>-0.69575119018554688</v>
      </c>
    </row>
    <row r="254" spans="3:3" hidden="1" x14ac:dyDescent="0.25">
      <c r="C254" s="29">
        <v>-0.67025464773178101</v>
      </c>
    </row>
    <row r="255" spans="3:3" hidden="1" x14ac:dyDescent="0.25">
      <c r="C255" s="29">
        <v>-0.64544439315795898</v>
      </c>
    </row>
    <row r="256" spans="3:3" hidden="1" x14ac:dyDescent="0.25">
      <c r="C256" s="29">
        <v>-0.63674020767211914</v>
      </c>
    </row>
    <row r="257" spans="3:3" hidden="1" x14ac:dyDescent="0.25">
      <c r="C257" s="29">
        <v>-0.6359250545501709</v>
      </c>
    </row>
    <row r="258" spans="3:3" hidden="1" x14ac:dyDescent="0.25">
      <c r="C258" s="29">
        <v>-0.61504495143890381</v>
      </c>
    </row>
    <row r="259" spans="3:3" hidden="1" x14ac:dyDescent="0.25">
      <c r="C259" s="29">
        <v>-0.61199873685836792</v>
      </c>
    </row>
    <row r="260" spans="3:3" hidden="1" x14ac:dyDescent="0.25">
      <c r="C260" s="29">
        <v>-0.60783100128173828</v>
      </c>
    </row>
    <row r="261" spans="3:3" hidden="1" x14ac:dyDescent="0.25">
      <c r="C261" s="29">
        <v>-0.6066163182258606</v>
      </c>
    </row>
    <row r="262" spans="3:3" hidden="1" x14ac:dyDescent="0.25">
      <c r="C262" s="29">
        <v>-0.58385926485061646</v>
      </c>
    </row>
    <row r="263" spans="3:3" hidden="1" x14ac:dyDescent="0.25">
      <c r="C263" s="29">
        <v>-0.58185100555419922</v>
      </c>
    </row>
    <row r="264" spans="3:3" hidden="1" x14ac:dyDescent="0.25">
      <c r="C264" s="29">
        <v>-0.5457838773727417</v>
      </c>
    </row>
    <row r="265" spans="3:3" hidden="1" x14ac:dyDescent="0.25">
      <c r="C265" s="29">
        <v>-0.50647294521331787</v>
      </c>
    </row>
    <row r="266" spans="3:3" hidden="1" x14ac:dyDescent="0.25">
      <c r="C266" s="29">
        <v>-0.50511056184768677</v>
      </c>
    </row>
    <row r="267" spans="3:3" hidden="1" x14ac:dyDescent="0.25">
      <c r="C267" s="29">
        <v>-0.48500698804855347</v>
      </c>
    </row>
    <row r="268" spans="3:3" hidden="1" x14ac:dyDescent="0.25">
      <c r="C268" s="29">
        <v>-0.48186013102531433</v>
      </c>
    </row>
    <row r="269" spans="3:3" hidden="1" x14ac:dyDescent="0.25">
      <c r="C269" s="29">
        <v>-0.46714112162590027</v>
      </c>
    </row>
    <row r="270" spans="3:3" hidden="1" x14ac:dyDescent="0.25">
      <c r="C270" s="29">
        <v>-0.43696555495262146</v>
      </c>
    </row>
    <row r="271" spans="3:3" hidden="1" x14ac:dyDescent="0.25">
      <c r="C271" s="29">
        <v>-0.42594146728515625</v>
      </c>
    </row>
    <row r="272" spans="3:3" hidden="1" x14ac:dyDescent="0.25">
      <c r="C272" s="29">
        <v>-0.42342817783355713</v>
      </c>
    </row>
    <row r="273" spans="3:3" hidden="1" x14ac:dyDescent="0.25">
      <c r="C273" s="29">
        <v>-0.40597254037857056</v>
      </c>
    </row>
    <row r="274" spans="3:3" hidden="1" x14ac:dyDescent="0.25">
      <c r="C274" s="29">
        <v>-0.39607644081115723</v>
      </c>
    </row>
    <row r="275" spans="3:3" hidden="1" x14ac:dyDescent="0.25">
      <c r="C275" s="29">
        <v>-0.39217263460159302</v>
      </c>
    </row>
    <row r="276" spans="3:3" hidden="1" x14ac:dyDescent="0.25">
      <c r="C276" s="29">
        <v>-0.38058239221572876</v>
      </c>
    </row>
    <row r="277" spans="3:3" hidden="1" x14ac:dyDescent="0.25">
      <c r="C277" s="29">
        <v>-0.3190249502658844</v>
      </c>
    </row>
    <row r="278" spans="3:3" hidden="1" x14ac:dyDescent="0.25">
      <c r="C278" s="29">
        <v>-0.31856730580329895</v>
      </c>
    </row>
    <row r="279" spans="3:3" hidden="1" x14ac:dyDescent="0.25">
      <c r="C279" s="29">
        <v>-0.31793302297592163</v>
      </c>
    </row>
    <row r="280" spans="3:3" hidden="1" x14ac:dyDescent="0.25">
      <c r="C280" s="29">
        <v>-0.3013404905796051</v>
      </c>
    </row>
    <row r="281" spans="3:3" hidden="1" x14ac:dyDescent="0.25">
      <c r="C281" s="29">
        <v>-0.28674140572547913</v>
      </c>
    </row>
    <row r="282" spans="3:3" hidden="1" x14ac:dyDescent="0.25">
      <c r="C282" s="29">
        <v>-0.28023931384086609</v>
      </c>
    </row>
    <row r="283" spans="3:3" hidden="1" x14ac:dyDescent="0.25">
      <c r="C283" s="29">
        <v>-0.27573004364967346</v>
      </c>
    </row>
    <row r="284" spans="3:3" hidden="1" x14ac:dyDescent="0.25">
      <c r="C284" s="29">
        <v>-0.2662537693977356</v>
      </c>
    </row>
    <row r="285" spans="3:3" hidden="1" x14ac:dyDescent="0.25">
      <c r="C285" s="29">
        <v>-0.25426164269447327</v>
      </c>
    </row>
    <row r="286" spans="3:3" hidden="1" x14ac:dyDescent="0.25">
      <c r="C286" s="29">
        <v>-0.24300608038902283</v>
      </c>
    </row>
    <row r="287" spans="3:3" hidden="1" x14ac:dyDescent="0.25">
      <c r="C287" s="29">
        <v>-0.24188198149204254</v>
      </c>
    </row>
    <row r="288" spans="3:3" hidden="1" x14ac:dyDescent="0.25">
      <c r="C288" s="29">
        <v>-0.23979763686656952</v>
      </c>
    </row>
    <row r="289" spans="3:3" hidden="1" x14ac:dyDescent="0.25">
      <c r="C289" s="29">
        <v>-0.2274605929851532</v>
      </c>
    </row>
    <row r="290" spans="3:3" hidden="1" x14ac:dyDescent="0.25">
      <c r="C290" s="29">
        <v>-0.21959441900253296</v>
      </c>
    </row>
    <row r="291" spans="3:3" hidden="1" x14ac:dyDescent="0.25">
      <c r="C291" s="29">
        <v>-0.21123439073562622</v>
      </c>
    </row>
    <row r="292" spans="3:3" hidden="1" x14ac:dyDescent="0.25">
      <c r="C292" s="29">
        <v>-0.20552045106887817</v>
      </c>
    </row>
    <row r="293" spans="3:3" hidden="1" x14ac:dyDescent="0.25">
      <c r="C293" s="29">
        <v>-0.16955210268497467</v>
      </c>
    </row>
    <row r="294" spans="3:3" hidden="1" x14ac:dyDescent="0.25">
      <c r="C294" s="29">
        <v>-0.16454775631427765</v>
      </c>
    </row>
    <row r="295" spans="3:3" hidden="1" x14ac:dyDescent="0.25">
      <c r="C295" s="29">
        <v>-0.14891977608203888</v>
      </c>
    </row>
    <row r="296" spans="3:3" hidden="1" x14ac:dyDescent="0.25">
      <c r="C296" s="29">
        <v>-0.14380228519439697</v>
      </c>
    </row>
    <row r="297" spans="3:3" hidden="1" x14ac:dyDescent="0.25">
      <c r="C297" s="29">
        <v>-0.13422563672065735</v>
      </c>
    </row>
    <row r="298" spans="3:3" hidden="1" x14ac:dyDescent="0.25">
      <c r="C298" s="29">
        <v>-0.13211536407470703</v>
      </c>
    </row>
    <row r="299" spans="3:3" hidden="1" x14ac:dyDescent="0.25">
      <c r="C299" s="29">
        <v>-0.11460209637880325</v>
      </c>
    </row>
    <row r="300" spans="3:3" hidden="1" x14ac:dyDescent="0.25">
      <c r="C300" s="29">
        <v>-0.11253020912408829</v>
      </c>
    </row>
    <row r="301" spans="3:3" hidden="1" x14ac:dyDescent="0.25">
      <c r="C301" s="29">
        <v>-0.10636664181947708</v>
      </c>
    </row>
    <row r="302" spans="3:3" hidden="1" x14ac:dyDescent="0.25">
      <c r="C302" s="29">
        <v>-8.5975639522075653E-2</v>
      </c>
    </row>
    <row r="303" spans="3:3" hidden="1" x14ac:dyDescent="0.25">
      <c r="C303" s="29">
        <v>-3.0135726556181908E-2</v>
      </c>
    </row>
    <row r="304" spans="3:3" hidden="1" x14ac:dyDescent="0.25">
      <c r="C304" s="29">
        <v>-2.9874381143599749E-3</v>
      </c>
    </row>
    <row r="305" spans="3:3" hidden="1" x14ac:dyDescent="0.25">
      <c r="C305" s="29">
        <v>4.9543241038918495E-3</v>
      </c>
    </row>
    <row r="306" spans="3:3" hidden="1" x14ac:dyDescent="0.25">
      <c r="C306" s="29">
        <v>6.0216367244720459E-2</v>
      </c>
    </row>
    <row r="307" spans="3:3" hidden="1" x14ac:dyDescent="0.25">
      <c r="C307" s="29">
        <v>6.2636606395244598E-2</v>
      </c>
    </row>
    <row r="308" spans="3:3" hidden="1" x14ac:dyDescent="0.25">
      <c r="C308" s="29">
        <v>6.644786149263382E-2</v>
      </c>
    </row>
    <row r="309" spans="3:3" hidden="1" x14ac:dyDescent="0.25">
      <c r="C309" s="29">
        <v>0.10944584757089615</v>
      </c>
    </row>
    <row r="310" spans="3:3" hidden="1" x14ac:dyDescent="0.25">
      <c r="C310" s="29">
        <v>0.12491182237863541</v>
      </c>
    </row>
    <row r="311" spans="3:3" hidden="1" x14ac:dyDescent="0.25">
      <c r="C311" s="29">
        <v>0.13741050660610199</v>
      </c>
    </row>
    <row r="312" spans="3:3" hidden="1" x14ac:dyDescent="0.25">
      <c r="C312" s="29">
        <v>0.13885347545146942</v>
      </c>
    </row>
    <row r="313" spans="3:3" hidden="1" x14ac:dyDescent="0.25">
      <c r="C313" s="29">
        <v>0.15448416769504547</v>
      </c>
    </row>
    <row r="314" spans="3:3" hidden="1" x14ac:dyDescent="0.25">
      <c r="C314" s="29">
        <v>0.15486317873001099</v>
      </c>
    </row>
    <row r="315" spans="3:3" hidden="1" x14ac:dyDescent="0.25">
      <c r="C315" s="29">
        <v>0.17043863236904144</v>
      </c>
    </row>
    <row r="316" spans="3:3" hidden="1" x14ac:dyDescent="0.25">
      <c r="C316" s="29">
        <v>0.17216983437538147</v>
      </c>
    </row>
    <row r="317" spans="3:3" hidden="1" x14ac:dyDescent="0.25">
      <c r="C317" s="29">
        <v>0.22347360849380493</v>
      </c>
    </row>
    <row r="318" spans="3:3" hidden="1" x14ac:dyDescent="0.25">
      <c r="C318" s="29">
        <v>0.26116850972175598</v>
      </c>
    </row>
    <row r="319" spans="3:3" hidden="1" x14ac:dyDescent="0.25">
      <c r="C319" s="29">
        <v>0.28578639030456543</v>
      </c>
    </row>
    <row r="320" spans="3:3" hidden="1" x14ac:dyDescent="0.25">
      <c r="C320" s="29">
        <v>0.29901623725891113</v>
      </c>
    </row>
    <row r="321" spans="3:3" hidden="1" x14ac:dyDescent="0.25">
      <c r="C321" s="29">
        <v>0.37173369526863098</v>
      </c>
    </row>
    <row r="322" spans="3:3" hidden="1" x14ac:dyDescent="0.25">
      <c r="C322" s="29">
        <v>0.3749220073223114</v>
      </c>
    </row>
    <row r="323" spans="3:3" hidden="1" x14ac:dyDescent="0.25">
      <c r="C323" s="29">
        <v>0.44311380386352539</v>
      </c>
    </row>
    <row r="324" spans="3:3" hidden="1" x14ac:dyDescent="0.25">
      <c r="C324" s="29">
        <v>0.45826911926269531</v>
      </c>
    </row>
    <row r="325" spans="3:3" hidden="1" x14ac:dyDescent="0.25">
      <c r="C325" s="29">
        <v>0.46071696281433105</v>
      </c>
    </row>
    <row r="326" spans="3:3" hidden="1" x14ac:dyDescent="0.25">
      <c r="C326" s="29">
        <v>0.49097532033920288</v>
      </c>
    </row>
    <row r="327" spans="3:3" hidden="1" x14ac:dyDescent="0.25">
      <c r="C327" s="29">
        <v>0.50279414653778076</v>
      </c>
    </row>
    <row r="328" spans="3:3" hidden="1" x14ac:dyDescent="0.25">
      <c r="C328" s="29">
        <v>0.50666642189025879</v>
      </c>
    </row>
    <row r="329" spans="3:3" hidden="1" x14ac:dyDescent="0.25">
      <c r="C329" s="29">
        <v>0.51242965459823608</v>
      </c>
    </row>
    <row r="330" spans="3:3" hidden="1" x14ac:dyDescent="0.25">
      <c r="C330" s="29">
        <v>0.51422184705734253</v>
      </c>
    </row>
    <row r="331" spans="3:3" hidden="1" x14ac:dyDescent="0.25">
      <c r="C331" s="29">
        <v>0.53303223848342896</v>
      </c>
    </row>
    <row r="332" spans="3:3" hidden="1" x14ac:dyDescent="0.25">
      <c r="C332" s="29">
        <v>0.54211747646331787</v>
      </c>
    </row>
    <row r="333" spans="3:3" hidden="1" x14ac:dyDescent="0.25">
      <c r="C333" s="29">
        <v>0.54781919717788696</v>
      </c>
    </row>
    <row r="334" spans="3:3" hidden="1" x14ac:dyDescent="0.25">
      <c r="C334" s="29">
        <v>0.55957746505737305</v>
      </c>
    </row>
    <row r="335" spans="3:3" hidden="1" x14ac:dyDescent="0.25">
      <c r="C335" s="29">
        <v>0.57843351364135742</v>
      </c>
    </row>
    <row r="336" spans="3:3" hidden="1" x14ac:dyDescent="0.25">
      <c r="C336" s="29">
        <v>0.57905089855194092</v>
      </c>
    </row>
    <row r="337" spans="3:3" hidden="1" x14ac:dyDescent="0.25">
      <c r="C337" s="29">
        <v>0.59751063585281372</v>
      </c>
    </row>
    <row r="338" spans="3:3" hidden="1" x14ac:dyDescent="0.25">
      <c r="C338" s="29">
        <v>0.61099117994308472</v>
      </c>
    </row>
    <row r="339" spans="3:3" hidden="1" x14ac:dyDescent="0.25">
      <c r="C339" s="29">
        <v>0.61255472898483276</v>
      </c>
    </row>
    <row r="340" spans="3:3" hidden="1" x14ac:dyDescent="0.25">
      <c r="C340" s="29">
        <v>0.6492995023727417</v>
      </c>
    </row>
    <row r="341" spans="3:3" hidden="1" x14ac:dyDescent="0.25">
      <c r="C341" s="29">
        <v>0.65430158376693726</v>
      </c>
    </row>
    <row r="342" spans="3:3" hidden="1" x14ac:dyDescent="0.25">
      <c r="C342" s="29">
        <v>0.66257119178771973</v>
      </c>
    </row>
    <row r="343" spans="3:3" hidden="1" x14ac:dyDescent="0.25">
      <c r="C343" s="29">
        <v>0.66794168949127197</v>
      </c>
    </row>
    <row r="344" spans="3:3" hidden="1" x14ac:dyDescent="0.25">
      <c r="C344" s="29">
        <v>0.68756729364395142</v>
      </c>
    </row>
    <row r="345" spans="3:3" hidden="1" x14ac:dyDescent="0.25">
      <c r="C345" s="29">
        <v>0.70787429809570313</v>
      </c>
    </row>
    <row r="346" spans="3:3" hidden="1" x14ac:dyDescent="0.25">
      <c r="C346" s="29">
        <v>0.72624576091766357</v>
      </c>
    </row>
    <row r="347" spans="3:3" hidden="1" x14ac:dyDescent="0.25">
      <c r="C347" s="29">
        <v>0.75560373067855835</v>
      </c>
    </row>
    <row r="348" spans="3:3" hidden="1" x14ac:dyDescent="0.25">
      <c r="C348" s="29">
        <v>0.75599604845046997</v>
      </c>
    </row>
    <row r="349" spans="3:3" hidden="1" x14ac:dyDescent="0.25">
      <c r="C349" s="29">
        <v>0.76004350185394287</v>
      </c>
    </row>
    <row r="350" spans="3:3" hidden="1" x14ac:dyDescent="0.25">
      <c r="C350" s="29">
        <v>0.76110917329788208</v>
      </c>
    </row>
    <row r="351" spans="3:3" hidden="1" x14ac:dyDescent="0.25">
      <c r="C351" s="29">
        <v>0.78021645545959473</v>
      </c>
    </row>
    <row r="352" spans="3:3" hidden="1" x14ac:dyDescent="0.25">
      <c r="C352" s="29">
        <v>0.79127311706542969</v>
      </c>
    </row>
    <row r="353" spans="3:3" hidden="1" x14ac:dyDescent="0.25">
      <c r="C353" s="29">
        <v>0.80841398239135742</v>
      </c>
    </row>
    <row r="354" spans="3:3" hidden="1" x14ac:dyDescent="0.25">
      <c r="C354" s="29">
        <v>0.81542974710464478</v>
      </c>
    </row>
    <row r="355" spans="3:3" hidden="1" x14ac:dyDescent="0.25">
      <c r="C355" s="29">
        <v>0.85098868608474731</v>
      </c>
    </row>
    <row r="356" spans="3:3" hidden="1" x14ac:dyDescent="0.25">
      <c r="C356" s="29">
        <v>0.85399293899536133</v>
      </c>
    </row>
    <row r="357" spans="3:3" hidden="1" x14ac:dyDescent="0.25">
      <c r="C357" s="29">
        <v>0.85580950975418091</v>
      </c>
    </row>
    <row r="358" spans="3:3" hidden="1" x14ac:dyDescent="0.25">
      <c r="C358" s="29">
        <v>0.85682249069213867</v>
      </c>
    </row>
    <row r="359" spans="3:3" hidden="1" x14ac:dyDescent="0.25">
      <c r="C359" s="29">
        <v>0.86137175559997559</v>
      </c>
    </row>
    <row r="360" spans="3:3" hidden="1" x14ac:dyDescent="0.25">
      <c r="C360" s="29">
        <v>0.87277275323867798</v>
      </c>
    </row>
    <row r="361" spans="3:3" hidden="1" x14ac:dyDescent="0.25">
      <c r="C361" s="29">
        <v>0.87671947479248047</v>
      </c>
    </row>
    <row r="362" spans="3:3" hidden="1" x14ac:dyDescent="0.25">
      <c r="C362" s="29">
        <v>0.90245848894119263</v>
      </c>
    </row>
    <row r="363" spans="3:3" hidden="1" x14ac:dyDescent="0.25">
      <c r="C363" s="29">
        <v>0.90669012069702148</v>
      </c>
    </row>
    <row r="364" spans="3:3" hidden="1" x14ac:dyDescent="0.25">
      <c r="C364" s="29">
        <v>0.91489112377166748</v>
      </c>
    </row>
    <row r="365" spans="3:3" hidden="1" x14ac:dyDescent="0.25">
      <c r="C365" s="29">
        <v>0.91517287492752075</v>
      </c>
    </row>
    <row r="366" spans="3:3" hidden="1" x14ac:dyDescent="0.25">
      <c r="C366" s="29">
        <v>0.93690264225006104</v>
      </c>
    </row>
    <row r="367" spans="3:3" hidden="1" x14ac:dyDescent="0.25">
      <c r="C367" s="29">
        <v>0.94990700483322144</v>
      </c>
    </row>
    <row r="368" spans="3:3" hidden="1" x14ac:dyDescent="0.25">
      <c r="C368" s="29">
        <v>0.95039236545562744</v>
      </c>
    </row>
    <row r="369" spans="3:3" hidden="1" x14ac:dyDescent="0.25">
      <c r="C369" s="29">
        <v>0.95288586616516113</v>
      </c>
    </row>
    <row r="370" spans="3:3" hidden="1" x14ac:dyDescent="0.25">
      <c r="C370" s="29">
        <v>0.95555210113525391</v>
      </c>
    </row>
    <row r="371" spans="3:3" hidden="1" x14ac:dyDescent="0.25">
      <c r="C371" s="29">
        <v>0.95555210113525391</v>
      </c>
    </row>
    <row r="372" spans="3:3" hidden="1" x14ac:dyDescent="0.25">
      <c r="C372" s="29">
        <v>0.95760065317153931</v>
      </c>
    </row>
    <row r="373" spans="3:3" hidden="1" x14ac:dyDescent="0.25">
      <c r="C373" s="29">
        <v>0.95788049697875977</v>
      </c>
    </row>
    <row r="374" spans="3:3" hidden="1" x14ac:dyDescent="0.25">
      <c r="C374" s="29">
        <v>0.97267550230026245</v>
      </c>
    </row>
    <row r="375" spans="3:3" hidden="1" x14ac:dyDescent="0.25">
      <c r="C375" s="29">
        <v>0.97313308715820313</v>
      </c>
    </row>
    <row r="376" spans="3:3" hidden="1" x14ac:dyDescent="0.25">
      <c r="C376" s="29">
        <v>0.9783778190612793</v>
      </c>
    </row>
    <row r="377" spans="3:3" hidden="1" x14ac:dyDescent="0.25">
      <c r="C377" s="29">
        <v>0.98190778493881226</v>
      </c>
    </row>
    <row r="378" spans="3:3" hidden="1" x14ac:dyDescent="0.25">
      <c r="C378" s="29">
        <v>1.0273481607437134</v>
      </c>
    </row>
    <row r="379" spans="3:3" hidden="1" x14ac:dyDescent="0.25">
      <c r="C379" s="29">
        <v>1.0340354442596436</v>
      </c>
    </row>
    <row r="380" spans="3:3" hidden="1" x14ac:dyDescent="0.25">
      <c r="C380" s="29">
        <v>1.0417300462722778</v>
      </c>
    </row>
    <row r="381" spans="3:3" hidden="1" x14ac:dyDescent="0.25">
      <c r="C381" s="29">
        <v>1.0417300462722778</v>
      </c>
    </row>
    <row r="382" spans="3:3" hidden="1" x14ac:dyDescent="0.25">
      <c r="C382" s="29">
        <v>1.0454392433166504</v>
      </c>
    </row>
    <row r="383" spans="3:3" hidden="1" x14ac:dyDescent="0.25">
      <c r="C383" s="29">
        <v>1.0463106632232666</v>
      </c>
    </row>
    <row r="384" spans="3:3" hidden="1" x14ac:dyDescent="0.25">
      <c r="C384" s="29">
        <v>1.0741016864776611</v>
      </c>
    </row>
    <row r="385" spans="3:3" hidden="1" x14ac:dyDescent="0.25">
      <c r="C385" s="29">
        <v>1.1037452220916748</v>
      </c>
    </row>
    <row r="386" spans="3:3" hidden="1" x14ac:dyDescent="0.25">
      <c r="C386" s="29">
        <v>1.1083563566207886</v>
      </c>
    </row>
    <row r="387" spans="3:3" hidden="1" x14ac:dyDescent="0.25">
      <c r="C387" s="29">
        <v>1.1099176406860352</v>
      </c>
    </row>
    <row r="388" spans="3:3" hidden="1" x14ac:dyDescent="0.25">
      <c r="C388" s="29">
        <v>1.1222219467163086</v>
      </c>
    </row>
    <row r="389" spans="3:3" hidden="1" x14ac:dyDescent="0.25">
      <c r="C389" s="29">
        <v>1.1314451694488525</v>
      </c>
    </row>
    <row r="390" spans="3:3" hidden="1" x14ac:dyDescent="0.25">
      <c r="C390" s="29">
        <v>1.1686439514160156</v>
      </c>
    </row>
    <row r="391" spans="3:3" hidden="1" x14ac:dyDescent="0.25">
      <c r="C391" s="29">
        <v>1.1869592666625977</v>
      </c>
    </row>
    <row r="392" spans="3:3" hidden="1" x14ac:dyDescent="0.25">
      <c r="C392" s="29">
        <v>1.2063800096511841</v>
      </c>
    </row>
    <row r="393" spans="3:3" hidden="1" x14ac:dyDescent="0.25">
      <c r="C393" s="29">
        <v>1.2838993072509766</v>
      </c>
    </row>
    <row r="394" spans="3:3" hidden="1" x14ac:dyDescent="0.25">
      <c r="C394" s="29">
        <v>1.3734754323959351</v>
      </c>
    </row>
    <row r="395" spans="3:3" hidden="1" x14ac:dyDescent="0.25">
      <c r="C395" s="29">
        <v>1.3923200368881226</v>
      </c>
    </row>
    <row r="396" spans="3:3" hidden="1" x14ac:dyDescent="0.25">
      <c r="C396" s="29">
        <v>1.4386235475540161</v>
      </c>
    </row>
    <row r="397" spans="3:3" hidden="1" x14ac:dyDescent="0.25">
      <c r="C397" s="29">
        <v>1.4931896924972534</v>
      </c>
    </row>
    <row r="398" spans="3:3" x14ac:dyDescent="0.25">
      <c r="C398" s="29"/>
    </row>
    <row r="399" spans="3:3" x14ac:dyDescent="0.25">
      <c r="C399" s="29"/>
    </row>
    <row r="400" spans="3:3" x14ac:dyDescent="0.25">
      <c r="C400" s="29"/>
    </row>
    <row r="401" spans="4:4" x14ac:dyDescent="0.25">
      <c r="D401" s="4"/>
    </row>
    <row r="402" spans="4:4" x14ac:dyDescent="0.25">
      <c r="D402" s="4"/>
    </row>
  </sheetData>
  <sortState xmlns:xlrd2="http://schemas.microsoft.com/office/spreadsheetml/2017/richdata2" ref="A3:B200">
    <sortCondition ref="A3:A200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6B25-8691-604B-B88E-6489110A5D6D}">
  <sheetPr>
    <tabColor theme="9"/>
  </sheetPr>
  <dimension ref="A1:M206"/>
  <sheetViews>
    <sheetView tabSelected="1" workbookViewId="0">
      <selection activeCell="G20" sqref="G20"/>
    </sheetView>
  </sheetViews>
  <sheetFormatPr defaultColWidth="10.625" defaultRowHeight="15.75" x14ac:dyDescent="0.25"/>
  <cols>
    <col min="2" max="4" width="10.875" style="8"/>
    <col min="6" max="6" width="10.625" style="8"/>
    <col min="7" max="7" width="29" style="8" bestFit="1" customWidth="1"/>
    <col min="8" max="8" width="31.375" style="9" customWidth="1"/>
    <col min="9" max="9" width="14.75" style="1" customWidth="1"/>
    <col min="10" max="11" width="16.75" style="1" customWidth="1"/>
  </cols>
  <sheetData>
    <row r="1" spans="1:11" x14ac:dyDescent="0.25">
      <c r="C1" s="8" t="s">
        <v>421</v>
      </c>
      <c r="E1" t="s">
        <v>420</v>
      </c>
      <c r="F1" s="9"/>
      <c r="G1" s="9"/>
    </row>
    <row r="2" spans="1:11" ht="90" x14ac:dyDescent="0.25">
      <c r="A2" t="s">
        <v>386</v>
      </c>
      <c r="B2" s="6" t="s">
        <v>402</v>
      </c>
      <c r="C2" s="7" t="s">
        <v>411</v>
      </c>
      <c r="D2" s="6" t="s">
        <v>402</v>
      </c>
      <c r="E2" s="27" t="s">
        <v>412</v>
      </c>
      <c r="F2" s="70" t="s">
        <v>430</v>
      </c>
      <c r="G2" s="70" t="s">
        <v>433</v>
      </c>
      <c r="H2" s="70" t="s">
        <v>434</v>
      </c>
      <c r="I2" s="70" t="s">
        <v>435</v>
      </c>
      <c r="J2" s="70" t="s">
        <v>436</v>
      </c>
      <c r="K2" s="70" t="s">
        <v>437</v>
      </c>
    </row>
    <row r="3" spans="1:11" x14ac:dyDescent="0.25">
      <c r="A3" t="s">
        <v>1</v>
      </c>
      <c r="B3" s="1" t="s">
        <v>1</v>
      </c>
      <c r="C3"/>
      <c r="D3" s="1" t="s">
        <v>1</v>
      </c>
      <c r="E3" s="5" t="str">
        <f>IFERROR(10*(IF(C3="","",IF(C3&gt;=$L$205,1,((C3-$B$205)/($B$204-$B$205))))),"")</f>
        <v/>
      </c>
      <c r="F3" t="s">
        <v>1</v>
      </c>
      <c r="G3" s="1" t="s">
        <v>0</v>
      </c>
      <c r="H3" s="1" t="s">
        <v>438</v>
      </c>
      <c r="J3" s="1">
        <v>0</v>
      </c>
      <c r="K3" s="1">
        <v>0</v>
      </c>
    </row>
    <row r="4" spans="1:11" x14ac:dyDescent="0.25">
      <c r="A4" t="s">
        <v>3</v>
      </c>
      <c r="B4" s="1" t="s">
        <v>3</v>
      </c>
      <c r="C4">
        <v>0.57912797416923201</v>
      </c>
      <c r="D4" s="1" t="s">
        <v>3</v>
      </c>
      <c r="E4" s="5">
        <f>IFERROR(10*(IF(C4="","",IF(C4&gt;=$L$205,1,((C4-$B$205)/($B$204-$B$205))))),"")</f>
        <v>7.7180043285104567</v>
      </c>
      <c r="F4" t="s">
        <v>3</v>
      </c>
      <c r="G4" s="1" t="s">
        <v>2</v>
      </c>
      <c r="H4" s="1" t="s">
        <v>439</v>
      </c>
      <c r="I4" s="1" t="s">
        <v>440</v>
      </c>
      <c r="J4" s="1">
        <v>0</v>
      </c>
      <c r="K4" s="1">
        <v>1</v>
      </c>
    </row>
    <row r="5" spans="1:11" x14ac:dyDescent="0.25">
      <c r="A5" t="s">
        <v>5</v>
      </c>
      <c r="B5" s="1" t="s">
        <v>5</v>
      </c>
      <c r="C5">
        <v>0.50532047523413004</v>
      </c>
      <c r="D5" s="1" t="s">
        <v>5</v>
      </c>
      <c r="E5" s="5">
        <f>IFERROR(10*(IF(C5="","",IF(C5&gt;=$L$205,1,((C5-$B$205)/($B$204-$B$205))))),"")</f>
        <v>5.9591427398877901</v>
      </c>
      <c r="F5" t="s">
        <v>5</v>
      </c>
      <c r="G5" s="1" t="s">
        <v>4</v>
      </c>
      <c r="H5" s="1" t="s">
        <v>441</v>
      </c>
      <c r="I5" s="1" t="s">
        <v>442</v>
      </c>
      <c r="J5" s="1">
        <v>0</v>
      </c>
      <c r="K5" s="1">
        <v>1</v>
      </c>
    </row>
    <row r="6" spans="1:11" x14ac:dyDescent="0.25">
      <c r="A6" t="s">
        <v>431</v>
      </c>
      <c r="B6" s="1" t="s">
        <v>431</v>
      </c>
      <c r="C6"/>
      <c r="D6" s="1"/>
      <c r="E6" s="5"/>
      <c r="F6" t="s">
        <v>431</v>
      </c>
      <c r="G6" s="1" t="s">
        <v>443</v>
      </c>
      <c r="H6" s="1" t="s">
        <v>438</v>
      </c>
      <c r="I6" s="1" t="s">
        <v>444</v>
      </c>
      <c r="J6" s="1">
        <v>0</v>
      </c>
      <c r="K6" s="1">
        <v>1</v>
      </c>
    </row>
    <row r="7" spans="1:11" x14ac:dyDescent="0.25">
      <c r="A7" t="s">
        <v>7</v>
      </c>
      <c r="B7" s="1" t="s">
        <v>7</v>
      </c>
      <c r="C7">
        <v>0.414296228670883</v>
      </c>
      <c r="D7" s="1" t="s">
        <v>7</v>
      </c>
      <c r="E7" s="5">
        <f>IFERROR(10*(IF(C7="","",IF(C7&gt;=$L$205,1,((C7-$B$205)/($B$204-$B$205))))),"")</f>
        <v>3.7899993164778305</v>
      </c>
      <c r="F7" t="s">
        <v>7</v>
      </c>
      <c r="G7" s="1" t="s">
        <v>6</v>
      </c>
      <c r="H7" s="1" t="s">
        <v>445</v>
      </c>
      <c r="I7" s="1" t="s">
        <v>446</v>
      </c>
      <c r="J7" s="1">
        <v>0</v>
      </c>
      <c r="K7" s="1">
        <v>1</v>
      </c>
    </row>
    <row r="8" spans="1:11" x14ac:dyDescent="0.25">
      <c r="A8" t="s">
        <v>9</v>
      </c>
      <c r="B8" s="1" t="s">
        <v>9</v>
      </c>
      <c r="C8"/>
      <c r="D8" s="1" t="s">
        <v>9</v>
      </c>
      <c r="E8" s="5" t="str">
        <f>IFERROR(10*(IF(C8="","",IF(C8&gt;=$L$205,1,((C8-$B$205)/($B$204-$B$205))))),"")</f>
        <v/>
      </c>
      <c r="F8" t="s">
        <v>9</v>
      </c>
      <c r="G8" s="1" t="s">
        <v>8</v>
      </c>
      <c r="H8" s="1" t="s">
        <v>445</v>
      </c>
      <c r="I8" s="1" t="s">
        <v>436</v>
      </c>
      <c r="J8" s="1">
        <v>1</v>
      </c>
      <c r="K8" s="1">
        <v>0</v>
      </c>
    </row>
    <row r="9" spans="1:11" x14ac:dyDescent="0.25">
      <c r="A9" t="s">
        <v>11</v>
      </c>
      <c r="B9" s="1" t="s">
        <v>11</v>
      </c>
      <c r="C9">
        <v>0.369916823716952</v>
      </c>
      <c r="D9" s="1" t="s">
        <v>11</v>
      </c>
      <c r="E9" s="5">
        <f>IFERROR(10*(IF(C9="","",IF(C9&gt;=$L$205,1,((C9-$B$205)/($B$204-$B$205))))),"")</f>
        <v>2.7324207258791366</v>
      </c>
      <c r="F9" t="s">
        <v>11</v>
      </c>
      <c r="G9" s="1" t="s">
        <v>10</v>
      </c>
      <c r="H9" s="1" t="s">
        <v>447</v>
      </c>
      <c r="I9" s="1" t="s">
        <v>448</v>
      </c>
      <c r="J9" s="1">
        <v>0</v>
      </c>
      <c r="K9" s="1">
        <v>1</v>
      </c>
    </row>
    <row r="10" spans="1:11" x14ac:dyDescent="0.25">
      <c r="A10" t="s">
        <v>13</v>
      </c>
      <c r="B10" s="1" t="s">
        <v>13</v>
      </c>
      <c r="C10">
        <v>0.40664418778334899</v>
      </c>
      <c r="D10" s="1" t="s">
        <v>13</v>
      </c>
      <c r="E10" s="5">
        <f>IFERROR(10*(IF(C10="","",IF(C10&gt;=$L$205,1,((C10-$B$205)/($B$204-$B$205))))),"")</f>
        <v>3.6076481870419457</v>
      </c>
      <c r="F10" t="s">
        <v>13</v>
      </c>
      <c r="G10" s="1" t="s">
        <v>12</v>
      </c>
      <c r="H10" s="1" t="s">
        <v>438</v>
      </c>
      <c r="I10" s="1" t="s">
        <v>449</v>
      </c>
      <c r="J10" s="1">
        <v>0</v>
      </c>
      <c r="K10" s="1">
        <v>1</v>
      </c>
    </row>
    <row r="11" spans="1:11" x14ac:dyDescent="0.25">
      <c r="A11" t="s">
        <v>15</v>
      </c>
      <c r="B11" s="1" t="s">
        <v>15</v>
      </c>
      <c r="C11">
        <v>0.39582880036267298</v>
      </c>
      <c r="D11" s="1" t="s">
        <v>15</v>
      </c>
      <c r="E11" s="5">
        <f>IFERROR(10*(IF(C11="","",IF(C11&gt;=$L$205,1,((C11-$B$205)/($B$204-$B$205))))),"")</f>
        <v>3.3499132715555628</v>
      </c>
      <c r="F11" t="s">
        <v>15</v>
      </c>
      <c r="G11" s="1" t="s">
        <v>14</v>
      </c>
      <c r="H11" s="1" t="s">
        <v>447</v>
      </c>
      <c r="I11" s="1" t="s">
        <v>446</v>
      </c>
      <c r="J11" s="1">
        <v>0</v>
      </c>
      <c r="K11" s="1">
        <v>1</v>
      </c>
    </row>
    <row r="12" spans="1:11" x14ac:dyDescent="0.25">
      <c r="A12" t="s">
        <v>17</v>
      </c>
      <c r="B12" s="1" t="s">
        <v>17</v>
      </c>
      <c r="C12">
        <v>0.47699763415809698</v>
      </c>
      <c r="D12" s="1" t="s">
        <v>17</v>
      </c>
      <c r="E12" s="5">
        <f>IFERROR(10*(IF(C12="","",IF(C12&gt;=$L$205,1,((C12-$B$205)/($B$204-$B$205))))),"")</f>
        <v>5.2841983512003834</v>
      </c>
      <c r="F12" t="s">
        <v>17</v>
      </c>
      <c r="G12" s="1" t="s">
        <v>16</v>
      </c>
      <c r="H12" s="1" t="s">
        <v>438</v>
      </c>
      <c r="I12" s="1" t="s">
        <v>444</v>
      </c>
      <c r="J12" s="1">
        <v>0</v>
      </c>
      <c r="K12" s="1">
        <v>1</v>
      </c>
    </row>
    <row r="13" spans="1:11" x14ac:dyDescent="0.25">
      <c r="A13" t="s">
        <v>19</v>
      </c>
      <c r="B13" s="1" t="s">
        <v>19</v>
      </c>
      <c r="C13">
        <v>0.32023738775143301</v>
      </c>
      <c r="D13" s="1" t="s">
        <v>19</v>
      </c>
      <c r="E13" s="5">
        <f>IFERROR(10*(IF(C13="","",IF(C13&gt;=$L$205,1,((C13-$B$205)/($B$204-$B$205))))),"")</f>
        <v>1.5485403217887295</v>
      </c>
      <c r="F13" t="s">
        <v>19</v>
      </c>
      <c r="G13" s="1" t="s">
        <v>18</v>
      </c>
      <c r="H13" s="1" t="s">
        <v>450</v>
      </c>
      <c r="I13" s="1" t="s">
        <v>436</v>
      </c>
      <c r="J13" s="1">
        <v>1</v>
      </c>
      <c r="K13" s="1">
        <v>0</v>
      </c>
    </row>
    <row r="14" spans="1:11" x14ac:dyDescent="0.25">
      <c r="A14" t="s">
        <v>21</v>
      </c>
      <c r="B14" s="1" t="s">
        <v>21</v>
      </c>
      <c r="C14">
        <v>0.28377808864224102</v>
      </c>
      <c r="D14" s="1" t="s">
        <v>21</v>
      </c>
      <c r="E14" s="5">
        <f>IFERROR(10*(IF(C14="","",IF(C14&gt;=$L$205,1,((C14-$B$205)/($B$204-$B$205))))),"")</f>
        <v>0.67970095347944171</v>
      </c>
      <c r="F14" t="s">
        <v>21</v>
      </c>
      <c r="G14" s="1" t="s">
        <v>20</v>
      </c>
      <c r="H14" s="1" t="s">
        <v>451</v>
      </c>
      <c r="I14" s="1" t="s">
        <v>436</v>
      </c>
      <c r="J14" s="1">
        <v>1</v>
      </c>
      <c r="K14" s="1">
        <v>0</v>
      </c>
    </row>
    <row r="15" spans="1:11" x14ac:dyDescent="0.25">
      <c r="A15" t="s">
        <v>23</v>
      </c>
      <c r="B15" s="1" t="s">
        <v>23</v>
      </c>
      <c r="C15">
        <v>0.43729748915837102</v>
      </c>
      <c r="D15" s="1" t="s">
        <v>23</v>
      </c>
      <c r="E15" s="5">
        <f>IFERROR(10*(IF(C15="","",IF(C15&gt;=$L$205,1,((C15-$B$205)/($B$204-$B$205))))),"")</f>
        <v>4.338128356819916</v>
      </c>
      <c r="F15" t="s">
        <v>23</v>
      </c>
      <c r="G15" s="1" t="s">
        <v>22</v>
      </c>
      <c r="H15" s="1" t="s">
        <v>447</v>
      </c>
      <c r="I15" s="1" t="s">
        <v>446</v>
      </c>
      <c r="J15" s="1">
        <v>0</v>
      </c>
      <c r="K15" s="1">
        <v>1</v>
      </c>
    </row>
    <row r="16" spans="1:11" x14ac:dyDescent="0.25">
      <c r="A16" t="s">
        <v>25</v>
      </c>
      <c r="B16" s="1" t="s">
        <v>25</v>
      </c>
      <c r="C16">
        <v>0.55755612996614201</v>
      </c>
      <c r="D16" s="1" t="s">
        <v>25</v>
      </c>
      <c r="E16" s="5">
        <f>IFERROR(10*(IF(C16="","",IF(C16&gt;=$L$205,1,((C16-$B$205)/($B$204-$B$205))))),"")</f>
        <v>7.2039388377135216</v>
      </c>
      <c r="F16" t="s">
        <v>25</v>
      </c>
      <c r="G16" s="1" t="s">
        <v>24</v>
      </c>
      <c r="H16" s="1" t="s">
        <v>441</v>
      </c>
      <c r="I16" s="1" t="s">
        <v>442</v>
      </c>
      <c r="J16" s="1">
        <v>0</v>
      </c>
      <c r="K16" s="1">
        <v>1</v>
      </c>
    </row>
    <row r="17" spans="1:11" x14ac:dyDescent="0.25">
      <c r="A17" t="s">
        <v>27</v>
      </c>
      <c r="B17" s="1" t="s">
        <v>27</v>
      </c>
      <c r="C17">
        <v>0.345962866549964</v>
      </c>
      <c r="D17" s="1" t="s">
        <v>27</v>
      </c>
      <c r="E17" s="5">
        <f>IFERROR(10*(IF(C17="","",IF(C17&gt;=$L$205,1,((C17-$B$205)/($B$204-$B$205))))),"")</f>
        <v>2.1615885507694808</v>
      </c>
      <c r="F17" t="s">
        <v>27</v>
      </c>
      <c r="G17" s="1" t="s">
        <v>26</v>
      </c>
      <c r="H17" s="1" t="s">
        <v>451</v>
      </c>
      <c r="I17" s="1" t="s">
        <v>436</v>
      </c>
      <c r="J17" s="1">
        <v>1</v>
      </c>
      <c r="K17" s="1">
        <v>0</v>
      </c>
    </row>
    <row r="18" spans="1:11" x14ac:dyDescent="0.25">
      <c r="A18" t="s">
        <v>29</v>
      </c>
      <c r="B18" s="1" t="s">
        <v>29</v>
      </c>
      <c r="C18">
        <v>0.57222230160962395</v>
      </c>
      <c r="D18" s="1" t="s">
        <v>29</v>
      </c>
      <c r="E18" s="5">
        <f>IFERROR(10*(IF(C18="","",IF(C18&gt;=$L$205,1,((C18-$B$205)/($B$204-$B$205))))),"")</f>
        <v>7.553439448465137</v>
      </c>
      <c r="F18" t="s">
        <v>29</v>
      </c>
      <c r="G18" s="1" t="s">
        <v>28</v>
      </c>
      <c r="H18" s="1" t="s">
        <v>441</v>
      </c>
      <c r="I18" s="1" t="s">
        <v>452</v>
      </c>
      <c r="J18" s="1">
        <v>0</v>
      </c>
      <c r="K18" s="1">
        <v>1</v>
      </c>
    </row>
    <row r="19" spans="1:11" x14ac:dyDescent="0.25">
      <c r="A19" t="s">
        <v>31</v>
      </c>
      <c r="B19" s="1" t="s">
        <v>31</v>
      </c>
      <c r="C19">
        <v>0.54681319004942397</v>
      </c>
      <c r="D19" s="1" t="s">
        <v>31</v>
      </c>
      <c r="E19" s="5">
        <f>IFERROR(10*(IF(C19="","",IF(C19&gt;=$L$205,1,((C19-$B$205)/($B$204-$B$205))))),"")</f>
        <v>6.9479303746031391</v>
      </c>
      <c r="F19" t="s">
        <v>31</v>
      </c>
      <c r="G19" s="1" t="s">
        <v>30</v>
      </c>
      <c r="H19" s="1" t="s">
        <v>441</v>
      </c>
      <c r="I19" s="1" t="s">
        <v>452</v>
      </c>
      <c r="J19" s="1">
        <v>0</v>
      </c>
      <c r="K19" s="1">
        <v>1</v>
      </c>
    </row>
    <row r="20" spans="1:11" x14ac:dyDescent="0.25">
      <c r="A20" t="s">
        <v>33</v>
      </c>
      <c r="B20" s="1" t="s">
        <v>33</v>
      </c>
      <c r="C20">
        <v>0.54054147772398498</v>
      </c>
      <c r="D20" s="1" t="s">
        <v>33</v>
      </c>
      <c r="E20" s="5">
        <f>IFERROR(10*(IF(C20="","",IF(C20&gt;=$L$205,1,((C20-$B$205)/($B$204-$B$205))))),"")</f>
        <v>6.7984730150764952</v>
      </c>
      <c r="F20" t="s">
        <v>33</v>
      </c>
      <c r="G20" s="1" t="s">
        <v>32</v>
      </c>
      <c r="H20" s="1" t="s">
        <v>439</v>
      </c>
      <c r="I20" s="1" t="s">
        <v>440</v>
      </c>
      <c r="J20" s="1">
        <v>0</v>
      </c>
      <c r="K20" s="1">
        <v>1</v>
      </c>
    </row>
    <row r="21" spans="1:11" x14ac:dyDescent="0.25">
      <c r="A21" t="s">
        <v>35</v>
      </c>
      <c r="B21" s="1" t="s">
        <v>35</v>
      </c>
      <c r="C21">
        <v>0.36543362397762702</v>
      </c>
      <c r="D21" s="1" t="s">
        <v>35</v>
      </c>
      <c r="E21" s="5">
        <f>IFERROR(10*(IF(C21="","",IF(C21&gt;=$L$205,1,((C21-$B$205)/($B$204-$B$205))))),"")</f>
        <v>2.6255843213214458</v>
      </c>
      <c r="F21" t="s">
        <v>35</v>
      </c>
      <c r="G21" s="1" t="s">
        <v>34</v>
      </c>
      <c r="H21" s="1" t="s">
        <v>453</v>
      </c>
      <c r="I21" s="1" t="s">
        <v>446</v>
      </c>
      <c r="J21" s="1">
        <v>0</v>
      </c>
      <c r="K21" s="1">
        <v>1</v>
      </c>
    </row>
    <row r="22" spans="1:11" x14ac:dyDescent="0.25">
      <c r="A22" t="s">
        <v>37</v>
      </c>
      <c r="B22" s="1" t="s">
        <v>37</v>
      </c>
      <c r="C22">
        <v>0.45157098104378701</v>
      </c>
      <c r="D22" s="1" t="s">
        <v>37</v>
      </c>
      <c r="E22" s="5">
        <f>IFERROR(10*(IF(C22="","",IF(C22&gt;=$L$205,1,((C22-$B$205)/($B$204-$B$205))))),"")</f>
        <v>4.6782712552380037</v>
      </c>
      <c r="F22" t="s">
        <v>37</v>
      </c>
      <c r="G22" s="1" t="s">
        <v>36</v>
      </c>
      <c r="H22" s="1" t="s">
        <v>447</v>
      </c>
      <c r="I22" s="1" t="s">
        <v>448</v>
      </c>
      <c r="J22" s="1">
        <v>0</v>
      </c>
      <c r="K22" s="1">
        <v>1</v>
      </c>
    </row>
    <row r="23" spans="1:11" x14ac:dyDescent="0.25">
      <c r="A23" t="s">
        <v>39</v>
      </c>
      <c r="B23" s="1" t="s">
        <v>39</v>
      </c>
      <c r="C23">
        <v>0.457091046686675</v>
      </c>
      <c r="D23" s="1" t="s">
        <v>39</v>
      </c>
      <c r="E23" s="5">
        <f>IFERROR(10*(IF(C23="","",IF(C23&gt;=$L$205,1,((C23-$B$205)/($B$204-$B$205))))),"")</f>
        <v>4.8098165801173689</v>
      </c>
      <c r="F23" t="s">
        <v>39</v>
      </c>
      <c r="G23" s="1" t="s">
        <v>38</v>
      </c>
      <c r="H23" s="1" t="s">
        <v>438</v>
      </c>
      <c r="J23" s="1">
        <v>0</v>
      </c>
      <c r="K23" s="1">
        <v>0</v>
      </c>
    </row>
    <row r="24" spans="1:11" x14ac:dyDescent="0.25">
      <c r="A24" t="s">
        <v>41</v>
      </c>
      <c r="B24" s="1" t="s">
        <v>41</v>
      </c>
      <c r="C24">
        <v>0.368691574865469</v>
      </c>
      <c r="D24" s="1" t="s">
        <v>41</v>
      </c>
      <c r="E24" s="5">
        <f>IFERROR(10*(IF(C24="","",IF(C24&gt;=$L$205,1,((C24-$B$205)/($B$204-$B$205))))),"")</f>
        <v>2.703222566173543</v>
      </c>
      <c r="F24" t="s">
        <v>41</v>
      </c>
      <c r="G24" s="1" t="s">
        <v>40</v>
      </c>
      <c r="H24" s="1" t="s">
        <v>445</v>
      </c>
      <c r="I24" s="1" t="s">
        <v>446</v>
      </c>
      <c r="J24" s="1">
        <v>0</v>
      </c>
      <c r="K24" s="1">
        <v>1</v>
      </c>
    </row>
    <row r="25" spans="1:11" x14ac:dyDescent="0.25">
      <c r="A25" t="s">
        <v>43</v>
      </c>
      <c r="B25" s="1" t="s">
        <v>43</v>
      </c>
      <c r="C25">
        <v>0.34487194161669799</v>
      </c>
      <c r="D25" s="1" t="s">
        <v>43</v>
      </c>
      <c r="E25" s="5">
        <f>IFERROR(10*(IF(C25="","",IF(C25&gt;=$L$205,1,((C25-$B$205)/($B$204-$B$205))))),"")</f>
        <v>2.1355913826107344</v>
      </c>
      <c r="F25" t="s">
        <v>43</v>
      </c>
      <c r="G25" s="1" t="s">
        <v>42</v>
      </c>
      <c r="H25" s="1" t="s">
        <v>453</v>
      </c>
      <c r="I25" s="1" t="s">
        <v>446</v>
      </c>
      <c r="J25" s="1">
        <v>0</v>
      </c>
      <c r="K25" s="1">
        <v>1</v>
      </c>
    </row>
    <row r="26" spans="1:11" x14ac:dyDescent="0.25">
      <c r="A26" t="s">
        <v>45</v>
      </c>
      <c r="B26" s="1" t="s">
        <v>45</v>
      </c>
      <c r="C26">
        <v>0.45800701425309998</v>
      </c>
      <c r="D26" s="1" t="s">
        <v>45</v>
      </c>
      <c r="E26" s="5">
        <f>IFERROR(10*(IF(C26="","",IF(C26&gt;=$L$205,1,((C26-$B$205)/($B$204-$B$205))))),"")</f>
        <v>4.8316444457442165</v>
      </c>
      <c r="F26" t="s">
        <v>45</v>
      </c>
      <c r="G26" s="1" t="s">
        <v>44</v>
      </c>
      <c r="H26" s="1" t="s">
        <v>438</v>
      </c>
      <c r="I26" s="1" t="s">
        <v>449</v>
      </c>
      <c r="J26" s="1">
        <v>0</v>
      </c>
      <c r="K26" s="1">
        <v>1</v>
      </c>
    </row>
    <row r="27" spans="1:11" x14ac:dyDescent="0.25">
      <c r="A27" t="s">
        <v>47</v>
      </c>
      <c r="B27" s="1" t="s">
        <v>47</v>
      </c>
      <c r="C27">
        <v>0.45975762614337601</v>
      </c>
      <c r="D27" s="1" t="s">
        <v>47</v>
      </c>
      <c r="E27" s="5">
        <f>IFERROR(10*(IF(C27="","",IF(C27&gt;=$L$205,1,((C27-$B$205)/($B$204-$B$205))))),"")</f>
        <v>4.8733622122966374</v>
      </c>
      <c r="F27" t="s">
        <v>47</v>
      </c>
      <c r="G27" s="1" t="s">
        <v>454</v>
      </c>
      <c r="H27" s="1" t="s">
        <v>438</v>
      </c>
      <c r="I27" s="1" t="s">
        <v>449</v>
      </c>
      <c r="J27" s="1">
        <v>0</v>
      </c>
      <c r="K27" s="1">
        <v>1</v>
      </c>
    </row>
    <row r="28" spans="1:11" x14ac:dyDescent="0.25">
      <c r="A28" t="s">
        <v>49</v>
      </c>
      <c r="B28" s="1" t="s">
        <v>49</v>
      </c>
      <c r="C28">
        <v>0.395471620559677</v>
      </c>
      <c r="D28" s="1" t="s">
        <v>49</v>
      </c>
      <c r="E28" s="5">
        <f>IFERROR(10*(IF(C28="","",IF(C28&gt;=$L$205,1,((C28-$B$205)/($B$204-$B$205))))),"")</f>
        <v>3.341401537046393</v>
      </c>
      <c r="F28" t="s">
        <v>49</v>
      </c>
      <c r="G28" s="1" t="s">
        <v>48</v>
      </c>
      <c r="H28" s="1" t="s">
        <v>438</v>
      </c>
      <c r="I28" s="1" t="s">
        <v>449</v>
      </c>
      <c r="J28" s="1">
        <v>0</v>
      </c>
      <c r="K28" s="1">
        <v>1</v>
      </c>
    </row>
    <row r="29" spans="1:11" x14ac:dyDescent="0.25">
      <c r="A29" t="s">
        <v>51</v>
      </c>
      <c r="B29" s="1" t="s">
        <v>51</v>
      </c>
      <c r="C29">
        <v>0.38595855876077001</v>
      </c>
      <c r="D29" s="1" t="s">
        <v>51</v>
      </c>
      <c r="E29" s="5">
        <f>IFERROR(10*(IF(C29="","",IF(C29&gt;=$L$205,1,((C29-$B$205)/($B$204-$B$205))))),"")</f>
        <v>3.1147015508701434</v>
      </c>
      <c r="F29" t="s">
        <v>51</v>
      </c>
      <c r="G29" s="1" t="s">
        <v>50</v>
      </c>
      <c r="H29" s="1" t="s">
        <v>438</v>
      </c>
      <c r="I29" s="1" t="s">
        <v>444</v>
      </c>
      <c r="J29" s="1">
        <v>0</v>
      </c>
      <c r="K29" s="1">
        <v>1</v>
      </c>
    </row>
    <row r="30" spans="1:11" x14ac:dyDescent="0.25">
      <c r="A30" t="s">
        <v>53</v>
      </c>
      <c r="B30" s="1" t="s">
        <v>53</v>
      </c>
      <c r="C30">
        <v>0.37141027581382002</v>
      </c>
      <c r="D30" s="1" t="s">
        <v>53</v>
      </c>
      <c r="E30" s="5">
        <f>IFERROR(10*(IF(C30="","",IF(C30&gt;=$L$205,1,((C30-$B$205)/($B$204-$B$205))))),"")</f>
        <v>2.7680102738997086</v>
      </c>
      <c r="F30" t="s">
        <v>53</v>
      </c>
      <c r="G30" s="1" t="s">
        <v>52</v>
      </c>
      <c r="H30" s="1" t="s">
        <v>455</v>
      </c>
      <c r="J30" s="1">
        <v>0</v>
      </c>
      <c r="K30" s="1">
        <v>0</v>
      </c>
    </row>
    <row r="31" spans="1:11" x14ac:dyDescent="0.25">
      <c r="A31" t="s">
        <v>55</v>
      </c>
      <c r="B31" s="1" t="s">
        <v>55</v>
      </c>
      <c r="C31">
        <v>0.51926685262323602</v>
      </c>
      <c r="D31" s="1" t="s">
        <v>55</v>
      </c>
      <c r="E31" s="5">
        <f>IFERROR(10*(IF(C31="","",IF(C31&gt;=$L$205,1,((C31-$B$205)/($B$204-$B$205))))),"")</f>
        <v>6.2914903718228992</v>
      </c>
      <c r="F31" t="s">
        <v>55</v>
      </c>
      <c r="G31" s="1" t="s">
        <v>54</v>
      </c>
      <c r="H31" s="1" t="s">
        <v>439</v>
      </c>
      <c r="I31" s="1" t="s">
        <v>440</v>
      </c>
      <c r="J31" s="1">
        <v>0</v>
      </c>
      <c r="K31" s="1">
        <v>1</v>
      </c>
    </row>
    <row r="32" spans="1:11" x14ac:dyDescent="0.25">
      <c r="A32" t="s">
        <v>57</v>
      </c>
      <c r="B32" s="1" t="s">
        <v>57</v>
      </c>
      <c r="C32">
        <v>0.46597224285913003</v>
      </c>
      <c r="D32" s="1" t="s">
        <v>57</v>
      </c>
      <c r="E32" s="5">
        <f>IFERROR(10*(IF(C32="","",IF(C32&gt;=$L$205,1,((C32-$B$205)/($B$204-$B$205))))),"")</f>
        <v>5.021458961096692</v>
      </c>
      <c r="F32" t="s">
        <v>57</v>
      </c>
      <c r="G32" s="1" t="s">
        <v>56</v>
      </c>
      <c r="H32" s="1" t="s">
        <v>441</v>
      </c>
      <c r="I32" s="1" t="s">
        <v>442</v>
      </c>
      <c r="J32" s="1">
        <v>0</v>
      </c>
      <c r="K32" s="1">
        <v>1</v>
      </c>
    </row>
    <row r="33" spans="1:11" x14ac:dyDescent="0.25">
      <c r="A33" t="s">
        <v>59</v>
      </c>
      <c r="B33" s="1" t="s">
        <v>59</v>
      </c>
      <c r="C33">
        <v>0.59262714484947498</v>
      </c>
      <c r="D33" s="1" t="s">
        <v>59</v>
      </c>
      <c r="E33" s="5">
        <f>IFERROR(10*(IF(C33="","",IF(C33&gt;=$L$205,1,((C33-$B$205)/($B$204-$B$205))))),"")</f>
        <v>8.0396948495321467</v>
      </c>
      <c r="F33" t="s">
        <v>59</v>
      </c>
      <c r="G33" s="1" t="s">
        <v>58</v>
      </c>
      <c r="H33" s="1" t="s">
        <v>441</v>
      </c>
      <c r="I33" s="1" t="s">
        <v>452</v>
      </c>
      <c r="J33" s="1">
        <v>0</v>
      </c>
      <c r="K33" s="1">
        <v>1</v>
      </c>
    </row>
    <row r="34" spans="1:11" x14ac:dyDescent="0.25">
      <c r="A34" t="s">
        <v>61</v>
      </c>
      <c r="B34" s="1" t="s">
        <v>61</v>
      </c>
      <c r="C34">
        <v>0.30082879407784202</v>
      </c>
      <c r="D34" s="1" t="s">
        <v>61</v>
      </c>
      <c r="E34" s="5">
        <f>IFERROR(10*(IF(C34="","",IF(C34&gt;=$L$205,1,((C34-$B$205)/($B$204-$B$205))))),"")</f>
        <v>1.086025937827821</v>
      </c>
      <c r="F34" t="s">
        <v>61</v>
      </c>
      <c r="G34" s="1" t="s">
        <v>60</v>
      </c>
      <c r="H34" s="1" t="s">
        <v>456</v>
      </c>
      <c r="I34" s="1" t="s">
        <v>436</v>
      </c>
      <c r="J34" s="1">
        <v>1</v>
      </c>
      <c r="K34" s="1">
        <v>0</v>
      </c>
    </row>
    <row r="35" spans="1:11" x14ac:dyDescent="0.25">
      <c r="A35" t="s">
        <v>63</v>
      </c>
      <c r="B35" s="1" t="s">
        <v>63</v>
      </c>
      <c r="C35">
        <v>0.25525564678289803</v>
      </c>
      <c r="D35" s="1" t="s">
        <v>63</v>
      </c>
      <c r="E35" s="5">
        <f>IFERROR(10*(IF(C35="","",IF(C35&gt;=$L$205,1,((C35-$B$205)/($B$204-$B$205))))),"")</f>
        <v>0</v>
      </c>
      <c r="F35" t="s">
        <v>63</v>
      </c>
      <c r="G35" s="1" t="s">
        <v>62</v>
      </c>
      <c r="H35" s="1" t="s">
        <v>451</v>
      </c>
      <c r="I35" s="1" t="s">
        <v>436</v>
      </c>
      <c r="J35" s="1">
        <v>1</v>
      </c>
      <c r="K35" s="1">
        <v>0</v>
      </c>
    </row>
    <row r="36" spans="1:11" x14ac:dyDescent="0.25">
      <c r="A36" t="s">
        <v>65</v>
      </c>
      <c r="B36" s="1" t="s">
        <v>65</v>
      </c>
      <c r="C36">
        <v>0.32455505330105899</v>
      </c>
      <c r="D36" s="1" t="s">
        <v>65</v>
      </c>
      <c r="E36" s="5">
        <f>IFERROR(10*(IF(C36="","",IF(C36&gt;=$L$205,1,((C36-$B$205)/($B$204-$B$205))))),"")</f>
        <v>1.6514319818141421</v>
      </c>
      <c r="F36" t="s">
        <v>65</v>
      </c>
      <c r="G36" s="1" t="s">
        <v>64</v>
      </c>
      <c r="H36" s="1" t="s">
        <v>438</v>
      </c>
      <c r="I36" s="1" t="s">
        <v>449</v>
      </c>
      <c r="J36" s="1">
        <v>0</v>
      </c>
      <c r="K36" s="1">
        <v>1</v>
      </c>
    </row>
    <row r="37" spans="1:11" x14ac:dyDescent="0.25">
      <c r="A37" t="s">
        <v>67</v>
      </c>
      <c r="B37" s="1" t="s">
        <v>67</v>
      </c>
      <c r="C37">
        <v>0.39561259839691598</v>
      </c>
      <c r="D37" s="1" t="s">
        <v>67</v>
      </c>
      <c r="E37" s="5">
        <f>IFERROR(10*(IF(C37="","",IF(C37&gt;=$L$205,1,((C37-$B$205)/($B$204-$B$205))))),"")</f>
        <v>3.3447610940879446</v>
      </c>
      <c r="F37" t="s">
        <v>67</v>
      </c>
      <c r="G37" s="1" t="s">
        <v>457</v>
      </c>
      <c r="H37" s="1" t="s">
        <v>458</v>
      </c>
      <c r="I37" s="1" t="s">
        <v>459</v>
      </c>
      <c r="J37" s="1">
        <v>0</v>
      </c>
      <c r="K37" s="1">
        <v>1</v>
      </c>
    </row>
    <row r="38" spans="1:11" x14ac:dyDescent="0.25">
      <c r="A38" t="s">
        <v>69</v>
      </c>
      <c r="B38" s="1" t="s">
        <v>69</v>
      </c>
      <c r="C38">
        <v>0.51290448737715</v>
      </c>
      <c r="D38" s="1" t="s">
        <v>69</v>
      </c>
      <c r="E38" s="5">
        <f>IFERROR(10*(IF(C38="","",IF(C38&gt;=$L$205,1,((C38-$B$205)/($B$204-$B$205))))),"")</f>
        <v>6.1398727177147681</v>
      </c>
      <c r="F38" t="s">
        <v>69</v>
      </c>
      <c r="G38" s="1" t="s">
        <v>68</v>
      </c>
      <c r="H38" s="1" t="s">
        <v>441</v>
      </c>
      <c r="I38" s="1" t="s">
        <v>452</v>
      </c>
      <c r="J38" s="1">
        <v>0</v>
      </c>
      <c r="K38" s="1">
        <v>1</v>
      </c>
    </row>
    <row r="39" spans="1:11" x14ac:dyDescent="0.25">
      <c r="A39" t="s">
        <v>71</v>
      </c>
      <c r="B39" s="1" t="s">
        <v>71</v>
      </c>
      <c r="C39">
        <v>0.47975892781364599</v>
      </c>
      <c r="D39" s="1" t="s">
        <v>71</v>
      </c>
      <c r="E39" s="5">
        <f>IFERROR(10*(IF(C39="","",IF(C39&gt;=$L$205,1,((C39-$B$205)/($B$204-$B$205))))),"")</f>
        <v>5.3500010598102907</v>
      </c>
      <c r="F39" t="s">
        <v>71</v>
      </c>
      <c r="G39" s="1" t="s">
        <v>70</v>
      </c>
      <c r="H39" s="1" t="s">
        <v>441</v>
      </c>
      <c r="I39" s="1" t="s">
        <v>452</v>
      </c>
      <c r="J39" s="1">
        <v>0</v>
      </c>
      <c r="K39" s="1">
        <v>1</v>
      </c>
    </row>
    <row r="40" spans="1:11" x14ac:dyDescent="0.25">
      <c r="A40" t="s">
        <v>73</v>
      </c>
      <c r="B40" s="1" t="s">
        <v>73</v>
      </c>
      <c r="C40">
        <v>0.58603743270481901</v>
      </c>
      <c r="D40" s="1" t="s">
        <v>73</v>
      </c>
      <c r="E40" s="5">
        <f>IFERROR(10*(IF(C40="","",IF(C40&gt;=$L$205,1,((C40-$B$205)/($B$204-$B$205))))),"")</f>
        <v>7.8826594298452255</v>
      </c>
      <c r="F40" t="s">
        <v>73</v>
      </c>
      <c r="G40" s="1" t="s">
        <v>460</v>
      </c>
      <c r="H40" s="1" t="s">
        <v>441</v>
      </c>
      <c r="I40" s="1" t="s">
        <v>452</v>
      </c>
      <c r="J40" s="1">
        <v>0</v>
      </c>
      <c r="K40" s="1">
        <v>1</v>
      </c>
    </row>
    <row r="41" spans="1:11" x14ac:dyDescent="0.25">
      <c r="A41" t="s">
        <v>75</v>
      </c>
      <c r="B41" s="1" t="s">
        <v>75</v>
      </c>
      <c r="C41">
        <v>0.522542549789341</v>
      </c>
      <c r="D41" s="1" t="s">
        <v>75</v>
      </c>
      <c r="E41" s="5">
        <f>IFERROR(10*(IF(C41="","",IF(C41&gt;=$L$205,1,((C41-$B$205)/($B$204-$B$205))))),"")</f>
        <v>6.3695515174320763</v>
      </c>
      <c r="F41" t="s">
        <v>75</v>
      </c>
      <c r="G41" s="1" t="s">
        <v>461</v>
      </c>
      <c r="H41" s="1" t="s">
        <v>441</v>
      </c>
      <c r="I41" s="1" t="s">
        <v>452</v>
      </c>
      <c r="J41" s="1">
        <v>0</v>
      </c>
      <c r="K41" s="1">
        <v>1</v>
      </c>
    </row>
    <row r="42" spans="1:11" x14ac:dyDescent="0.25">
      <c r="A42" t="s">
        <v>77</v>
      </c>
      <c r="B42" s="1" t="s">
        <v>77</v>
      </c>
      <c r="C42">
        <v>0.41723520816204701</v>
      </c>
      <c r="D42" s="1" t="s">
        <v>77</v>
      </c>
      <c r="E42" s="5">
        <f>IFERROR(10*(IF(C42="","",IF(C42&gt;=$L$205,1,((C42-$B$205)/($B$204-$B$205))))),"")</f>
        <v>3.8600363480984718</v>
      </c>
      <c r="F42" t="s">
        <v>77</v>
      </c>
      <c r="G42" s="1" t="s">
        <v>76</v>
      </c>
      <c r="H42" s="1" t="s">
        <v>438</v>
      </c>
      <c r="I42" s="1" t="s">
        <v>449</v>
      </c>
      <c r="J42" s="1">
        <v>0</v>
      </c>
      <c r="K42" s="1">
        <v>1</v>
      </c>
    </row>
    <row r="43" spans="1:11" x14ac:dyDescent="0.25">
      <c r="A43" t="s">
        <v>79</v>
      </c>
      <c r="B43" s="1" t="s">
        <v>79</v>
      </c>
      <c r="C43">
        <v>0.53066200958433696</v>
      </c>
      <c r="D43" s="1" t="s">
        <v>79</v>
      </c>
      <c r="E43" s="5">
        <f>IFERROR(10*(IF(C43="","",IF(C43&gt;=$L$205,1,((C43-$B$205)/($B$204-$B$205))))),"")</f>
        <v>6.5630414223852522</v>
      </c>
      <c r="F43" t="s">
        <v>79</v>
      </c>
      <c r="G43" s="1" t="s">
        <v>78</v>
      </c>
      <c r="H43" s="1" t="s">
        <v>441</v>
      </c>
      <c r="I43" s="1" t="s">
        <v>442</v>
      </c>
      <c r="J43" s="1">
        <v>0</v>
      </c>
      <c r="K43" s="1">
        <v>1</v>
      </c>
    </row>
    <row r="44" spans="1:11" x14ac:dyDescent="0.25">
      <c r="A44" t="s">
        <v>81</v>
      </c>
      <c r="B44" s="1" t="s">
        <v>81</v>
      </c>
      <c r="C44">
        <v>0.41308971861803501</v>
      </c>
      <c r="D44" s="1" t="s">
        <v>81</v>
      </c>
      <c r="E44" s="5">
        <f>IFERROR(10*(IF(C44="","",IF(C44&gt;=$L$205,1,((C44-$B$205)/($B$204-$B$205))))),"")</f>
        <v>3.7612477096782642</v>
      </c>
      <c r="F44" t="s">
        <v>81</v>
      </c>
      <c r="G44" s="1" t="s">
        <v>80</v>
      </c>
      <c r="H44" s="1" t="s">
        <v>441</v>
      </c>
      <c r="I44" s="1" t="s">
        <v>452</v>
      </c>
      <c r="J44" s="1">
        <v>0</v>
      </c>
      <c r="K44" s="1">
        <v>1</v>
      </c>
    </row>
    <row r="45" spans="1:11" x14ac:dyDescent="0.25">
      <c r="A45" t="s">
        <v>83</v>
      </c>
      <c r="B45" s="1" t="s">
        <v>83</v>
      </c>
      <c r="C45">
        <v>0.382542503288403</v>
      </c>
      <c r="D45" s="1" t="s">
        <v>83</v>
      </c>
      <c r="E45" s="5">
        <f>IFERROR(10*(IF(C45="","",IF(C45&gt;=$L$205,1,((C45-$B$205)/($B$204-$B$205))))),"")</f>
        <v>3.0332956118850865</v>
      </c>
      <c r="F45" t="s">
        <v>83</v>
      </c>
      <c r="G45" s="1" t="s">
        <v>82</v>
      </c>
      <c r="H45" s="1" t="s">
        <v>438</v>
      </c>
      <c r="I45" s="1" t="s">
        <v>449</v>
      </c>
      <c r="J45" s="1">
        <v>0</v>
      </c>
      <c r="K45" s="1">
        <v>1</v>
      </c>
    </row>
    <row r="46" spans="1:11" x14ac:dyDescent="0.25">
      <c r="A46" t="s">
        <v>85</v>
      </c>
      <c r="B46" s="1" t="s">
        <v>85</v>
      </c>
      <c r="C46">
        <v>0.36516576475117302</v>
      </c>
      <c r="D46" s="1" t="s">
        <v>85</v>
      </c>
      <c r="E46" s="5">
        <f>IFERROR(10*(IF(C46="","",IF(C46&gt;=$L$205,1,((C46-$B$205)/($B$204-$B$205))))),"")</f>
        <v>2.6192011311122454</v>
      </c>
      <c r="F46" t="s">
        <v>85</v>
      </c>
      <c r="G46" s="1" t="s">
        <v>84</v>
      </c>
      <c r="H46" s="1" t="s">
        <v>447</v>
      </c>
      <c r="J46" s="1">
        <v>0</v>
      </c>
      <c r="K46" s="1">
        <v>0</v>
      </c>
    </row>
    <row r="47" spans="1:11" x14ac:dyDescent="0.25">
      <c r="A47" t="s">
        <v>87</v>
      </c>
      <c r="B47" s="1" t="s">
        <v>87</v>
      </c>
      <c r="C47">
        <v>0.30283360262553699</v>
      </c>
      <c r="D47" s="1" t="s">
        <v>87</v>
      </c>
      <c r="E47" s="5">
        <f>IFERROR(10*(IF(C47="","",IF(C47&gt;=$L$205,1,((C47-$B$205)/($B$204-$B$205))))),"")</f>
        <v>1.1338013102216695</v>
      </c>
      <c r="F47" t="s">
        <v>87</v>
      </c>
      <c r="G47" s="1" t="s">
        <v>462</v>
      </c>
      <c r="H47" s="1" t="s">
        <v>453</v>
      </c>
      <c r="J47" s="1">
        <v>0</v>
      </c>
      <c r="K47" s="1">
        <v>0</v>
      </c>
    </row>
    <row r="48" spans="1:11" x14ac:dyDescent="0.25">
      <c r="A48" t="s">
        <v>89</v>
      </c>
      <c r="B48" s="1" t="s">
        <v>89</v>
      </c>
      <c r="C48">
        <v>0.29320393366216202</v>
      </c>
      <c r="D48" s="1" t="s">
        <v>89</v>
      </c>
      <c r="E48" s="5">
        <f>IFERROR(10*(IF(C48="","",IF(C48&gt;=$L$205,1,((C48-$B$205)/($B$204-$B$205))))),"")</f>
        <v>0.90432252967492821</v>
      </c>
      <c r="F48" t="s">
        <v>89</v>
      </c>
      <c r="G48" s="1" t="s">
        <v>88</v>
      </c>
      <c r="H48" s="1" t="s">
        <v>451</v>
      </c>
      <c r="I48" s="1" t="s">
        <v>436</v>
      </c>
      <c r="J48" s="1">
        <v>1</v>
      </c>
      <c r="K48" s="1">
        <v>0</v>
      </c>
    </row>
    <row r="49" spans="1:11" x14ac:dyDescent="0.25">
      <c r="A49" t="s">
        <v>91</v>
      </c>
      <c r="B49" s="1" t="s">
        <v>91</v>
      </c>
      <c r="C49">
        <v>0.48078465614343302</v>
      </c>
      <c r="D49" s="1" t="s">
        <v>91</v>
      </c>
      <c r="E49" s="5">
        <f>IFERROR(10*(IF(C49="","",IF(C49&gt;=$L$205,1,((C49-$B$205)/($B$204-$B$205))))),"")</f>
        <v>5.374444567389526</v>
      </c>
      <c r="F49" t="s">
        <v>91</v>
      </c>
      <c r="G49" s="1" t="s">
        <v>90</v>
      </c>
      <c r="H49" s="1" t="s">
        <v>441</v>
      </c>
      <c r="I49" s="1" t="s">
        <v>448</v>
      </c>
      <c r="J49" s="1">
        <v>0</v>
      </c>
      <c r="K49" s="1">
        <v>1</v>
      </c>
    </row>
    <row r="50" spans="1:11" x14ac:dyDescent="0.25">
      <c r="A50" t="s">
        <v>93</v>
      </c>
      <c r="B50" s="1" t="s">
        <v>93</v>
      </c>
      <c r="C50">
        <v>0.44606306395942702</v>
      </c>
      <c r="D50" s="1" t="s">
        <v>93</v>
      </c>
      <c r="E50" s="5">
        <f>IFERROR(10*(IF(C50="","",IF(C50&gt;=$L$205,1,((C50-$B$205)/($B$204-$B$205))))),"")</f>
        <v>4.5470154352634298</v>
      </c>
      <c r="F50" t="s">
        <v>93</v>
      </c>
      <c r="G50" s="1" t="s">
        <v>92</v>
      </c>
      <c r="H50" s="1" t="s">
        <v>438</v>
      </c>
      <c r="I50" s="1" t="s">
        <v>444</v>
      </c>
      <c r="J50" s="1">
        <v>0</v>
      </c>
      <c r="K50" s="1">
        <v>1</v>
      </c>
    </row>
    <row r="51" spans="1:11" x14ac:dyDescent="0.25">
      <c r="A51" t="s">
        <v>95</v>
      </c>
      <c r="B51" s="1" t="s">
        <v>95</v>
      </c>
      <c r="C51">
        <v>0.353538132824533</v>
      </c>
      <c r="D51" s="1" t="s">
        <v>95</v>
      </c>
      <c r="E51" s="5">
        <f>IFERROR(10*(IF(C51="","",IF(C51&gt;=$L$205,1,((C51-$B$205)/($B$204-$B$205))))),"")</f>
        <v>2.3421101111280516</v>
      </c>
      <c r="F51" t="s">
        <v>95</v>
      </c>
      <c r="G51" s="1" t="s">
        <v>94</v>
      </c>
      <c r="H51" s="1" t="s">
        <v>463</v>
      </c>
      <c r="I51" s="1" t="s">
        <v>436</v>
      </c>
      <c r="J51" s="1">
        <v>1</v>
      </c>
      <c r="K51" s="1">
        <v>0</v>
      </c>
    </row>
    <row r="52" spans="1:11" x14ac:dyDescent="0.25">
      <c r="A52" t="s">
        <v>97</v>
      </c>
      <c r="B52" s="1" t="s">
        <v>97</v>
      </c>
      <c r="C52">
        <v>0.42653438363014401</v>
      </c>
      <c r="D52" s="1" t="s">
        <v>97</v>
      </c>
      <c r="E52" s="5">
        <f>IFERROR(10*(IF(C52="","",IF(C52&gt;=$L$205,1,((C52-$B$205)/($B$204-$B$205))))),"")</f>
        <v>4.0816393392942523</v>
      </c>
      <c r="F52" t="s">
        <v>97</v>
      </c>
      <c r="G52" s="1" t="s">
        <v>96</v>
      </c>
      <c r="H52" s="1" t="s">
        <v>438</v>
      </c>
      <c r="I52" s="1" t="s">
        <v>449</v>
      </c>
      <c r="J52" s="1">
        <v>0</v>
      </c>
      <c r="K52" s="1">
        <v>1</v>
      </c>
    </row>
    <row r="53" spans="1:11" x14ac:dyDescent="0.25">
      <c r="A53" t="s">
        <v>99</v>
      </c>
      <c r="B53" s="1" t="s">
        <v>99</v>
      </c>
      <c r="C53">
        <v>0.38974833384726798</v>
      </c>
      <c r="D53" s="1" t="s">
        <v>99</v>
      </c>
      <c r="E53" s="5">
        <f>IFERROR(10*(IF(C53="","",IF(C53&gt;=$L$205,1,((C53-$B$205)/($B$204-$B$205))))),"")</f>
        <v>3.2050133745375664</v>
      </c>
      <c r="F53" t="s">
        <v>99</v>
      </c>
      <c r="G53" s="1" t="s">
        <v>98</v>
      </c>
      <c r="H53" s="1" t="s">
        <v>464</v>
      </c>
      <c r="I53" s="1" t="s">
        <v>448</v>
      </c>
      <c r="J53" s="1">
        <v>0</v>
      </c>
      <c r="K53" s="1">
        <v>1</v>
      </c>
    </row>
    <row r="54" spans="1:11" x14ac:dyDescent="0.25">
      <c r="A54" t="s">
        <v>101</v>
      </c>
      <c r="B54" s="1" t="s">
        <v>101</v>
      </c>
      <c r="C54">
        <v>0.44738473976433402</v>
      </c>
      <c r="D54" s="1" t="s">
        <v>101</v>
      </c>
      <c r="E54" s="5">
        <f>IFERROR(10*(IF(C54="","",IF(C54&gt;=$L$205,1,((C54-$B$205)/($B$204-$B$205))))),"")</f>
        <v>4.5785114870115979</v>
      </c>
      <c r="F54" t="s">
        <v>101</v>
      </c>
      <c r="G54" s="1" t="s">
        <v>100</v>
      </c>
      <c r="H54" s="1" t="s">
        <v>438</v>
      </c>
      <c r="I54" s="1" t="s">
        <v>449</v>
      </c>
      <c r="J54" s="1">
        <v>0</v>
      </c>
      <c r="K54" s="1">
        <v>1</v>
      </c>
    </row>
    <row r="55" spans="1:11" x14ac:dyDescent="0.25">
      <c r="A55" t="s">
        <v>103</v>
      </c>
      <c r="B55" s="1" t="s">
        <v>103</v>
      </c>
      <c r="C55">
        <v>0.44162949578593902</v>
      </c>
      <c r="D55" s="1" t="s">
        <v>103</v>
      </c>
      <c r="E55" s="5">
        <f>IFERROR(10*(IF(C55="","",IF(C55&gt;=$L$205,1,((C55-$B$205)/($B$204-$B$205))))),"")</f>
        <v>4.4413617703459298</v>
      </c>
      <c r="F55" t="s">
        <v>103</v>
      </c>
      <c r="G55" s="1" t="s">
        <v>102</v>
      </c>
      <c r="H55" s="1" t="s">
        <v>464</v>
      </c>
      <c r="I55" s="1" t="s">
        <v>448</v>
      </c>
      <c r="J55" s="1">
        <v>0</v>
      </c>
      <c r="K55" s="1">
        <v>1</v>
      </c>
    </row>
    <row r="56" spans="1:11" x14ac:dyDescent="0.25">
      <c r="A56" t="s">
        <v>105</v>
      </c>
      <c r="B56" s="1" t="s">
        <v>105</v>
      </c>
      <c r="C56">
        <v>0.590837015905184</v>
      </c>
      <c r="D56" s="1" t="s">
        <v>105</v>
      </c>
      <c r="E56" s="5">
        <f>IFERROR(10*(IF(C56="","",IF(C56&gt;=$L$205,1,((C56-$B$205)/($B$204-$B$205))))),"")</f>
        <v>7.9970353761151758</v>
      </c>
      <c r="F56" t="s">
        <v>105</v>
      </c>
      <c r="G56" s="1" t="s">
        <v>104</v>
      </c>
      <c r="H56" s="1" t="s">
        <v>441</v>
      </c>
      <c r="I56" s="1" t="s">
        <v>442</v>
      </c>
      <c r="J56" s="1">
        <v>0</v>
      </c>
      <c r="K56" s="1">
        <v>1</v>
      </c>
    </row>
    <row r="57" spans="1:11" x14ac:dyDescent="0.25">
      <c r="A57" t="s">
        <v>107</v>
      </c>
      <c r="B57" s="1" t="s">
        <v>107</v>
      </c>
      <c r="C57">
        <v>0.29960296412204801</v>
      </c>
      <c r="D57" s="1" t="s">
        <v>107</v>
      </c>
      <c r="E57" s="5">
        <f>IFERROR(10*(IF(C57="","",IF(C57&gt;=$L$205,1,((C57-$B$205)/($B$204-$B$205))))),"")</f>
        <v>1.0568139301790465</v>
      </c>
      <c r="F57" t="s">
        <v>107</v>
      </c>
      <c r="G57" s="1" t="s">
        <v>106</v>
      </c>
      <c r="H57" s="1" t="s">
        <v>445</v>
      </c>
      <c r="I57" s="1" t="s">
        <v>436</v>
      </c>
      <c r="J57" s="1">
        <v>1</v>
      </c>
      <c r="K57" s="1">
        <v>0</v>
      </c>
    </row>
    <row r="58" spans="1:11" x14ac:dyDescent="0.25">
      <c r="A58" t="s">
        <v>109</v>
      </c>
      <c r="B58" s="1" t="s">
        <v>109</v>
      </c>
      <c r="C58">
        <v>0.363234597779934</v>
      </c>
      <c r="D58" s="1" t="s">
        <v>109</v>
      </c>
      <c r="E58" s="5">
        <f>IFERROR(10*(IF(C58="","",IF(C58&gt;=$L$205,1,((C58-$B$205)/($B$204-$B$205))))),"")</f>
        <v>2.5731806663093977</v>
      </c>
      <c r="F58" t="s">
        <v>109</v>
      </c>
      <c r="G58" s="1" t="s">
        <v>108</v>
      </c>
      <c r="H58" s="1" t="s">
        <v>463</v>
      </c>
      <c r="J58" s="1">
        <v>0</v>
      </c>
      <c r="K58" s="1">
        <v>0</v>
      </c>
    </row>
    <row r="59" spans="1:11" x14ac:dyDescent="0.25">
      <c r="A59" t="s">
        <v>111</v>
      </c>
      <c r="B59" s="1" t="s">
        <v>111</v>
      </c>
      <c r="C59">
        <v>0.56303042025568695</v>
      </c>
      <c r="D59" s="1" t="s">
        <v>111</v>
      </c>
      <c r="E59" s="5">
        <f>IFERROR(10*(IF(C59="","",IF(C59&gt;=$L$205,1,((C59-$B$205)/($B$204-$B$205))))),"")</f>
        <v>7.3343933180057865</v>
      </c>
      <c r="F59" t="s">
        <v>111</v>
      </c>
      <c r="G59" s="1" t="s">
        <v>110</v>
      </c>
      <c r="H59" s="1" t="s">
        <v>441</v>
      </c>
      <c r="I59" s="1" t="s">
        <v>442</v>
      </c>
      <c r="J59" s="1">
        <v>0</v>
      </c>
      <c r="K59" s="1">
        <v>1</v>
      </c>
    </row>
    <row r="60" spans="1:11" x14ac:dyDescent="0.25">
      <c r="A60" t="s">
        <v>113</v>
      </c>
      <c r="B60" s="1" t="s">
        <v>113</v>
      </c>
      <c r="C60">
        <v>0.30975854580770601</v>
      </c>
      <c r="D60" s="1" t="s">
        <v>113</v>
      </c>
      <c r="E60" s="5">
        <f>IFERROR(10*(IF(C60="","",IF(C60&gt;=$L$205,1,((C60-$B$205)/($B$204-$B$205))))),"")</f>
        <v>1.2988254167453337</v>
      </c>
      <c r="F60" t="s">
        <v>113</v>
      </c>
      <c r="G60" s="1" t="s">
        <v>112</v>
      </c>
      <c r="H60" s="1" t="s">
        <v>463</v>
      </c>
      <c r="I60" s="1" t="s">
        <v>436</v>
      </c>
      <c r="J60" s="1">
        <v>1</v>
      </c>
      <c r="K60" s="1">
        <v>0</v>
      </c>
    </row>
    <row r="61" spans="1:11" x14ac:dyDescent="0.25">
      <c r="A61" t="s">
        <v>115</v>
      </c>
      <c r="B61" s="1" t="s">
        <v>115</v>
      </c>
      <c r="C61">
        <v>0.43620415179074301</v>
      </c>
      <c r="D61" s="1" t="s">
        <v>115</v>
      </c>
      <c r="E61" s="5">
        <f>IFERROR(10*(IF(C61="","",IF(C61&gt;=$L$205,1,((C61-$B$205)/($B$204-$B$205))))),"")</f>
        <v>4.3120736994060724</v>
      </c>
      <c r="F61" t="s">
        <v>115</v>
      </c>
      <c r="G61" s="1" t="s">
        <v>114</v>
      </c>
      <c r="H61" s="1" t="e">
        <v>#N/A</v>
      </c>
      <c r="I61" s="1" t="s">
        <v>459</v>
      </c>
      <c r="J61" s="1">
        <v>0</v>
      </c>
      <c r="K61" s="1">
        <v>1</v>
      </c>
    </row>
    <row r="62" spans="1:11" x14ac:dyDescent="0.25">
      <c r="A62" t="s">
        <v>117</v>
      </c>
      <c r="B62" s="1" t="s">
        <v>117</v>
      </c>
      <c r="C62">
        <v>0.30977834824116701</v>
      </c>
      <c r="D62" s="1" t="s">
        <v>117</v>
      </c>
      <c r="E62" s="5">
        <f>IFERROR(10*(IF(C62="","",IF(C62&gt;=$L$205,1,((C62-$B$205)/($B$204-$B$205))))),"")</f>
        <v>1.2992973164855814</v>
      </c>
      <c r="F62" t="s">
        <v>117</v>
      </c>
      <c r="G62" s="1" t="s">
        <v>116</v>
      </c>
      <c r="H62" s="1" t="s">
        <v>451</v>
      </c>
      <c r="I62" s="1" t="s">
        <v>436</v>
      </c>
      <c r="J62" s="1">
        <v>1</v>
      </c>
      <c r="K62" s="1">
        <v>0</v>
      </c>
    </row>
    <row r="63" spans="1:11" x14ac:dyDescent="0.25">
      <c r="A63" t="s">
        <v>119</v>
      </c>
      <c r="B63" s="1" t="s">
        <v>119</v>
      </c>
      <c r="C63">
        <v>0.58481139609836996</v>
      </c>
      <c r="D63" s="1" t="s">
        <v>119</v>
      </c>
      <c r="E63" s="5">
        <f>IFERROR(10*(IF(C63="","",IF(C63&gt;=$L$205,1,((C63-$B$205)/($B$204-$B$205))))),"")</f>
        <v>7.8534424976304562</v>
      </c>
      <c r="F63" t="s">
        <v>119</v>
      </c>
      <c r="G63" s="1" t="s">
        <v>118</v>
      </c>
      <c r="H63" s="1" t="e">
        <v>#N/A</v>
      </c>
      <c r="I63" s="1" t="s">
        <v>459</v>
      </c>
      <c r="J63" s="1">
        <v>0</v>
      </c>
      <c r="K63" s="1">
        <v>1</v>
      </c>
    </row>
    <row r="64" spans="1:11" x14ac:dyDescent="0.25">
      <c r="A64" t="s">
        <v>121</v>
      </c>
      <c r="B64" s="1" t="s">
        <v>121</v>
      </c>
      <c r="C64">
        <v>0.42386910619302298</v>
      </c>
      <c r="D64" s="1" t="s">
        <v>121</v>
      </c>
      <c r="E64" s="5">
        <f>IFERROR(10*(IF(C64="","",IF(C64&gt;=$L$205,1,((C64-$B$205)/($B$204-$B$205))))),"")</f>
        <v>4.0181247347511988</v>
      </c>
      <c r="F64" t="s">
        <v>121</v>
      </c>
      <c r="G64" s="1" t="s">
        <v>120</v>
      </c>
      <c r="H64" s="1" t="s">
        <v>441</v>
      </c>
      <c r="I64" s="1" t="s">
        <v>452</v>
      </c>
      <c r="J64" s="1">
        <v>0</v>
      </c>
      <c r="K64" s="1">
        <v>1</v>
      </c>
    </row>
    <row r="65" spans="1:11" x14ac:dyDescent="0.25">
      <c r="A65" t="s">
        <v>123</v>
      </c>
      <c r="B65" s="1" t="s">
        <v>123</v>
      </c>
      <c r="C65">
        <v>0.29611080457575401</v>
      </c>
      <c r="D65" s="1" t="s">
        <v>123</v>
      </c>
      <c r="E65" s="5">
        <f>IFERROR(10*(IF(C65="","",IF(C65&gt;=$L$205,1,((C65-$B$205)/($B$204-$B$205))))),"")</f>
        <v>0.973594401324407</v>
      </c>
      <c r="F65" t="s">
        <v>123</v>
      </c>
      <c r="G65" s="1" t="s">
        <v>122</v>
      </c>
      <c r="H65" s="1" t="s">
        <v>463</v>
      </c>
      <c r="I65" s="1" t="s">
        <v>436</v>
      </c>
      <c r="J65" s="1">
        <v>1</v>
      </c>
      <c r="K65" s="1">
        <v>0</v>
      </c>
    </row>
    <row r="66" spans="1:11" x14ac:dyDescent="0.25">
      <c r="A66" t="s">
        <v>125</v>
      </c>
      <c r="B66" s="1" t="s">
        <v>125</v>
      </c>
      <c r="C66">
        <v>0.409754145759607</v>
      </c>
      <c r="D66" s="1" t="s">
        <v>125</v>
      </c>
      <c r="E66" s="5">
        <f>IFERROR(10*(IF(C66="","",IF(C66&gt;=$L$205,1,((C66-$B$205)/($B$204-$B$205))))),"")</f>
        <v>3.6817597028850804</v>
      </c>
      <c r="F66" t="s">
        <v>125</v>
      </c>
      <c r="G66" s="1" t="s">
        <v>124</v>
      </c>
      <c r="H66" s="1" t="s">
        <v>447</v>
      </c>
      <c r="I66" s="1" t="s">
        <v>446</v>
      </c>
      <c r="J66" s="1">
        <v>0</v>
      </c>
      <c r="K66" s="1">
        <v>1</v>
      </c>
    </row>
    <row r="67" spans="1:11" x14ac:dyDescent="0.25">
      <c r="A67" t="s">
        <v>127</v>
      </c>
      <c r="B67" s="1" t="s">
        <v>127</v>
      </c>
      <c r="C67">
        <v>0.47084556345975298</v>
      </c>
      <c r="D67" s="1" t="s">
        <v>127</v>
      </c>
      <c r="E67" s="5">
        <f>IFERROR(10*(IF(C67="","",IF(C67&gt;=$L$205,1,((C67-$B$205)/($B$204-$B$205))))),"")</f>
        <v>5.1375920984763512</v>
      </c>
      <c r="F67" t="s">
        <v>127</v>
      </c>
      <c r="G67" s="1" t="s">
        <v>126</v>
      </c>
      <c r="H67" s="1" t="s">
        <v>441</v>
      </c>
      <c r="I67" s="1" t="s">
        <v>452</v>
      </c>
      <c r="J67" s="1">
        <v>0</v>
      </c>
      <c r="K67" s="1">
        <v>1</v>
      </c>
    </row>
    <row r="68" spans="1:11" x14ac:dyDescent="0.25">
      <c r="A68" t="s">
        <v>129</v>
      </c>
      <c r="B68" s="1" t="s">
        <v>129</v>
      </c>
      <c r="C68">
        <v>0.53209034100728003</v>
      </c>
      <c r="D68" s="1" t="s">
        <v>129</v>
      </c>
      <c r="E68" s="5">
        <f>IFERROR(10*(IF(C68="","",IF(C68&gt;=$L$205,1,((C68-$B$205)/($B$204-$B$205))))),"")</f>
        <v>6.5970791192573044</v>
      </c>
      <c r="F68" t="s">
        <v>129</v>
      </c>
      <c r="G68" s="1" t="s">
        <v>128</v>
      </c>
      <c r="H68" s="1" t="s">
        <v>441</v>
      </c>
      <c r="I68" s="1" t="s">
        <v>452</v>
      </c>
      <c r="J68" s="1">
        <v>0</v>
      </c>
      <c r="K68" s="1">
        <v>1</v>
      </c>
    </row>
    <row r="69" spans="1:11" x14ac:dyDescent="0.25">
      <c r="A69" t="s">
        <v>389</v>
      </c>
      <c r="B69" t="s">
        <v>389</v>
      </c>
      <c r="C69"/>
      <c r="D69" s="1"/>
      <c r="E69" s="5" t="str">
        <f>IFERROR(10*(IF(C69="","",IF(C69&gt;=$L$205,1,((C69-$B$205)/($B$204-$B$205))))),"")</f>
        <v/>
      </c>
      <c r="F69" t="s">
        <v>389</v>
      </c>
      <c r="G69" s="1" t="s">
        <v>465</v>
      </c>
      <c r="H69" s="1" t="s">
        <v>441</v>
      </c>
      <c r="I69" s="1" t="s">
        <v>452</v>
      </c>
      <c r="J69" s="1">
        <v>0</v>
      </c>
      <c r="K69" s="1">
        <v>1</v>
      </c>
    </row>
    <row r="70" spans="1:11" x14ac:dyDescent="0.25">
      <c r="A70" t="s">
        <v>131</v>
      </c>
      <c r="B70" s="1" t="s">
        <v>131</v>
      </c>
      <c r="C70">
        <v>0.65819694958289898</v>
      </c>
      <c r="D70" s="1" t="s">
        <v>131</v>
      </c>
      <c r="E70" s="5">
        <f>IFERROR(10*(IF(C70="","",IF(C70&gt;=$L$205,1,((C70-$B$205)/($B$204-$B$205))))),"")</f>
        <v>9.6022489610122683</v>
      </c>
      <c r="F70" t="s">
        <v>131</v>
      </c>
      <c r="G70" s="1" t="s">
        <v>130</v>
      </c>
      <c r="H70" s="1" t="s">
        <v>441</v>
      </c>
      <c r="I70" s="1" t="s">
        <v>452</v>
      </c>
      <c r="J70" s="1">
        <v>0</v>
      </c>
      <c r="K70" s="1">
        <v>1</v>
      </c>
    </row>
    <row r="71" spans="1:11" x14ac:dyDescent="0.25">
      <c r="A71" t="s">
        <v>133</v>
      </c>
      <c r="B71" s="1" t="s">
        <v>133</v>
      </c>
      <c r="C71">
        <v>0.44378856286346502</v>
      </c>
      <c r="D71" s="1" t="s">
        <v>133</v>
      </c>
      <c r="E71" s="5">
        <f>IFERROR(10*(IF(C71="","",IF(C71&gt;=$L$205,1,((C71-$B$205)/($B$204-$B$205))))),"")</f>
        <v>4.4928131838839951</v>
      </c>
      <c r="F71" t="s">
        <v>133</v>
      </c>
      <c r="G71" s="1" t="s">
        <v>132</v>
      </c>
      <c r="H71" s="1" t="s">
        <v>441</v>
      </c>
      <c r="I71" s="1" t="s">
        <v>452</v>
      </c>
      <c r="J71" s="1">
        <v>0</v>
      </c>
      <c r="K71" s="1">
        <v>1</v>
      </c>
    </row>
    <row r="72" spans="1:11" x14ac:dyDescent="0.25">
      <c r="A72" t="s">
        <v>135</v>
      </c>
      <c r="B72" s="1" t="s">
        <v>135</v>
      </c>
      <c r="C72">
        <v>0.327295728286493</v>
      </c>
      <c r="D72" s="1" t="s">
        <v>135</v>
      </c>
      <c r="E72" s="5">
        <f>IFERROR(10*(IF(C72="","",IF(C72&gt;=$L$205,1,((C72-$B$205)/($B$204-$B$205))))),"")</f>
        <v>1.7167433394448546</v>
      </c>
      <c r="F72" t="s">
        <v>135</v>
      </c>
      <c r="G72" s="1" t="s">
        <v>134</v>
      </c>
      <c r="H72" s="1" t="s">
        <v>445</v>
      </c>
      <c r="J72" s="1">
        <v>0</v>
      </c>
      <c r="K72" s="1">
        <v>0</v>
      </c>
    </row>
    <row r="73" spans="1:11" x14ac:dyDescent="0.25">
      <c r="A73" t="s">
        <v>137</v>
      </c>
      <c r="B73" s="1" t="s">
        <v>137</v>
      </c>
      <c r="C73">
        <v>0.39028616480931899</v>
      </c>
      <c r="D73" s="1" t="s">
        <v>137</v>
      </c>
      <c r="E73" s="5">
        <f>IFERROR(10*(IF(C73="","",IF(C73&gt;=$L$205,1,((C73-$B$205)/($B$204-$B$205))))),"")</f>
        <v>3.2178300968757028</v>
      </c>
      <c r="F73" t="s">
        <v>137</v>
      </c>
      <c r="G73" s="1" t="s">
        <v>136</v>
      </c>
      <c r="H73" s="1" t="e">
        <v>#N/A</v>
      </c>
      <c r="I73" s="1" t="s">
        <v>444</v>
      </c>
      <c r="J73" s="1">
        <v>0</v>
      </c>
      <c r="K73" s="1">
        <v>1</v>
      </c>
    </row>
    <row r="74" spans="1:11" x14ac:dyDescent="0.25">
      <c r="A74" t="s">
        <v>139</v>
      </c>
      <c r="B74" s="1" t="s">
        <v>139</v>
      </c>
      <c r="C74">
        <v>0.44741573778639299</v>
      </c>
      <c r="D74" s="1" t="s">
        <v>139</v>
      </c>
      <c r="E74" s="5">
        <f>IFERROR(10*(IF(C74="","",IF(C74&gt;=$L$205,1,((C74-$B$205)/($B$204-$B$205))))),"")</f>
        <v>4.5792501820102016</v>
      </c>
      <c r="F74" t="s">
        <v>139</v>
      </c>
      <c r="G74" s="1" t="s">
        <v>138</v>
      </c>
      <c r="H74" s="1" t="s">
        <v>438</v>
      </c>
      <c r="I74" s="1" t="s">
        <v>449</v>
      </c>
      <c r="J74" s="1">
        <v>0</v>
      </c>
      <c r="K74" s="1">
        <v>1</v>
      </c>
    </row>
    <row r="75" spans="1:11" x14ac:dyDescent="0.25">
      <c r="A75" t="s">
        <v>141</v>
      </c>
      <c r="B75" s="1" t="s">
        <v>141</v>
      </c>
      <c r="C75">
        <v>0.45928915335897802</v>
      </c>
      <c r="D75" s="1" t="s">
        <v>141</v>
      </c>
      <c r="E75" s="5">
        <f>IFERROR(10*(IF(C75="","",IF(C75&gt;=$L$205,1,((C75-$B$205)/($B$204-$B$205))))),"")</f>
        <v>4.862198322479462</v>
      </c>
      <c r="F75" t="s">
        <v>141</v>
      </c>
      <c r="G75" s="1" t="s">
        <v>140</v>
      </c>
      <c r="H75" s="1" t="s">
        <v>438</v>
      </c>
      <c r="I75" s="1" t="s">
        <v>449</v>
      </c>
      <c r="J75" s="1">
        <v>0</v>
      </c>
      <c r="K75" s="1">
        <v>1</v>
      </c>
    </row>
    <row r="76" spans="1:11" x14ac:dyDescent="0.25">
      <c r="A76" t="s">
        <v>143</v>
      </c>
      <c r="B76" s="1" t="s">
        <v>143</v>
      </c>
      <c r="C76"/>
      <c r="D76" s="1" t="s">
        <v>143</v>
      </c>
      <c r="E76" s="5" t="str">
        <f>IFERROR(10*(IF(C76="","",IF(C76&gt;=$L$205,1,((C76-$B$205)/($B$204-$B$205))))),"")</f>
        <v/>
      </c>
      <c r="F76" t="s">
        <v>143</v>
      </c>
      <c r="G76" s="1" t="s">
        <v>142</v>
      </c>
      <c r="H76" s="1" t="e">
        <v>#N/A</v>
      </c>
      <c r="I76" s="1" t="s">
        <v>436</v>
      </c>
      <c r="J76" s="1">
        <v>1</v>
      </c>
      <c r="K76" s="1">
        <v>0</v>
      </c>
    </row>
    <row r="77" spans="1:11" x14ac:dyDescent="0.25">
      <c r="A77" t="s">
        <v>145</v>
      </c>
      <c r="B77" s="1" t="s">
        <v>145</v>
      </c>
      <c r="C77">
        <v>0.46228144256975401</v>
      </c>
      <c r="D77" s="1" t="s">
        <v>145</v>
      </c>
      <c r="E77" s="5">
        <f>IFERROR(10*(IF(C77="","",IF(C77&gt;=$L$205,1,((C77-$B$205)/($B$204-$B$205))))),"")</f>
        <v>4.9335057455844185</v>
      </c>
      <c r="F77" t="s">
        <v>145</v>
      </c>
      <c r="G77" s="1" t="s">
        <v>144</v>
      </c>
      <c r="H77" s="1" t="s">
        <v>438</v>
      </c>
      <c r="I77" s="1" t="s">
        <v>449</v>
      </c>
      <c r="J77" s="1">
        <v>0</v>
      </c>
      <c r="K77" s="1">
        <v>1</v>
      </c>
    </row>
    <row r="78" spans="1:11" x14ac:dyDescent="0.25">
      <c r="A78" t="s">
        <v>147</v>
      </c>
      <c r="B78" s="1" t="s">
        <v>147</v>
      </c>
      <c r="C78">
        <v>0.39247534109321203</v>
      </c>
      <c r="D78" s="1" t="s">
        <v>147</v>
      </c>
      <c r="E78" s="5">
        <f>IFERROR(10*(IF(C78="","",IF(C78&gt;=$L$205,1,((C78-$B$205)/($B$204-$B$205))))),"")</f>
        <v>3.269999024586542</v>
      </c>
      <c r="F78" t="s">
        <v>147</v>
      </c>
      <c r="G78" s="1" t="s">
        <v>146</v>
      </c>
      <c r="H78" s="1" t="s">
        <v>445</v>
      </c>
      <c r="I78" s="1" t="s">
        <v>446</v>
      </c>
      <c r="J78" s="1">
        <v>0</v>
      </c>
      <c r="K78" s="1">
        <v>1</v>
      </c>
    </row>
    <row r="79" spans="1:11" x14ac:dyDescent="0.25">
      <c r="A79" t="s">
        <v>149</v>
      </c>
      <c r="B79" s="2" t="s">
        <v>149</v>
      </c>
      <c r="C79" s="19">
        <v>0.53140073573881297</v>
      </c>
      <c r="D79" s="2" t="s">
        <v>149</v>
      </c>
      <c r="E79" s="5">
        <f>IFERROR(10*(IF(C79="","",IF(C79&gt;=$L$205,1,((C79-$B$205)/($B$204-$B$205))))),"")</f>
        <v>6.5806455557912793</v>
      </c>
      <c r="F79" t="s">
        <v>149</v>
      </c>
      <c r="G79" s="1" t="s">
        <v>148</v>
      </c>
      <c r="H79" s="1" t="s">
        <v>438</v>
      </c>
      <c r="I79" s="1" t="s">
        <v>449</v>
      </c>
      <c r="J79" s="1">
        <v>0</v>
      </c>
      <c r="K79" s="1">
        <v>1</v>
      </c>
    </row>
    <row r="80" spans="1:11" x14ac:dyDescent="0.25">
      <c r="A80" t="s">
        <v>151</v>
      </c>
      <c r="B80" s="1" t="s">
        <v>151</v>
      </c>
      <c r="C80">
        <v>0.37248051478413102</v>
      </c>
      <c r="D80" s="1" t="s">
        <v>151</v>
      </c>
      <c r="E80" s="5">
        <f>IFERROR(10*(IF(C80="","",IF(C80&gt;=$L$205,1,((C80-$B$205)/($B$204-$B$205))))),"")</f>
        <v>2.7935144874645426</v>
      </c>
      <c r="F80" t="s">
        <v>151</v>
      </c>
      <c r="G80" s="1" t="s">
        <v>150</v>
      </c>
      <c r="H80" s="1" t="s">
        <v>453</v>
      </c>
      <c r="I80" s="1" t="s">
        <v>436</v>
      </c>
      <c r="J80" s="1">
        <v>1</v>
      </c>
      <c r="K80" s="1">
        <v>0</v>
      </c>
    </row>
    <row r="81" spans="1:11" x14ac:dyDescent="0.25">
      <c r="A81" t="s">
        <v>153</v>
      </c>
      <c r="B81" s="1" t="s">
        <v>153</v>
      </c>
      <c r="C81">
        <v>0.45137936766192599</v>
      </c>
      <c r="D81" s="1" t="s">
        <v>153</v>
      </c>
      <c r="E81" s="5">
        <f>IFERROR(10*(IF(C81="","",IF(C81&gt;=$L$205,1,((C81-$B$205)/($B$204-$B$205))))),"")</f>
        <v>4.6737050333488463</v>
      </c>
      <c r="F81" t="s">
        <v>153</v>
      </c>
      <c r="G81" s="1" t="s">
        <v>152</v>
      </c>
      <c r="H81" s="1" t="s">
        <v>455</v>
      </c>
      <c r="I81" s="1" t="s">
        <v>459</v>
      </c>
      <c r="J81" s="1">
        <v>0</v>
      </c>
      <c r="K81" s="1">
        <v>1</v>
      </c>
    </row>
    <row r="82" spans="1:11" x14ac:dyDescent="0.25">
      <c r="A82" t="s">
        <v>155</v>
      </c>
      <c r="B82" s="1" t="s">
        <v>155</v>
      </c>
      <c r="C82">
        <v>0.50630949176144702</v>
      </c>
      <c r="D82" s="1" t="s">
        <v>155</v>
      </c>
      <c r="E82" s="5">
        <f>IFERROR(10*(IF(C82="","",IF(C82&gt;=$L$205,1,((C82-$B$205)/($B$204-$B$205))))),"")</f>
        <v>5.982711390844794</v>
      </c>
      <c r="F82" t="s">
        <v>155</v>
      </c>
      <c r="G82" s="1" t="s">
        <v>154</v>
      </c>
      <c r="H82" s="1" t="s">
        <v>439</v>
      </c>
      <c r="I82" s="1" t="s">
        <v>440</v>
      </c>
      <c r="J82" s="1">
        <v>0</v>
      </c>
      <c r="K82" s="1">
        <v>1</v>
      </c>
    </row>
    <row r="83" spans="1:11" x14ac:dyDescent="0.25">
      <c r="A83" t="s">
        <v>157</v>
      </c>
      <c r="B83" s="1" t="s">
        <v>157</v>
      </c>
      <c r="C83">
        <v>0.31879252381870998</v>
      </c>
      <c r="D83" s="1" t="s">
        <v>157</v>
      </c>
      <c r="E83" s="5">
        <f>IFERROR(10*(IF(C83="","",IF(C83&gt;=$L$205,1,((C83-$B$205)/($B$204-$B$205))))),"")</f>
        <v>1.5141086487376298</v>
      </c>
      <c r="F83" t="s">
        <v>157</v>
      </c>
      <c r="G83" s="1" t="s">
        <v>156</v>
      </c>
      <c r="H83" s="1" t="s">
        <v>463</v>
      </c>
      <c r="I83" s="1" t="s">
        <v>436</v>
      </c>
      <c r="J83" s="1">
        <v>1</v>
      </c>
      <c r="K83" s="1">
        <v>0</v>
      </c>
    </row>
    <row r="84" spans="1:11" x14ac:dyDescent="0.25">
      <c r="A84" t="s">
        <v>159</v>
      </c>
      <c r="B84" s="1" t="s">
        <v>159</v>
      </c>
      <c r="C84">
        <v>0.38911380269811302</v>
      </c>
      <c r="D84" s="1" t="s">
        <v>159</v>
      </c>
      <c r="E84" s="5">
        <f>IFERROR(10*(IF(C84="","",IF(C84&gt;=$L$205,1,((C84-$B$205)/($B$204-$B$205))))),"")</f>
        <v>3.1898922488913146</v>
      </c>
      <c r="F84" t="s">
        <v>159</v>
      </c>
      <c r="G84" s="1" t="s">
        <v>466</v>
      </c>
      <c r="H84" s="1" t="s">
        <v>439</v>
      </c>
      <c r="I84" s="1" t="s">
        <v>448</v>
      </c>
      <c r="J84" s="1">
        <v>0</v>
      </c>
      <c r="K84" s="1">
        <v>1</v>
      </c>
    </row>
    <row r="85" spans="1:11" x14ac:dyDescent="0.25">
      <c r="A85" t="s">
        <v>161</v>
      </c>
      <c r="B85" s="1" t="s">
        <v>161</v>
      </c>
      <c r="C85">
        <v>0.43944220074231699</v>
      </c>
      <c r="D85" s="1" t="s">
        <v>161</v>
      </c>
      <c r="E85" s="5">
        <f>IFERROR(10*(IF(C85="","",IF(C85&gt;=$L$205,1,((C85-$B$205)/($B$204-$B$205))))),"")</f>
        <v>4.3892376733270853</v>
      </c>
      <c r="F85" t="s">
        <v>161</v>
      </c>
      <c r="G85" s="1" t="s">
        <v>160</v>
      </c>
      <c r="H85" s="1" t="s">
        <v>447</v>
      </c>
      <c r="I85" s="1" t="s">
        <v>448</v>
      </c>
      <c r="J85" s="1">
        <v>0</v>
      </c>
      <c r="K85" s="1">
        <v>1</v>
      </c>
    </row>
    <row r="86" spans="1:11" x14ac:dyDescent="0.25">
      <c r="A86" t="s">
        <v>163</v>
      </c>
      <c r="B86" s="1" t="s">
        <v>163</v>
      </c>
      <c r="C86">
        <v>0.321201889636473</v>
      </c>
      <c r="D86" s="1" t="s">
        <v>163</v>
      </c>
      <c r="E86" s="5">
        <f>IFERROR(10*(IF(C86="","",IF(C86&gt;=$L$205,1,((C86-$B$205)/($B$204-$B$205))))),"")</f>
        <v>1.571524779224994</v>
      </c>
      <c r="F86" t="s">
        <v>163</v>
      </c>
      <c r="G86" s="1" t="s">
        <v>162</v>
      </c>
      <c r="H86" s="1" t="s">
        <v>463</v>
      </c>
      <c r="I86" s="1" t="s">
        <v>436</v>
      </c>
      <c r="J86" s="1">
        <v>1</v>
      </c>
      <c r="K86" s="1">
        <v>0</v>
      </c>
    </row>
    <row r="87" spans="1:11" x14ac:dyDescent="0.25">
      <c r="A87" t="s">
        <v>165</v>
      </c>
      <c r="B87" s="1" t="s">
        <v>165</v>
      </c>
      <c r="C87">
        <v>0.315589871788162</v>
      </c>
      <c r="D87" s="1" t="s">
        <v>165</v>
      </c>
      <c r="E87" s="5">
        <f>IFERROR(10*(IF(C87="","",IF(C87&gt;=$L$205,1,((C87-$B$205)/($B$204-$B$205))))),"")</f>
        <v>1.4377881972993785</v>
      </c>
      <c r="F87" t="s">
        <v>165</v>
      </c>
      <c r="G87" s="1" t="s">
        <v>164</v>
      </c>
      <c r="H87" s="1" t="s">
        <v>447</v>
      </c>
      <c r="I87" s="1" t="s">
        <v>436</v>
      </c>
      <c r="J87" s="1">
        <v>1</v>
      </c>
      <c r="K87" s="1">
        <v>0</v>
      </c>
    </row>
    <row r="88" spans="1:11" x14ac:dyDescent="0.25">
      <c r="A88" t="s">
        <v>167</v>
      </c>
      <c r="B88" s="1" t="s">
        <v>167</v>
      </c>
      <c r="C88">
        <v>0.32322121146669602</v>
      </c>
      <c r="D88" s="1" t="s">
        <v>167</v>
      </c>
      <c r="E88" s="5">
        <f>IFERROR(10*(IF(C88="","",IF(C88&gt;=$L$205,1,((C88-$B$205)/($B$204-$B$205))))),"")</f>
        <v>1.6196460088221312</v>
      </c>
      <c r="F88" t="s">
        <v>167</v>
      </c>
      <c r="G88" s="1" t="s">
        <v>166</v>
      </c>
      <c r="H88" s="1" t="s">
        <v>445</v>
      </c>
      <c r="I88" s="1" t="s">
        <v>436</v>
      </c>
      <c r="J88" s="1">
        <v>1</v>
      </c>
      <c r="K88" s="1">
        <v>0</v>
      </c>
    </row>
    <row r="89" spans="1:11" x14ac:dyDescent="0.25">
      <c r="A89" t="s">
        <v>169</v>
      </c>
      <c r="B89" s="1" t="s">
        <v>169</v>
      </c>
      <c r="C89">
        <v>0.42636191931939599</v>
      </c>
      <c r="D89" s="1" t="s">
        <v>169</v>
      </c>
      <c r="E89" s="5">
        <f>IFERROR(10*(IF(C89="","",IF(C89&gt;=$L$205,1,((C89-$B$205)/($B$204-$B$205))))),"")</f>
        <v>4.0775294472648573</v>
      </c>
      <c r="F89" t="s">
        <v>169</v>
      </c>
      <c r="G89" s="1" t="s">
        <v>168</v>
      </c>
      <c r="H89" s="1" t="s">
        <v>438</v>
      </c>
      <c r="I89" s="1" t="s">
        <v>449</v>
      </c>
      <c r="J89" s="1">
        <v>0</v>
      </c>
      <c r="K89" s="1">
        <v>1</v>
      </c>
    </row>
    <row r="90" spans="1:11" x14ac:dyDescent="0.25">
      <c r="A90" t="s">
        <v>171</v>
      </c>
      <c r="B90" s="1" t="s">
        <v>171</v>
      </c>
      <c r="C90">
        <v>0.379495319944051</v>
      </c>
      <c r="D90" s="1" t="s">
        <v>171</v>
      </c>
      <c r="E90" s="5">
        <f>IFERROR(10*(IF(C90="","",IF(C90&gt;=$L$205,1,((C90-$B$205)/($B$204-$B$205))))),"")</f>
        <v>2.9606800400908959</v>
      </c>
      <c r="F90" t="s">
        <v>171</v>
      </c>
      <c r="G90" s="1" t="s">
        <v>170</v>
      </c>
      <c r="H90" s="1" t="s">
        <v>447</v>
      </c>
      <c r="I90" s="1" t="s">
        <v>448</v>
      </c>
      <c r="J90" s="1">
        <v>0</v>
      </c>
      <c r="K90" s="1">
        <v>1</v>
      </c>
    </row>
    <row r="91" spans="1:11" x14ac:dyDescent="0.25">
      <c r="A91" t="s">
        <v>173</v>
      </c>
      <c r="B91" s="1" t="s">
        <v>173</v>
      </c>
      <c r="C91">
        <v>0.37928126705830201</v>
      </c>
      <c r="D91" s="1" t="s">
        <v>173</v>
      </c>
      <c r="E91" s="5">
        <f>IFERROR(10*(IF(C91="","",IF(C91&gt;=$L$205,1,((C91-$B$205)/($B$204-$B$205))))),"")</f>
        <v>2.9555790760410403</v>
      </c>
      <c r="F91" t="s">
        <v>173</v>
      </c>
      <c r="G91" s="1" t="s">
        <v>172</v>
      </c>
      <c r="H91" s="1" t="s">
        <v>458</v>
      </c>
      <c r="I91" s="1" t="s">
        <v>459</v>
      </c>
      <c r="J91" s="1">
        <v>0</v>
      </c>
      <c r="K91" s="1">
        <v>1</v>
      </c>
    </row>
    <row r="92" spans="1:11" x14ac:dyDescent="0.25">
      <c r="A92" t="s">
        <v>175</v>
      </c>
      <c r="B92" s="1" t="s">
        <v>175</v>
      </c>
      <c r="C92">
        <v>0.35815779480384602</v>
      </c>
      <c r="D92" s="1" t="s">
        <v>175</v>
      </c>
      <c r="E92" s="5">
        <f>IFERROR(10*(IF(C92="","",IF(C92&gt;=$L$205,1,((C92-$B$205)/($B$204-$B$205))))),"")</f>
        <v>2.4521984642773536</v>
      </c>
      <c r="F92" t="s">
        <v>175</v>
      </c>
      <c r="G92" s="1" t="s">
        <v>174</v>
      </c>
      <c r="H92" s="1" t="s">
        <v>467</v>
      </c>
      <c r="I92" s="1" t="s">
        <v>446</v>
      </c>
      <c r="J92" s="1">
        <v>0</v>
      </c>
      <c r="K92" s="1">
        <v>1</v>
      </c>
    </row>
    <row r="93" spans="1:11" x14ac:dyDescent="0.25">
      <c r="A93" t="s">
        <v>177</v>
      </c>
      <c r="B93" s="1" t="s">
        <v>177</v>
      </c>
      <c r="C93">
        <v>0.52515927548217001</v>
      </c>
      <c r="D93" s="1" t="s">
        <v>177</v>
      </c>
      <c r="E93" s="5">
        <f>IFERROR(10*(IF(C93="","",IF(C93&gt;=$L$205,1,((C93-$B$205)/($B$204-$B$205))))),"")</f>
        <v>6.4319091149050092</v>
      </c>
      <c r="F93" t="s">
        <v>177</v>
      </c>
      <c r="G93" s="1" t="s">
        <v>176</v>
      </c>
      <c r="H93" s="1" t="s">
        <v>441</v>
      </c>
      <c r="I93" s="1" t="s">
        <v>442</v>
      </c>
      <c r="J93" s="1">
        <v>0</v>
      </c>
      <c r="K93" s="1">
        <v>1</v>
      </c>
    </row>
    <row r="94" spans="1:11" x14ac:dyDescent="0.25">
      <c r="A94" t="s">
        <v>179</v>
      </c>
      <c r="B94" s="1" t="s">
        <v>179</v>
      </c>
      <c r="C94">
        <v>0.34992896859481298</v>
      </c>
      <c r="D94" s="1" t="s">
        <v>179</v>
      </c>
      <c r="E94" s="5">
        <f>IFERROR(10*(IF(C94="","",IF(C94&gt;=$L$205,1,((C94-$B$205)/($B$204-$B$205))))),"")</f>
        <v>2.2561023148705575</v>
      </c>
      <c r="F94" t="s">
        <v>179</v>
      </c>
      <c r="G94" s="1" t="s">
        <v>468</v>
      </c>
      <c r="H94" s="1" t="s">
        <v>467</v>
      </c>
      <c r="I94" s="1" t="s">
        <v>446</v>
      </c>
      <c r="J94" s="1">
        <v>0</v>
      </c>
      <c r="K94" s="1">
        <v>1</v>
      </c>
    </row>
    <row r="95" spans="1:11" x14ac:dyDescent="0.25">
      <c r="A95" t="s">
        <v>181</v>
      </c>
      <c r="B95" s="1" t="s">
        <v>181</v>
      </c>
      <c r="C95">
        <v>0.507016430269283</v>
      </c>
      <c r="D95" s="1" t="s">
        <v>181</v>
      </c>
      <c r="E95" s="5">
        <f>IFERROR(10*(IF(C95="","",IF(C95&gt;=$L$205,1,((C95-$B$205)/($B$204-$B$205))))),"")</f>
        <v>5.9995580121893841</v>
      </c>
      <c r="F95" t="s">
        <v>181</v>
      </c>
      <c r="G95" s="1" t="s">
        <v>180</v>
      </c>
      <c r="H95" s="1" t="s">
        <v>455</v>
      </c>
      <c r="I95" s="1" t="s">
        <v>459</v>
      </c>
      <c r="J95" s="1">
        <v>0</v>
      </c>
      <c r="K95" s="1">
        <v>1</v>
      </c>
    </row>
    <row r="96" spans="1:11" x14ac:dyDescent="0.25">
      <c r="A96" t="s">
        <v>183</v>
      </c>
      <c r="B96" s="1" t="s">
        <v>183</v>
      </c>
      <c r="C96"/>
      <c r="D96" s="1" t="s">
        <v>183</v>
      </c>
      <c r="E96" s="5" t="str">
        <f>IFERROR(10*(IF(C96="","",IF(C96&gt;=$L$205,1,((C96-$B$205)/($B$204-$B$205))))),"")</f>
        <v/>
      </c>
      <c r="F96" t="s">
        <v>183</v>
      </c>
      <c r="G96" s="1" t="s">
        <v>182</v>
      </c>
      <c r="H96" s="1" t="s">
        <v>469</v>
      </c>
      <c r="I96" s="1" t="s">
        <v>459</v>
      </c>
      <c r="J96" s="1">
        <v>0</v>
      </c>
      <c r="K96" s="1">
        <v>1</v>
      </c>
    </row>
    <row r="97" spans="1:11" x14ac:dyDescent="0.25">
      <c r="A97" t="s">
        <v>185</v>
      </c>
      <c r="B97" s="1" t="s">
        <v>185</v>
      </c>
      <c r="C97">
        <v>0.45540324060941101</v>
      </c>
      <c r="D97" s="1" t="s">
        <v>185</v>
      </c>
      <c r="E97" s="5">
        <f>IFERROR(10*(IF(C97="","",IF(C97&gt;=$L$205,1,((C97-$B$205)/($B$204-$B$205))))),"")</f>
        <v>4.769595500671854</v>
      </c>
      <c r="F97" t="s">
        <v>185</v>
      </c>
      <c r="G97" s="1" t="s">
        <v>184</v>
      </c>
      <c r="H97" s="1" t="s">
        <v>438</v>
      </c>
      <c r="I97" s="1" t="s">
        <v>444</v>
      </c>
      <c r="J97" s="1">
        <v>0</v>
      </c>
      <c r="K97" s="1">
        <v>1</v>
      </c>
    </row>
    <row r="98" spans="1:11" x14ac:dyDescent="0.25">
      <c r="A98" t="s">
        <v>187</v>
      </c>
      <c r="B98" s="1" t="s">
        <v>187</v>
      </c>
      <c r="C98">
        <v>0.38121429230000498</v>
      </c>
      <c r="D98" s="1" t="s">
        <v>187</v>
      </c>
      <c r="E98" s="5">
        <f>IFERROR(10*(IF(C98="","",IF(C98&gt;=$L$205,1,((C98-$B$205)/($B$204-$B$205))))),"")</f>
        <v>3.0016438241563899</v>
      </c>
      <c r="F98" t="s">
        <v>187</v>
      </c>
      <c r="G98" s="1" t="s">
        <v>186</v>
      </c>
      <c r="H98" s="1" t="s">
        <v>458</v>
      </c>
      <c r="I98" s="1" t="s">
        <v>436</v>
      </c>
      <c r="J98" s="1">
        <v>1</v>
      </c>
      <c r="K98" s="1">
        <v>0</v>
      </c>
    </row>
    <row r="99" spans="1:11" x14ac:dyDescent="0.25">
      <c r="A99" t="s">
        <v>189</v>
      </c>
      <c r="B99" s="1" t="s">
        <v>189</v>
      </c>
      <c r="C99">
        <v>0.38295280860387598</v>
      </c>
      <c r="D99" s="1" t="s">
        <v>189</v>
      </c>
      <c r="E99" s="5">
        <f>IFERROR(10*(IF(C99="","",IF(C99&gt;=$L$205,1,((C99-$B$205)/($B$204-$B$205))))),"")</f>
        <v>3.0430733481504446</v>
      </c>
      <c r="F99" t="s">
        <v>189</v>
      </c>
      <c r="G99" s="1" t="s">
        <v>188</v>
      </c>
      <c r="H99" s="1" t="s">
        <v>447</v>
      </c>
      <c r="I99" s="1" t="s">
        <v>448</v>
      </c>
      <c r="J99" s="1">
        <v>0</v>
      </c>
      <c r="K99" s="1">
        <v>1</v>
      </c>
    </row>
    <row r="100" spans="1:11" x14ac:dyDescent="0.25">
      <c r="A100" t="s">
        <v>191</v>
      </c>
      <c r="B100" s="1" t="s">
        <v>191</v>
      </c>
      <c r="C100">
        <v>0.52622919566248405</v>
      </c>
      <c r="D100" s="1" t="s">
        <v>191</v>
      </c>
      <c r="E100" s="5">
        <f>IFERROR(10*(IF(C100="","",IF(C100&gt;=$L$205,1,((C100-$B$205)/($B$204-$B$205))))),"")</f>
        <v>6.4574057315794375</v>
      </c>
      <c r="F100" t="s">
        <v>191</v>
      </c>
      <c r="G100" s="1" t="s">
        <v>470</v>
      </c>
      <c r="H100" s="1" t="s">
        <v>455</v>
      </c>
      <c r="I100" s="1" t="s">
        <v>459</v>
      </c>
      <c r="J100" s="1">
        <v>0</v>
      </c>
      <c r="K100" s="1">
        <v>1</v>
      </c>
    </row>
    <row r="101" spans="1:11" x14ac:dyDescent="0.25">
      <c r="A101" t="s">
        <v>193</v>
      </c>
      <c r="B101" s="1" t="s">
        <v>193</v>
      </c>
      <c r="C101">
        <v>0.41984011317786801</v>
      </c>
      <c r="D101" s="1" t="s">
        <v>193</v>
      </c>
      <c r="E101" s="5">
        <f>IFERROR(10*(IF(C101="","",IF(C101&gt;=$L$205,1,((C101-$B$205)/($B$204-$B$205))))),"")</f>
        <v>3.9221122542115712</v>
      </c>
      <c r="F101" t="s">
        <v>193</v>
      </c>
      <c r="G101" s="1" t="s">
        <v>192</v>
      </c>
      <c r="H101" s="1" t="s">
        <v>447</v>
      </c>
      <c r="I101" s="1" t="s">
        <v>448</v>
      </c>
      <c r="J101" s="1">
        <v>0</v>
      </c>
      <c r="K101" s="1">
        <v>1</v>
      </c>
    </row>
    <row r="102" spans="1:11" x14ac:dyDescent="0.25">
      <c r="A102" t="s">
        <v>195</v>
      </c>
      <c r="B102" s="1" t="s">
        <v>195</v>
      </c>
      <c r="C102">
        <v>0.60292363667122395</v>
      </c>
      <c r="D102" s="1" t="s">
        <v>195</v>
      </c>
      <c r="E102" s="5">
        <f>IFERROR(10*(IF(C102="","",IF(C102&gt;=$L$205,1,((C102-$B$205)/($B$204-$B$205))))),"")</f>
        <v>8.2850642797951295</v>
      </c>
      <c r="F102" t="s">
        <v>195</v>
      </c>
      <c r="G102" s="1" t="s">
        <v>194</v>
      </c>
      <c r="H102" s="1" t="s">
        <v>441</v>
      </c>
      <c r="I102" s="1" t="s">
        <v>452</v>
      </c>
      <c r="J102" s="1">
        <v>0</v>
      </c>
      <c r="K102" s="1">
        <v>1</v>
      </c>
    </row>
    <row r="103" spans="1:11" x14ac:dyDescent="0.25">
      <c r="A103" t="s">
        <v>197</v>
      </c>
      <c r="B103" s="1" t="s">
        <v>197</v>
      </c>
      <c r="C103">
        <v>0.433808728943607</v>
      </c>
      <c r="D103" s="1" t="s">
        <v>197</v>
      </c>
      <c r="E103" s="5">
        <f>IFERROR(10*(IF(C103="","",IF(C103&gt;=$L$205,1,((C103-$B$205)/($B$204-$B$205))))),"")</f>
        <v>4.2549898353661693</v>
      </c>
      <c r="F103" t="s">
        <v>197</v>
      </c>
      <c r="G103" s="1" t="s">
        <v>196</v>
      </c>
      <c r="H103" s="1" t="s">
        <v>464</v>
      </c>
      <c r="I103" s="1" t="s">
        <v>448</v>
      </c>
      <c r="J103" s="1">
        <v>0</v>
      </c>
      <c r="K103" s="1">
        <v>1</v>
      </c>
    </row>
    <row r="104" spans="1:11" x14ac:dyDescent="0.25">
      <c r="A104" t="s">
        <v>199</v>
      </c>
      <c r="B104" s="1" t="s">
        <v>199</v>
      </c>
      <c r="C104">
        <v>0.35887815273724699</v>
      </c>
      <c r="D104" s="1" t="s">
        <v>199</v>
      </c>
      <c r="E104" s="5">
        <f>IFERROR(10*(IF(C104="","",IF(C104&gt;=$L$205,1,((C104-$B$205)/($B$204-$B$205))))),"")</f>
        <v>2.4693648757856561</v>
      </c>
      <c r="F104" t="s">
        <v>199</v>
      </c>
      <c r="G104" s="1" t="s">
        <v>198</v>
      </c>
      <c r="H104" s="1" t="s">
        <v>438</v>
      </c>
      <c r="I104" s="1" t="s">
        <v>444</v>
      </c>
      <c r="J104" s="1">
        <v>0</v>
      </c>
      <c r="K104" s="1">
        <v>1</v>
      </c>
    </row>
    <row r="105" spans="1:11" x14ac:dyDescent="0.25">
      <c r="A105" t="s">
        <v>201</v>
      </c>
      <c r="B105" s="1" t="s">
        <v>201</v>
      </c>
      <c r="C105">
        <v>0.47790043415620997</v>
      </c>
      <c r="D105" s="1" t="s">
        <v>201</v>
      </c>
      <c r="E105" s="5">
        <f>IFERROR(10*(IF(C105="","",IF(C105&gt;=$L$205,1,((C105-$B$205)/($B$204-$B$205))))),"")</f>
        <v>5.3057124285204367</v>
      </c>
      <c r="F105" t="s">
        <v>201</v>
      </c>
      <c r="G105" s="1" t="s">
        <v>200</v>
      </c>
      <c r="H105" s="1" t="s">
        <v>439</v>
      </c>
      <c r="I105" s="1" t="s">
        <v>440</v>
      </c>
      <c r="J105" s="1">
        <v>0</v>
      </c>
      <c r="K105" s="1">
        <v>1</v>
      </c>
    </row>
    <row r="106" spans="1:11" x14ac:dyDescent="0.25">
      <c r="A106" t="s">
        <v>203</v>
      </c>
      <c r="B106" s="1" t="s">
        <v>203</v>
      </c>
      <c r="C106">
        <v>0.48362200300235297</v>
      </c>
      <c r="D106" s="1" t="s">
        <v>203</v>
      </c>
      <c r="E106" s="5">
        <f>IFERROR(10*(IF(C106="","",IF(C106&gt;=$L$205,1,((C106-$B$205)/($B$204-$B$205))))),"")</f>
        <v>5.4420596536037538</v>
      </c>
      <c r="F106" t="s">
        <v>203</v>
      </c>
      <c r="G106" s="1" t="s">
        <v>202</v>
      </c>
      <c r="H106" s="1" t="s">
        <v>441</v>
      </c>
      <c r="I106" s="1" t="s">
        <v>442</v>
      </c>
      <c r="J106" s="1">
        <v>0</v>
      </c>
      <c r="K106" s="1">
        <v>1</v>
      </c>
    </row>
    <row r="107" spans="1:11" x14ac:dyDescent="0.25">
      <c r="A107" t="s">
        <v>205</v>
      </c>
      <c r="B107" s="1" t="s">
        <v>205</v>
      </c>
      <c r="C107">
        <v>0.37650008280326103</v>
      </c>
      <c r="D107" s="1" t="s">
        <v>205</v>
      </c>
      <c r="E107" s="5">
        <f>IFERROR(10*(IF(C107="","",IF(C107&gt;=$L$205,1,((C107-$B$205)/($B$204-$B$205))))),"")</f>
        <v>2.889302366659857</v>
      </c>
      <c r="F107" t="s">
        <v>205</v>
      </c>
      <c r="G107" s="1" t="s">
        <v>204</v>
      </c>
      <c r="H107" s="1" t="s">
        <v>463</v>
      </c>
      <c r="I107" s="1" t="s">
        <v>436</v>
      </c>
      <c r="J107" s="1">
        <v>1</v>
      </c>
      <c r="K107" s="1">
        <v>0</v>
      </c>
    </row>
    <row r="108" spans="1:11" x14ac:dyDescent="0.25">
      <c r="A108" t="s">
        <v>207</v>
      </c>
      <c r="B108" s="1" t="s">
        <v>207</v>
      </c>
      <c r="C108">
        <v>0.30092346449666502</v>
      </c>
      <c r="D108" s="1" t="s">
        <v>207</v>
      </c>
      <c r="E108" s="5">
        <f>IFERROR(10*(IF(C108="","",IF(C108&gt;=$L$205,1,((C108-$B$205)/($B$204-$B$205))))),"")</f>
        <v>1.0882819709633293</v>
      </c>
      <c r="F108" t="s">
        <v>207</v>
      </c>
      <c r="G108" s="1" t="s">
        <v>206</v>
      </c>
      <c r="H108" s="1" t="s">
        <v>451</v>
      </c>
      <c r="I108" s="1" t="s">
        <v>436</v>
      </c>
      <c r="J108" s="1">
        <v>1</v>
      </c>
      <c r="K108" s="1">
        <v>0</v>
      </c>
    </row>
    <row r="109" spans="1:11" x14ac:dyDescent="0.25">
      <c r="A109" t="s">
        <v>209</v>
      </c>
      <c r="B109" s="1" t="s">
        <v>209</v>
      </c>
      <c r="C109">
        <v>0.39466355606110598</v>
      </c>
      <c r="D109" s="1" t="s">
        <v>209</v>
      </c>
      <c r="E109" s="5">
        <f>IFERROR(10*(IF(C109="","",IF(C109&gt;=$L$205,1,((C109-$B$205)/($B$204-$B$205))))),"")</f>
        <v>3.322145043760854</v>
      </c>
      <c r="F109" t="s">
        <v>209</v>
      </c>
      <c r="G109" s="1" t="s">
        <v>208</v>
      </c>
      <c r="H109" s="1" t="s">
        <v>463</v>
      </c>
      <c r="J109" s="1">
        <v>0</v>
      </c>
      <c r="K109" s="1">
        <v>0</v>
      </c>
    </row>
    <row r="110" spans="1:11" x14ac:dyDescent="0.25">
      <c r="A110" t="s">
        <v>211</v>
      </c>
      <c r="B110" s="1" t="s">
        <v>211</v>
      </c>
      <c r="C110"/>
      <c r="D110" s="1" t="s">
        <v>211</v>
      </c>
      <c r="E110" s="5" t="str">
        <f>IFERROR(10*(IF(C110="","",IF(C110&gt;=$L$205,1,((C110-$B$205)/($B$204-$B$205))))),"")</f>
        <v/>
      </c>
      <c r="F110" t="s">
        <v>211</v>
      </c>
      <c r="G110" s="1" t="s">
        <v>210</v>
      </c>
      <c r="H110" s="1" t="s">
        <v>458</v>
      </c>
      <c r="J110" s="1">
        <v>0</v>
      </c>
      <c r="K110" s="1">
        <v>0</v>
      </c>
    </row>
    <row r="111" spans="1:11" x14ac:dyDescent="0.25">
      <c r="A111" t="s">
        <v>213</v>
      </c>
      <c r="B111" s="1" t="s">
        <v>213</v>
      </c>
      <c r="C111">
        <v>0.37983111573977901</v>
      </c>
      <c r="D111" s="1" t="s">
        <v>213</v>
      </c>
      <c r="E111" s="5">
        <f>IFERROR(10*(IF(C111="","",IF(C111&gt;=$L$205,1,((C111-$B$205)/($B$204-$B$205))))),"")</f>
        <v>2.9686821853369545</v>
      </c>
      <c r="F111" t="s">
        <v>213</v>
      </c>
      <c r="G111" s="1" t="s">
        <v>212</v>
      </c>
      <c r="H111" s="1" t="s">
        <v>464</v>
      </c>
      <c r="I111" s="1" t="s">
        <v>448</v>
      </c>
      <c r="J111" s="1">
        <v>0</v>
      </c>
      <c r="K111" s="1">
        <v>1</v>
      </c>
    </row>
    <row r="112" spans="1:11" x14ac:dyDescent="0.25">
      <c r="A112" t="s">
        <v>215</v>
      </c>
      <c r="B112" s="1" t="s">
        <v>215</v>
      </c>
      <c r="C112">
        <v>0.43059559809177</v>
      </c>
      <c r="D112" s="1" t="s">
        <v>215</v>
      </c>
      <c r="E112" s="5">
        <f>IFERROR(10*(IF(C112="","",IF(C112&gt;=$L$205,1,((C112-$B$205)/($B$204-$B$205))))),"")</f>
        <v>4.1784196695150841</v>
      </c>
      <c r="F112" t="s">
        <v>215</v>
      </c>
      <c r="G112" s="1" t="s">
        <v>471</v>
      </c>
      <c r="H112" s="1" t="s">
        <v>453</v>
      </c>
      <c r="I112" s="71" t="s">
        <v>446</v>
      </c>
      <c r="J112" s="1">
        <v>0</v>
      </c>
      <c r="K112" s="1">
        <v>1</v>
      </c>
    </row>
    <row r="113" spans="1:11" x14ac:dyDescent="0.25">
      <c r="A113" t="s">
        <v>217</v>
      </c>
      <c r="B113" s="1" t="s">
        <v>217</v>
      </c>
      <c r="C113">
        <v>0.561024350301769</v>
      </c>
      <c r="D113" s="1" t="s">
        <v>217</v>
      </c>
      <c r="E113" s="5">
        <f>IFERROR(10*(IF(C113="","",IF(C113&gt;=$L$205,1,((C113-$B$205)/($B$204-$B$205))))),"")</f>
        <v>7.2865878858079167</v>
      </c>
      <c r="F113" t="s">
        <v>217</v>
      </c>
      <c r="G113" s="1" t="s">
        <v>216</v>
      </c>
      <c r="H113" s="1" t="s">
        <v>441</v>
      </c>
      <c r="I113" s="1" t="s">
        <v>442</v>
      </c>
      <c r="J113" s="1">
        <v>0</v>
      </c>
      <c r="K113" s="1">
        <v>1</v>
      </c>
    </row>
    <row r="114" spans="1:11" x14ac:dyDescent="0.25">
      <c r="A114" t="s">
        <v>219</v>
      </c>
      <c r="B114" s="1" t="s">
        <v>219</v>
      </c>
      <c r="C114">
        <v>0.52490994826233595</v>
      </c>
      <c r="D114" s="1" t="s">
        <v>219</v>
      </c>
      <c r="E114" s="5">
        <f>IFERROR(10*(IF(C114="","",IF(C114&gt;=$L$205,1,((C114-$B$205)/($B$204-$B$205))))),"")</f>
        <v>6.4259675496671758</v>
      </c>
      <c r="F114" t="s">
        <v>219</v>
      </c>
      <c r="G114" s="1" t="s">
        <v>218</v>
      </c>
      <c r="H114" s="1" t="s">
        <v>472</v>
      </c>
      <c r="I114" s="1" t="s">
        <v>440</v>
      </c>
      <c r="J114" s="1">
        <v>0</v>
      </c>
      <c r="K114" s="1">
        <v>1</v>
      </c>
    </row>
    <row r="115" spans="1:11" x14ac:dyDescent="0.25">
      <c r="A115" t="s">
        <v>221</v>
      </c>
      <c r="B115" s="1" t="s">
        <v>221</v>
      </c>
      <c r="C115">
        <v>0.41685503109656102</v>
      </c>
      <c r="D115" s="1" t="s">
        <v>221</v>
      </c>
      <c r="E115" s="5">
        <f>IFERROR(10*(IF(C115="","",IF(C115&gt;=$L$205,1,((C115-$B$205)/($B$204-$B$205))))),"")</f>
        <v>3.8509765798228042</v>
      </c>
      <c r="F115" t="s">
        <v>221</v>
      </c>
      <c r="G115" s="1" t="s">
        <v>220</v>
      </c>
      <c r="H115" s="1" t="s">
        <v>438</v>
      </c>
      <c r="I115" s="1" t="s">
        <v>449</v>
      </c>
      <c r="J115" s="1">
        <v>0</v>
      </c>
      <c r="K115" s="1">
        <v>1</v>
      </c>
    </row>
    <row r="116" spans="1:11" x14ac:dyDescent="0.25">
      <c r="A116" t="s">
        <v>223</v>
      </c>
      <c r="B116" s="1" t="s">
        <v>223</v>
      </c>
      <c r="C116"/>
      <c r="D116" s="1" t="s">
        <v>223</v>
      </c>
      <c r="E116" s="5" t="str">
        <f>IFERROR(10*(IF(C116="","",IF(C116&gt;=$L$205,1,((C116-$B$205)/($B$204-$B$205))))),"")</f>
        <v/>
      </c>
      <c r="F116" t="s">
        <v>223</v>
      </c>
      <c r="G116" s="1" t="s">
        <v>222</v>
      </c>
      <c r="H116" s="1" t="s">
        <v>469</v>
      </c>
      <c r="I116" s="1" t="s">
        <v>459</v>
      </c>
      <c r="J116" s="1">
        <v>0</v>
      </c>
      <c r="K116" s="1">
        <v>1</v>
      </c>
    </row>
    <row r="117" spans="1:11" x14ac:dyDescent="0.25">
      <c r="A117" t="s">
        <v>225</v>
      </c>
      <c r="B117" s="1" t="s">
        <v>225</v>
      </c>
      <c r="C117">
        <v>0.37262393024232399</v>
      </c>
      <c r="D117" s="1" t="s">
        <v>225</v>
      </c>
      <c r="E117" s="5">
        <f>IFERROR(10*(IF(C117="","",IF(C117&gt;=$L$205,1,((C117-$B$205)/($B$204-$B$205))))),"")</f>
        <v>2.7969321339675366</v>
      </c>
      <c r="F117" t="s">
        <v>225</v>
      </c>
      <c r="G117" s="1" t="s">
        <v>473</v>
      </c>
      <c r="H117" s="1" t="s">
        <v>445</v>
      </c>
      <c r="I117" s="71" t="s">
        <v>446</v>
      </c>
      <c r="J117" s="1">
        <v>0</v>
      </c>
      <c r="K117" s="1">
        <v>1</v>
      </c>
    </row>
    <row r="118" spans="1:11" x14ac:dyDescent="0.25">
      <c r="A118" t="s">
        <v>227</v>
      </c>
      <c r="B118" s="1" t="s">
        <v>227</v>
      </c>
      <c r="C118">
        <v>0.59783783871919605</v>
      </c>
      <c r="D118" s="1" t="s">
        <v>227</v>
      </c>
      <c r="E118" s="5">
        <f>IFERROR(10*(IF(C118="","",IF(C118&gt;=$L$205,1,((C118-$B$205)/($B$204-$B$205))))),"")</f>
        <v>8.163867723965712</v>
      </c>
      <c r="F118" t="s">
        <v>227</v>
      </c>
      <c r="G118" s="1" t="s">
        <v>226</v>
      </c>
      <c r="H118" s="1" t="s">
        <v>441</v>
      </c>
      <c r="I118" s="1" t="s">
        <v>452</v>
      </c>
      <c r="J118" s="1">
        <v>0</v>
      </c>
      <c r="K118" s="1">
        <v>1</v>
      </c>
    </row>
    <row r="119" spans="1:11" x14ac:dyDescent="0.25">
      <c r="A119" t="s">
        <v>229</v>
      </c>
      <c r="B119" s="1" t="s">
        <v>229</v>
      </c>
      <c r="C119">
        <v>0.33823962071355101</v>
      </c>
      <c r="D119" s="1" t="s">
        <v>229</v>
      </c>
      <c r="E119" s="5">
        <f>IFERROR(10*(IF(C119="","",IF(C119&gt;=$L$205,1,((C119-$B$205)/($B$204-$B$205))))),"")</f>
        <v>1.9775405795314758</v>
      </c>
      <c r="F119" t="s">
        <v>229</v>
      </c>
      <c r="G119" s="1" t="s">
        <v>228</v>
      </c>
      <c r="H119" s="1" t="s">
        <v>445</v>
      </c>
      <c r="J119" s="1">
        <v>0</v>
      </c>
      <c r="K119" s="1">
        <v>0</v>
      </c>
    </row>
    <row r="120" spans="1:11" x14ac:dyDescent="0.25">
      <c r="A120" t="s">
        <v>231</v>
      </c>
      <c r="B120" s="1" t="s">
        <v>231</v>
      </c>
      <c r="C120">
        <v>0.53001794106921196</v>
      </c>
      <c r="D120" s="1" t="s">
        <v>231</v>
      </c>
      <c r="E120" s="5">
        <f>IFERROR(10*(IF(C120="","",IF(C120&gt;=$L$205,1,((C120-$B$205)/($B$204-$B$205))))),"")</f>
        <v>6.5476930175749128</v>
      </c>
      <c r="F120" t="s">
        <v>231</v>
      </c>
      <c r="G120" s="1" t="s">
        <v>230</v>
      </c>
      <c r="H120" s="1" t="s">
        <v>455</v>
      </c>
      <c r="I120" s="1" t="s">
        <v>459</v>
      </c>
      <c r="J120" s="1">
        <v>0</v>
      </c>
      <c r="K120" s="1">
        <v>1</v>
      </c>
    </row>
    <row r="121" spans="1:11" x14ac:dyDescent="0.25">
      <c r="A121" t="s">
        <v>233</v>
      </c>
      <c r="B121" s="1" t="s">
        <v>233</v>
      </c>
      <c r="C121">
        <v>0.37747835899100102</v>
      </c>
      <c r="D121" s="1" t="s">
        <v>233</v>
      </c>
      <c r="E121" s="5">
        <f>IFERROR(10*(IF(C121="","",IF(C121&gt;=$L$205,1,((C121-$B$205)/($B$204-$B$205))))),"")</f>
        <v>2.9126150711208636</v>
      </c>
      <c r="F121" t="s">
        <v>233</v>
      </c>
      <c r="G121" s="1" t="s">
        <v>232</v>
      </c>
      <c r="H121" s="1" t="s">
        <v>445</v>
      </c>
      <c r="I121" s="1" t="s">
        <v>446</v>
      </c>
      <c r="J121" s="1">
        <v>0</v>
      </c>
      <c r="K121" s="1">
        <v>1</v>
      </c>
    </row>
    <row r="122" spans="1:11" x14ac:dyDescent="0.25">
      <c r="A122" t="s">
        <v>235</v>
      </c>
      <c r="B122" s="1" t="s">
        <v>235</v>
      </c>
      <c r="C122">
        <v>0.39062589881480297</v>
      </c>
      <c r="D122" s="1" t="s">
        <v>235</v>
      </c>
      <c r="E122" s="5">
        <f>IFERROR(10*(IF(C122="","",IF(C122&gt;=$L$205,1,((C122-$B$205)/($B$204-$B$205))))),"")</f>
        <v>3.2259260912017007</v>
      </c>
      <c r="F122" t="s">
        <v>235</v>
      </c>
      <c r="G122" s="1" t="s">
        <v>234</v>
      </c>
      <c r="H122" s="1" t="s">
        <v>458</v>
      </c>
      <c r="I122" s="1" t="s">
        <v>459</v>
      </c>
      <c r="J122" s="1">
        <v>0</v>
      </c>
      <c r="K122" s="1">
        <v>1</v>
      </c>
    </row>
    <row r="123" spans="1:11" x14ac:dyDescent="0.25">
      <c r="A123" t="s">
        <v>237</v>
      </c>
      <c r="B123" s="1" t="s">
        <v>237</v>
      </c>
      <c r="C123">
        <v>0.51737828775685701</v>
      </c>
      <c r="D123" s="1" t="s">
        <v>237</v>
      </c>
      <c r="E123" s="5">
        <f>IFERROR(10*(IF(C123="","",IF(C123&gt;=$L$205,1,((C123-$B$205)/($B$204-$B$205))))),"")</f>
        <v>6.246485131853758</v>
      </c>
      <c r="F123" t="s">
        <v>237</v>
      </c>
      <c r="G123" s="1" t="s">
        <v>236</v>
      </c>
      <c r="H123" s="1" t="s">
        <v>441</v>
      </c>
      <c r="I123" s="1" t="s">
        <v>442</v>
      </c>
      <c r="J123" s="1">
        <v>0</v>
      </c>
      <c r="K123" s="1">
        <v>1</v>
      </c>
    </row>
    <row r="124" spans="1:11" x14ac:dyDescent="0.25">
      <c r="A124" t="s">
        <v>239</v>
      </c>
      <c r="B124" s="1" t="s">
        <v>239</v>
      </c>
      <c r="C124">
        <v>0.57053816634113996</v>
      </c>
      <c r="D124" s="1" t="s">
        <v>239</v>
      </c>
      <c r="E124" s="5">
        <f>IFERROR(10*(IF(C124="","",IF(C124&gt;=$L$205,1,((C124-$B$205)/($B$204-$B$205))))),"")</f>
        <v>7.5133058458296409</v>
      </c>
      <c r="F124" t="s">
        <v>239</v>
      </c>
      <c r="G124" s="1" t="s">
        <v>238</v>
      </c>
      <c r="H124" s="1" t="s">
        <v>441</v>
      </c>
      <c r="I124" s="1" t="s">
        <v>452</v>
      </c>
      <c r="J124" s="1">
        <v>0</v>
      </c>
      <c r="K124" s="1">
        <v>1</v>
      </c>
    </row>
    <row r="125" spans="1:11" x14ac:dyDescent="0.25">
      <c r="A125" t="s">
        <v>241</v>
      </c>
      <c r="B125" s="1" t="s">
        <v>241</v>
      </c>
      <c r="C125">
        <v>0.42922278831652799</v>
      </c>
      <c r="D125" s="1" t="s">
        <v>241</v>
      </c>
      <c r="E125" s="5">
        <f>IFERROR(10*(IF(C125="","",IF(C125&gt;=$L$205,1,((C125-$B$205)/($B$204-$B$205))))),"")</f>
        <v>4.1457050752394808</v>
      </c>
      <c r="F125" t="s">
        <v>241</v>
      </c>
      <c r="G125" s="1" t="s">
        <v>240</v>
      </c>
      <c r="H125" s="1" t="s">
        <v>441</v>
      </c>
      <c r="I125" s="71" t="s">
        <v>452</v>
      </c>
      <c r="J125" s="1">
        <v>0</v>
      </c>
      <c r="K125" s="1">
        <v>1</v>
      </c>
    </row>
    <row r="126" spans="1:11" x14ac:dyDescent="0.25">
      <c r="A126" t="s">
        <v>243</v>
      </c>
      <c r="B126" s="1" t="s">
        <v>243</v>
      </c>
      <c r="C126">
        <v>0.54812061302380899</v>
      </c>
      <c r="D126" s="1" t="s">
        <v>243</v>
      </c>
      <c r="E126" s="5">
        <f>IFERROR(10*(IF(C126="","",IF(C126&gt;=$L$205,1,((C126-$B$205)/($B$204-$B$205))))),"")</f>
        <v>6.9790867758212682</v>
      </c>
      <c r="F126" t="s">
        <v>243</v>
      </c>
      <c r="G126" s="1" t="s">
        <v>242</v>
      </c>
      <c r="H126" s="1" t="s">
        <v>441</v>
      </c>
      <c r="I126" s="1" t="s">
        <v>442</v>
      </c>
      <c r="J126" s="1">
        <v>0</v>
      </c>
      <c r="K126" s="1">
        <v>1</v>
      </c>
    </row>
    <row r="127" spans="1:11" x14ac:dyDescent="0.25">
      <c r="A127" t="s">
        <v>245</v>
      </c>
      <c r="B127" s="1" t="s">
        <v>245</v>
      </c>
      <c r="C127">
        <v>0.37717450929806401</v>
      </c>
      <c r="D127" s="1" t="s">
        <v>245</v>
      </c>
      <c r="E127" s="5">
        <f>IFERROR(10*(IF(C127="","",IF(C127&gt;=$L$205,1,((C127-$B$205)/($B$204-$B$205))))),"")</f>
        <v>2.9053742140083418</v>
      </c>
      <c r="F127" t="s">
        <v>245</v>
      </c>
      <c r="G127" s="1" t="s">
        <v>244</v>
      </c>
      <c r="H127" s="1" t="s">
        <v>455</v>
      </c>
      <c r="I127" s="1" t="s">
        <v>459</v>
      </c>
      <c r="J127" s="1">
        <v>0</v>
      </c>
      <c r="K127" s="1">
        <v>1</v>
      </c>
    </row>
    <row r="128" spans="1:11" x14ac:dyDescent="0.25">
      <c r="A128" t="s">
        <v>247</v>
      </c>
      <c r="B128" s="1" t="s">
        <v>247</v>
      </c>
      <c r="C128">
        <v>0.47432620914208501</v>
      </c>
      <c r="D128" s="1" t="s">
        <v>247</v>
      </c>
      <c r="E128" s="5">
        <f>IFERROR(10*(IF(C128="","",IF(C128&gt;=$L$205,1,((C128-$B$205)/($B$204-$B$205))))),"")</f>
        <v>5.220537247446134</v>
      </c>
      <c r="F128" t="s">
        <v>247</v>
      </c>
      <c r="G128" s="1" t="s">
        <v>246</v>
      </c>
      <c r="H128" s="1" t="s">
        <v>441</v>
      </c>
      <c r="I128" s="1" t="s">
        <v>442</v>
      </c>
      <c r="J128" s="1">
        <v>0</v>
      </c>
      <c r="K128" s="1">
        <v>1</v>
      </c>
    </row>
    <row r="129" spans="1:11" x14ac:dyDescent="0.25">
      <c r="A129" t="s">
        <v>249</v>
      </c>
      <c r="B129" s="1" t="s">
        <v>249</v>
      </c>
      <c r="C129">
        <v>0.67488786464774597</v>
      </c>
      <c r="D129" s="1" t="s">
        <v>249</v>
      </c>
      <c r="E129" s="5">
        <f>IFERROR(10*(IF(C129="","",IF(C129&gt;=$L$205,1,((C129-$B$205)/($B$204-$B$205))))),"")</f>
        <v>10</v>
      </c>
      <c r="F129" t="s">
        <v>249</v>
      </c>
      <c r="G129" s="1" t="s">
        <v>248</v>
      </c>
      <c r="H129" s="1" t="s">
        <v>441</v>
      </c>
      <c r="I129" s="1" t="s">
        <v>452</v>
      </c>
      <c r="J129" s="1">
        <v>0</v>
      </c>
      <c r="K129" s="1">
        <v>1</v>
      </c>
    </row>
    <row r="130" spans="1:11" x14ac:dyDescent="0.25">
      <c r="A130" t="s">
        <v>251</v>
      </c>
      <c r="B130" s="1" t="s">
        <v>251</v>
      </c>
      <c r="C130">
        <v>0.50013006013005601</v>
      </c>
      <c r="D130" s="1" t="s">
        <v>251</v>
      </c>
      <c r="E130" s="5">
        <f>IFERROR(10*(IF(C130="","",IF(C130&gt;=$L$205,1,((C130-$B$205)/($B$204-$B$205))))),"")</f>
        <v>5.8354531163769066</v>
      </c>
      <c r="F130" t="s">
        <v>251</v>
      </c>
      <c r="G130" s="1" t="s">
        <v>250</v>
      </c>
      <c r="H130" s="1" t="s">
        <v>441</v>
      </c>
      <c r="I130" s="1" t="s">
        <v>452</v>
      </c>
      <c r="J130" s="1">
        <v>0</v>
      </c>
      <c r="K130" s="1">
        <v>1</v>
      </c>
    </row>
    <row r="131" spans="1:11" x14ac:dyDescent="0.25">
      <c r="A131" t="s">
        <v>253</v>
      </c>
      <c r="B131" s="1" t="s">
        <v>253</v>
      </c>
      <c r="C131">
        <v>0.446047927180731</v>
      </c>
      <c r="D131" s="1" t="s">
        <v>253</v>
      </c>
      <c r="E131" s="5">
        <f>IFERROR(10*(IF(C131="","",IF(C131&gt;=$L$205,1,((C131-$B$205)/($B$204-$B$205))))),"")</f>
        <v>4.5466547199024152</v>
      </c>
      <c r="F131" t="s">
        <v>253</v>
      </c>
      <c r="G131" s="1" t="s">
        <v>252</v>
      </c>
      <c r="H131" s="1" t="s">
        <v>438</v>
      </c>
      <c r="I131" s="1" t="s">
        <v>449</v>
      </c>
      <c r="J131" s="1">
        <v>0</v>
      </c>
      <c r="K131" s="1">
        <v>1</v>
      </c>
    </row>
    <row r="132" spans="1:11" x14ac:dyDescent="0.25">
      <c r="A132" t="s">
        <v>255</v>
      </c>
      <c r="B132" s="1" t="s">
        <v>255</v>
      </c>
      <c r="C132">
        <v>0.35148262930469798</v>
      </c>
      <c r="D132" s="1" t="s">
        <v>255</v>
      </c>
      <c r="E132" s="5">
        <f>IFERROR(10*(IF(C132="","",IF(C132&gt;=$L$205,1,((C132-$B$205)/($B$204-$B$205))))),"")</f>
        <v>2.2931266577055824</v>
      </c>
      <c r="F132" t="s">
        <v>255</v>
      </c>
      <c r="G132" s="1" t="s">
        <v>254</v>
      </c>
      <c r="H132" s="1" t="s">
        <v>451</v>
      </c>
      <c r="I132" s="1" t="s">
        <v>436</v>
      </c>
      <c r="J132" s="1">
        <v>1</v>
      </c>
      <c r="K132" s="1">
        <v>0</v>
      </c>
    </row>
    <row r="133" spans="1:11" x14ac:dyDescent="0.25">
      <c r="A133" t="s">
        <v>257</v>
      </c>
      <c r="B133" s="1" t="s">
        <v>257</v>
      </c>
      <c r="C133">
        <v>0.25693771365956403</v>
      </c>
      <c r="D133" s="1" t="s">
        <v>257</v>
      </c>
      <c r="E133" s="5">
        <f>IFERROR(10*(IF(C133="","",IF(C133&gt;=$L$205,1,((C133-$B$205)/($B$204-$B$205))))),"")</f>
        <v>4.008431204888438E-2</v>
      </c>
      <c r="F133" t="s">
        <v>257</v>
      </c>
      <c r="G133" s="1" t="s">
        <v>256</v>
      </c>
      <c r="H133" s="1" t="s">
        <v>463</v>
      </c>
      <c r="I133" s="1" t="s">
        <v>436</v>
      </c>
      <c r="J133" s="1">
        <v>1</v>
      </c>
      <c r="K133" s="1">
        <v>0</v>
      </c>
    </row>
    <row r="134" spans="1:11" x14ac:dyDescent="0.25">
      <c r="A134" t="s">
        <v>259</v>
      </c>
      <c r="B134" s="1" t="s">
        <v>259</v>
      </c>
      <c r="C134">
        <v>0.52115736402082202</v>
      </c>
      <c r="D134" s="1" t="s">
        <v>259</v>
      </c>
      <c r="E134" s="5">
        <f>IFERROR(10*(IF(C134="","",IF(C134&gt;=$L$205,1,((C134-$B$205)/($B$204-$B$205))))),"")</f>
        <v>6.3365419983925939</v>
      </c>
      <c r="F134" t="s">
        <v>259</v>
      </c>
      <c r="G134" s="1" t="s">
        <v>258</v>
      </c>
      <c r="H134" s="1" t="s">
        <v>439</v>
      </c>
      <c r="I134" s="1" t="s">
        <v>440</v>
      </c>
      <c r="J134" s="1">
        <v>0</v>
      </c>
      <c r="K134" s="1">
        <v>1</v>
      </c>
    </row>
    <row r="135" spans="1:11" x14ac:dyDescent="0.25">
      <c r="A135" t="s">
        <v>261</v>
      </c>
      <c r="B135" s="1" t="s">
        <v>261</v>
      </c>
      <c r="C135"/>
      <c r="D135" s="1" t="s">
        <v>261</v>
      </c>
      <c r="E135" s="5" t="str">
        <f>IFERROR(10*(IF(C135="","",IF(C135&gt;=$L$205,1,((C135-$B$205)/($B$204-$B$205))))),"")</f>
        <v/>
      </c>
      <c r="F135" t="s">
        <v>261</v>
      </c>
      <c r="G135" s="1" t="s">
        <v>260</v>
      </c>
      <c r="H135" s="1" t="s">
        <v>469</v>
      </c>
      <c r="I135" s="1" t="s">
        <v>459</v>
      </c>
      <c r="J135" s="1">
        <v>0</v>
      </c>
      <c r="K135" s="1">
        <v>1</v>
      </c>
    </row>
    <row r="136" spans="1:11" x14ac:dyDescent="0.25">
      <c r="A136" t="s">
        <v>263</v>
      </c>
      <c r="B136" s="1" t="s">
        <v>263</v>
      </c>
      <c r="C136">
        <v>0.31028568313441501</v>
      </c>
      <c r="D136" s="1" t="s">
        <v>263</v>
      </c>
      <c r="E136" s="5">
        <f>IFERROR(10*(IF(C136="","",IF(C136&gt;=$L$205,1,((C136-$B$205)/($B$204-$B$205))))),"")</f>
        <v>1.3113873055676732</v>
      </c>
      <c r="F136" t="s">
        <v>263</v>
      </c>
      <c r="G136" s="1" t="s">
        <v>262</v>
      </c>
      <c r="H136" s="1" t="s">
        <v>450</v>
      </c>
      <c r="I136" s="1" t="s">
        <v>436</v>
      </c>
      <c r="J136" s="1">
        <v>1</v>
      </c>
      <c r="K136" s="1">
        <v>0</v>
      </c>
    </row>
    <row r="137" spans="1:11" x14ac:dyDescent="0.25">
      <c r="A137" t="s">
        <v>265</v>
      </c>
      <c r="B137" s="1" t="s">
        <v>265</v>
      </c>
      <c r="C137">
        <v>0.41430930748099398</v>
      </c>
      <c r="D137" s="1" t="s">
        <v>265</v>
      </c>
      <c r="E137" s="5">
        <f>IFERROR(10*(IF(C137="","",IF(C137&gt;=$L$205,1,((C137-$B$205)/($B$204-$B$205))))),"")</f>
        <v>3.7903109896419536</v>
      </c>
      <c r="F137" t="s">
        <v>265</v>
      </c>
      <c r="G137" s="1" t="s">
        <v>264</v>
      </c>
      <c r="H137" s="1" t="s">
        <v>447</v>
      </c>
      <c r="I137" s="1" t="s">
        <v>448</v>
      </c>
      <c r="J137" s="1">
        <v>0</v>
      </c>
      <c r="K137" s="1">
        <v>1</v>
      </c>
    </row>
    <row r="138" spans="1:11" x14ac:dyDescent="0.25">
      <c r="A138" t="s">
        <v>267</v>
      </c>
      <c r="B138" s="1" t="s">
        <v>267</v>
      </c>
      <c r="C138">
        <v>0.52982084509125904</v>
      </c>
      <c r="D138" s="1" t="s">
        <v>267</v>
      </c>
      <c r="E138" s="5">
        <f>IFERROR(10*(IF(C138="","",IF(C138&gt;=$L$205,1,((C138-$B$205)/($B$204-$B$205))))),"")</f>
        <v>6.5429961432749417</v>
      </c>
      <c r="F138" t="s">
        <v>267</v>
      </c>
      <c r="G138" s="1" t="s">
        <v>266</v>
      </c>
      <c r="H138" s="1" t="s">
        <v>439</v>
      </c>
      <c r="I138" s="1" t="s">
        <v>440</v>
      </c>
      <c r="J138" s="1">
        <v>0</v>
      </c>
      <c r="K138" s="1">
        <v>1</v>
      </c>
    </row>
    <row r="139" spans="1:11" x14ac:dyDescent="0.25">
      <c r="A139" t="s">
        <v>269</v>
      </c>
      <c r="B139" s="1" t="s">
        <v>269</v>
      </c>
      <c r="C139">
        <v>0.39060744396223601</v>
      </c>
      <c r="D139" s="1" t="s">
        <v>269</v>
      </c>
      <c r="E139" s="5">
        <f>IFERROR(10*(IF(C139="","",IF(C139&gt;=$L$205,1,((C139-$B$205)/($B$204-$B$205))))),"")</f>
        <v>3.2254863048416151</v>
      </c>
      <c r="F139" t="s">
        <v>269</v>
      </c>
      <c r="G139" s="1" t="s">
        <v>268</v>
      </c>
      <c r="H139" s="1" t="s">
        <v>438</v>
      </c>
      <c r="I139" s="1" t="s">
        <v>449</v>
      </c>
      <c r="J139" s="1">
        <v>0</v>
      </c>
      <c r="K139" s="1">
        <v>1</v>
      </c>
    </row>
    <row r="140" spans="1:11" x14ac:dyDescent="0.25">
      <c r="A140" t="s">
        <v>271</v>
      </c>
      <c r="B140" s="1" t="s">
        <v>271</v>
      </c>
      <c r="C140">
        <v>0.43389722905054501</v>
      </c>
      <c r="D140" s="1" t="s">
        <v>271</v>
      </c>
      <c r="E140" s="5">
        <f>IFERROR(10*(IF(C140="","",IF(C140&gt;=$L$205,1,((C140-$B$205)/($B$204-$B$205))))),"")</f>
        <v>4.2570988275543362</v>
      </c>
      <c r="F140" t="s">
        <v>271</v>
      </c>
      <c r="G140" s="1" t="s">
        <v>270</v>
      </c>
      <c r="H140" s="1" t="s">
        <v>438</v>
      </c>
      <c r="I140" s="1" t="s">
        <v>449</v>
      </c>
      <c r="J140" s="1">
        <v>0</v>
      </c>
      <c r="K140" s="1">
        <v>1</v>
      </c>
    </row>
    <row r="141" spans="1:11" x14ac:dyDescent="0.25">
      <c r="A141" t="s">
        <v>273</v>
      </c>
      <c r="B141" s="1" t="s">
        <v>273</v>
      </c>
      <c r="C141">
        <v>0.46273500759628</v>
      </c>
      <c r="D141" s="1" t="s">
        <v>273</v>
      </c>
      <c r="E141" s="5">
        <f>IFERROR(10*(IF(C141="","",IF(C141&gt;=$L$205,1,((C141-$B$205)/($B$204-$B$205))))),"")</f>
        <v>4.9443143776964575</v>
      </c>
      <c r="F141" t="s">
        <v>273</v>
      </c>
      <c r="G141" s="1" t="s">
        <v>272</v>
      </c>
      <c r="H141" s="1" t="s">
        <v>455</v>
      </c>
      <c r="I141" s="1" t="s">
        <v>459</v>
      </c>
      <c r="J141" s="1">
        <v>0</v>
      </c>
      <c r="K141" s="1">
        <v>1</v>
      </c>
    </row>
    <row r="142" spans="1:11" x14ac:dyDescent="0.25">
      <c r="A142" t="s">
        <v>275</v>
      </c>
      <c r="B142" s="1" t="s">
        <v>275</v>
      </c>
      <c r="C142"/>
      <c r="D142" s="1" t="s">
        <v>275</v>
      </c>
      <c r="E142" s="5" t="str">
        <f>IFERROR(10*(IF(C142="","",IF(C142&gt;=$L$205,1,((C142-$B$205)/($B$204-$B$205))))),"")</f>
        <v/>
      </c>
      <c r="F142" t="s">
        <v>275</v>
      </c>
      <c r="G142" s="1" t="s">
        <v>274</v>
      </c>
      <c r="H142" s="1" t="s">
        <v>469</v>
      </c>
      <c r="I142" s="1" t="s">
        <v>459</v>
      </c>
      <c r="J142" s="1">
        <v>0</v>
      </c>
      <c r="K142" s="1">
        <v>1</v>
      </c>
    </row>
    <row r="143" spans="1:11" x14ac:dyDescent="0.25">
      <c r="A143" t="s">
        <v>277</v>
      </c>
      <c r="B143" s="1" t="s">
        <v>277</v>
      </c>
      <c r="C143">
        <v>0.53649904801402204</v>
      </c>
      <c r="D143" s="1" t="s">
        <v>277</v>
      </c>
      <c r="E143" s="5">
        <f>IFERROR(10*(IF(C143="","",IF(C143&gt;=$L$205,1,((C143-$B$205)/($B$204-$B$205))))),"")</f>
        <v>6.7021403328403348</v>
      </c>
      <c r="F143" t="s">
        <v>277</v>
      </c>
      <c r="G143" s="1" t="s">
        <v>276</v>
      </c>
      <c r="H143" s="1" t="s">
        <v>474</v>
      </c>
      <c r="I143" s="1" t="s">
        <v>459</v>
      </c>
      <c r="J143" s="1">
        <v>0</v>
      </c>
      <c r="K143" s="1">
        <v>1</v>
      </c>
    </row>
    <row r="144" spans="1:11" x14ac:dyDescent="0.25">
      <c r="A144" t="s">
        <v>279</v>
      </c>
      <c r="B144" s="1" t="s">
        <v>279</v>
      </c>
      <c r="C144">
        <v>0.32658233266950099</v>
      </c>
      <c r="D144" s="1" t="s">
        <v>279</v>
      </c>
      <c r="E144" s="5">
        <f>IFERROR(10*(IF(C144="","",IF(C144&gt;=$L$205,1,((C144-$B$205)/($B$204-$B$205))))),"")</f>
        <v>1.6997428426616978</v>
      </c>
      <c r="F144" t="s">
        <v>279</v>
      </c>
      <c r="G144" s="1" t="s">
        <v>278</v>
      </c>
      <c r="H144" s="1" t="s">
        <v>453</v>
      </c>
      <c r="I144" s="1" t="s">
        <v>436</v>
      </c>
      <c r="J144" s="1">
        <v>1</v>
      </c>
      <c r="K144" s="1">
        <v>0</v>
      </c>
    </row>
    <row r="145" spans="1:11" x14ac:dyDescent="0.25">
      <c r="A145" t="s">
        <v>281</v>
      </c>
      <c r="B145" s="1" t="s">
        <v>281</v>
      </c>
      <c r="C145"/>
      <c r="D145" s="1" t="s">
        <v>281</v>
      </c>
      <c r="E145" s="5" t="str">
        <f>IFERROR(10*(IF(C145="","",IF(C145&gt;=$L$205,1,((C145-$B$205)/($B$204-$B$205))))),"")</f>
        <v/>
      </c>
      <c r="F145" t="s">
        <v>281</v>
      </c>
      <c r="G145" s="1" t="s">
        <v>280</v>
      </c>
      <c r="H145" s="1" t="s">
        <v>438</v>
      </c>
      <c r="J145" s="1">
        <v>0</v>
      </c>
      <c r="K145" s="1">
        <v>0</v>
      </c>
    </row>
    <row r="146" spans="1:11" x14ac:dyDescent="0.25">
      <c r="A146" t="s">
        <v>283</v>
      </c>
      <c r="B146" s="1" t="s">
        <v>283</v>
      </c>
      <c r="C146">
        <v>0.33489266391455502</v>
      </c>
      <c r="D146" s="1" t="s">
        <v>283</v>
      </c>
      <c r="E146" s="5">
        <f>IFERROR(10*(IF(C146="","",IF(C146&gt;=$L$205,1,((C146-$B$205)/($B$204-$B$205))))),"")</f>
        <v>1.8977812889787671</v>
      </c>
      <c r="F146" t="s">
        <v>283</v>
      </c>
      <c r="G146" s="1" t="s">
        <v>282</v>
      </c>
      <c r="H146" s="1" t="s">
        <v>445</v>
      </c>
      <c r="I146" s="1" t="s">
        <v>436</v>
      </c>
      <c r="J146" s="1">
        <v>1</v>
      </c>
      <c r="K146" s="1">
        <v>0</v>
      </c>
    </row>
    <row r="147" spans="1:11" x14ac:dyDescent="0.25">
      <c r="A147" t="s">
        <v>285</v>
      </c>
      <c r="B147" s="1" t="s">
        <v>285</v>
      </c>
      <c r="C147">
        <v>0.40244298484421898</v>
      </c>
      <c r="D147" s="1" t="s">
        <v>285</v>
      </c>
      <c r="E147" s="5">
        <f>IFERROR(10*(IF(C147="","",IF(C147&gt;=$L$205,1,((C147-$B$205)/($B$204-$B$205))))),"")</f>
        <v>3.507531876609292</v>
      </c>
      <c r="F147" t="s">
        <v>285</v>
      </c>
      <c r="G147" s="1" t="s">
        <v>284</v>
      </c>
      <c r="H147" s="1" t="s">
        <v>438</v>
      </c>
      <c r="I147" s="1" t="s">
        <v>449</v>
      </c>
      <c r="J147" s="1">
        <v>0</v>
      </c>
      <c r="K147" s="1">
        <v>1</v>
      </c>
    </row>
    <row r="148" spans="1:11" x14ac:dyDescent="0.25">
      <c r="A148" t="s">
        <v>287</v>
      </c>
      <c r="B148" s="1" t="s">
        <v>287</v>
      </c>
      <c r="C148">
        <v>0.37538814612724603</v>
      </c>
      <c r="D148" s="1" t="s">
        <v>287</v>
      </c>
      <c r="E148" s="5">
        <f>IFERROR(10*(IF(C148="","",IF(C148&gt;=$L$205,1,((C148-$B$205)/($B$204-$B$205))))),"")</f>
        <v>2.8628044804471946</v>
      </c>
      <c r="F148" t="s">
        <v>287</v>
      </c>
      <c r="G148" s="1" t="s">
        <v>286</v>
      </c>
      <c r="H148" s="1" t="s">
        <v>447</v>
      </c>
      <c r="I148" s="1" t="s">
        <v>448</v>
      </c>
      <c r="J148" s="1">
        <v>0</v>
      </c>
      <c r="K148" s="1">
        <v>1</v>
      </c>
    </row>
    <row r="149" spans="1:11" x14ac:dyDescent="0.25">
      <c r="A149" t="s">
        <v>289</v>
      </c>
      <c r="B149" s="1" t="s">
        <v>289</v>
      </c>
      <c r="C149">
        <v>0.41276891923584003</v>
      </c>
      <c r="D149" s="1" t="s">
        <v>289</v>
      </c>
      <c r="E149" s="5">
        <f>IFERROR(10*(IF(C149="","",IF(C149&gt;=$L$205,1,((C149-$B$205)/($B$204-$B$205))))),"")</f>
        <v>3.7536029348364459</v>
      </c>
      <c r="F149" t="s">
        <v>289</v>
      </c>
      <c r="G149" s="1" t="s">
        <v>288</v>
      </c>
      <c r="H149" s="1" t="s">
        <v>453</v>
      </c>
      <c r="I149" s="1" t="s">
        <v>446</v>
      </c>
      <c r="J149" s="1">
        <v>0</v>
      </c>
      <c r="K149" s="1">
        <v>1</v>
      </c>
    </row>
    <row r="150" spans="1:11" x14ac:dyDescent="0.25">
      <c r="A150" t="s">
        <v>291</v>
      </c>
      <c r="B150" s="1" t="s">
        <v>291</v>
      </c>
      <c r="C150">
        <v>0.35008696093247899</v>
      </c>
      <c r="D150" s="1" t="s">
        <v>291</v>
      </c>
      <c r="E150" s="5">
        <f>IFERROR(10*(IF(C150="","",IF(C150&gt;=$L$205,1,((C150-$B$205)/($B$204-$B$205))))),"")</f>
        <v>2.2598673341169322</v>
      </c>
      <c r="F150" t="s">
        <v>291</v>
      </c>
      <c r="G150" s="1" t="s">
        <v>290</v>
      </c>
      <c r="H150" s="1" t="s">
        <v>453</v>
      </c>
      <c r="J150" s="1">
        <v>0</v>
      </c>
      <c r="K150" s="1">
        <v>0</v>
      </c>
    </row>
    <row r="151" spans="1:11" x14ac:dyDescent="0.25">
      <c r="A151" t="s">
        <v>293</v>
      </c>
      <c r="B151" s="1" t="s">
        <v>293</v>
      </c>
      <c r="C151">
        <v>0.58575962249026103</v>
      </c>
      <c r="D151" s="1" t="s">
        <v>293</v>
      </c>
      <c r="E151" s="5">
        <f>IFERROR(10*(IF(C151="","",IF(C151&gt;=$L$205,1,((C151-$B$205)/($B$204-$B$205))))),"")</f>
        <v>7.8760391036945894</v>
      </c>
      <c r="F151" t="s">
        <v>293</v>
      </c>
      <c r="G151" s="1" t="s">
        <v>292</v>
      </c>
      <c r="H151" s="1" t="s">
        <v>441</v>
      </c>
      <c r="I151" s="1" t="s">
        <v>442</v>
      </c>
      <c r="J151" s="1">
        <v>0</v>
      </c>
      <c r="K151" s="1">
        <v>1</v>
      </c>
    </row>
    <row r="152" spans="1:11" x14ac:dyDescent="0.25">
      <c r="A152" t="s">
        <v>295</v>
      </c>
      <c r="B152" s="1" t="s">
        <v>295</v>
      </c>
      <c r="C152">
        <v>0.40682588509959899</v>
      </c>
      <c r="D152" s="1" t="s">
        <v>295</v>
      </c>
      <c r="E152" s="5">
        <f>IFERROR(10*(IF(C152="","",IF(C152&gt;=$L$205,1,((C152-$B$205)/($B$204-$B$205))))),"")</f>
        <v>3.6119781052063447</v>
      </c>
      <c r="F152" t="s">
        <v>295</v>
      </c>
      <c r="G152" s="1" t="s">
        <v>294</v>
      </c>
      <c r="H152" s="1" t="s">
        <v>447</v>
      </c>
      <c r="I152" s="1" t="s">
        <v>448</v>
      </c>
      <c r="J152" s="1">
        <v>0</v>
      </c>
      <c r="K152" s="1">
        <v>1</v>
      </c>
    </row>
    <row r="153" spans="1:11" x14ac:dyDescent="0.25">
      <c r="A153" t="s">
        <v>297</v>
      </c>
      <c r="B153" s="1" t="s">
        <v>297</v>
      </c>
      <c r="C153">
        <v>0.61753215612247003</v>
      </c>
      <c r="D153" s="1" t="s">
        <v>297</v>
      </c>
      <c r="E153" s="5">
        <f>IFERROR(10*(IF(C153="","",IF(C153&gt;=$L$205,1,((C153-$B$205)/($B$204-$B$205))))),"")</f>
        <v>8.6331910162401151</v>
      </c>
      <c r="F153" t="s">
        <v>297</v>
      </c>
      <c r="G153" s="1" t="s">
        <v>296</v>
      </c>
      <c r="H153" s="1" t="s">
        <v>464</v>
      </c>
      <c r="I153" s="1" t="s">
        <v>448</v>
      </c>
      <c r="J153" s="1">
        <v>0</v>
      </c>
      <c r="K153" s="1">
        <v>1</v>
      </c>
    </row>
    <row r="154" spans="1:11" x14ac:dyDescent="0.25">
      <c r="A154" t="s">
        <v>299</v>
      </c>
      <c r="B154" s="1" t="s">
        <v>299</v>
      </c>
      <c r="C154">
        <v>0.53162747952588996</v>
      </c>
      <c r="D154" s="1" t="s">
        <v>299</v>
      </c>
      <c r="E154" s="5">
        <f>IFERROR(10*(IF(C154="","",IF(C154&gt;=$L$205,1,((C154-$B$205)/($B$204-$B$205))))),"")</f>
        <v>6.5860489489871279</v>
      </c>
      <c r="F154" t="s">
        <v>299</v>
      </c>
      <c r="G154" s="1" t="s">
        <v>298</v>
      </c>
      <c r="H154" s="1" t="s">
        <v>441</v>
      </c>
      <c r="I154" s="1" t="s">
        <v>452</v>
      </c>
      <c r="J154" s="1">
        <v>0</v>
      </c>
      <c r="K154" s="1">
        <v>1</v>
      </c>
    </row>
    <row r="155" spans="1:11" x14ac:dyDescent="0.25">
      <c r="A155" t="s">
        <v>301</v>
      </c>
      <c r="B155" s="1" t="s">
        <v>301</v>
      </c>
      <c r="C155">
        <v>0.39264760485165701</v>
      </c>
      <c r="D155" s="1" t="s">
        <v>301</v>
      </c>
      <c r="E155" s="5">
        <f>IFERROR(10*(IF(C155="","",IF(C155&gt;=$L$205,1,((C155-$B$205)/($B$204-$B$205))))),"")</f>
        <v>3.2741041373760575</v>
      </c>
      <c r="F155" t="s">
        <v>301</v>
      </c>
      <c r="G155" s="1" t="s">
        <v>300</v>
      </c>
      <c r="H155" s="1" t="s">
        <v>455</v>
      </c>
      <c r="J155" s="1">
        <v>0</v>
      </c>
      <c r="K155" s="1">
        <v>0</v>
      </c>
    </row>
    <row r="156" spans="1:11" x14ac:dyDescent="0.25">
      <c r="A156" t="s">
        <v>303</v>
      </c>
      <c r="B156" s="1" t="s">
        <v>303</v>
      </c>
      <c r="C156">
        <v>0.57143884101153997</v>
      </c>
      <c r="D156" s="1" t="s">
        <v>303</v>
      </c>
      <c r="E156" s="5">
        <f>IFERROR(10*(IF(C156="","",IF(C156&gt;=$L$205,1,((C156-$B$205)/($B$204-$B$205))))),"")</f>
        <v>7.5347692757584186</v>
      </c>
      <c r="F156" t="s">
        <v>303</v>
      </c>
      <c r="G156" s="1" t="s">
        <v>302</v>
      </c>
      <c r="H156" s="1" t="s">
        <v>474</v>
      </c>
      <c r="I156" s="1" t="s">
        <v>459</v>
      </c>
      <c r="J156" s="1">
        <v>0</v>
      </c>
      <c r="K156" s="1">
        <v>1</v>
      </c>
    </row>
    <row r="157" spans="1:11" x14ac:dyDescent="0.25">
      <c r="A157" t="s">
        <v>305</v>
      </c>
      <c r="B157" s="1" t="s">
        <v>305</v>
      </c>
      <c r="C157">
        <v>0.56301062543890501</v>
      </c>
      <c r="D157" s="1" t="s">
        <v>305</v>
      </c>
      <c r="E157" s="5">
        <f>IFERROR(10*(IF(C157="","",IF(C157&gt;=$L$205,1,((C157-$B$205)/($B$204-$B$205))))),"")</f>
        <v>7.3339215997739826</v>
      </c>
      <c r="F157" t="s">
        <v>305</v>
      </c>
      <c r="G157" s="1" t="s">
        <v>304</v>
      </c>
      <c r="H157" s="1" t="s">
        <v>441</v>
      </c>
      <c r="I157" s="1" t="s">
        <v>452</v>
      </c>
      <c r="J157" s="1">
        <v>0</v>
      </c>
      <c r="K157" s="1">
        <v>1</v>
      </c>
    </row>
    <row r="158" spans="1:11" x14ac:dyDescent="0.25">
      <c r="A158" t="s">
        <v>307</v>
      </c>
      <c r="B158" s="1" t="s">
        <v>307</v>
      </c>
      <c r="C158">
        <v>0.44400821988805</v>
      </c>
      <c r="D158" s="1" t="s">
        <v>307</v>
      </c>
      <c r="E158" s="5">
        <f>IFERROR(10*(IF(C158="","",IF(C158&gt;=$L$205,1,((C158-$B$205)/($B$204-$B$205))))),"")</f>
        <v>4.4980476967558296</v>
      </c>
      <c r="F158" t="s">
        <v>307</v>
      </c>
      <c r="G158" s="1" t="s">
        <v>306</v>
      </c>
      <c r="H158" s="1" t="s">
        <v>438</v>
      </c>
      <c r="I158" s="1" t="s">
        <v>449</v>
      </c>
      <c r="J158" s="1">
        <v>0</v>
      </c>
      <c r="K158" s="1">
        <v>1</v>
      </c>
    </row>
    <row r="159" spans="1:11" x14ac:dyDescent="0.25">
      <c r="A159" t="s">
        <v>309</v>
      </c>
      <c r="B159" s="1" t="s">
        <v>309</v>
      </c>
      <c r="C159"/>
      <c r="D159" s="1" t="s">
        <v>309</v>
      </c>
      <c r="E159" s="5" t="str">
        <f>IFERROR(10*(IF(C159="","",IF(C159&gt;=$L$205,1,((C159-$B$205)/($B$204-$B$205))))),"")</f>
        <v/>
      </c>
      <c r="F159" t="s">
        <v>309</v>
      </c>
      <c r="G159" s="1" t="s">
        <v>308</v>
      </c>
      <c r="H159" s="1" t="s">
        <v>445</v>
      </c>
      <c r="J159" s="1">
        <v>0</v>
      </c>
      <c r="K159" s="1">
        <v>0</v>
      </c>
    </row>
    <row r="160" spans="1:11" x14ac:dyDescent="0.25">
      <c r="A160" t="s">
        <v>311</v>
      </c>
      <c r="B160" s="1" t="s">
        <v>311</v>
      </c>
      <c r="C160">
        <v>0.67315083954395805</v>
      </c>
      <c r="D160" s="1" t="s">
        <v>311</v>
      </c>
      <c r="E160" s="5">
        <f>IFERROR(10*(IF(C160="","",IF(C160&gt;=$L$205,1,((C160-$B$205)/($B$204-$B$205))))),"")</f>
        <v>9.9586060118875963</v>
      </c>
      <c r="F160" t="s">
        <v>311</v>
      </c>
      <c r="G160" s="1" t="s">
        <v>310</v>
      </c>
      <c r="H160" s="1" t="s">
        <v>441</v>
      </c>
      <c r="I160" s="1" t="s">
        <v>442</v>
      </c>
      <c r="J160" s="1">
        <v>0</v>
      </c>
      <c r="K160" s="1">
        <v>1</v>
      </c>
    </row>
    <row r="161" spans="1:11" x14ac:dyDescent="0.25">
      <c r="A161" t="s">
        <v>313</v>
      </c>
      <c r="B161" s="1" t="s">
        <v>313</v>
      </c>
      <c r="C161">
        <v>0.43230497331650602</v>
      </c>
      <c r="D161" s="1" t="s">
        <v>313</v>
      </c>
      <c r="E161" s="5">
        <f>IFERROR(10*(IF(C161="","",IF(C161&gt;=$L$205,1,((C161-$B$205)/($B$204-$B$205))))),"")</f>
        <v>4.21915475018724</v>
      </c>
      <c r="F161" t="s">
        <v>313</v>
      </c>
      <c r="G161" s="1" t="s">
        <v>312</v>
      </c>
      <c r="H161" s="1" t="s">
        <v>445</v>
      </c>
      <c r="I161" s="1" t="s">
        <v>446</v>
      </c>
      <c r="J161" s="1">
        <v>0</v>
      </c>
      <c r="K161" s="1">
        <v>1</v>
      </c>
    </row>
    <row r="162" spans="1:11" x14ac:dyDescent="0.25">
      <c r="A162" t="s">
        <v>315</v>
      </c>
      <c r="B162" s="1" t="s">
        <v>315</v>
      </c>
      <c r="C162"/>
      <c r="D162" s="1" t="s">
        <v>315</v>
      </c>
      <c r="E162" s="5" t="str">
        <f>IFERROR(10*(IF(C162="","",IF(C162&gt;=$L$205,1,((C162-$B$205)/($B$204-$B$205))))),"")</f>
        <v/>
      </c>
      <c r="F162" t="s">
        <v>315</v>
      </c>
      <c r="G162" s="1" t="s">
        <v>475</v>
      </c>
      <c r="H162" s="1" t="s">
        <v>441</v>
      </c>
      <c r="I162" s="1" t="s">
        <v>442</v>
      </c>
      <c r="J162" s="1">
        <v>0</v>
      </c>
      <c r="K162" s="1">
        <v>1</v>
      </c>
    </row>
    <row r="163" spans="1:11" x14ac:dyDescent="0.25">
      <c r="A163" t="s">
        <v>317</v>
      </c>
      <c r="B163" s="1" t="s">
        <v>317</v>
      </c>
      <c r="C163">
        <v>0.52815220353461201</v>
      </c>
      <c r="D163" s="1" t="s">
        <v>317</v>
      </c>
      <c r="E163" s="5">
        <f>IFERROR(10*(IF(C163="","",IF(C163&gt;=$L$205,1,((C163-$B$205)/($B$204-$B$205))))),"")</f>
        <v>6.5032317618569149</v>
      </c>
      <c r="F163" t="s">
        <v>317</v>
      </c>
      <c r="G163" s="1" t="s">
        <v>316</v>
      </c>
      <c r="H163" s="1" t="s">
        <v>441</v>
      </c>
      <c r="I163" s="1" t="s">
        <v>452</v>
      </c>
      <c r="J163" s="1">
        <v>0</v>
      </c>
      <c r="K163" s="1">
        <v>1</v>
      </c>
    </row>
    <row r="164" spans="1:11" x14ac:dyDescent="0.25">
      <c r="A164" t="s">
        <v>319</v>
      </c>
      <c r="B164" s="1" t="s">
        <v>319</v>
      </c>
      <c r="C164">
        <v>0.40636300407651299</v>
      </c>
      <c r="D164" s="1" t="s">
        <v>319</v>
      </c>
      <c r="E164" s="5">
        <f>IFERROR(10*(IF(C164="","",IF(C164&gt;=$L$205,1,((C164-$B$205)/($B$204-$B$205))))),"")</f>
        <v>3.6009474692499066</v>
      </c>
      <c r="F164" t="s">
        <v>319</v>
      </c>
      <c r="G164" s="1" t="s">
        <v>318</v>
      </c>
      <c r="H164" s="1" t="s">
        <v>438</v>
      </c>
      <c r="I164" s="1" t="s">
        <v>449</v>
      </c>
      <c r="J164" s="1">
        <v>0</v>
      </c>
      <c r="K164" s="1">
        <v>1</v>
      </c>
    </row>
    <row r="165" spans="1:11" x14ac:dyDescent="0.25">
      <c r="A165" t="s">
        <v>321</v>
      </c>
      <c r="B165" s="1" t="s">
        <v>321</v>
      </c>
      <c r="C165">
        <v>0.366319226414073</v>
      </c>
      <c r="D165" s="1" t="s">
        <v>321</v>
      </c>
      <c r="E165" s="5">
        <f>IFERROR(10*(IF(C165="","",IF(C165&gt;=$L$205,1,((C165-$B$205)/($B$204-$B$205))))),"")</f>
        <v>2.6466885740156751</v>
      </c>
      <c r="F165" t="s">
        <v>321</v>
      </c>
      <c r="G165" s="1" t="s">
        <v>476</v>
      </c>
      <c r="H165" s="1" t="s">
        <v>453</v>
      </c>
      <c r="I165" s="1" t="s">
        <v>436</v>
      </c>
      <c r="J165" s="1">
        <v>1</v>
      </c>
      <c r="K165" s="1">
        <v>0</v>
      </c>
    </row>
    <row r="166" spans="1:11" x14ac:dyDescent="0.25">
      <c r="A166" t="s">
        <v>323</v>
      </c>
      <c r="B166" s="1" t="s">
        <v>323</v>
      </c>
      <c r="C166">
        <v>0.321559534064566</v>
      </c>
      <c r="D166" s="1" t="s">
        <v>323</v>
      </c>
      <c r="E166" s="5">
        <f>IFERROR(10*(IF(C166="","",IF(C166&gt;=$L$205,1,((C166-$B$205)/($B$204-$B$205))))),"")</f>
        <v>1.5800475859320851</v>
      </c>
      <c r="F166" t="s">
        <v>323</v>
      </c>
      <c r="G166" s="1" t="s">
        <v>322</v>
      </c>
      <c r="H166" s="1" t="s">
        <v>445</v>
      </c>
      <c r="I166" s="1" t="s">
        <v>446</v>
      </c>
      <c r="J166" s="1">
        <v>0</v>
      </c>
      <c r="K166" s="1">
        <v>1</v>
      </c>
    </row>
    <row r="167" spans="1:11" x14ac:dyDescent="0.25">
      <c r="A167" t="s">
        <v>325</v>
      </c>
      <c r="B167" s="1" t="s">
        <v>325</v>
      </c>
      <c r="C167">
        <v>0.29600231066162602</v>
      </c>
      <c r="D167" s="1" t="s">
        <v>325</v>
      </c>
      <c r="E167" s="5">
        <f>IFERROR(10*(IF(C167="","",IF(C167&gt;=$L$205,1,((C167-$B$205)/($B$204-$B$205))))),"")</f>
        <v>0.97100894888512546</v>
      </c>
      <c r="F167" t="s">
        <v>325</v>
      </c>
      <c r="G167" s="1" t="s">
        <v>324</v>
      </c>
      <c r="H167" s="1" t="s">
        <v>463</v>
      </c>
      <c r="I167" s="1" t="s">
        <v>436</v>
      </c>
      <c r="J167" s="1">
        <v>1</v>
      </c>
      <c r="K167" s="1">
        <v>0</v>
      </c>
    </row>
    <row r="168" spans="1:11" x14ac:dyDescent="0.25">
      <c r="A168" t="s">
        <v>327</v>
      </c>
      <c r="B168" s="1" t="s">
        <v>327</v>
      </c>
      <c r="C168">
        <v>0.51889165223636802</v>
      </c>
      <c r="D168" s="1" t="s">
        <v>327</v>
      </c>
      <c r="E168" s="5">
        <f>IFERROR(10*(IF(C168="","",IF(C168&gt;=$L$205,1,((C168-$B$205)/($B$204-$B$205))))),"")</f>
        <v>6.2825491997466196</v>
      </c>
      <c r="F168" t="s">
        <v>327</v>
      </c>
      <c r="G168" s="1" t="s">
        <v>326</v>
      </c>
      <c r="H168" s="1" t="s">
        <v>441</v>
      </c>
      <c r="I168" s="1" t="s">
        <v>442</v>
      </c>
      <c r="J168" s="1">
        <v>0</v>
      </c>
      <c r="K168" s="1">
        <v>1</v>
      </c>
    </row>
    <row r="169" spans="1:11" x14ac:dyDescent="0.25">
      <c r="A169" t="s">
        <v>329</v>
      </c>
      <c r="B169" s="1" t="s">
        <v>329</v>
      </c>
      <c r="C169">
        <v>0.468967404541626</v>
      </c>
      <c r="D169" s="1" t="s">
        <v>329</v>
      </c>
      <c r="E169" s="5">
        <f>IFERROR(10*(IF(C169="","",IF(C169&gt;=$L$205,1,((C169-$B$205)/($B$204-$B$205))))),"")</f>
        <v>5.0928348363270493</v>
      </c>
      <c r="F169" t="s">
        <v>329</v>
      </c>
      <c r="G169" s="1" t="s">
        <v>328</v>
      </c>
      <c r="H169" s="1" t="s">
        <v>441</v>
      </c>
      <c r="J169" s="1">
        <v>0</v>
      </c>
      <c r="K169" s="1">
        <v>0</v>
      </c>
    </row>
    <row r="170" spans="1:11" x14ac:dyDescent="0.25">
      <c r="A170" t="s">
        <v>331</v>
      </c>
      <c r="B170" s="1" t="s">
        <v>331</v>
      </c>
      <c r="C170">
        <v>0.46568623129192599</v>
      </c>
      <c r="D170" s="1" t="s">
        <v>331</v>
      </c>
      <c r="E170" s="5">
        <f>IFERROR(10*(IF(C170="","",IF(C170&gt;=$L$205,1,((C170-$B$205)/($B$204-$B$205))))),"")</f>
        <v>5.0146431935024083</v>
      </c>
      <c r="F170" t="s">
        <v>331</v>
      </c>
      <c r="G170" s="1" t="s">
        <v>477</v>
      </c>
      <c r="H170" s="1" t="s">
        <v>447</v>
      </c>
      <c r="I170" s="1" t="s">
        <v>448</v>
      </c>
      <c r="J170" s="1">
        <v>0</v>
      </c>
      <c r="K170" s="1">
        <v>1</v>
      </c>
    </row>
    <row r="171" spans="1:11" x14ac:dyDescent="0.25">
      <c r="A171" t="s">
        <v>432</v>
      </c>
      <c r="B171" t="s">
        <v>432</v>
      </c>
      <c r="C171"/>
      <c r="D171" s="1"/>
      <c r="E171" s="5"/>
      <c r="F171" t="s">
        <v>432</v>
      </c>
      <c r="G171" s="1" t="s">
        <v>478</v>
      </c>
      <c r="H171" s="1" t="s">
        <v>438</v>
      </c>
      <c r="I171" s="1" t="s">
        <v>444</v>
      </c>
      <c r="J171" s="1">
        <v>0</v>
      </c>
      <c r="K171" s="1">
        <v>1</v>
      </c>
    </row>
    <row r="172" spans="1:11" x14ac:dyDescent="0.25">
      <c r="A172" t="s">
        <v>333</v>
      </c>
      <c r="B172" s="1" t="s">
        <v>333</v>
      </c>
      <c r="C172">
        <v>0.65794560351366105</v>
      </c>
      <c r="D172" s="1" t="s">
        <v>333</v>
      </c>
      <c r="E172" s="5">
        <f>IFERROR(10*(IF(C172="","",IF(C172&gt;=$L$205,1,((C172-$B$205)/($B$204-$B$205))))),"")</f>
        <v>9.5962592858029421</v>
      </c>
      <c r="F172" t="s">
        <v>333</v>
      </c>
      <c r="G172" s="1" t="s">
        <v>332</v>
      </c>
      <c r="H172" s="1" t="s">
        <v>441</v>
      </c>
      <c r="I172" s="1" t="s">
        <v>452</v>
      </c>
      <c r="J172" s="1">
        <v>0</v>
      </c>
      <c r="K172" s="1">
        <v>1</v>
      </c>
    </row>
    <row r="173" spans="1:11" x14ac:dyDescent="0.25">
      <c r="A173" t="s">
        <v>335</v>
      </c>
      <c r="B173" s="1" t="s">
        <v>335</v>
      </c>
      <c r="C173">
        <v>0.521241553835046</v>
      </c>
      <c r="D173" s="1" t="s">
        <v>335</v>
      </c>
      <c r="E173" s="5">
        <f>IFERROR(10*(IF(C173="","",IF(C173&gt;=$L$205,1,((C173-$B$205)/($B$204-$B$205))))),"")</f>
        <v>6.3385482746182928</v>
      </c>
      <c r="F173" t="s">
        <v>335</v>
      </c>
      <c r="G173" s="1" t="s">
        <v>334</v>
      </c>
      <c r="H173" s="1" t="s">
        <v>441</v>
      </c>
      <c r="I173" s="1" t="s">
        <v>452</v>
      </c>
      <c r="J173" s="1">
        <v>0</v>
      </c>
      <c r="K173" s="1">
        <v>1</v>
      </c>
    </row>
    <row r="174" spans="1:11" x14ac:dyDescent="0.25">
      <c r="A174" t="s">
        <v>337</v>
      </c>
      <c r="B174" s="1" t="s">
        <v>337</v>
      </c>
      <c r="C174">
        <v>0.43803138225029897</v>
      </c>
      <c r="D174" s="1" t="s">
        <v>337</v>
      </c>
      <c r="E174" s="5">
        <f>IFERROR(10*(IF(C174="","",IF(C174&gt;=$L$205,1,((C174-$B$205)/($B$204-$B$205))))),"")</f>
        <v>4.3556173164537144</v>
      </c>
      <c r="F174" t="s">
        <v>337</v>
      </c>
      <c r="G174" s="1" t="s">
        <v>336</v>
      </c>
      <c r="H174" s="1" t="s">
        <v>455</v>
      </c>
      <c r="I174" s="1" t="s">
        <v>459</v>
      </c>
      <c r="J174" s="1">
        <v>0</v>
      </c>
      <c r="K174" s="1">
        <v>1</v>
      </c>
    </row>
    <row r="175" spans="1:11" x14ac:dyDescent="0.25">
      <c r="A175" t="s">
        <v>339</v>
      </c>
      <c r="B175" s="1" t="s">
        <v>339</v>
      </c>
      <c r="C175">
        <v>0.40675747756745201</v>
      </c>
      <c r="D175" s="1" t="s">
        <v>339</v>
      </c>
      <c r="E175" s="5">
        <f>IFERROR(10*(IF(C175="","",IF(C175&gt;=$L$205,1,((C175-$B$205)/($B$204-$B$205))))),"")</f>
        <v>3.6103479269398848</v>
      </c>
      <c r="F175" t="s">
        <v>339</v>
      </c>
      <c r="G175" s="1" t="s">
        <v>338</v>
      </c>
      <c r="H175" s="1" t="s">
        <v>467</v>
      </c>
      <c r="I175" s="1" t="s">
        <v>446</v>
      </c>
      <c r="J175" s="1">
        <v>0</v>
      </c>
      <c r="K175" s="1">
        <v>1</v>
      </c>
    </row>
    <row r="176" spans="1:11" x14ac:dyDescent="0.25">
      <c r="A176" t="s">
        <v>341</v>
      </c>
      <c r="B176" s="1" t="s">
        <v>341</v>
      </c>
      <c r="C176">
        <v>0.409275319639616</v>
      </c>
      <c r="D176" s="1" t="s">
        <v>341</v>
      </c>
      <c r="E176" s="5">
        <f>IFERROR(10*(IF(C176="","",IF(C176&gt;=$L$205,1,((C176-$B$205)/($B$204-$B$205))))),"")</f>
        <v>3.6703490890283237</v>
      </c>
      <c r="F176" t="s">
        <v>341</v>
      </c>
      <c r="G176" s="1" t="s">
        <v>340</v>
      </c>
      <c r="H176" s="1" t="s">
        <v>467</v>
      </c>
      <c r="I176" s="1" t="s">
        <v>446</v>
      </c>
      <c r="J176" s="1">
        <v>0</v>
      </c>
      <c r="K176" s="1">
        <v>1</v>
      </c>
    </row>
    <row r="177" spans="1:11" x14ac:dyDescent="0.25">
      <c r="A177" t="s">
        <v>343</v>
      </c>
      <c r="B177" s="1" t="s">
        <v>343</v>
      </c>
      <c r="C177">
        <v>0.49952953078867601</v>
      </c>
      <c r="D177" s="1" t="s">
        <v>343</v>
      </c>
      <c r="E177" s="5">
        <f>IFERROR(10*(IF(C177="","",IF(C177&gt;=$L$205,1,((C177-$B$205)/($B$204-$B$205))))),"")</f>
        <v>5.8211422671185815</v>
      </c>
      <c r="F177" t="s">
        <v>343</v>
      </c>
      <c r="G177" s="1" t="s">
        <v>342</v>
      </c>
      <c r="H177" s="1" t="s">
        <v>455</v>
      </c>
      <c r="I177" s="1" t="s">
        <v>459</v>
      </c>
      <c r="J177" s="1">
        <v>0</v>
      </c>
      <c r="K177" s="1">
        <v>1</v>
      </c>
    </row>
    <row r="178" spans="1:11" x14ac:dyDescent="0.25">
      <c r="A178" t="s">
        <v>345</v>
      </c>
      <c r="B178" s="1" t="s">
        <v>345</v>
      </c>
      <c r="C178">
        <v>0.57852465744066195</v>
      </c>
      <c r="D178" s="1" t="s">
        <v>345</v>
      </c>
      <c r="E178" s="5">
        <f>IFERROR(10*(IF(C178="","",IF(C178&gt;=$L$205,1,((C178-$B$205)/($B$204-$B$205))))),"")</f>
        <v>7.7036270547243832</v>
      </c>
      <c r="F178" t="s">
        <v>345</v>
      </c>
      <c r="G178" s="1" t="s">
        <v>344</v>
      </c>
      <c r="H178" s="1" t="s">
        <v>479</v>
      </c>
      <c r="I178" s="1" t="s">
        <v>459</v>
      </c>
      <c r="J178" s="1">
        <v>0</v>
      </c>
      <c r="K178" s="1">
        <v>1</v>
      </c>
    </row>
    <row r="179" spans="1:11" x14ac:dyDescent="0.25">
      <c r="A179" t="s">
        <v>347</v>
      </c>
      <c r="B179" s="1" t="s">
        <v>347</v>
      </c>
      <c r="C179">
        <v>0.37585123330811698</v>
      </c>
      <c r="D179" s="1" t="s">
        <v>347</v>
      </c>
      <c r="E179" s="5">
        <f>IFERROR(10*(IF(C179="","",IF(C179&gt;=$L$205,1,((C179-$B$205)/($B$204-$B$205))))),"")</f>
        <v>2.8738400292243411</v>
      </c>
      <c r="F179" t="s">
        <v>347</v>
      </c>
      <c r="G179" s="1" t="s">
        <v>346</v>
      </c>
      <c r="H179" s="1" t="s">
        <v>438</v>
      </c>
      <c r="I179" s="1" t="s">
        <v>444</v>
      </c>
      <c r="J179" s="1">
        <v>0</v>
      </c>
      <c r="K179" s="1">
        <v>1</v>
      </c>
    </row>
    <row r="180" spans="1:11" x14ac:dyDescent="0.25">
      <c r="A180" t="s">
        <v>349</v>
      </c>
      <c r="B180" s="1" t="s">
        <v>349</v>
      </c>
      <c r="C180">
        <v>0.39012493290468298</v>
      </c>
      <c r="D180" s="1" t="s">
        <v>349</v>
      </c>
      <c r="E180" s="5">
        <f>IFERROR(10*(IF(C180="","",IF(C180&gt;=$L$205,1,((C180-$B$205)/($B$204-$B$205))))),"")</f>
        <v>3.2139878774804336</v>
      </c>
      <c r="F180" t="s">
        <v>349</v>
      </c>
      <c r="G180" s="1" t="s">
        <v>348</v>
      </c>
      <c r="H180" s="1" t="s">
        <v>464</v>
      </c>
      <c r="I180" s="1" t="s">
        <v>448</v>
      </c>
      <c r="J180" s="1">
        <v>0</v>
      </c>
      <c r="K180" s="1">
        <v>1</v>
      </c>
    </row>
    <row r="181" spans="1:11" x14ac:dyDescent="0.25">
      <c r="A181" t="s">
        <v>351</v>
      </c>
      <c r="B181" s="1" t="s">
        <v>351</v>
      </c>
      <c r="C181">
        <v>0.35016985347318202</v>
      </c>
      <c r="D181" s="1" t="s">
        <v>351</v>
      </c>
      <c r="E181" s="5">
        <f>IFERROR(10*(IF(C181="","",IF(C181&gt;=$L$205,1,((C181-$B$205)/($B$204-$B$205))))),"")</f>
        <v>2.2618426958068616</v>
      </c>
      <c r="F181" t="s">
        <v>351</v>
      </c>
      <c r="G181" s="1" t="s">
        <v>480</v>
      </c>
      <c r="H181" s="1" t="s">
        <v>447</v>
      </c>
      <c r="I181" s="1" t="s">
        <v>436</v>
      </c>
      <c r="J181" s="1">
        <v>1</v>
      </c>
      <c r="K181" s="1">
        <v>0</v>
      </c>
    </row>
    <row r="182" spans="1:11" x14ac:dyDescent="0.25">
      <c r="A182" t="s">
        <v>353</v>
      </c>
      <c r="B182" s="1" t="s">
        <v>353</v>
      </c>
      <c r="C182"/>
      <c r="D182" s="1" t="s">
        <v>353</v>
      </c>
      <c r="E182" s="5" t="str">
        <f>IFERROR(10*(IF(C182="","",IF(C182&gt;=$L$205,1,((C182-$B$205)/($B$204-$B$205))))),"")</f>
        <v/>
      </c>
      <c r="F182" t="s">
        <v>353</v>
      </c>
      <c r="G182" s="1" t="s">
        <v>352</v>
      </c>
      <c r="H182" s="1" t="s">
        <v>479</v>
      </c>
      <c r="I182" s="1" t="s">
        <v>459</v>
      </c>
      <c r="J182" s="1">
        <v>0</v>
      </c>
      <c r="K182" s="1">
        <v>1</v>
      </c>
    </row>
    <row r="183" spans="1:11" x14ac:dyDescent="0.25">
      <c r="A183" t="s">
        <v>355</v>
      </c>
      <c r="B183" s="1" t="s">
        <v>355</v>
      </c>
      <c r="C183"/>
      <c r="D183" s="1" t="s">
        <v>355</v>
      </c>
      <c r="E183" s="5" t="str">
        <f>IFERROR(10*(IF(C183="","",IF(C183&gt;=$L$205,1,((C183-$B$205)/($B$204-$B$205))))),"")</f>
        <v/>
      </c>
      <c r="F183" t="s">
        <v>355</v>
      </c>
      <c r="G183" s="1" t="s">
        <v>354</v>
      </c>
      <c r="H183" s="1" t="s">
        <v>458</v>
      </c>
      <c r="J183" s="1">
        <v>0</v>
      </c>
      <c r="K183" s="1">
        <v>0</v>
      </c>
    </row>
    <row r="184" spans="1:11" x14ac:dyDescent="0.25">
      <c r="A184" t="s">
        <v>357</v>
      </c>
      <c r="B184" s="1" t="s">
        <v>357</v>
      </c>
      <c r="C184">
        <v>0.52001709864288603</v>
      </c>
      <c r="D184" s="1" t="s">
        <v>357</v>
      </c>
      <c r="E184" s="5">
        <f>IFERROR(10*(IF(C184="","",IF(C184&gt;=$L$205,1,((C184-$B$205)/($B$204-$B$205))))),"")</f>
        <v>6.3093690281250145</v>
      </c>
      <c r="F184" t="s">
        <v>357</v>
      </c>
      <c r="G184" s="1" t="s">
        <v>481</v>
      </c>
      <c r="H184" s="1" t="s">
        <v>441</v>
      </c>
      <c r="I184" s="1" t="s">
        <v>442</v>
      </c>
      <c r="J184" s="1">
        <v>0</v>
      </c>
      <c r="K184" s="1">
        <v>1</v>
      </c>
    </row>
    <row r="185" spans="1:11" x14ac:dyDescent="0.25">
      <c r="A185" t="s">
        <v>359</v>
      </c>
      <c r="B185" s="1" t="s">
        <v>359</v>
      </c>
      <c r="C185">
        <v>0.58007495562947897</v>
      </c>
      <c r="D185" s="1" t="s">
        <v>359</v>
      </c>
      <c r="E185" s="5">
        <f>IFERROR(10*(IF(C185="","",IF(C185&gt;=$L$205,1,((C185-$B$205)/($B$204-$B$205))))),"")</f>
        <v>7.7405712673662332</v>
      </c>
      <c r="F185" t="s">
        <v>359</v>
      </c>
      <c r="G185" s="1" t="s">
        <v>358</v>
      </c>
      <c r="H185" s="1" t="s">
        <v>441</v>
      </c>
      <c r="I185" s="1" t="s">
        <v>442</v>
      </c>
      <c r="J185" s="1">
        <v>0</v>
      </c>
      <c r="K185" s="1">
        <v>1</v>
      </c>
    </row>
    <row r="186" spans="1:11" x14ac:dyDescent="0.25">
      <c r="A186" t="s">
        <v>361</v>
      </c>
      <c r="B186" s="1" t="s">
        <v>361</v>
      </c>
      <c r="C186">
        <v>0.38333229560023802</v>
      </c>
      <c r="D186" s="1" t="s">
        <v>361</v>
      </c>
      <c r="E186" s="5">
        <f>IFERROR(10*(IF(C186="","",IF(C186&gt;=$L$205,1,((C186-$B$205)/($B$204-$B$205))))),"")</f>
        <v>3.052116671808788</v>
      </c>
      <c r="F186" t="s">
        <v>361</v>
      </c>
      <c r="G186" s="1" t="s">
        <v>360</v>
      </c>
      <c r="H186" s="1" t="s">
        <v>453</v>
      </c>
      <c r="I186" s="1" t="s">
        <v>446</v>
      </c>
      <c r="J186" s="1">
        <v>0</v>
      </c>
      <c r="K186" s="1">
        <v>1</v>
      </c>
    </row>
    <row r="187" spans="1:11" x14ac:dyDescent="0.25">
      <c r="A187" t="s">
        <v>363</v>
      </c>
      <c r="B187" s="1" t="s">
        <v>363</v>
      </c>
      <c r="C187">
        <v>0.40648722794089298</v>
      </c>
      <c r="D187" s="1" t="s">
        <v>363</v>
      </c>
      <c r="E187" s="5">
        <f>IFERROR(10*(IF(C187="","",IF(C187&gt;=$L$205,1,((C187-$B$205)/($B$204-$B$205))))),"")</f>
        <v>3.6039077725605546</v>
      </c>
      <c r="F187" t="s">
        <v>363</v>
      </c>
      <c r="G187" s="1" t="s">
        <v>362</v>
      </c>
      <c r="H187" s="1" t="s">
        <v>438</v>
      </c>
      <c r="I187" s="1" t="s">
        <v>449</v>
      </c>
      <c r="J187" s="1">
        <v>0</v>
      </c>
      <c r="K187" s="1">
        <v>1</v>
      </c>
    </row>
    <row r="188" spans="1:11" x14ac:dyDescent="0.25">
      <c r="A188" t="s">
        <v>365</v>
      </c>
      <c r="B188" s="1" t="s">
        <v>365</v>
      </c>
      <c r="C188">
        <v>0.32903780114984399</v>
      </c>
      <c r="D188" s="1" t="s">
        <v>365</v>
      </c>
      <c r="E188" s="5">
        <f>IFERROR(10*(IF(C188="","",IF(C188&gt;=$L$205,1,((C188-$B$205)/($B$204-$B$205))))),"")</f>
        <v>1.7582576176433902</v>
      </c>
      <c r="F188" t="s">
        <v>365</v>
      </c>
      <c r="G188" s="1" t="s">
        <v>364</v>
      </c>
      <c r="H188" s="1" t="s">
        <v>456</v>
      </c>
      <c r="I188" s="1" t="s">
        <v>436</v>
      </c>
      <c r="J188" s="1">
        <v>1</v>
      </c>
      <c r="K188" s="1">
        <v>0</v>
      </c>
    </row>
    <row r="189" spans="1:11" x14ac:dyDescent="0.25">
      <c r="A189" t="s">
        <v>367</v>
      </c>
      <c r="B189" s="1" t="s">
        <v>367</v>
      </c>
      <c r="C189">
        <v>0.39693180072117701</v>
      </c>
      <c r="D189" s="1" t="s">
        <v>367</v>
      </c>
      <c r="E189" s="5">
        <f>IFERROR(10*(IF(C189="","",IF(C189&gt;=$L$205,1,((C189-$B$205)/($B$204-$B$205))))),"")</f>
        <v>3.3761982018241743</v>
      </c>
      <c r="F189" t="s">
        <v>367</v>
      </c>
      <c r="G189" s="1" t="s">
        <v>366</v>
      </c>
      <c r="H189" s="1" t="s">
        <v>467</v>
      </c>
      <c r="I189" s="1" t="s">
        <v>446</v>
      </c>
      <c r="J189" s="1">
        <v>0</v>
      </c>
      <c r="K189" s="1">
        <v>1</v>
      </c>
    </row>
    <row r="190" spans="1:11" x14ac:dyDescent="0.25">
      <c r="A190" t="s">
        <v>369</v>
      </c>
      <c r="B190" s="1" t="s">
        <v>369</v>
      </c>
      <c r="C190"/>
      <c r="D190" s="1" t="s">
        <v>369</v>
      </c>
      <c r="E190" s="5" t="str">
        <f>IFERROR(10*(IF(C190="","",IF(C190&gt;=$L$205,1,((C190-$B$205)/($B$204-$B$205))))),"")</f>
        <v/>
      </c>
      <c r="F190" t="s">
        <v>369</v>
      </c>
      <c r="G190" s="1" t="s">
        <v>368</v>
      </c>
      <c r="H190" s="1" t="s">
        <v>438</v>
      </c>
      <c r="I190" s="1" t="s">
        <v>444</v>
      </c>
      <c r="J190" s="1">
        <v>0</v>
      </c>
      <c r="K190" s="1">
        <v>1</v>
      </c>
    </row>
    <row r="191" spans="1:11" x14ac:dyDescent="0.25">
      <c r="A191" t="s">
        <v>371</v>
      </c>
      <c r="B191" s="1" t="s">
        <v>371</v>
      </c>
      <c r="C191">
        <v>0.38914776458479899</v>
      </c>
      <c r="D191" s="1" t="s">
        <v>371</v>
      </c>
      <c r="E191" s="5">
        <f>IFERROR(10*(IF(C191="","",IF(C191&gt;=$L$205,1,((C191-$B$205)/($B$204-$B$205))))),"")</f>
        <v>3.1907015739440663</v>
      </c>
      <c r="F191" t="s">
        <v>371</v>
      </c>
      <c r="G191" s="1" t="s">
        <v>482</v>
      </c>
      <c r="H191" s="1" t="s">
        <v>438</v>
      </c>
      <c r="I191" s="1" t="s">
        <v>449</v>
      </c>
      <c r="J191" s="1">
        <v>0</v>
      </c>
      <c r="K191" s="1">
        <v>1</v>
      </c>
    </row>
    <row r="192" spans="1:11" x14ac:dyDescent="0.25">
      <c r="A192" t="s">
        <v>373</v>
      </c>
      <c r="B192" s="1" t="s">
        <v>373</v>
      </c>
      <c r="C192">
        <v>0.482720492259469</v>
      </c>
      <c r="D192" s="1" t="s">
        <v>373</v>
      </c>
      <c r="E192" s="5">
        <f>IFERROR(10*(IF(C192="","",IF(C192&gt;=$L$205,1,((C192-$B$205)/($B$204-$B$205))))),"")</f>
        <v>5.4205762997404348</v>
      </c>
      <c r="F192" t="s">
        <v>373</v>
      </c>
      <c r="G192" s="1" t="s">
        <v>372</v>
      </c>
      <c r="H192" s="1" t="s">
        <v>455</v>
      </c>
      <c r="I192" s="1" t="s">
        <v>459</v>
      </c>
      <c r="J192" s="1">
        <v>0</v>
      </c>
      <c r="K192" s="1">
        <v>1</v>
      </c>
    </row>
    <row r="193" spans="1:13" x14ac:dyDescent="0.25">
      <c r="A193" t="s">
        <v>375</v>
      </c>
      <c r="B193" s="1" t="s">
        <v>375</v>
      </c>
      <c r="C193">
        <v>0.54753800197206004</v>
      </c>
      <c r="D193" s="1" t="s">
        <v>375</v>
      </c>
      <c r="E193" s="5">
        <f>IFERROR(10*(IF(C193="","",IF(C193&gt;=$L$205,1,((C193-$B$205)/($B$204-$B$205))))),"")</f>
        <v>6.9652029264182511</v>
      </c>
      <c r="F193" t="s">
        <v>375</v>
      </c>
      <c r="G193" s="1" t="s">
        <v>374</v>
      </c>
      <c r="H193" s="1" t="s">
        <v>474</v>
      </c>
      <c r="I193" s="1" t="s">
        <v>459</v>
      </c>
      <c r="J193" s="1">
        <v>0</v>
      </c>
      <c r="K193" s="1">
        <v>1</v>
      </c>
    </row>
    <row r="194" spans="1:13" x14ac:dyDescent="0.25">
      <c r="A194" t="s">
        <v>391</v>
      </c>
      <c r="B194" t="s">
        <v>391</v>
      </c>
      <c r="E194" s="5" t="str">
        <f>IFERROR(10*(IF(C194="","",IF(C194&gt;=$L$205,1,((C194-$B$205)/($B$204-$B$205))))),"")</f>
        <v/>
      </c>
      <c r="F194" t="s">
        <v>391</v>
      </c>
      <c r="G194" s="1" t="s">
        <v>483</v>
      </c>
      <c r="H194" s="1" t="s">
        <v>447</v>
      </c>
      <c r="I194" s="71" t="s">
        <v>448</v>
      </c>
      <c r="J194" s="1">
        <v>0</v>
      </c>
      <c r="K194" s="1">
        <v>1</v>
      </c>
    </row>
    <row r="195" spans="1:13" x14ac:dyDescent="0.25">
      <c r="A195" t="s">
        <v>377</v>
      </c>
      <c r="B195" s="1" t="s">
        <v>377</v>
      </c>
      <c r="C195">
        <v>0.48712567334419898</v>
      </c>
      <c r="D195" s="1" t="s">
        <v>377</v>
      </c>
      <c r="E195" s="5">
        <f>IFERROR(10*(IF(C195="","",IF(C195&gt;=$L$205,1,((C195-$B$205)/($B$204-$B$205))))),"")</f>
        <v>5.5255534892218394</v>
      </c>
      <c r="F195" t="s">
        <v>377</v>
      </c>
      <c r="G195" s="1" t="s">
        <v>376</v>
      </c>
      <c r="H195" s="1" t="s">
        <v>479</v>
      </c>
      <c r="I195" s="1" t="s">
        <v>459</v>
      </c>
      <c r="J195" s="1">
        <v>0</v>
      </c>
      <c r="K195" s="1">
        <v>1</v>
      </c>
    </row>
    <row r="196" spans="1:13" x14ac:dyDescent="0.25">
      <c r="A196" t="s">
        <v>379</v>
      </c>
      <c r="B196" s="1" t="s">
        <v>379</v>
      </c>
      <c r="C196">
        <v>0.55835534068106896</v>
      </c>
      <c r="D196" s="1" t="s">
        <v>379</v>
      </c>
      <c r="E196" s="5">
        <f>IFERROR(10*(IF(C196="","",IF(C196&gt;=$L$205,1,((C196-$B$205)/($B$204-$B$205))))),"")</f>
        <v>7.2229843418693616</v>
      </c>
      <c r="F196" t="s">
        <v>379</v>
      </c>
      <c r="G196" s="1" t="s">
        <v>378</v>
      </c>
      <c r="H196" s="1" t="s">
        <v>447</v>
      </c>
      <c r="I196" s="1" t="s">
        <v>448</v>
      </c>
      <c r="J196" s="1">
        <v>0</v>
      </c>
      <c r="K196" s="1">
        <v>1</v>
      </c>
    </row>
    <row r="197" spans="1:13" x14ac:dyDescent="0.25">
      <c r="A197" t="s">
        <v>381</v>
      </c>
      <c r="B197" s="1" t="s">
        <v>381</v>
      </c>
      <c r="C197">
        <v>0.41521543947397999</v>
      </c>
      <c r="D197" s="1" t="s">
        <v>381</v>
      </c>
      <c r="E197" s="5">
        <f>IFERROR(10*(IF(C197="","",IF(C197&gt;=$L$205,1,((C197-$B$205)/($B$204-$B$205))))),"")</f>
        <v>3.8119044697040074</v>
      </c>
      <c r="F197" t="s">
        <v>381</v>
      </c>
      <c r="G197" s="1" t="s">
        <v>380</v>
      </c>
      <c r="H197" s="1" t="s">
        <v>441</v>
      </c>
      <c r="I197" s="1" t="s">
        <v>442</v>
      </c>
      <c r="J197" s="1">
        <v>0</v>
      </c>
      <c r="K197" s="1">
        <v>1</v>
      </c>
    </row>
    <row r="198" spans="1:13" x14ac:dyDescent="0.25">
      <c r="A198" t="s">
        <v>383</v>
      </c>
      <c r="B198" s="1" t="s">
        <v>383</v>
      </c>
      <c r="C198">
        <v>0.52093353340993698</v>
      </c>
      <c r="D198" s="1" t="s">
        <v>383</v>
      </c>
      <c r="E198" s="5">
        <f>IFERROR(10*(IF(C198="","",IF(C198&gt;=$L$205,1,((C198-$B$205)/($B$204-$B$205))))),"")</f>
        <v>6.3312080273256459</v>
      </c>
      <c r="F198" t="s">
        <v>383</v>
      </c>
      <c r="G198" s="1" t="s">
        <v>382</v>
      </c>
      <c r="H198" s="1" t="s">
        <v>441</v>
      </c>
      <c r="I198" s="1" t="s">
        <v>442</v>
      </c>
      <c r="J198" s="1">
        <v>0</v>
      </c>
      <c r="K198" s="1">
        <v>1</v>
      </c>
    </row>
    <row r="199" spans="1:13" x14ac:dyDescent="0.25">
      <c r="A199" t="s">
        <v>385</v>
      </c>
      <c r="B199" s="1" t="s">
        <v>385</v>
      </c>
      <c r="C199">
        <v>0.55396968957582005</v>
      </c>
      <c r="D199" s="1" t="s">
        <v>385</v>
      </c>
      <c r="E199" s="5">
        <f>IFERROR(10*(IF(C199="","",IF(C199&gt;=$L$205,1,((C199-$B$205)/($B$204-$B$205))))),"")</f>
        <v>7.118472559443223</v>
      </c>
      <c r="F199" t="s">
        <v>385</v>
      </c>
      <c r="G199" s="1" t="s">
        <v>384</v>
      </c>
      <c r="H199" s="1" t="s">
        <v>441</v>
      </c>
      <c r="I199" s="1" t="s">
        <v>442</v>
      </c>
      <c r="J199" s="1">
        <v>0</v>
      </c>
      <c r="K199" s="1">
        <v>1</v>
      </c>
    </row>
    <row r="200" spans="1:13" x14ac:dyDescent="0.25">
      <c r="F200" s="18"/>
      <c r="G200" s="18"/>
    </row>
    <row r="202" spans="1:13" x14ac:dyDescent="0.25">
      <c r="L202" s="4" t="s">
        <v>395</v>
      </c>
    </row>
    <row r="203" spans="1:13" x14ac:dyDescent="0.25">
      <c r="B203"/>
      <c r="C203"/>
      <c r="D203"/>
      <c r="E203" s="4"/>
      <c r="L203" s="4">
        <f>QUARTILE(C$3:C$199,1)</f>
        <v>0.37617565805568898</v>
      </c>
    </row>
    <row r="204" spans="1:13" x14ac:dyDescent="0.25">
      <c r="A204" t="s">
        <v>393</v>
      </c>
      <c r="B204">
        <f>MAX(C3:C199)</f>
        <v>0.67488786464774597</v>
      </c>
      <c r="C204"/>
      <c r="D204">
        <f>MAX(E3:E199)</f>
        <v>10</v>
      </c>
      <c r="E204" s="4" t="s">
        <v>396</v>
      </c>
      <c r="L204" s="4">
        <f>QUARTILE(C$3:C$199,3)</f>
        <v>0.51907925242980202</v>
      </c>
    </row>
    <row r="205" spans="1:13" x14ac:dyDescent="0.25">
      <c r="A205" t="s">
        <v>394</v>
      </c>
      <c r="B205">
        <f>MIN(C3:C199)</f>
        <v>0.25525564678289803</v>
      </c>
      <c r="C205"/>
      <c r="D205">
        <f>MIN(E3:E199)</f>
        <v>0</v>
      </c>
      <c r="E205" s="4" t="s">
        <v>397</v>
      </c>
      <c r="L205" s="3">
        <f>L204+2*(L204-L203)</f>
        <v>0.8048864411780281</v>
      </c>
      <c r="M205" s="3">
        <f>C363</f>
        <v>0</v>
      </c>
    </row>
    <row r="206" spans="1:13" x14ac:dyDescent="0.25">
      <c r="A206" t="s">
        <v>400</v>
      </c>
      <c r="B206">
        <f>MAX(C209:C363)</f>
        <v>0</v>
      </c>
      <c r="C206"/>
      <c r="D206">
        <f>MAX(E209:E363)</f>
        <v>0</v>
      </c>
      <c r="E206" s="3" t="s">
        <v>398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da26ace941f4791a7314a339fee829c xmlns="ca283e0b-db31-4043-a2ef-b80661bf084a">
      <Terms xmlns="http://schemas.microsoft.com/office/infopath/2007/PartnerControls"/>
    </mda26ace941f4791a7314a339fee829c>
    <h6a71f3e574e4344bc34f3fc9dd20054 xmlns="ca283e0b-db31-4043-a2ef-b80661bf084a">
      <Terms xmlns="http://schemas.microsoft.com/office/infopath/2007/PartnerControls"/>
    </h6a71f3e574e4344bc34f3fc9dd20054>
    <CategoryDescription xmlns="http://schemas.microsoft.com/sharepoint.v3" xsi:nil="true"/>
    <SemaphoreItemMetadata xmlns="d3b155a2-1d24-41c8-8582-3480949ac693" xsi:nil="true"/>
    <TaxKeywordTaxHTField xmlns="d3b155a2-1d24-41c8-8582-3480949ac693">
      <Terms xmlns="http://schemas.microsoft.com/office/infopath/2007/PartnerControls"/>
    </TaxKeywordTaxHTField>
    <ContentLanguage xmlns="ca283e0b-db31-4043-a2ef-b80661bf084a">English</ContentLanguage>
    <k8c968e8c72a4eda96b7e8fdbe192be2 xmlns="ca283e0b-db31-4043-a2ef-b80661bf084a">
      <Terms xmlns="http://schemas.microsoft.com/office/infopath/2007/PartnerControls"/>
    </k8c968e8c72a4eda96b7e8fdbe192be2>
    <DateTransmittedEmail xmlns="ca283e0b-db31-4043-a2ef-b80661bf084a" xsi:nil="true"/>
    <IconOverlay xmlns="http://schemas.microsoft.com/sharepoint/v4" xsi:nil="true"/>
    <j048a4f9aaad4a8990a1d5e5f53cb451 xmlns="ca283e0b-db31-4043-a2ef-b80661bf084a">
      <Terms xmlns="http://schemas.microsoft.com/office/infopath/2007/PartnerControls"/>
    </j048a4f9aaad4a8990a1d5e5f53cb451>
    <ContentStatus xmlns="ca283e0b-db31-4043-a2ef-b80661bf084a" xsi:nil="true"/>
    <SenderEmail xmlns="ca283e0b-db31-4043-a2ef-b80661bf084a" xsi:nil="true"/>
    <RecipientsEmail xmlns="ca283e0b-db31-4043-a2ef-b80661bf084a" xsi:nil="true"/>
    <ga975397408f43e4b84ec8e5a598e52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 of Global Insight &amp; Policy-456R</TermName>
          <TermId xmlns="http://schemas.microsoft.com/office/infopath/2007/PartnerControls">6fb7e4fd-b848-4475-9579-8a3881b1b0f0</TermId>
        </TermInfo>
      </Terms>
    </ga975397408f43e4b84ec8e5a598e523>
    <lcf76f155ced4ddcb4097134ff3c332f xmlns="26113ad1-99a1-43b5-9f2e-879564117d85">
      <Terms xmlns="http://schemas.microsoft.com/office/infopath/2007/PartnerControls"/>
    </lcf76f155ced4ddcb4097134ff3c332f>
    <WrittenBy xmlns="ca283e0b-db31-4043-a2ef-b80661bf084a">
      <UserInfo>
        <DisplayName/>
        <AccountId xsi:nil="true"/>
        <AccountType/>
      </UserInfo>
    </WrittenBy>
    <TaxCatchAll xmlns="ca283e0b-db31-4043-a2ef-b80661bf084a">
      <Value>3</Value>
    </TaxCatchAll>
    <j169e817e0ee4eb8974e6fc4a2762909 xmlns="ca283e0b-db31-4043-a2ef-b80661bf084a">
      <Terms xmlns="http://schemas.microsoft.com/office/infopath/2007/PartnerControls"/>
    </j169e817e0ee4eb8974e6fc4a2762909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ICEF Document" ma:contentTypeID="0x0101009BA85F8052A6DA4FA3E31FF9F74C6970004028B37DD2E7E74F83BBB5839A13B1E2" ma:contentTypeVersion="39" ma:contentTypeDescription="" ma:contentTypeScope="" ma:versionID="ea710285f117cbfb53044beb8986d4b9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http://schemas.microsoft.com/sharepoint.v3" xmlns:ns4="d3b155a2-1d24-41c8-8582-3480949ac693" xmlns:ns5="26113ad1-99a1-43b5-9f2e-879564117d85" xmlns:ns6="http://schemas.microsoft.com/sharepoint/v4" targetNamespace="http://schemas.microsoft.com/office/2006/metadata/properties" ma:root="true" ma:fieldsID="12e98a458ac61e90aa8f52919168b9ab" ns1:_="" ns2:_="" ns3:_="" ns4:_="" ns5:_="" ns6:_="">
    <xsd:import namespace="http://schemas.microsoft.com/sharepoint/v3"/>
    <xsd:import namespace="ca283e0b-db31-4043-a2ef-b80661bf084a"/>
    <xsd:import namespace="http://schemas.microsoft.com/sharepoint.v3"/>
    <xsd:import namespace="d3b155a2-1d24-41c8-8582-3480949ac693"/>
    <xsd:import namespace="26113ad1-99a1-43b5-9f2e-879564117d8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WrittenBy" minOccurs="0"/>
                <xsd:element ref="ns2:ContentLanguage" minOccurs="0"/>
                <xsd:element ref="ns3:CategoryDescription" minOccurs="0"/>
                <xsd:element ref="ns2:RecipientsEmail" minOccurs="0"/>
                <xsd:element ref="ns2:SenderEmail" minOccurs="0"/>
                <xsd:element ref="ns2:DateTransmittedEmail" minOccurs="0"/>
                <xsd:element ref="ns2:k8c968e8c72a4eda96b7e8fdbe192be2" minOccurs="0"/>
                <xsd:element ref="ns2:ga975397408f43e4b84ec8e5a598e523" minOccurs="0"/>
                <xsd:element ref="ns2:mda26ace941f4791a7314a339fee829c" minOccurs="0"/>
                <xsd:element ref="ns2:TaxCatchAllLabel" minOccurs="0"/>
                <xsd:element ref="ns2:TaxCatchAll" minOccurs="0"/>
                <xsd:element ref="ns2:h6a71f3e574e4344bc34f3fc9dd20054" minOccurs="0"/>
                <xsd:element ref="ns2:ContentStatus" minOccurs="0"/>
                <xsd:element ref="ns2:j169e817e0ee4eb8974e6fc4a2762909" minOccurs="0"/>
                <xsd:element ref="ns2:j048a4f9aaad4a8990a1d5e5f53cb451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AutoKeyPoints" minOccurs="0"/>
                <xsd:element ref="ns5:MediaServiceKeyPoints" minOccurs="0"/>
                <xsd:element ref="ns5:MediaServiceOCR" minOccurs="0"/>
                <xsd:element ref="ns5:MediaServiceDateTaken" minOccurs="0"/>
                <xsd:element ref="ns5:MediaServiceLocation" minOccurs="0"/>
                <xsd:element ref="ns4:SharedWithUsers" minOccurs="0"/>
                <xsd:element ref="ns4:SharedWithDetails" minOccurs="0"/>
                <xsd:element ref="ns6:IconOverlay" minOccurs="0"/>
                <xsd:element ref="ns1:_vti_ItemDeclaredRecord" minOccurs="0"/>
                <xsd:element ref="ns1:_vti_ItemHoldRecordStatus" minOccurs="0"/>
                <xsd:element ref="ns4:TaxKeywordTaxHTField" minOccurs="0"/>
                <xsd:element ref="ns4:SemaphoreItemMetadata" minOccurs="0"/>
                <xsd:element ref="ns5:MediaLengthInSeconds" minOccurs="0"/>
                <xsd:element ref="ns5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44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45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WrittenBy" ma:index="3" nillable="true" ma:displayName="Written By" ma:description="‘Written By’ is auto-completed with the name of the uploader, but can be edited if you are uploading on behalf of someone else." ma:list="UserInfo" ma:SharePointGroup="0" ma:internalName="WrittenBy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Language" ma:index="4" nillable="true" ma:displayName="Content Language *" ma:default="English" ma:format="RadioButtons" ma:indexed="true" ma:internalName="ContentLanguage" ma:readOnly="false">
      <xsd:simpleType>
        <xsd:restriction base="dms:Choice">
          <xsd:enumeration value="English"/>
          <xsd:enumeration value="French"/>
          <xsd:enumeration value="Spanish"/>
          <xsd:enumeration value="Russian"/>
          <xsd:enumeration value="Chinese"/>
          <xsd:enumeration value="Arabic"/>
          <xsd:enumeration value="other"/>
        </xsd:restriction>
      </xsd:simpleType>
    </xsd:element>
    <xsd:element name="RecipientsEmail" ma:index="9" nillable="true" ma:displayName="Recipients (email)" ma:hidden="true" ma:internalName="RecipientsEmail" ma:readOnly="false">
      <xsd:simpleType>
        <xsd:restriction base="dms:Text">
          <xsd:maxLength value="255"/>
        </xsd:restriction>
      </xsd:simpleType>
    </xsd:element>
    <xsd:element name="SenderEmail" ma:index="10" nillable="true" ma:displayName="Sender (email)" ma:hidden="true" ma:internalName="SenderEmail" ma:readOnly="false">
      <xsd:simpleType>
        <xsd:restriction base="dms:Text">
          <xsd:maxLength value="255"/>
        </xsd:restriction>
      </xsd:simpleType>
    </xsd:element>
    <xsd:element name="DateTransmittedEmail" ma:index="11" nillable="true" ma:displayName="Date transmitted (email)" ma:format="DateTime" ma:hidden="true" ma:internalName="DateTransmittedEmail" ma:readOnly="false">
      <xsd:simpleType>
        <xsd:restriction base="dms:DateTime"/>
      </xsd:simpleType>
    </xsd:element>
    <xsd:element name="k8c968e8c72a4eda96b7e8fdbe192be2" ma:index="12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6" nillable="true" ma:taxonomy="true" ma:internalName="ga975397408f43e4b84ec8e5a598e523" ma:taxonomyFieldName="OfficeDivision" ma:displayName="Office/Division *" ma:default="318;#Off of Global Insight &amp; Policy-456R|6fb7e4fd-b848-4475-9579-8a3881b1b0f0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da26ace941f4791a7314a339fee829c" ma:index="17" nillable="true" ma:taxonomy="true" ma:internalName="mda26ace941f4791a7314a339fee829c" ma:taxonomyFieldName="DocumentType" ma:displayName="Document Type *" ma:indexed="true" ma:readOnly="fals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Label" ma:index="18" nillable="true" ma:displayName="Taxonomy Catch All Column1" ma:hidden="true" ma:list="{3298d322-281e-42c9-a2db-72a3eeeefb4d}" ma:internalName="TaxCatchAllLabel" ma:readOnly="true" ma:showField="CatchAllDataLabel" ma:web="d3b155a2-1d24-41c8-8582-3480949ac6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2" nillable="true" ma:displayName="Taxonomy Catch All Column" ma:hidden="true" ma:list="{3298d322-281e-42c9-a2db-72a3eeeefb4d}" ma:internalName="TaxCatchAll" ma:showField="CatchAllData" ma:web="d3b155a2-1d24-41c8-8582-3480949ac6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6a71f3e574e4344bc34f3fc9dd20054" ma:index="23" nillable="true" ma:taxonomy="true" ma:internalName="h6a71f3e574e4344bc34f3fc9dd20054" ma:taxonomyFieldName="Topic" ma:displayName="Topic *" ma:readOnly="false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entStatus" ma:index="25" nillable="true" ma:displayName="Content Status" ma:description="Optional column to indicate document status: no status, draft, final or expired.​" ma:format="RadioButtons" ma:internalName="ContentStatus">
      <xsd:simpleType>
        <xsd:restriction base="dms:Choice">
          <xsd:enumeration value="­"/>
          <xsd:enumeration value="Draft"/>
          <xsd:enumeration value="Final"/>
          <xsd:enumeration value="Expired"/>
        </xsd:restriction>
      </xsd:simpleType>
    </xsd:element>
    <xsd:element name="j169e817e0ee4eb8974e6fc4a2762909" ma:index="26" nillable="true" ma:taxonomy="true" ma:internalName="j169e817e0ee4eb8974e6fc4a2762909" ma:taxonomyFieldName="CriticalForLongTermRetention" ma:displayName="Critical for long-term retention?" ma:default="" ma:fieldId="{3169e817-e0ee-4eb8-974e-6fc4a2762909}" ma:sspId="73f51738-d318-4883-9d64-4f0bd0ccc55e" ma:termSetId="59f85175-3dbf-4592-9c1d-453af9da4e8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048a4f9aaad4a8990a1d5e5f53cb451" ma:index="28" nillable="true" ma:taxonomy="true" ma:internalName="j048a4f9aaad4a8990a1d5e5f53cb451" ma:taxonomyFieldName="SystemDTAC" ma:displayName="System-DT-AC" ma:default="" ma:fieldId="{3048a4f9-aaad-4a89-90a1-d5e5f53cb451}" ma:sspId="73f51738-d318-4883-9d64-4f0bd0ccc55e" ma:termSetId="1e3381f3-a35f-499a-9a3c-017e5423e02a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internalName="Category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155a2-1d24-41c8-8582-3480949ac693" elementFormDefault="qualified">
    <xsd:import namespace="http://schemas.microsoft.com/office/2006/documentManagement/types"/>
    <xsd:import namespace="http://schemas.microsoft.com/office/infopath/2007/PartnerControls"/>
    <xsd:element name="SharedWithUsers" ma:index="4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46" nillable="true" ma:taxonomy="true" ma:internalName="TaxKeywordTaxHTField" ma:taxonomyFieldName="TaxKeyword" ma:displayName="Enterprise Keywords" ma:fieldId="{23f27201-bee3-471e-b2e7-b64fd8b7ca38}" ma:taxonomyMulti="true" ma:sspId="73f51738-d318-4883-9d64-4f0bd0ccc55e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emaphoreItemMetadata" ma:index="47" nillable="true" ma:displayName="Semaphore Status" ma:hidden="true" ma:internalName="SemaphoreItemMetadata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13ad1-99a1-43b5-9f2e-879564117d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3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40" nillable="true" ma:displayName="Location" ma:internalName="MediaServiceLocation" ma:readOnly="true">
      <xsd:simpleType>
        <xsd:restriction base="dms:Text"/>
      </xsd:simpleType>
    </xsd:element>
    <xsd:element name="MediaLengthInSeconds" ma:index="4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5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3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73f51738-d318-4883-9d64-4f0bd0ccc55e" ContentTypeId="0x0101009BA85F8052A6DA4FA3E31FF9F74C6970" PreviousValue="false"/>
</file>

<file path=customXml/item4.xml><?xml version="1.0" encoding="utf-8"?>
<?mso-contentType ?>
<spe:Receivers xmlns:spe="http://schemas.microsoft.com/sharepoint/events"/>
</file>

<file path=customXml/item5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FE48E3-C5D0-4648-90EF-CE413B0191A5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sharepoint.v3"/>
    <ds:schemaRef ds:uri="http://schemas.microsoft.com/office/infopath/2007/PartnerControls"/>
    <ds:schemaRef ds:uri="d3b155a2-1d24-41c8-8582-3480949ac693"/>
    <ds:schemaRef ds:uri="http://purl.org/dc/elements/1.1/"/>
    <ds:schemaRef ds:uri="http://schemas.openxmlformats.org/package/2006/metadata/core-properties"/>
    <ds:schemaRef ds:uri="http://schemas.microsoft.com/sharepoint/v3"/>
    <ds:schemaRef ds:uri="http://purl.org/dc/terms/"/>
    <ds:schemaRef ds:uri="http://schemas.microsoft.com/sharepoint/v4"/>
    <ds:schemaRef ds:uri="26113ad1-99a1-43b5-9f2e-879564117d85"/>
    <ds:schemaRef ds:uri="ca283e0b-db31-4043-a2ef-b80661bf084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64C0ABB-EA08-4D98-A869-1B0EE6A536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http://schemas.microsoft.com/sharepoint.v3"/>
    <ds:schemaRef ds:uri="d3b155a2-1d24-41c8-8582-3480949ac693"/>
    <ds:schemaRef ds:uri="26113ad1-99a1-43b5-9f2e-879564117d85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419758-11ED-4D9F-BA53-26AF505C2375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8D252EC2-0AC5-49ED-ADC1-871ECDE97F6B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F4A089A1-22AB-4B9F-91EE-A5B10BDB3F86}">
  <ds:schemaRefs>
    <ds:schemaRef ds:uri="http://schemas.microsoft.com/office/2006/metadata/customXsn"/>
  </ds:schemaRefs>
</ds:datastoreItem>
</file>

<file path=customXml/itemProps6.xml><?xml version="1.0" encoding="utf-8"?>
<ds:datastoreItem xmlns:ds="http://schemas.openxmlformats.org/officeDocument/2006/customXml" ds:itemID="{A8A5FE20-4F05-44F4-B7F5-1151EF965C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GDP indicator A</vt:lpstr>
      <vt:lpstr>GDP indicator B</vt:lpstr>
      <vt:lpstr>Food inflation indicator</vt:lpstr>
      <vt:lpstr>Credit Score indicator</vt:lpstr>
      <vt:lpstr>External conflict risk</vt:lpstr>
      <vt:lpstr>Political stability abs conf</vt:lpstr>
      <vt:lpstr>Climate indicator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Huawei PC</cp:lastModifiedBy>
  <dcterms:created xsi:type="dcterms:W3CDTF">2023-01-18T10:06:06Z</dcterms:created>
  <dcterms:modified xsi:type="dcterms:W3CDTF">2023-02-28T17:32:44Z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SystemDTAC">
    <vt:lpwstr/>
  </property>
  <property fmtid="{D5CDD505-2E9C-101B-9397-08002B2CF9AE}" pid="4" name="Topic">
    <vt:lpwstr/>
  </property>
  <property fmtid="{D5CDD505-2E9C-101B-9397-08002B2CF9AE}" pid="5" name="MediaServiceImageTags">
    <vt:lpwstr/>
  </property>
  <property fmtid="{D5CDD505-2E9C-101B-9397-08002B2CF9AE}" pid="6" name="OfficeDivision">
    <vt:lpwstr>3;#Off of Global Insight &amp; Policy-456R|6fb7e4fd-b848-4475-9579-8a3881b1b0f0</vt:lpwstr>
  </property>
  <property fmtid="{D5CDD505-2E9C-101B-9397-08002B2CF9AE}" pid="7" name="ContentTypeId">
    <vt:lpwstr>0x0101009BA85F8052A6DA4FA3E31FF9F74C6970004028B37DD2E7E74F83BBB5839A13B1E2</vt:lpwstr>
  </property>
  <property fmtid="{D5CDD505-2E9C-101B-9397-08002B2CF9AE}" pid="8" name="CriticalForLongTermRetention">
    <vt:lpwstr/>
  </property>
  <property fmtid="{D5CDD505-2E9C-101B-9397-08002B2CF9AE}" pid="9" name="DocumentType">
    <vt:lpwstr/>
  </property>
  <property fmtid="{D5CDD505-2E9C-101B-9397-08002B2CF9AE}" pid="10" name="GeographicScope">
    <vt:lpwstr/>
  </property>
</Properties>
</file>